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54" r:id="rId1"/>
    <sheet name="index" sheetId="4" r:id="rId2"/>
    <sheet name="Ind_Summary" sheetId="6" r:id="rId3"/>
    <sheet name="Ind_Summary_fec" sheetId="7" r:id="rId4"/>
    <sheet name="Ind_Summary_ued" sheetId="8" r:id="rId5"/>
    <sheet name="Ind_Summary_emi" sheetId="9" r:id="rId6"/>
    <sheet name="ISI" sheetId="10" r:id="rId7"/>
    <sheet name="ISI_fec" sheetId="11" r:id="rId8"/>
    <sheet name="ISI_ued" sheetId="12" r:id="rId9"/>
    <sheet name="ISI_emi" sheetId="13" r:id="rId10"/>
    <sheet name="NFM" sheetId="14" r:id="rId11"/>
    <sheet name="NFM_fec" sheetId="15" r:id="rId12"/>
    <sheet name="NFM_ued" sheetId="16" r:id="rId13"/>
    <sheet name="NFM_emi" sheetId="17" r:id="rId14"/>
    <sheet name="CHI" sheetId="18" r:id="rId15"/>
    <sheet name="CHI_fec" sheetId="19" r:id="rId16"/>
    <sheet name="CHI_ued" sheetId="20" r:id="rId17"/>
    <sheet name="CHI_emi" sheetId="21" r:id="rId18"/>
    <sheet name="NMM" sheetId="22" r:id="rId19"/>
    <sheet name="NMM_fec" sheetId="23" r:id="rId20"/>
    <sheet name="NMM_ued" sheetId="24" r:id="rId21"/>
    <sheet name="NMM_emi" sheetId="25" r:id="rId22"/>
    <sheet name="PPA" sheetId="26" r:id="rId23"/>
    <sheet name="PPA_fec" sheetId="27" r:id="rId24"/>
    <sheet name="PPA_ued" sheetId="28" r:id="rId25"/>
    <sheet name="PPA_emi" sheetId="29" r:id="rId26"/>
    <sheet name="FBT" sheetId="30" r:id="rId27"/>
    <sheet name="FBT_fec" sheetId="31" r:id="rId28"/>
    <sheet name="FBT_ued" sheetId="32" r:id="rId29"/>
    <sheet name="FBT_emi" sheetId="33" r:id="rId30"/>
    <sheet name="TRE" sheetId="34" r:id="rId31"/>
    <sheet name="TRE_fec" sheetId="35" r:id="rId32"/>
    <sheet name="TRE_ued" sheetId="36" r:id="rId33"/>
    <sheet name="TRE_emi" sheetId="37" r:id="rId34"/>
    <sheet name="MAE" sheetId="38" r:id="rId35"/>
    <sheet name="MAE_fec" sheetId="39" r:id="rId36"/>
    <sheet name="MAE_ued" sheetId="40" r:id="rId37"/>
    <sheet name="MAE_emi" sheetId="41" r:id="rId38"/>
    <sheet name="TEL" sheetId="42" r:id="rId39"/>
    <sheet name="TEL_fec" sheetId="43" r:id="rId40"/>
    <sheet name="TEL_ued" sheetId="44" r:id="rId41"/>
    <sheet name="TEL_emi" sheetId="45" r:id="rId42"/>
    <sheet name="WWP" sheetId="46" r:id="rId43"/>
    <sheet name="WWP_fec" sheetId="47" r:id="rId44"/>
    <sheet name="WWP_ued" sheetId="48" r:id="rId45"/>
    <sheet name="WWP_emi" sheetId="49" r:id="rId46"/>
    <sheet name="OIS" sheetId="50" r:id="rId47"/>
    <sheet name="OIS_fec" sheetId="51" r:id="rId48"/>
    <sheet name="OIS_ued" sheetId="52" r:id="rId49"/>
    <sheet name="OIS_emi" sheetId="53" r:id="rId50"/>
  </sheets>
  <definedNames>
    <definedName name="_xlnm.Print_Area" localSheetId="2">Ind_Summary!$A$1:$L$127</definedName>
    <definedName name="_xlnm.Print_Titles" localSheetId="14">CHI!$1:$1</definedName>
    <definedName name="_xlnm.Print_Titles" localSheetId="17">CHI_emi!$1:$1</definedName>
    <definedName name="_xlnm.Print_Titles" localSheetId="15">CHI_fec!$1:$1</definedName>
    <definedName name="_xlnm.Print_Titles" localSheetId="16">CHI_ued!$1:$1</definedName>
    <definedName name="_xlnm.Print_Titles" localSheetId="26">FBT!$1:$1</definedName>
    <definedName name="_xlnm.Print_Titles" localSheetId="29">FBT_emi!$1:$1</definedName>
    <definedName name="_xlnm.Print_Titles" localSheetId="27">FBT_fec!$1:$1</definedName>
    <definedName name="_xlnm.Print_Titles" localSheetId="28">FBT_ued!$1:$1</definedName>
    <definedName name="_xlnm.Print_Titles" localSheetId="2">Ind_Summary!$1:$1</definedName>
    <definedName name="_xlnm.Print_Titles" localSheetId="5">Ind_Summary_emi!$1:$1</definedName>
    <definedName name="_xlnm.Print_Titles" localSheetId="3">Ind_Summary_fec!$1:$1</definedName>
    <definedName name="_xlnm.Print_Titles" localSheetId="4">Ind_Summary_ued!$1:$1</definedName>
    <definedName name="_xlnm.Print_Titles" localSheetId="6">ISI!$1:$1</definedName>
    <definedName name="_xlnm.Print_Titles" localSheetId="9">ISI_emi!$1:$1</definedName>
    <definedName name="_xlnm.Print_Titles" localSheetId="7">ISI_fec!$1:$1</definedName>
    <definedName name="_xlnm.Print_Titles" localSheetId="8">ISI_ued!$1:$1</definedName>
    <definedName name="_xlnm.Print_Titles" localSheetId="34">MAE!$1:$1</definedName>
    <definedName name="_xlnm.Print_Titles" localSheetId="37">MAE_emi!$1:$1</definedName>
    <definedName name="_xlnm.Print_Titles" localSheetId="35">MAE_fec!$1:$1</definedName>
    <definedName name="_xlnm.Print_Titles" localSheetId="36">MAE_ued!$1:$1</definedName>
    <definedName name="_xlnm.Print_Titles" localSheetId="10">NFM!$1:$1</definedName>
    <definedName name="_xlnm.Print_Titles" localSheetId="13">NFM_emi!$1:$1</definedName>
    <definedName name="_xlnm.Print_Titles" localSheetId="11">NFM_fec!$1:$1</definedName>
    <definedName name="_xlnm.Print_Titles" localSheetId="12">NFM_ued!$1:$1</definedName>
    <definedName name="_xlnm.Print_Titles" localSheetId="18">NMM!$1:$1</definedName>
    <definedName name="_xlnm.Print_Titles" localSheetId="21">NMM_emi!$1:$1</definedName>
    <definedName name="_xlnm.Print_Titles" localSheetId="19">NMM_fec!$1:$1</definedName>
    <definedName name="_xlnm.Print_Titles" localSheetId="20">NMM_ued!$1:$1</definedName>
    <definedName name="_xlnm.Print_Titles" localSheetId="46">OIS!$1:$1</definedName>
    <definedName name="_xlnm.Print_Titles" localSheetId="49">OIS_emi!$1:$1</definedName>
    <definedName name="_xlnm.Print_Titles" localSheetId="47">OIS_fec!$1:$1</definedName>
    <definedName name="_xlnm.Print_Titles" localSheetId="48">OIS_ued!$1:$1</definedName>
    <definedName name="_xlnm.Print_Titles" localSheetId="22">PPA!$1:$1</definedName>
    <definedName name="_xlnm.Print_Titles" localSheetId="25">PPA_emi!$1:$1</definedName>
    <definedName name="_xlnm.Print_Titles" localSheetId="23">PPA_fec!$1:$1</definedName>
    <definedName name="_xlnm.Print_Titles" localSheetId="24">PPA_ued!$1:$1</definedName>
    <definedName name="_xlnm.Print_Titles" localSheetId="38">TEL!$1:$1</definedName>
    <definedName name="_xlnm.Print_Titles" localSheetId="41">TEL_emi!$1:$1</definedName>
    <definedName name="_xlnm.Print_Titles" localSheetId="39">TEL_fec!$1:$1</definedName>
    <definedName name="_xlnm.Print_Titles" localSheetId="40">TEL_ued!$1:$1</definedName>
    <definedName name="_xlnm.Print_Titles" localSheetId="30">TRE!$1:$1</definedName>
    <definedName name="_xlnm.Print_Titles" localSheetId="33">TRE_emi!$1:$1</definedName>
    <definedName name="_xlnm.Print_Titles" localSheetId="31">TRE_fec!$1:$1</definedName>
    <definedName name="_xlnm.Print_Titles" localSheetId="32">TRE_ued!$1:$1</definedName>
    <definedName name="_xlnm.Print_Titles" localSheetId="42">WWP!$1:$1</definedName>
    <definedName name="_xlnm.Print_Titles" localSheetId="45">WWP_emi!$1:$1</definedName>
    <definedName name="_xlnm.Print_Titles" localSheetId="43">WWP_fec!$1:$1</definedName>
    <definedName name="_xlnm.Print_Titles" localSheetId="44">WWP_ued!$1:$1</definedName>
  </definedNames>
  <calcPr calcId="145621"/>
</workbook>
</file>

<file path=xl/calcChain.xml><?xml version="1.0" encoding="utf-8"?>
<calcChain xmlns="http://schemas.openxmlformats.org/spreadsheetml/2006/main">
  <c r="Q5" i="14" l="1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B5" i="14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B3" i="10"/>
  <c r="P9" i="42" l="1"/>
  <c r="P9" i="30"/>
  <c r="O8" i="30"/>
  <c r="B9" i="50"/>
  <c r="B9" i="46"/>
  <c r="B9" i="42"/>
  <c r="B9" i="38"/>
  <c r="E9" i="34"/>
  <c r="D9" i="34"/>
  <c r="B9" i="34"/>
  <c r="C9" i="50" l="1"/>
  <c r="C8" i="50"/>
  <c r="Q9" i="46"/>
  <c r="Q8" i="46"/>
  <c r="P8" i="46"/>
  <c r="H8" i="42"/>
  <c r="E9" i="46"/>
  <c r="E8" i="46"/>
  <c r="I8" i="50"/>
  <c r="I9" i="50"/>
  <c r="C8" i="46"/>
  <c r="C9" i="46"/>
  <c r="M9" i="50"/>
  <c r="G9" i="46"/>
  <c r="G8" i="46"/>
  <c r="J8" i="46"/>
  <c r="J9" i="46"/>
  <c r="J8" i="38"/>
  <c r="J9" i="38"/>
  <c r="L9" i="38"/>
  <c r="L8" i="38"/>
  <c r="F9" i="34"/>
  <c r="F8" i="34"/>
  <c r="O9" i="38"/>
  <c r="O8" i="38"/>
  <c r="Q9" i="38"/>
  <c r="Q8" i="38"/>
  <c r="Q9" i="42"/>
  <c r="Q8" i="42"/>
  <c r="K9" i="38"/>
  <c r="K8" i="38"/>
  <c r="M9" i="38"/>
  <c r="M8" i="38"/>
  <c r="N9" i="50"/>
  <c r="N8" i="50"/>
  <c r="P9" i="38"/>
  <c r="P8" i="38"/>
  <c r="I9" i="34"/>
  <c r="I8" i="34"/>
  <c r="Q9" i="50"/>
  <c r="J8" i="34"/>
  <c r="J9" i="34"/>
  <c r="C9" i="30"/>
  <c r="K9" i="46"/>
  <c r="K8" i="46"/>
  <c r="D8" i="42"/>
  <c r="D9" i="42"/>
  <c r="E8" i="30"/>
  <c r="E9" i="30"/>
  <c r="M9" i="46"/>
  <c r="M8" i="46"/>
  <c r="N8" i="34"/>
  <c r="N9" i="34"/>
  <c r="G9" i="30"/>
  <c r="G8" i="30"/>
  <c r="I8" i="42"/>
  <c r="I9" i="42"/>
  <c r="J9" i="30"/>
  <c r="J8" i="30"/>
  <c r="L8" i="42"/>
  <c r="L9" i="42"/>
  <c r="I8" i="38"/>
  <c r="I9" i="38"/>
  <c r="K8" i="50"/>
  <c r="J8" i="50"/>
  <c r="J9" i="50"/>
  <c r="L8" i="50"/>
  <c r="M8" i="50"/>
  <c r="L9" i="50"/>
  <c r="F9" i="46"/>
  <c r="F8" i="46"/>
  <c r="P8" i="50"/>
  <c r="O9" i="50"/>
  <c r="O8" i="50"/>
  <c r="H9" i="46"/>
  <c r="H8" i="46"/>
  <c r="I9" i="46"/>
  <c r="I8" i="46"/>
  <c r="K9" i="34"/>
  <c r="K8" i="34"/>
  <c r="L8" i="34"/>
  <c r="L9" i="34"/>
  <c r="E8" i="42"/>
  <c r="E9" i="42"/>
  <c r="F8" i="42"/>
  <c r="F9" i="42"/>
  <c r="O8" i="34"/>
  <c r="O9" i="34"/>
  <c r="P8" i="34"/>
  <c r="P9" i="34"/>
  <c r="Q8" i="34"/>
  <c r="Q9" i="34"/>
  <c r="C9" i="38"/>
  <c r="C8" i="38"/>
  <c r="D8" i="38"/>
  <c r="D9" i="38"/>
  <c r="D8" i="50"/>
  <c r="D9" i="50"/>
  <c r="E9" i="38"/>
  <c r="E8" i="38"/>
  <c r="P8" i="42"/>
  <c r="O8" i="42"/>
  <c r="O9" i="42"/>
  <c r="Q8" i="30"/>
  <c r="Q9" i="30"/>
  <c r="C8" i="34"/>
  <c r="C9" i="34"/>
  <c r="D8" i="46"/>
  <c r="D9" i="46"/>
  <c r="N9" i="38"/>
  <c r="N8" i="38"/>
  <c r="G9" i="34"/>
  <c r="G8" i="34"/>
  <c r="H9" i="34"/>
  <c r="H8" i="34"/>
  <c r="Q8" i="50"/>
  <c r="P9" i="50"/>
  <c r="C8" i="42"/>
  <c r="C9" i="42"/>
  <c r="D8" i="30"/>
  <c r="D9" i="30"/>
  <c r="L9" i="46"/>
  <c r="L8" i="46"/>
  <c r="M8" i="34"/>
  <c r="M9" i="34"/>
  <c r="F8" i="30"/>
  <c r="F9" i="30"/>
  <c r="N8" i="46"/>
  <c r="N9" i="46"/>
  <c r="G8" i="42"/>
  <c r="G9" i="42"/>
  <c r="H9" i="30"/>
  <c r="H8" i="30"/>
  <c r="I9" i="30"/>
  <c r="I8" i="30"/>
  <c r="O8" i="46"/>
  <c r="J9" i="42"/>
  <c r="J8" i="42"/>
  <c r="K8" i="30"/>
  <c r="K9" i="30"/>
  <c r="K9" i="42"/>
  <c r="K8" i="42"/>
  <c r="L8" i="30"/>
  <c r="L9" i="30"/>
  <c r="M8" i="30"/>
  <c r="M9" i="30"/>
  <c r="M9" i="42"/>
  <c r="M8" i="42"/>
  <c r="E8" i="50"/>
  <c r="E9" i="50"/>
  <c r="N9" i="30"/>
  <c r="N8" i="30"/>
  <c r="F9" i="38"/>
  <c r="F8" i="38"/>
  <c r="N8" i="42"/>
  <c r="N9" i="42"/>
  <c r="F8" i="50"/>
  <c r="F9" i="50"/>
  <c r="G9" i="38"/>
  <c r="G8" i="38"/>
  <c r="G8" i="50"/>
  <c r="G9" i="50"/>
  <c r="H8" i="38"/>
  <c r="H9" i="38"/>
  <c r="H8" i="50"/>
  <c r="H9" i="50"/>
  <c r="O9" i="46"/>
  <c r="D8" i="34"/>
  <c r="O9" i="30"/>
  <c r="P8" i="30"/>
  <c r="E8" i="34"/>
  <c r="K9" i="50"/>
  <c r="H9" i="42"/>
  <c r="P9" i="46"/>
  <c r="G4" i="18"/>
  <c r="E4" i="18"/>
  <c r="E3" i="18" s="1"/>
  <c r="E12" i="14"/>
  <c r="K4" i="18" l="1"/>
  <c r="K3" i="18" s="1"/>
  <c r="L4" i="18"/>
  <c r="L3" i="18" s="1"/>
  <c r="I4" i="18"/>
  <c r="I3" i="18" s="1"/>
  <c r="J4" i="18"/>
  <c r="J3" i="18" s="1"/>
  <c r="P4" i="18"/>
  <c r="P3" i="18" s="1"/>
  <c r="M4" i="18"/>
  <c r="M3" i="18" s="1"/>
  <c r="Q4" i="18"/>
  <c r="Q3" i="18" s="1"/>
  <c r="N4" i="18"/>
  <c r="N3" i="18" s="1"/>
  <c r="O4" i="18"/>
  <c r="O3" i="18" s="1"/>
  <c r="C4" i="18"/>
  <c r="C3" i="18" s="1"/>
  <c r="G12" i="14"/>
  <c r="F12" i="14"/>
  <c r="H12" i="14"/>
  <c r="J12" i="14"/>
  <c r="B19" i="14"/>
  <c r="L12" i="14"/>
  <c r="I12" i="14"/>
  <c r="Q12" i="14"/>
  <c r="Q30" i="14"/>
  <c r="C12" i="14"/>
  <c r="P19" i="14"/>
  <c r="Q33" i="14"/>
  <c r="O19" i="14"/>
  <c r="I19" i="14"/>
  <c r="M33" i="14"/>
  <c r="E30" i="14"/>
  <c r="E33" i="14"/>
  <c r="K19" i="14"/>
  <c r="K25" i="14"/>
  <c r="M19" i="14"/>
  <c r="I30" i="14"/>
  <c r="M30" i="14"/>
  <c r="G33" i="14"/>
  <c r="J19" i="14"/>
  <c r="D19" i="14"/>
  <c r="N12" i="14"/>
  <c r="G3" i="18"/>
  <c r="K12" i="14"/>
  <c r="M12" i="14"/>
  <c r="D4" i="18"/>
  <c r="D3" i="18" s="1"/>
  <c r="O12" i="14"/>
  <c r="F4" i="18"/>
  <c r="F3" i="18" s="1"/>
  <c r="P12" i="14"/>
  <c r="D12" i="14"/>
  <c r="H4" i="18"/>
  <c r="H3" i="18" s="1"/>
  <c r="Q29" i="26"/>
  <c r="P29" i="26"/>
  <c r="O29" i="26"/>
  <c r="N29" i="26"/>
  <c r="M29" i="26"/>
  <c r="L29" i="26"/>
  <c r="K29" i="26"/>
  <c r="J29" i="26"/>
  <c r="I29" i="26"/>
  <c r="H29" i="26"/>
  <c r="G29" i="26"/>
  <c r="L28" i="26"/>
  <c r="K28" i="26"/>
  <c r="J28" i="26"/>
  <c r="I28" i="26"/>
  <c r="H28" i="26"/>
  <c r="G28" i="26"/>
  <c r="F28" i="26"/>
  <c r="E28" i="26"/>
  <c r="D28" i="26"/>
  <c r="C28" i="26"/>
  <c r="B28" i="26"/>
  <c r="Q27" i="26"/>
  <c r="P27" i="26"/>
  <c r="O27" i="26"/>
  <c r="N27" i="26"/>
  <c r="H27" i="26"/>
  <c r="G27" i="26"/>
  <c r="F27" i="26"/>
  <c r="C27" i="26"/>
  <c r="F29" i="26"/>
  <c r="Q28" i="26"/>
  <c r="P28" i="26"/>
  <c r="O28" i="26"/>
  <c r="N28" i="26"/>
  <c r="M28" i="26"/>
  <c r="E27" i="26"/>
  <c r="D27" i="26"/>
  <c r="B29" i="26"/>
  <c r="B27" i="26"/>
  <c r="Q4" i="26"/>
  <c r="Q3" i="26" s="1"/>
  <c r="P4" i="26"/>
  <c r="P3" i="26" s="1"/>
  <c r="O4" i="26"/>
  <c r="O3" i="26" s="1"/>
  <c r="N4" i="26"/>
  <c r="N3" i="26" s="1"/>
  <c r="M4" i="26"/>
  <c r="M3" i="26" s="1"/>
  <c r="L4" i="26"/>
  <c r="L3" i="26" s="1"/>
  <c r="K4" i="26"/>
  <c r="K3" i="26" s="1"/>
  <c r="J4" i="26"/>
  <c r="J3" i="26" s="1"/>
  <c r="I4" i="26"/>
  <c r="I3" i="26" s="1"/>
  <c r="H4" i="26"/>
  <c r="H3" i="26" s="1"/>
  <c r="G4" i="26"/>
  <c r="G3" i="26" s="1"/>
  <c r="F4" i="26"/>
  <c r="F3" i="26" s="1"/>
  <c r="E4" i="26"/>
  <c r="E3" i="26" s="1"/>
  <c r="D4" i="26"/>
  <c r="D3" i="26" s="1"/>
  <c r="C4" i="26"/>
  <c r="C3" i="26" s="1"/>
  <c r="B4" i="26"/>
  <c r="B3" i="26" s="1"/>
  <c r="Q28" i="22"/>
  <c r="Q27" i="22"/>
  <c r="E27" i="22"/>
  <c r="Q26" i="22"/>
  <c r="M26" i="22"/>
  <c r="E26" i="22"/>
  <c r="I27" i="22"/>
  <c r="H27" i="22"/>
  <c r="Q3" i="22"/>
  <c r="P3" i="22"/>
  <c r="O3" i="22"/>
  <c r="N3" i="22"/>
  <c r="M3" i="22"/>
  <c r="L3" i="22"/>
  <c r="K3" i="22"/>
  <c r="J3" i="22"/>
  <c r="I3" i="22"/>
  <c r="H3" i="22"/>
  <c r="G3" i="22"/>
  <c r="F3" i="22"/>
  <c r="E3" i="22"/>
  <c r="D3" i="22"/>
  <c r="C3" i="22"/>
  <c r="B3" i="22"/>
  <c r="N29" i="18"/>
  <c r="M29" i="18"/>
  <c r="L29" i="18"/>
  <c r="K29" i="18"/>
  <c r="J29" i="18"/>
  <c r="I29" i="18"/>
  <c r="E28" i="18"/>
  <c r="D28" i="18"/>
  <c r="C28" i="18"/>
  <c r="Q27" i="18"/>
  <c r="P27" i="18"/>
  <c r="O27" i="18"/>
  <c r="N27" i="18"/>
  <c r="M27" i="18"/>
  <c r="L27" i="18"/>
  <c r="K27" i="18"/>
  <c r="J27" i="18"/>
  <c r="I27" i="18"/>
  <c r="B4" i="18"/>
  <c r="B3" i="18" s="1"/>
  <c r="O25" i="18"/>
  <c r="H29" i="18"/>
  <c r="G29" i="18"/>
  <c r="F29" i="18"/>
  <c r="E29" i="18"/>
  <c r="D29" i="18"/>
  <c r="C29" i="18"/>
  <c r="Q28" i="18"/>
  <c r="F24" i="18"/>
  <c r="B29" i="18"/>
  <c r="B27" i="18"/>
  <c r="P40" i="14"/>
  <c r="N40" i="14"/>
  <c r="L40" i="14"/>
  <c r="J40" i="14"/>
  <c r="H40" i="14"/>
  <c r="F40" i="14"/>
  <c r="D40" i="14"/>
  <c r="N36" i="14"/>
  <c r="H36" i="14"/>
  <c r="D36" i="14"/>
  <c r="O33" i="14"/>
  <c r="I33" i="14"/>
  <c r="C36" i="14"/>
  <c r="B39" i="14"/>
  <c r="B38" i="14"/>
  <c r="C30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B12" i="14"/>
  <c r="D22" i="10"/>
  <c r="C22" i="10"/>
  <c r="Q21" i="10"/>
  <c r="P21" i="10"/>
  <c r="O21" i="10"/>
  <c r="N21" i="10"/>
  <c r="M21" i="10"/>
  <c r="L21" i="10"/>
  <c r="K21" i="10"/>
  <c r="Q22" i="10"/>
  <c r="P22" i="10"/>
  <c r="O22" i="10"/>
  <c r="N22" i="10"/>
  <c r="M22" i="10"/>
  <c r="L22" i="10"/>
  <c r="K22" i="10"/>
  <c r="J22" i="10"/>
  <c r="H22" i="10"/>
  <c r="J21" i="10"/>
  <c r="I21" i="10"/>
  <c r="H21" i="10"/>
  <c r="G21" i="10"/>
  <c r="F21" i="10"/>
  <c r="E21" i="10"/>
  <c r="D21" i="10"/>
  <c r="C21" i="10"/>
  <c r="B22" i="10"/>
  <c r="B21" i="10"/>
  <c r="J25" i="14" l="1"/>
  <c r="C24" i="26"/>
  <c r="E19" i="10"/>
  <c r="P25" i="14"/>
  <c r="D25" i="14"/>
  <c r="O25" i="14"/>
  <c r="B37" i="14"/>
  <c r="F19" i="10"/>
  <c r="C23" i="26"/>
  <c r="E25" i="14"/>
  <c r="E19" i="14"/>
  <c r="P25" i="18"/>
  <c r="D25" i="26"/>
  <c r="H24" i="18"/>
  <c r="J23" i="26"/>
  <c r="K23" i="22"/>
  <c r="D18" i="10"/>
  <c r="Q23" i="26"/>
  <c r="M19" i="10"/>
  <c r="E24" i="26"/>
  <c r="J19" i="10"/>
  <c r="G25" i="26"/>
  <c r="O23" i="26"/>
  <c r="I24" i="18"/>
  <c r="L23" i="26"/>
  <c r="K24" i="18"/>
  <c r="K25" i="26"/>
  <c r="L25" i="26"/>
  <c r="I18" i="10"/>
  <c r="Q25" i="18"/>
  <c r="D22" i="22"/>
  <c r="K19" i="10"/>
  <c r="N23" i="26"/>
  <c r="C23" i="18"/>
  <c r="G23" i="18"/>
  <c r="K18" i="10"/>
  <c r="H24" i="26"/>
  <c r="M23" i="22"/>
  <c r="O19" i="10"/>
  <c r="I23" i="18"/>
  <c r="J24" i="22"/>
  <c r="M25" i="14"/>
  <c r="I22" i="10"/>
  <c r="H25" i="26"/>
  <c r="J25" i="26"/>
  <c r="D24" i="22"/>
  <c r="P19" i="10"/>
  <c r="E24" i="22"/>
  <c r="F24" i="26"/>
  <c r="F28" i="18"/>
  <c r="J24" i="26"/>
  <c r="N23" i="22"/>
  <c r="F22" i="22"/>
  <c r="P23" i="22"/>
  <c r="N19" i="10"/>
  <c r="B28" i="18"/>
  <c r="Q19" i="10"/>
  <c r="O25" i="26"/>
  <c r="P25" i="26"/>
  <c r="O29" i="18"/>
  <c r="L18" i="10"/>
  <c r="M18" i="10"/>
  <c r="L24" i="22"/>
  <c r="K24" i="26"/>
  <c r="C25" i="26"/>
  <c r="B27" i="22"/>
  <c r="B9" i="30"/>
  <c r="C8" i="30"/>
  <c r="L19" i="10"/>
  <c r="O24" i="18"/>
  <c r="M25" i="26"/>
  <c r="Q24" i="18"/>
  <c r="N25" i="26"/>
  <c r="M22" i="22"/>
  <c r="J18" i="10"/>
  <c r="H24" i="22"/>
  <c r="F25" i="18"/>
  <c r="P22" i="22"/>
  <c r="N23" i="18"/>
  <c r="J28" i="18"/>
  <c r="L24" i="26"/>
  <c r="D23" i="26"/>
  <c r="H19" i="14"/>
  <c r="H25" i="14"/>
  <c r="I25" i="14"/>
  <c r="M23" i="26"/>
  <c r="P23" i="26"/>
  <c r="F23" i="18"/>
  <c r="D24" i="26"/>
  <c r="Q25" i="26"/>
  <c r="H28" i="18"/>
  <c r="Q22" i="22"/>
  <c r="C27" i="18"/>
  <c r="J24" i="18"/>
  <c r="E28" i="22"/>
  <c r="E23" i="22"/>
  <c r="N24" i="22"/>
  <c r="M24" i="26"/>
  <c r="I27" i="26"/>
  <c r="Q19" i="14"/>
  <c r="Q25" i="14"/>
  <c r="I25" i="26"/>
  <c r="E18" i="10"/>
  <c r="J22" i="22"/>
  <c r="G18" i="10"/>
  <c r="K23" i="18"/>
  <c r="P29" i="18"/>
  <c r="P27" i="22"/>
  <c r="K28" i="18"/>
  <c r="O24" i="22"/>
  <c r="E23" i="26"/>
  <c r="N24" i="26"/>
  <c r="F23" i="26"/>
  <c r="J27" i="26"/>
  <c r="L19" i="14"/>
  <c r="L25" i="14"/>
  <c r="G19" i="10"/>
  <c r="H19" i="10"/>
  <c r="K23" i="26"/>
  <c r="P24" i="18"/>
  <c r="I26" i="22"/>
  <c r="H23" i="18"/>
  <c r="G24" i="22"/>
  <c r="D25" i="18"/>
  <c r="G24" i="26"/>
  <c r="L23" i="18"/>
  <c r="G25" i="18"/>
  <c r="M27" i="22"/>
  <c r="J25" i="18"/>
  <c r="L28" i="18"/>
  <c r="Q23" i="18"/>
  <c r="M28" i="18"/>
  <c r="C19" i="10"/>
  <c r="I19" i="10"/>
  <c r="E22" i="10"/>
  <c r="C24" i="18"/>
  <c r="L25" i="18"/>
  <c r="L24" i="18"/>
  <c r="F27" i="18"/>
  <c r="N28" i="18"/>
  <c r="M28" i="22"/>
  <c r="G23" i="22"/>
  <c r="P24" i="22"/>
  <c r="O24" i="26"/>
  <c r="K27" i="26"/>
  <c r="C29" i="26"/>
  <c r="G24" i="18"/>
  <c r="L23" i="22"/>
  <c r="E22" i="22"/>
  <c r="C18" i="10"/>
  <c r="Q23" i="22"/>
  <c r="H18" i="10"/>
  <c r="C25" i="18"/>
  <c r="N22" i="22"/>
  <c r="E25" i="18"/>
  <c r="G28" i="18"/>
  <c r="I28" i="18"/>
  <c r="O18" i="10"/>
  <c r="I25" i="18"/>
  <c r="P23" i="18"/>
  <c r="Q18" i="10"/>
  <c r="D19" i="10"/>
  <c r="F22" i="10"/>
  <c r="D24" i="18"/>
  <c r="M25" i="18"/>
  <c r="M24" i="18"/>
  <c r="G27" i="18"/>
  <c r="O28" i="18"/>
  <c r="H23" i="22"/>
  <c r="G23" i="26"/>
  <c r="P24" i="26"/>
  <c r="L27" i="26"/>
  <c r="D29" i="26"/>
  <c r="F19" i="14"/>
  <c r="F25" i="14"/>
  <c r="C19" i="14"/>
  <c r="F25" i="26"/>
  <c r="E23" i="18"/>
  <c r="F18" i="10"/>
  <c r="N19" i="14"/>
  <c r="N25" i="14"/>
  <c r="J23" i="18"/>
  <c r="I24" i="26"/>
  <c r="M23" i="18"/>
  <c r="Q29" i="18"/>
  <c r="N18" i="10"/>
  <c r="H25" i="18"/>
  <c r="O23" i="18"/>
  <c r="P18" i="10"/>
  <c r="D27" i="18"/>
  <c r="K25" i="18"/>
  <c r="E27" i="18"/>
  <c r="I28" i="22"/>
  <c r="G22" i="10"/>
  <c r="E24" i="18"/>
  <c r="N25" i="18"/>
  <c r="D23" i="18"/>
  <c r="N24" i="18"/>
  <c r="H27" i="18"/>
  <c r="P28" i="18"/>
  <c r="I23" i="22"/>
  <c r="H23" i="26"/>
  <c r="Q24" i="26"/>
  <c r="I23" i="26"/>
  <c r="E25" i="26"/>
  <c r="M27" i="26"/>
  <c r="E29" i="26"/>
  <c r="G19" i="14"/>
  <c r="G25" i="14"/>
  <c r="C25" i="14"/>
  <c r="L36" i="14"/>
  <c r="P30" i="14"/>
  <c r="P36" i="14"/>
  <c r="D32" i="14"/>
  <c r="C38" i="14"/>
  <c r="G38" i="14"/>
  <c r="K38" i="14"/>
  <c r="P32" i="14"/>
  <c r="O38" i="14"/>
  <c r="D33" i="14"/>
  <c r="D39" i="14"/>
  <c r="H33" i="14"/>
  <c r="H39" i="14"/>
  <c r="L39" i="14"/>
  <c r="P33" i="14"/>
  <c r="P39" i="14"/>
  <c r="F34" i="14"/>
  <c r="E34" i="14"/>
  <c r="E40" i="14"/>
  <c r="J34" i="14"/>
  <c r="I34" i="14"/>
  <c r="I40" i="14"/>
  <c r="N34" i="14"/>
  <c r="M34" i="14"/>
  <c r="M40" i="14"/>
  <c r="Q34" i="14"/>
  <c r="Q40" i="14"/>
  <c r="K30" i="14"/>
  <c r="J36" i="14"/>
  <c r="C34" i="14"/>
  <c r="B40" i="14"/>
  <c r="E38" i="14"/>
  <c r="J32" i="14"/>
  <c r="I38" i="14"/>
  <c r="M38" i="14"/>
  <c r="Q38" i="14"/>
  <c r="F39" i="14"/>
  <c r="J39" i="14"/>
  <c r="J33" i="14"/>
  <c r="N39" i="14"/>
  <c r="C40" i="14"/>
  <c r="D34" i="14"/>
  <c r="G34" i="14"/>
  <c r="G40" i="14"/>
  <c r="H34" i="14"/>
  <c r="K34" i="14"/>
  <c r="K40" i="14"/>
  <c r="L34" i="14"/>
  <c r="O34" i="14"/>
  <c r="O40" i="14"/>
  <c r="P34" i="14"/>
  <c r="G30" i="14"/>
  <c r="O30" i="14"/>
  <c r="K33" i="14"/>
  <c r="F36" i="14"/>
  <c r="D30" i="14"/>
  <c r="H30" i="14"/>
  <c r="L30" i="14"/>
  <c r="L33" i="14"/>
  <c r="G36" i="14"/>
  <c r="K36" i="14"/>
  <c r="O36" i="14"/>
  <c r="D38" i="14"/>
  <c r="D37" i="14" s="1"/>
  <c r="H38" i="14"/>
  <c r="H37" i="14" s="1"/>
  <c r="L38" i="14"/>
  <c r="P38" i="14"/>
  <c r="P37" i="14" s="1"/>
  <c r="E39" i="14"/>
  <c r="I39" i="14"/>
  <c r="M39" i="14"/>
  <c r="Q39" i="14"/>
  <c r="F30" i="14"/>
  <c r="J30" i="14"/>
  <c r="N30" i="14"/>
  <c r="N33" i="14"/>
  <c r="E36" i="14"/>
  <c r="I36" i="14"/>
  <c r="M36" i="14"/>
  <c r="Q36" i="14"/>
  <c r="F38" i="14"/>
  <c r="J38" i="14"/>
  <c r="N38" i="14"/>
  <c r="C39" i="14"/>
  <c r="G39" i="14"/>
  <c r="K39" i="14"/>
  <c r="O39" i="14"/>
  <c r="C33" i="14"/>
  <c r="C32" i="14"/>
  <c r="B36" i="14"/>
  <c r="F24" i="22"/>
  <c r="F28" i="22"/>
  <c r="J28" i="22"/>
  <c r="N28" i="22"/>
  <c r="D28" i="22"/>
  <c r="H28" i="22"/>
  <c r="L28" i="22"/>
  <c r="P28" i="22"/>
  <c r="K24" i="22"/>
  <c r="C28" i="22"/>
  <c r="G28" i="22"/>
  <c r="K28" i="22"/>
  <c r="O28" i="22"/>
  <c r="I24" i="22"/>
  <c r="M24" i="22"/>
  <c r="Q24" i="22"/>
  <c r="F23" i="22"/>
  <c r="F27" i="22"/>
  <c r="N27" i="22"/>
  <c r="C27" i="22"/>
  <c r="D23" i="22"/>
  <c r="O23" i="22"/>
  <c r="O27" i="22"/>
  <c r="J23" i="22"/>
  <c r="J27" i="22"/>
  <c r="G27" i="22"/>
  <c r="K27" i="22"/>
  <c r="D27" i="22"/>
  <c r="L27" i="22"/>
  <c r="F26" i="22"/>
  <c r="J26" i="22"/>
  <c r="N26" i="22"/>
  <c r="D26" i="22"/>
  <c r="H26" i="22"/>
  <c r="H22" i="22"/>
  <c r="L26" i="22"/>
  <c r="L22" i="22"/>
  <c r="P26" i="22"/>
  <c r="G22" i="22"/>
  <c r="K22" i="22"/>
  <c r="O22" i="22"/>
  <c r="C26" i="22"/>
  <c r="G26" i="22"/>
  <c r="K26" i="22"/>
  <c r="O26" i="22"/>
  <c r="I22" i="22"/>
  <c r="C22" i="22"/>
  <c r="C24" i="22"/>
  <c r="B26" i="22"/>
  <c r="B28" i="22"/>
  <c r="L37" i="14" l="1"/>
  <c r="C23" i="22"/>
  <c r="Q37" i="14"/>
  <c r="N32" i="14"/>
  <c r="N31" i="14" s="1"/>
  <c r="I37" i="14"/>
  <c r="E37" i="14"/>
  <c r="F32" i="14"/>
  <c r="M37" i="14"/>
  <c r="L32" i="14"/>
  <c r="O37" i="14"/>
  <c r="J37" i="14"/>
  <c r="F37" i="14"/>
  <c r="H32" i="14"/>
  <c r="L31" i="14"/>
  <c r="K37" i="14"/>
  <c r="G37" i="14"/>
  <c r="C37" i="14"/>
  <c r="N37" i="14"/>
  <c r="H31" i="14"/>
  <c r="P31" i="14"/>
  <c r="J31" i="14"/>
  <c r="F33" i="14"/>
  <c r="F31" i="14" s="1"/>
  <c r="C31" i="14"/>
  <c r="D31" i="14"/>
  <c r="Q32" i="14"/>
  <c r="Q31" i="14" s="1"/>
  <c r="M32" i="14"/>
  <c r="M31" i="14" s="1"/>
  <c r="I32" i="14"/>
  <c r="I31" i="14" s="1"/>
  <c r="E32" i="14"/>
  <c r="E31" i="14" s="1"/>
  <c r="O32" i="14"/>
  <c r="O31" i="14" s="1"/>
  <c r="K32" i="14"/>
  <c r="K31" i="14" s="1"/>
  <c r="G32" i="14"/>
  <c r="G31" i="14" s="1"/>
  <c r="Q20" i="10" l="1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B20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B11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B7" i="10"/>
  <c r="G96" i="53" l="1"/>
  <c r="G97" i="53"/>
  <c r="G98" i="53"/>
  <c r="G99" i="53"/>
  <c r="C77" i="53"/>
  <c r="M77" i="53"/>
  <c r="C78" i="53"/>
  <c r="E78" i="53"/>
  <c r="G78" i="53"/>
  <c r="C79" i="53"/>
  <c r="E79" i="53"/>
  <c r="I79" i="53"/>
  <c r="K79" i="53"/>
  <c r="M79" i="53"/>
  <c r="O79" i="53"/>
  <c r="Q79" i="53"/>
  <c r="B80" i="53"/>
  <c r="C80" i="53"/>
  <c r="D80" i="53"/>
  <c r="E80" i="53"/>
  <c r="F80" i="53"/>
  <c r="G80" i="53"/>
  <c r="B81" i="53"/>
  <c r="C81" i="53"/>
  <c r="D81" i="53"/>
  <c r="E81" i="53"/>
  <c r="F81" i="53"/>
  <c r="G81" i="53"/>
  <c r="H81" i="53"/>
  <c r="I81" i="53"/>
  <c r="J81" i="53"/>
  <c r="K81" i="53"/>
  <c r="L81" i="53"/>
  <c r="M81" i="53"/>
  <c r="N81" i="53"/>
  <c r="O81" i="53"/>
  <c r="P81" i="53"/>
  <c r="Q81" i="53"/>
  <c r="B82" i="53"/>
  <c r="C82" i="53"/>
  <c r="E82" i="53"/>
  <c r="G82" i="53"/>
  <c r="K82" i="53"/>
  <c r="B83" i="53"/>
  <c r="C83" i="53"/>
  <c r="D83" i="53"/>
  <c r="E83" i="53"/>
  <c r="F83" i="53"/>
  <c r="G83" i="53"/>
  <c r="H83" i="53"/>
  <c r="J83" i="53"/>
  <c r="K83" i="53"/>
  <c r="M83" i="53"/>
  <c r="N83" i="53"/>
  <c r="O83" i="53"/>
  <c r="P83" i="53"/>
  <c r="Q83" i="53"/>
  <c r="B84" i="53"/>
  <c r="C84" i="53"/>
  <c r="D84" i="53"/>
  <c r="E84" i="53"/>
  <c r="F84" i="53"/>
  <c r="G84" i="53"/>
  <c r="H84" i="53"/>
  <c r="J84" i="53"/>
  <c r="K84" i="53"/>
  <c r="B85" i="53"/>
  <c r="C85" i="53"/>
  <c r="D85" i="53"/>
  <c r="E85" i="53"/>
  <c r="F85" i="53"/>
  <c r="G85" i="53"/>
  <c r="H85" i="53"/>
  <c r="I85" i="53"/>
  <c r="J85" i="53"/>
  <c r="K85" i="53"/>
  <c r="L85" i="53"/>
  <c r="M85" i="53"/>
  <c r="N85" i="53"/>
  <c r="O85" i="53"/>
  <c r="P85" i="53"/>
  <c r="Q85" i="53"/>
  <c r="C86" i="53"/>
  <c r="E86" i="53"/>
  <c r="G86" i="53"/>
  <c r="K86" i="53"/>
  <c r="M86" i="53"/>
  <c r="O86" i="53"/>
  <c r="B87" i="53"/>
  <c r="C87" i="53"/>
  <c r="D87" i="53"/>
  <c r="E87" i="53"/>
  <c r="F87" i="53"/>
  <c r="G87" i="53"/>
  <c r="B88" i="53"/>
  <c r="C88" i="53"/>
  <c r="D88" i="53"/>
  <c r="E88" i="53"/>
  <c r="F88" i="53"/>
  <c r="G88" i="53"/>
  <c r="H88" i="53"/>
  <c r="J88" i="53"/>
  <c r="K88" i="53"/>
  <c r="B89" i="53"/>
  <c r="C89" i="53"/>
  <c r="D89" i="53"/>
  <c r="E89" i="53"/>
  <c r="F89" i="53"/>
  <c r="G89" i="53"/>
  <c r="H89" i="53"/>
  <c r="I89" i="53"/>
  <c r="J89" i="53"/>
  <c r="K89" i="53"/>
  <c r="L89" i="53"/>
  <c r="M89" i="53"/>
  <c r="N89" i="53"/>
  <c r="O89" i="53"/>
  <c r="P89" i="53"/>
  <c r="Q89" i="53"/>
  <c r="C90" i="53"/>
  <c r="E90" i="53"/>
  <c r="K90" i="53"/>
  <c r="M90" i="53"/>
  <c r="O90" i="53"/>
  <c r="C106" i="53"/>
  <c r="G91" i="53"/>
  <c r="C91" i="53"/>
  <c r="B80" i="52"/>
  <c r="E80" i="52"/>
  <c r="P78" i="52"/>
  <c r="L73" i="52"/>
  <c r="L74" i="52"/>
  <c r="K75" i="52"/>
  <c r="L75" i="52"/>
  <c r="P75" i="52"/>
  <c r="Q75" i="52"/>
  <c r="B99" i="52"/>
  <c r="L76" i="52"/>
  <c r="H77" i="52"/>
  <c r="L77" i="52"/>
  <c r="M77" i="52"/>
  <c r="K78" i="52"/>
  <c r="L78" i="52"/>
  <c r="D79" i="52"/>
  <c r="E79" i="52"/>
  <c r="H79" i="52"/>
  <c r="I79" i="52"/>
  <c r="L79" i="52"/>
  <c r="P79" i="52"/>
  <c r="F80" i="52"/>
  <c r="H80" i="52"/>
  <c r="J80" i="52"/>
  <c r="K80" i="52"/>
  <c r="L80" i="52"/>
  <c r="M80" i="52"/>
  <c r="D81" i="52"/>
  <c r="E81" i="52"/>
  <c r="F81" i="52"/>
  <c r="G81" i="52"/>
  <c r="H81" i="52"/>
  <c r="I81" i="52"/>
  <c r="J81" i="52"/>
  <c r="K81" i="52"/>
  <c r="L81" i="52"/>
  <c r="M81" i="52"/>
  <c r="H82" i="52"/>
  <c r="L82" i="52"/>
  <c r="P82" i="52"/>
  <c r="B83" i="52"/>
  <c r="C83" i="52"/>
  <c r="D83" i="52"/>
  <c r="E83" i="52"/>
  <c r="K83" i="52"/>
  <c r="L83" i="52"/>
  <c r="M83" i="52"/>
  <c r="N83" i="52"/>
  <c r="O83" i="52"/>
  <c r="P83" i="52"/>
  <c r="Q83" i="52"/>
  <c r="B84" i="52"/>
  <c r="C84" i="52"/>
  <c r="E84" i="52"/>
  <c r="F84" i="52"/>
  <c r="I84" i="52"/>
  <c r="J84" i="52"/>
  <c r="K84" i="52"/>
  <c r="L84" i="52"/>
  <c r="M84" i="52"/>
  <c r="N84" i="52"/>
  <c r="O84" i="52"/>
  <c r="P84" i="52"/>
  <c r="Q84" i="52"/>
  <c r="G85" i="52"/>
  <c r="H85" i="52"/>
  <c r="I85" i="52"/>
  <c r="J85" i="52"/>
  <c r="K85" i="52"/>
  <c r="L85" i="52"/>
  <c r="M85" i="52"/>
  <c r="N85" i="52"/>
  <c r="O85" i="52"/>
  <c r="P85" i="52"/>
  <c r="Q85" i="52"/>
  <c r="B86" i="52"/>
  <c r="E86" i="52"/>
  <c r="L86" i="52"/>
  <c r="B87" i="52"/>
  <c r="C87" i="52"/>
  <c r="D87" i="52"/>
  <c r="F87" i="52"/>
  <c r="G87" i="52"/>
  <c r="H87" i="52"/>
  <c r="I87" i="52"/>
  <c r="J87" i="52"/>
  <c r="K87" i="52"/>
  <c r="L87" i="52"/>
  <c r="M87" i="52"/>
  <c r="N87" i="52"/>
  <c r="O87" i="52"/>
  <c r="F88" i="52"/>
  <c r="G88" i="52"/>
  <c r="H88" i="52"/>
  <c r="I88" i="52"/>
  <c r="J88" i="52"/>
  <c r="K88" i="52"/>
  <c r="L88" i="52"/>
  <c r="M88" i="52"/>
  <c r="N88" i="52"/>
  <c r="O88" i="52"/>
  <c r="Q88" i="52"/>
  <c r="B89" i="52"/>
  <c r="C89" i="52"/>
  <c r="D89" i="52"/>
  <c r="E89" i="52"/>
  <c r="G89" i="52"/>
  <c r="H89" i="52"/>
  <c r="I89" i="52"/>
  <c r="J89" i="52"/>
  <c r="K89" i="52"/>
  <c r="L89" i="52"/>
  <c r="M89" i="52"/>
  <c r="O89" i="52"/>
  <c r="L90" i="52"/>
  <c r="P90" i="52"/>
  <c r="B91" i="52"/>
  <c r="D91" i="52"/>
  <c r="E91" i="52"/>
  <c r="G91" i="52"/>
  <c r="H91" i="52"/>
  <c r="L91" i="52"/>
  <c r="P91" i="52"/>
  <c r="J73" i="52"/>
  <c r="H74" i="52"/>
  <c r="P74" i="52"/>
  <c r="E75" i="52"/>
  <c r="J75" i="52"/>
  <c r="B76" i="52"/>
  <c r="E76" i="52"/>
  <c r="H76" i="52"/>
  <c r="P76" i="52"/>
  <c r="E77" i="52"/>
  <c r="E78" i="52"/>
  <c r="H78" i="52"/>
  <c r="J79" i="52"/>
  <c r="J83" i="52"/>
  <c r="H84" i="52"/>
  <c r="H86" i="52"/>
  <c r="P86" i="52"/>
  <c r="E87" i="52"/>
  <c r="B88" i="52"/>
  <c r="E88" i="52"/>
  <c r="P88" i="52"/>
  <c r="N89" i="52"/>
  <c r="F91" i="52"/>
  <c r="J91" i="52"/>
  <c r="N91" i="52"/>
  <c r="B95" i="52"/>
  <c r="A3" i="51"/>
  <c r="E73" i="51"/>
  <c r="F73" i="51"/>
  <c r="I73" i="51"/>
  <c r="J88" i="51"/>
  <c r="M78" i="51"/>
  <c r="N77" i="51"/>
  <c r="O90" i="51"/>
  <c r="Q82" i="51"/>
  <c r="N73" i="51"/>
  <c r="Q73" i="51"/>
  <c r="B74" i="51"/>
  <c r="C74" i="51"/>
  <c r="F97" i="52"/>
  <c r="B75" i="51"/>
  <c r="E75" i="51"/>
  <c r="G75" i="51"/>
  <c r="F77" i="51"/>
  <c r="G77" i="51"/>
  <c r="I77" i="51"/>
  <c r="O100" i="51"/>
  <c r="B78" i="51"/>
  <c r="C78" i="51"/>
  <c r="E79" i="51"/>
  <c r="F79" i="51"/>
  <c r="H102" i="51"/>
  <c r="I79" i="51"/>
  <c r="J79" i="51"/>
  <c r="L102" i="51"/>
  <c r="M79" i="51"/>
  <c r="N79" i="51"/>
  <c r="O79" i="51"/>
  <c r="Q79" i="51"/>
  <c r="L81" i="51"/>
  <c r="P81" i="51"/>
  <c r="Q81" i="51"/>
  <c r="B103" i="53"/>
  <c r="E82" i="51"/>
  <c r="F82" i="51"/>
  <c r="G103" i="51"/>
  <c r="I82" i="51"/>
  <c r="C83" i="51"/>
  <c r="D83" i="51"/>
  <c r="E83" i="51"/>
  <c r="F83" i="51"/>
  <c r="G83" i="51"/>
  <c r="I83" i="51"/>
  <c r="J83" i="51"/>
  <c r="L83" i="51"/>
  <c r="M83" i="51"/>
  <c r="N83" i="51"/>
  <c r="O83" i="51"/>
  <c r="P83" i="51"/>
  <c r="Q83" i="51"/>
  <c r="C84" i="51"/>
  <c r="D84" i="51"/>
  <c r="E84" i="51"/>
  <c r="F84" i="51"/>
  <c r="G84" i="51"/>
  <c r="I84" i="51"/>
  <c r="J84" i="51"/>
  <c r="M84" i="51"/>
  <c r="N84" i="51"/>
  <c r="C85" i="51"/>
  <c r="D85" i="51"/>
  <c r="E85" i="51"/>
  <c r="F85" i="51"/>
  <c r="G85" i="51"/>
  <c r="B86" i="51"/>
  <c r="C104" i="51"/>
  <c r="E86" i="51"/>
  <c r="F86" i="51"/>
  <c r="G86" i="51"/>
  <c r="H104" i="51"/>
  <c r="I86" i="51"/>
  <c r="J86" i="51"/>
  <c r="M86" i="51"/>
  <c r="N86" i="51"/>
  <c r="C87" i="51"/>
  <c r="L87" i="51"/>
  <c r="O87" i="51"/>
  <c r="P87" i="51"/>
  <c r="C88" i="51"/>
  <c r="D88" i="51"/>
  <c r="E88" i="51"/>
  <c r="F88" i="51"/>
  <c r="G88" i="51"/>
  <c r="I88" i="51"/>
  <c r="L89" i="51"/>
  <c r="M89" i="51"/>
  <c r="N89" i="51"/>
  <c r="O89" i="51"/>
  <c r="P89" i="51"/>
  <c r="Q89" i="51"/>
  <c r="B105" i="52"/>
  <c r="E90" i="51"/>
  <c r="F90" i="51"/>
  <c r="G90" i="51"/>
  <c r="I105" i="52"/>
  <c r="B91" i="51"/>
  <c r="C91" i="51"/>
  <c r="M91" i="51"/>
  <c r="N91" i="51"/>
  <c r="Q91" i="51"/>
  <c r="A70" i="51"/>
  <c r="B73" i="51"/>
  <c r="F74" i="51"/>
  <c r="F75" i="51"/>
  <c r="I75" i="51"/>
  <c r="J75" i="51"/>
  <c r="K75" i="51"/>
  <c r="N75" i="51"/>
  <c r="Q75" i="51"/>
  <c r="B76" i="51"/>
  <c r="F76" i="51"/>
  <c r="J76" i="51"/>
  <c r="M76" i="51"/>
  <c r="N76" i="51"/>
  <c r="B77" i="51"/>
  <c r="E77" i="51"/>
  <c r="B79" i="51"/>
  <c r="B80" i="51"/>
  <c r="C80" i="51"/>
  <c r="F80" i="51"/>
  <c r="J80" i="51"/>
  <c r="N80" i="51"/>
  <c r="Q80" i="51"/>
  <c r="B81" i="51"/>
  <c r="C81" i="51"/>
  <c r="F81" i="51"/>
  <c r="J81" i="51"/>
  <c r="M81" i="51"/>
  <c r="N81" i="51"/>
  <c r="O81" i="51"/>
  <c r="B83" i="51"/>
  <c r="B84" i="51"/>
  <c r="O84" i="51"/>
  <c r="B85" i="51"/>
  <c r="I85" i="51"/>
  <c r="J85" i="51"/>
  <c r="B87" i="51"/>
  <c r="F87" i="51"/>
  <c r="J87" i="51"/>
  <c r="M87" i="51"/>
  <c r="N87" i="51"/>
  <c r="Q87" i="51"/>
  <c r="B88" i="51"/>
  <c r="B89" i="51"/>
  <c r="C89" i="51"/>
  <c r="B90" i="51"/>
  <c r="E91" i="51"/>
  <c r="F91" i="51"/>
  <c r="I91" i="51"/>
  <c r="J91" i="51"/>
  <c r="A93" i="51"/>
  <c r="K96" i="51"/>
  <c r="O97" i="51"/>
  <c r="O98" i="51"/>
  <c r="K99" i="51"/>
  <c r="G100" i="51"/>
  <c r="C102" i="51"/>
  <c r="C106" i="51"/>
  <c r="F101" i="51"/>
  <c r="G101" i="51"/>
  <c r="K100" i="51"/>
  <c r="L105" i="51"/>
  <c r="N101" i="51"/>
  <c r="B37" i="50"/>
  <c r="E37" i="50"/>
  <c r="F34" i="50"/>
  <c r="H34" i="50"/>
  <c r="J37" i="50"/>
  <c r="K35" i="50"/>
  <c r="M37" i="50"/>
  <c r="O35" i="50"/>
  <c r="K34" i="50"/>
  <c r="C35" i="50"/>
  <c r="H35" i="50"/>
  <c r="I35" i="50"/>
  <c r="K36" i="50"/>
  <c r="H57" i="49"/>
  <c r="K57" i="49"/>
  <c r="M56" i="49"/>
  <c r="P59" i="49"/>
  <c r="B52" i="49"/>
  <c r="G52" i="49"/>
  <c r="I52" i="49"/>
  <c r="J52" i="49"/>
  <c r="N52" i="49"/>
  <c r="O52" i="49"/>
  <c r="P52" i="49"/>
  <c r="Q52" i="49"/>
  <c r="B53" i="49"/>
  <c r="D53" i="49"/>
  <c r="E53" i="49"/>
  <c r="G53" i="49"/>
  <c r="H53" i="49"/>
  <c r="I53" i="49"/>
  <c r="J53" i="49"/>
  <c r="K53" i="49"/>
  <c r="L53" i="49"/>
  <c r="M53" i="49"/>
  <c r="N53" i="49"/>
  <c r="O53" i="49"/>
  <c r="P53" i="49"/>
  <c r="Q53" i="49"/>
  <c r="D54" i="49"/>
  <c r="E54" i="49"/>
  <c r="F54" i="49"/>
  <c r="G54" i="49"/>
  <c r="H71" i="49"/>
  <c r="I54" i="49"/>
  <c r="J54" i="49"/>
  <c r="K71" i="49"/>
  <c r="L71" i="49"/>
  <c r="M71" i="49"/>
  <c r="N54" i="49"/>
  <c r="Q54" i="49"/>
  <c r="C72" i="49"/>
  <c r="E72" i="49"/>
  <c r="F55" i="49"/>
  <c r="G55" i="49"/>
  <c r="I55" i="49"/>
  <c r="J55" i="49"/>
  <c r="O55" i="49"/>
  <c r="Q55" i="49"/>
  <c r="F56" i="49"/>
  <c r="H56" i="49"/>
  <c r="I56" i="49"/>
  <c r="K56" i="49"/>
  <c r="C57" i="49"/>
  <c r="D57" i="49"/>
  <c r="E57" i="49"/>
  <c r="O57" i="49"/>
  <c r="P57" i="49"/>
  <c r="B58" i="49"/>
  <c r="C75" i="49"/>
  <c r="E75" i="49"/>
  <c r="F58" i="49"/>
  <c r="H75" i="49"/>
  <c r="K75" i="49"/>
  <c r="L75" i="49"/>
  <c r="M75" i="49"/>
  <c r="N58" i="49"/>
  <c r="P75" i="49"/>
  <c r="B59" i="49"/>
  <c r="B60" i="49"/>
  <c r="C60" i="49"/>
  <c r="F60" i="49"/>
  <c r="H60" i="49"/>
  <c r="I60" i="49"/>
  <c r="K60" i="49"/>
  <c r="L60" i="49"/>
  <c r="B61" i="49"/>
  <c r="D61" i="49"/>
  <c r="E61" i="49"/>
  <c r="F61" i="49"/>
  <c r="I61" i="49"/>
  <c r="L61" i="49"/>
  <c r="B62" i="49"/>
  <c r="C62" i="49"/>
  <c r="D62" i="49"/>
  <c r="E62" i="49"/>
  <c r="F62" i="49"/>
  <c r="G62" i="49"/>
  <c r="H62" i="49"/>
  <c r="I62" i="49"/>
  <c r="J62" i="49"/>
  <c r="K62" i="49"/>
  <c r="N62" i="49"/>
  <c r="O62" i="49"/>
  <c r="P62" i="49"/>
  <c r="Q62" i="49"/>
  <c r="B63" i="49"/>
  <c r="F63" i="49"/>
  <c r="G63" i="49"/>
  <c r="H63" i="49"/>
  <c r="I63" i="49"/>
  <c r="J63" i="49"/>
  <c r="K63" i="49"/>
  <c r="L63" i="49"/>
  <c r="M63" i="49"/>
  <c r="N63" i="49"/>
  <c r="O63" i="49"/>
  <c r="Q63" i="49"/>
  <c r="C77" i="49"/>
  <c r="H77" i="49"/>
  <c r="K77" i="49"/>
  <c r="L64" i="49"/>
  <c r="M77" i="49"/>
  <c r="P77" i="49"/>
  <c r="C52" i="49"/>
  <c r="D52" i="49"/>
  <c r="E52" i="49"/>
  <c r="H52" i="49"/>
  <c r="K52" i="49"/>
  <c r="L52" i="49"/>
  <c r="M52" i="49"/>
  <c r="C54" i="49"/>
  <c r="L54" i="49"/>
  <c r="M54" i="49"/>
  <c r="P54" i="49"/>
  <c r="C55" i="49"/>
  <c r="D55" i="49"/>
  <c r="E55" i="49"/>
  <c r="H55" i="49"/>
  <c r="K55" i="49"/>
  <c r="L55" i="49"/>
  <c r="M55" i="49"/>
  <c r="P55" i="49"/>
  <c r="C56" i="49"/>
  <c r="D56" i="49"/>
  <c r="E56" i="49"/>
  <c r="C58" i="49"/>
  <c r="D58" i="49"/>
  <c r="E58" i="49"/>
  <c r="M58" i="49"/>
  <c r="C59" i="49"/>
  <c r="D59" i="49"/>
  <c r="E59" i="49"/>
  <c r="H59" i="49"/>
  <c r="K59" i="49"/>
  <c r="L59" i="49"/>
  <c r="M59" i="49"/>
  <c r="D60" i="49"/>
  <c r="E60" i="49"/>
  <c r="C61" i="49"/>
  <c r="H61" i="49"/>
  <c r="K61" i="49"/>
  <c r="L62" i="49"/>
  <c r="M62" i="49"/>
  <c r="C63" i="49"/>
  <c r="D63" i="49"/>
  <c r="E63" i="49"/>
  <c r="P63" i="49"/>
  <c r="C64" i="49"/>
  <c r="D64" i="49"/>
  <c r="E64" i="49"/>
  <c r="H64" i="49"/>
  <c r="K64" i="49"/>
  <c r="P64" i="49"/>
  <c r="K68" i="49"/>
  <c r="B69" i="49"/>
  <c r="C69" i="49"/>
  <c r="D69" i="49"/>
  <c r="E69" i="49"/>
  <c r="G69" i="49"/>
  <c r="H69" i="49"/>
  <c r="I69" i="49"/>
  <c r="J69" i="49"/>
  <c r="K69" i="49"/>
  <c r="L69" i="49"/>
  <c r="M69" i="49"/>
  <c r="N69" i="49"/>
  <c r="P69" i="49"/>
  <c r="Q69" i="49"/>
  <c r="B70" i="49"/>
  <c r="D70" i="49"/>
  <c r="E70" i="49"/>
  <c r="H70" i="49"/>
  <c r="K70" i="49"/>
  <c r="L70" i="49"/>
  <c r="M70" i="49"/>
  <c r="N70" i="49"/>
  <c r="O70" i="49"/>
  <c r="P70" i="49"/>
  <c r="Q70" i="49"/>
  <c r="C71" i="49"/>
  <c r="D71" i="49"/>
  <c r="E71" i="49"/>
  <c r="F71" i="49"/>
  <c r="N71" i="49"/>
  <c r="P71" i="49"/>
  <c r="Q71" i="49"/>
  <c r="D72" i="49"/>
  <c r="G72" i="49"/>
  <c r="H72" i="49"/>
  <c r="I72" i="49"/>
  <c r="J72" i="49"/>
  <c r="K72" i="49"/>
  <c r="L72" i="49"/>
  <c r="M72" i="49"/>
  <c r="O72" i="49"/>
  <c r="P72" i="49"/>
  <c r="Q72" i="49"/>
  <c r="B75" i="49"/>
  <c r="D75" i="49"/>
  <c r="F75" i="49"/>
  <c r="D77" i="49"/>
  <c r="E77" i="49"/>
  <c r="D52" i="48"/>
  <c r="G52" i="48"/>
  <c r="H52" i="48"/>
  <c r="K68" i="48"/>
  <c r="L55" i="48"/>
  <c r="M68" i="48"/>
  <c r="O68" i="48"/>
  <c r="K69" i="48"/>
  <c r="Q52" i="48"/>
  <c r="C53" i="48"/>
  <c r="D53" i="48"/>
  <c r="G53" i="48"/>
  <c r="H53" i="48"/>
  <c r="D54" i="48"/>
  <c r="E71" i="48"/>
  <c r="F54" i="48"/>
  <c r="G71" i="48"/>
  <c r="H54" i="48"/>
  <c r="I54" i="48"/>
  <c r="K54" i="48"/>
  <c r="L54" i="48"/>
  <c r="M71" i="48"/>
  <c r="O54" i="48"/>
  <c r="B56" i="48"/>
  <c r="G56" i="48"/>
  <c r="H56" i="48"/>
  <c r="K57" i="48"/>
  <c r="B58" i="48"/>
  <c r="C58" i="48"/>
  <c r="E58" i="48"/>
  <c r="G58" i="48"/>
  <c r="H58" i="48"/>
  <c r="J58" i="48"/>
  <c r="K58" i="48"/>
  <c r="L58" i="48"/>
  <c r="O58" i="48"/>
  <c r="P58" i="48"/>
  <c r="Q59" i="48"/>
  <c r="B60" i="48"/>
  <c r="C60" i="48"/>
  <c r="D60" i="48"/>
  <c r="E60" i="48"/>
  <c r="F60" i="48"/>
  <c r="G60" i="48"/>
  <c r="H60" i="48"/>
  <c r="D61" i="48"/>
  <c r="H61" i="48"/>
  <c r="B62" i="48"/>
  <c r="K62" i="48"/>
  <c r="N62" i="48"/>
  <c r="O62" i="48"/>
  <c r="Q62" i="48"/>
  <c r="B63" i="48"/>
  <c r="C63" i="48"/>
  <c r="D63" i="48"/>
  <c r="E63" i="48"/>
  <c r="F63" i="48"/>
  <c r="G63" i="48"/>
  <c r="H63" i="48"/>
  <c r="J63" i="48"/>
  <c r="K63" i="48"/>
  <c r="M63" i="48"/>
  <c r="N63" i="48"/>
  <c r="O63" i="48"/>
  <c r="Q63" i="48"/>
  <c r="B64" i="48"/>
  <c r="C64" i="48"/>
  <c r="D64" i="48"/>
  <c r="E64" i="48"/>
  <c r="G64" i="48"/>
  <c r="H64" i="48"/>
  <c r="J64" i="48"/>
  <c r="K64" i="48"/>
  <c r="L64" i="48"/>
  <c r="O64" i="48"/>
  <c r="P64" i="48"/>
  <c r="Q53" i="48"/>
  <c r="Q54" i="48"/>
  <c r="D55" i="48"/>
  <c r="G55" i="48"/>
  <c r="Q55" i="48"/>
  <c r="L56" i="48"/>
  <c r="Q56" i="48"/>
  <c r="D57" i="48"/>
  <c r="G57" i="48"/>
  <c r="H57" i="48"/>
  <c r="I57" i="48"/>
  <c r="L57" i="48"/>
  <c r="O57" i="48"/>
  <c r="Q57" i="48"/>
  <c r="D58" i="48"/>
  <c r="Q58" i="48"/>
  <c r="Q60" i="48"/>
  <c r="I61" i="48"/>
  <c r="L61" i="48"/>
  <c r="Q61" i="48"/>
  <c r="D62" i="48"/>
  <c r="H62" i="48"/>
  <c r="I62" i="48"/>
  <c r="L62" i="48"/>
  <c r="I63" i="48"/>
  <c r="L63" i="48"/>
  <c r="P63" i="48"/>
  <c r="I64" i="48"/>
  <c r="Q64" i="48"/>
  <c r="A3" i="47"/>
  <c r="C59" i="47"/>
  <c r="F60" i="47"/>
  <c r="G60" i="47"/>
  <c r="I60" i="47"/>
  <c r="E52" i="47"/>
  <c r="F69" i="48"/>
  <c r="H69" i="47"/>
  <c r="M52" i="47"/>
  <c r="N52" i="47"/>
  <c r="O52" i="47"/>
  <c r="B70" i="47"/>
  <c r="N70" i="47"/>
  <c r="B71" i="47"/>
  <c r="E54" i="47"/>
  <c r="F54" i="47"/>
  <c r="G54" i="47"/>
  <c r="H71" i="47"/>
  <c r="I54" i="47"/>
  <c r="K54" i="47"/>
  <c r="M54" i="47"/>
  <c r="N54" i="47"/>
  <c r="O54" i="47"/>
  <c r="Q71" i="48"/>
  <c r="G72" i="48"/>
  <c r="M55" i="47"/>
  <c r="N55" i="47"/>
  <c r="O55" i="47"/>
  <c r="Q72" i="48"/>
  <c r="D73" i="47"/>
  <c r="M56" i="47"/>
  <c r="O56" i="47"/>
  <c r="B74" i="47"/>
  <c r="H74" i="48"/>
  <c r="K57" i="47"/>
  <c r="M57" i="47"/>
  <c r="N74" i="47"/>
  <c r="O57" i="47"/>
  <c r="B75" i="47"/>
  <c r="C58" i="47"/>
  <c r="E58" i="47"/>
  <c r="F58" i="47"/>
  <c r="G58" i="47"/>
  <c r="I58" i="47"/>
  <c r="J75" i="47"/>
  <c r="N58" i="47"/>
  <c r="E59" i="47"/>
  <c r="J76" i="47"/>
  <c r="K59" i="47"/>
  <c r="L76" i="49"/>
  <c r="M59" i="47"/>
  <c r="O59" i="47"/>
  <c r="Q76" i="48"/>
  <c r="L60" i="47"/>
  <c r="M60" i="47"/>
  <c r="N60" i="47"/>
  <c r="P60" i="47"/>
  <c r="K61" i="47"/>
  <c r="L61" i="47"/>
  <c r="M61" i="47"/>
  <c r="N61" i="47"/>
  <c r="O61" i="47"/>
  <c r="P61" i="47"/>
  <c r="E62" i="47"/>
  <c r="F62" i="47"/>
  <c r="G62" i="47"/>
  <c r="H62" i="47"/>
  <c r="L62" i="47"/>
  <c r="N62" i="47"/>
  <c r="O62" i="47"/>
  <c r="P62" i="47"/>
  <c r="B63" i="47"/>
  <c r="D63" i="47"/>
  <c r="E63" i="47"/>
  <c r="H63" i="47"/>
  <c r="I63" i="47"/>
  <c r="J63" i="47"/>
  <c r="K63" i="47"/>
  <c r="L63" i="47"/>
  <c r="M63" i="47"/>
  <c r="N63" i="47"/>
  <c r="O63" i="47"/>
  <c r="P63" i="47"/>
  <c r="Q63" i="47"/>
  <c r="B77" i="47"/>
  <c r="C64" i="47"/>
  <c r="D77" i="47"/>
  <c r="E64" i="47"/>
  <c r="F64" i="47"/>
  <c r="G64" i="47"/>
  <c r="I64" i="47"/>
  <c r="J77" i="47"/>
  <c r="Q64" i="47"/>
  <c r="A49" i="47"/>
  <c r="G52" i="47"/>
  <c r="I52" i="47"/>
  <c r="K52" i="47"/>
  <c r="E53" i="47"/>
  <c r="F53" i="47"/>
  <c r="G53" i="47"/>
  <c r="K53" i="47"/>
  <c r="O53" i="47"/>
  <c r="F55" i="47"/>
  <c r="K55" i="47"/>
  <c r="F56" i="47"/>
  <c r="I56" i="47"/>
  <c r="K56" i="47"/>
  <c r="K58" i="47"/>
  <c r="M58" i="47"/>
  <c r="O58" i="47"/>
  <c r="K60" i="47"/>
  <c r="O60" i="47"/>
  <c r="K62" i="47"/>
  <c r="M62" i="47"/>
  <c r="C63" i="47"/>
  <c r="F63" i="47"/>
  <c r="G63" i="47"/>
  <c r="K64" i="47"/>
  <c r="M64" i="47"/>
  <c r="N64" i="47"/>
  <c r="O64" i="47"/>
  <c r="A66" i="47"/>
  <c r="B72" i="47"/>
  <c r="J73" i="47"/>
  <c r="N77" i="47"/>
  <c r="H34" i="46"/>
  <c r="I34" i="46"/>
  <c r="J34" i="46"/>
  <c r="L34" i="46"/>
  <c r="E72" i="47"/>
  <c r="H70" i="47"/>
  <c r="O36" i="46"/>
  <c r="P72" i="47"/>
  <c r="D35" i="46"/>
  <c r="P34" i="46"/>
  <c r="H37" i="46"/>
  <c r="J37" i="46"/>
  <c r="L37" i="46"/>
  <c r="K34" i="46"/>
  <c r="H35" i="46"/>
  <c r="J35" i="46"/>
  <c r="L35" i="46"/>
  <c r="B36" i="46"/>
  <c r="D36" i="46"/>
  <c r="F36" i="46"/>
  <c r="H36" i="46"/>
  <c r="J36" i="46"/>
  <c r="L36" i="46"/>
  <c r="N36" i="46"/>
  <c r="B37" i="46"/>
  <c r="P37" i="46"/>
  <c r="B67" i="45"/>
  <c r="C67" i="45"/>
  <c r="D67" i="45"/>
  <c r="O72" i="45"/>
  <c r="P68" i="45"/>
  <c r="Q72" i="45"/>
  <c r="I81" i="45"/>
  <c r="K81" i="45"/>
  <c r="L81" i="45"/>
  <c r="G64" i="45"/>
  <c r="L64" i="45"/>
  <c r="M64" i="45"/>
  <c r="E83" i="45"/>
  <c r="P65" i="45"/>
  <c r="Q65" i="45"/>
  <c r="B84" i="45"/>
  <c r="C84" i="45"/>
  <c r="D84" i="45"/>
  <c r="E66" i="45"/>
  <c r="F84" i="45"/>
  <c r="G84" i="45"/>
  <c r="H66" i="45"/>
  <c r="I66" i="45"/>
  <c r="Q84" i="45"/>
  <c r="K67" i="45"/>
  <c r="P67" i="45"/>
  <c r="Q67" i="45"/>
  <c r="B68" i="45"/>
  <c r="E68" i="45"/>
  <c r="D69" i="45"/>
  <c r="H69" i="45"/>
  <c r="L69" i="45"/>
  <c r="O69" i="45"/>
  <c r="P69" i="45"/>
  <c r="Q69" i="45"/>
  <c r="D70" i="45"/>
  <c r="E70" i="45"/>
  <c r="F70" i="45"/>
  <c r="G70" i="45"/>
  <c r="H70" i="45"/>
  <c r="I70" i="45"/>
  <c r="J70" i="45"/>
  <c r="K70" i="45"/>
  <c r="L70" i="45"/>
  <c r="M70" i="45"/>
  <c r="N70" i="45"/>
  <c r="O70" i="45"/>
  <c r="P70" i="45"/>
  <c r="D71" i="45"/>
  <c r="H71" i="45"/>
  <c r="K71" i="45"/>
  <c r="N71" i="45"/>
  <c r="P71" i="45"/>
  <c r="Q71" i="45"/>
  <c r="D72" i="45"/>
  <c r="E72" i="45"/>
  <c r="G72" i="45"/>
  <c r="H72" i="45"/>
  <c r="I72" i="45"/>
  <c r="J72" i="45"/>
  <c r="D73" i="45"/>
  <c r="H73" i="45"/>
  <c r="J73" i="45"/>
  <c r="K73" i="45"/>
  <c r="B74" i="45"/>
  <c r="C74" i="45"/>
  <c r="D74" i="45"/>
  <c r="F74" i="45"/>
  <c r="G74" i="45"/>
  <c r="H74" i="45"/>
  <c r="I74" i="45"/>
  <c r="J74" i="45"/>
  <c r="K74" i="45"/>
  <c r="L74" i="45"/>
  <c r="M74" i="45"/>
  <c r="N74" i="45"/>
  <c r="O74" i="45"/>
  <c r="P74" i="45"/>
  <c r="Q74" i="45"/>
  <c r="B75" i="45"/>
  <c r="C75" i="45"/>
  <c r="D75" i="45"/>
  <c r="E75" i="45"/>
  <c r="F75" i="45"/>
  <c r="G75" i="45"/>
  <c r="H75" i="45"/>
  <c r="I75" i="45"/>
  <c r="J75" i="45"/>
  <c r="K75" i="45"/>
  <c r="L75" i="45"/>
  <c r="O75" i="45"/>
  <c r="P75" i="45"/>
  <c r="B90" i="45"/>
  <c r="C90" i="45"/>
  <c r="D76" i="45"/>
  <c r="E90" i="45"/>
  <c r="F90" i="45"/>
  <c r="G90" i="45"/>
  <c r="H76" i="45"/>
  <c r="I90" i="45"/>
  <c r="J90" i="45"/>
  <c r="K90" i="45"/>
  <c r="L76" i="45"/>
  <c r="M90" i="45"/>
  <c r="N90" i="45"/>
  <c r="O90" i="45"/>
  <c r="P76" i="45"/>
  <c r="Q90" i="45"/>
  <c r="J63" i="45"/>
  <c r="K63" i="45"/>
  <c r="L63" i="45"/>
  <c r="M63" i="45"/>
  <c r="N63" i="45"/>
  <c r="O63" i="45"/>
  <c r="P63" i="45"/>
  <c r="Q63" i="45"/>
  <c r="B64" i="45"/>
  <c r="D64" i="45"/>
  <c r="E64" i="45"/>
  <c r="F64" i="45"/>
  <c r="H64" i="45"/>
  <c r="I64" i="45"/>
  <c r="J64" i="45"/>
  <c r="K64" i="45"/>
  <c r="E65" i="45"/>
  <c r="F65" i="45"/>
  <c r="G65" i="45"/>
  <c r="H65" i="45"/>
  <c r="I65" i="45"/>
  <c r="J65" i="45"/>
  <c r="K65" i="45"/>
  <c r="L65" i="45"/>
  <c r="M65" i="45"/>
  <c r="N65" i="45"/>
  <c r="Q66" i="45"/>
  <c r="E67" i="45"/>
  <c r="F67" i="45"/>
  <c r="H67" i="45"/>
  <c r="I67" i="45"/>
  <c r="J67" i="45"/>
  <c r="L67" i="45"/>
  <c r="M67" i="45"/>
  <c r="N67" i="45"/>
  <c r="O67" i="45"/>
  <c r="C68" i="45"/>
  <c r="F68" i="45"/>
  <c r="H68" i="45"/>
  <c r="I68" i="45"/>
  <c r="Q68" i="45"/>
  <c r="B69" i="45"/>
  <c r="C69" i="45"/>
  <c r="E69" i="45"/>
  <c r="F69" i="45"/>
  <c r="I69" i="45"/>
  <c r="J69" i="45"/>
  <c r="K69" i="45"/>
  <c r="M69" i="45"/>
  <c r="N69" i="45"/>
  <c r="B70" i="45"/>
  <c r="C70" i="45"/>
  <c r="Q70" i="45"/>
  <c r="B71" i="45"/>
  <c r="C71" i="45"/>
  <c r="E71" i="45"/>
  <c r="F71" i="45"/>
  <c r="I71" i="45"/>
  <c r="B72" i="45"/>
  <c r="F72" i="45"/>
  <c r="B73" i="45"/>
  <c r="C73" i="45"/>
  <c r="E73" i="45"/>
  <c r="F73" i="45"/>
  <c r="I73" i="45"/>
  <c r="M73" i="45"/>
  <c r="N73" i="45"/>
  <c r="E74" i="45"/>
  <c r="M75" i="45"/>
  <c r="N75" i="45"/>
  <c r="Q75" i="45"/>
  <c r="B76" i="45"/>
  <c r="C76" i="45"/>
  <c r="E76" i="45"/>
  <c r="F76" i="45"/>
  <c r="G76" i="45"/>
  <c r="I76" i="45"/>
  <c r="M76" i="45"/>
  <c r="O76" i="45"/>
  <c r="Q76" i="45"/>
  <c r="J81" i="45"/>
  <c r="M81" i="45"/>
  <c r="N81" i="45"/>
  <c r="O81" i="45"/>
  <c r="P81" i="45"/>
  <c r="Q81" i="45"/>
  <c r="B82" i="45"/>
  <c r="D82" i="45"/>
  <c r="E82" i="45"/>
  <c r="F82" i="45"/>
  <c r="G82" i="45"/>
  <c r="H82" i="45"/>
  <c r="I82" i="45"/>
  <c r="J82" i="45"/>
  <c r="K82" i="45"/>
  <c r="L82" i="45"/>
  <c r="M82" i="45"/>
  <c r="F83" i="45"/>
  <c r="G83" i="45"/>
  <c r="H83" i="45"/>
  <c r="I83" i="45"/>
  <c r="J83" i="45"/>
  <c r="K83" i="45"/>
  <c r="L83" i="45"/>
  <c r="M83" i="45"/>
  <c r="N83" i="45"/>
  <c r="B88" i="45"/>
  <c r="C88" i="45"/>
  <c r="E88" i="45"/>
  <c r="F88" i="45"/>
  <c r="G88" i="45"/>
  <c r="I88" i="45"/>
  <c r="J88" i="45"/>
  <c r="K88" i="45"/>
  <c r="M88" i="45"/>
  <c r="N88" i="45"/>
  <c r="O88" i="45"/>
  <c r="Q88" i="45"/>
  <c r="G89" i="45"/>
  <c r="B66" i="44"/>
  <c r="I36" i="42"/>
  <c r="M36" i="42"/>
  <c r="G63" i="44"/>
  <c r="J63" i="44"/>
  <c r="F64" i="44"/>
  <c r="G64" i="44"/>
  <c r="H64" i="44"/>
  <c r="J64" i="44"/>
  <c r="K64" i="44"/>
  <c r="L64" i="44"/>
  <c r="Q65" i="44"/>
  <c r="C66" i="44"/>
  <c r="D66" i="44"/>
  <c r="E66" i="44"/>
  <c r="F66" i="44"/>
  <c r="G66" i="44"/>
  <c r="H66" i="44"/>
  <c r="J67" i="44"/>
  <c r="N67" i="44"/>
  <c r="O67" i="44"/>
  <c r="P67" i="44"/>
  <c r="Q67" i="44"/>
  <c r="C68" i="44"/>
  <c r="G68" i="44"/>
  <c r="K68" i="44"/>
  <c r="B69" i="44"/>
  <c r="C69" i="44"/>
  <c r="D69" i="44"/>
  <c r="E69" i="44"/>
  <c r="F69" i="44"/>
  <c r="G69" i="44"/>
  <c r="H69" i="44"/>
  <c r="I69" i="44"/>
  <c r="J69" i="44"/>
  <c r="K69" i="44"/>
  <c r="L69" i="44"/>
  <c r="M69" i="44"/>
  <c r="N69" i="44"/>
  <c r="O69" i="44"/>
  <c r="P69" i="44"/>
  <c r="Q69" i="44"/>
  <c r="E70" i="44"/>
  <c r="F70" i="44"/>
  <c r="G70" i="44"/>
  <c r="H70" i="44"/>
  <c r="Q70" i="44"/>
  <c r="B71" i="44"/>
  <c r="J71" i="44"/>
  <c r="M71" i="44"/>
  <c r="Q71" i="44"/>
  <c r="C72" i="44"/>
  <c r="D72" i="44"/>
  <c r="H72" i="44"/>
  <c r="J72" i="44"/>
  <c r="K72" i="44"/>
  <c r="B73" i="44"/>
  <c r="C73" i="44"/>
  <c r="D73" i="44"/>
  <c r="F73" i="44"/>
  <c r="G73" i="44"/>
  <c r="H73" i="44"/>
  <c r="J73" i="44"/>
  <c r="M73" i="44"/>
  <c r="B74" i="44"/>
  <c r="C74" i="44"/>
  <c r="D74" i="44"/>
  <c r="E74" i="44"/>
  <c r="G74" i="44"/>
  <c r="H74" i="44"/>
  <c r="J74" i="44"/>
  <c r="K74" i="44"/>
  <c r="L74" i="44"/>
  <c r="Q74" i="44"/>
  <c r="B75" i="44"/>
  <c r="C75" i="44"/>
  <c r="D75" i="44"/>
  <c r="E75" i="44"/>
  <c r="F75" i="44"/>
  <c r="G75" i="44"/>
  <c r="H75" i="44"/>
  <c r="I75" i="44"/>
  <c r="J75" i="44"/>
  <c r="K75" i="44"/>
  <c r="M75" i="44"/>
  <c r="N75" i="44"/>
  <c r="Q75" i="44"/>
  <c r="D76" i="44"/>
  <c r="E76" i="44"/>
  <c r="F76" i="44"/>
  <c r="G76" i="44"/>
  <c r="N76" i="44"/>
  <c r="O76" i="44"/>
  <c r="Q76" i="44"/>
  <c r="C63" i="44"/>
  <c r="D63" i="44"/>
  <c r="L63" i="44"/>
  <c r="D64" i="44"/>
  <c r="D65" i="44"/>
  <c r="H65" i="44"/>
  <c r="J65" i="44"/>
  <c r="K65" i="44"/>
  <c r="L65" i="44"/>
  <c r="N65" i="44"/>
  <c r="O65" i="44"/>
  <c r="P65" i="44"/>
  <c r="D68" i="44"/>
  <c r="H68" i="44"/>
  <c r="J68" i="44"/>
  <c r="L68" i="44"/>
  <c r="D70" i="44"/>
  <c r="C71" i="44"/>
  <c r="D71" i="44"/>
  <c r="G71" i="44"/>
  <c r="L72" i="44"/>
  <c r="N72" i="44"/>
  <c r="O72" i="44"/>
  <c r="P72" i="44"/>
  <c r="L75" i="44"/>
  <c r="O75" i="44"/>
  <c r="P75" i="44"/>
  <c r="B76" i="44"/>
  <c r="E81" i="44"/>
  <c r="M81" i="44"/>
  <c r="E83" i="44"/>
  <c r="M83" i="44"/>
  <c r="E85" i="44"/>
  <c r="A3" i="43"/>
  <c r="E80" i="45"/>
  <c r="I80" i="45"/>
  <c r="K68" i="43"/>
  <c r="M80" i="45"/>
  <c r="O68" i="43"/>
  <c r="Q80" i="45"/>
  <c r="B63" i="43"/>
  <c r="E63" i="43"/>
  <c r="F63" i="43"/>
  <c r="G81" i="44"/>
  <c r="B64" i="43"/>
  <c r="E64" i="43"/>
  <c r="F64" i="43"/>
  <c r="G82" i="44"/>
  <c r="I64" i="43"/>
  <c r="M64" i="43"/>
  <c r="B65" i="43"/>
  <c r="E65" i="43"/>
  <c r="F65" i="43"/>
  <c r="G83" i="44"/>
  <c r="O83" i="44"/>
  <c r="B66" i="43"/>
  <c r="E66" i="43"/>
  <c r="F66" i="43"/>
  <c r="G84" i="44"/>
  <c r="H66" i="43"/>
  <c r="O84" i="44"/>
  <c r="D85" i="44"/>
  <c r="G67" i="43"/>
  <c r="L85" i="44"/>
  <c r="N85" i="44"/>
  <c r="O85" i="44"/>
  <c r="D86" i="44"/>
  <c r="E86" i="44"/>
  <c r="G86" i="44"/>
  <c r="O86" i="44"/>
  <c r="P86" i="44"/>
  <c r="B70" i="43"/>
  <c r="D88" i="43"/>
  <c r="F70" i="43"/>
  <c r="H70" i="43"/>
  <c r="J70" i="43"/>
  <c r="L88" i="43"/>
  <c r="O88" i="44"/>
  <c r="D89" i="44"/>
  <c r="B72" i="43"/>
  <c r="C72" i="43"/>
  <c r="E72" i="43"/>
  <c r="F72" i="43"/>
  <c r="G72" i="43"/>
  <c r="B73" i="43"/>
  <c r="C73" i="43"/>
  <c r="E73" i="43"/>
  <c r="F73" i="43"/>
  <c r="H73" i="43"/>
  <c r="B74" i="43"/>
  <c r="C74" i="43"/>
  <c r="E74" i="43"/>
  <c r="F74" i="43"/>
  <c r="G74" i="43"/>
  <c r="H74" i="43"/>
  <c r="I74" i="43"/>
  <c r="K74" i="43"/>
  <c r="L74" i="43"/>
  <c r="M74" i="43"/>
  <c r="N74" i="43"/>
  <c r="O74" i="43"/>
  <c r="B75" i="43"/>
  <c r="C75" i="43"/>
  <c r="D75" i="43"/>
  <c r="E75" i="43"/>
  <c r="F75" i="43"/>
  <c r="H75" i="43"/>
  <c r="I75" i="43"/>
  <c r="J75" i="43"/>
  <c r="L75" i="43"/>
  <c r="M75" i="43"/>
  <c r="N75" i="43"/>
  <c r="O75" i="43"/>
  <c r="P75" i="43"/>
  <c r="Q75" i="43"/>
  <c r="B76" i="43"/>
  <c r="F76" i="43"/>
  <c r="H76" i="43"/>
  <c r="J76" i="43"/>
  <c r="O90" i="44"/>
  <c r="A60" i="43"/>
  <c r="C65" i="43"/>
  <c r="G65" i="43"/>
  <c r="C69" i="43"/>
  <c r="C71" i="43"/>
  <c r="G71" i="43"/>
  <c r="G75" i="43"/>
  <c r="K75" i="43"/>
  <c r="A78" i="43"/>
  <c r="L84" i="43"/>
  <c r="L85" i="43"/>
  <c r="D89" i="43"/>
  <c r="G36" i="42"/>
  <c r="H81" i="43"/>
  <c r="C37" i="42"/>
  <c r="F37" i="42"/>
  <c r="G37" i="42"/>
  <c r="Q35" i="42"/>
  <c r="K36" i="42"/>
  <c r="C60" i="41"/>
  <c r="D60" i="41"/>
  <c r="G56" i="41"/>
  <c r="J65" i="41"/>
  <c r="K65" i="41"/>
  <c r="L65" i="41"/>
  <c r="N65" i="41"/>
  <c r="P55" i="41"/>
  <c r="B51" i="41"/>
  <c r="D72" i="41"/>
  <c r="E51" i="41"/>
  <c r="I51" i="41"/>
  <c r="J72" i="41"/>
  <c r="K72" i="41"/>
  <c r="L72" i="41"/>
  <c r="N72" i="41"/>
  <c r="O72" i="41"/>
  <c r="P72" i="41"/>
  <c r="B73" i="41"/>
  <c r="C73" i="41"/>
  <c r="F73" i="41"/>
  <c r="H52" i="41"/>
  <c r="I52" i="41"/>
  <c r="J52" i="41"/>
  <c r="K52" i="41"/>
  <c r="L52" i="41"/>
  <c r="M52" i="41"/>
  <c r="N52" i="41"/>
  <c r="P52" i="41"/>
  <c r="Q52" i="41"/>
  <c r="B74" i="41"/>
  <c r="C53" i="41"/>
  <c r="D53" i="41"/>
  <c r="J74" i="41"/>
  <c r="N74" i="41"/>
  <c r="B75" i="41"/>
  <c r="E54" i="41"/>
  <c r="H54" i="41"/>
  <c r="I54" i="41"/>
  <c r="J54" i="41"/>
  <c r="L54" i="41"/>
  <c r="M54" i="41"/>
  <c r="N54" i="41"/>
  <c r="O54" i="41"/>
  <c r="P54" i="41"/>
  <c r="Q54" i="41"/>
  <c r="C55" i="41"/>
  <c r="K56" i="41"/>
  <c r="M56" i="41"/>
  <c r="N56" i="41"/>
  <c r="P56" i="41"/>
  <c r="Q56" i="41"/>
  <c r="B57" i="41"/>
  <c r="D57" i="41"/>
  <c r="G57" i="41"/>
  <c r="B58" i="41"/>
  <c r="C58" i="41"/>
  <c r="D58" i="41"/>
  <c r="E58" i="41"/>
  <c r="G58" i="41"/>
  <c r="I58" i="41"/>
  <c r="J58" i="41"/>
  <c r="M58" i="41"/>
  <c r="N58" i="41"/>
  <c r="O58" i="41"/>
  <c r="P58" i="41"/>
  <c r="Q58" i="41"/>
  <c r="G59" i="41"/>
  <c r="H59" i="41"/>
  <c r="J59" i="41"/>
  <c r="K59" i="41"/>
  <c r="L59" i="41"/>
  <c r="K60" i="41"/>
  <c r="M60" i="41"/>
  <c r="N60" i="41"/>
  <c r="P60" i="41"/>
  <c r="Q60" i="41"/>
  <c r="B61" i="41"/>
  <c r="C61" i="41"/>
  <c r="D61" i="41"/>
  <c r="E61" i="41"/>
  <c r="F61" i="41"/>
  <c r="G61" i="41"/>
  <c r="H61" i="41"/>
  <c r="I61" i="41"/>
  <c r="M61" i="41"/>
  <c r="Q61" i="41"/>
  <c r="B62" i="41"/>
  <c r="C62" i="41"/>
  <c r="E62" i="41"/>
  <c r="F62" i="41"/>
  <c r="G62" i="41"/>
  <c r="H62" i="41"/>
  <c r="I62" i="41"/>
  <c r="K62" i="41"/>
  <c r="L62" i="41"/>
  <c r="M62" i="41"/>
  <c r="O62" i="41"/>
  <c r="P62" i="41"/>
  <c r="Q62" i="41"/>
  <c r="K63" i="41"/>
  <c r="N63" i="41"/>
  <c r="O63" i="41"/>
  <c r="P63" i="41"/>
  <c r="Q63" i="41"/>
  <c r="B64" i="41"/>
  <c r="E64" i="41"/>
  <c r="F64" i="41"/>
  <c r="G64" i="41"/>
  <c r="H64" i="41"/>
  <c r="I64" i="41"/>
  <c r="J64" i="41"/>
  <c r="K64" i="41"/>
  <c r="L64" i="41"/>
  <c r="M64" i="41"/>
  <c r="N64" i="41"/>
  <c r="O64" i="41"/>
  <c r="P64" i="41"/>
  <c r="Q64" i="41"/>
  <c r="D65" i="41"/>
  <c r="G65" i="41"/>
  <c r="Q65" i="41"/>
  <c r="E66" i="41"/>
  <c r="F81" i="41"/>
  <c r="I66" i="41"/>
  <c r="M66" i="41"/>
  <c r="Q66" i="41"/>
  <c r="B67" i="41"/>
  <c r="C67" i="41"/>
  <c r="D82" i="41"/>
  <c r="E67" i="41"/>
  <c r="F67" i="41"/>
  <c r="H67" i="41"/>
  <c r="I67" i="41"/>
  <c r="M67" i="41"/>
  <c r="Q67" i="41"/>
  <c r="D51" i="41"/>
  <c r="F51" i="41"/>
  <c r="G51" i="41"/>
  <c r="H51" i="41"/>
  <c r="J51" i="41"/>
  <c r="K51" i="41"/>
  <c r="L51" i="41"/>
  <c r="O51" i="41"/>
  <c r="P51" i="41"/>
  <c r="C52" i="41"/>
  <c r="D52" i="41"/>
  <c r="F52" i="41"/>
  <c r="G52" i="41"/>
  <c r="B53" i="41"/>
  <c r="P53" i="41"/>
  <c r="B54" i="41"/>
  <c r="C54" i="41"/>
  <c r="D54" i="41"/>
  <c r="F54" i="41"/>
  <c r="G54" i="41"/>
  <c r="D55" i="41"/>
  <c r="O55" i="41"/>
  <c r="C56" i="41"/>
  <c r="D56" i="41"/>
  <c r="F58" i="41"/>
  <c r="H58" i="41"/>
  <c r="K58" i="41"/>
  <c r="L58" i="41"/>
  <c r="B59" i="41"/>
  <c r="C59" i="41"/>
  <c r="D59" i="41"/>
  <c r="J61" i="41"/>
  <c r="K61" i="41"/>
  <c r="L61" i="41"/>
  <c r="N61" i="41"/>
  <c r="O61" i="41"/>
  <c r="P61" i="41"/>
  <c r="D62" i="41"/>
  <c r="J62" i="41"/>
  <c r="N62" i="41"/>
  <c r="D63" i="41"/>
  <c r="G63" i="41"/>
  <c r="H63" i="41"/>
  <c r="J63" i="41"/>
  <c r="L63" i="41"/>
  <c r="C64" i="41"/>
  <c r="D64" i="41"/>
  <c r="B66" i="41"/>
  <c r="C66" i="41"/>
  <c r="D66" i="41"/>
  <c r="G66" i="41"/>
  <c r="H66" i="41"/>
  <c r="J67" i="41"/>
  <c r="K67" i="41"/>
  <c r="L67" i="41"/>
  <c r="N67" i="41"/>
  <c r="O67" i="41"/>
  <c r="P67" i="41"/>
  <c r="B72" i="41"/>
  <c r="E72" i="41"/>
  <c r="F72" i="41"/>
  <c r="G72" i="41"/>
  <c r="H72" i="41"/>
  <c r="I72" i="41"/>
  <c r="D73" i="41"/>
  <c r="G73" i="41"/>
  <c r="H73" i="41"/>
  <c r="I73" i="41"/>
  <c r="J73" i="41"/>
  <c r="K73" i="41"/>
  <c r="L73" i="41"/>
  <c r="M73" i="41"/>
  <c r="N73" i="41"/>
  <c r="P73" i="41"/>
  <c r="Q73" i="41"/>
  <c r="P74" i="41"/>
  <c r="C75" i="41"/>
  <c r="D75" i="41"/>
  <c r="E75" i="41"/>
  <c r="F75" i="41"/>
  <c r="G75" i="41"/>
  <c r="I75" i="41"/>
  <c r="J75" i="41"/>
  <c r="L75" i="41"/>
  <c r="M75" i="41"/>
  <c r="N75" i="41"/>
  <c r="O75" i="41"/>
  <c r="P75" i="41"/>
  <c r="Q75" i="41"/>
  <c r="B81" i="41"/>
  <c r="C81" i="41"/>
  <c r="D81" i="41"/>
  <c r="G81" i="41"/>
  <c r="H81" i="41"/>
  <c r="J82" i="41"/>
  <c r="K82" i="41"/>
  <c r="L82" i="41"/>
  <c r="N82" i="41"/>
  <c r="O82" i="41"/>
  <c r="P82" i="41"/>
  <c r="B36" i="38"/>
  <c r="D64" i="40"/>
  <c r="F36" i="38"/>
  <c r="J36" i="38"/>
  <c r="L57" i="40"/>
  <c r="I51" i="40"/>
  <c r="K51" i="40"/>
  <c r="L51" i="40"/>
  <c r="N51" i="40"/>
  <c r="O51" i="40"/>
  <c r="P51" i="40"/>
  <c r="E52" i="40"/>
  <c r="Q52" i="40"/>
  <c r="B53" i="40"/>
  <c r="E53" i="40"/>
  <c r="F53" i="40"/>
  <c r="G53" i="40"/>
  <c r="H53" i="40"/>
  <c r="I53" i="40"/>
  <c r="J53" i="40"/>
  <c r="K53" i="40"/>
  <c r="L53" i="40"/>
  <c r="I54" i="40"/>
  <c r="K54" i="40"/>
  <c r="L54" i="40"/>
  <c r="N54" i="40"/>
  <c r="O54" i="40"/>
  <c r="P54" i="40"/>
  <c r="Q54" i="40"/>
  <c r="D55" i="40"/>
  <c r="E55" i="40"/>
  <c r="I56" i="40"/>
  <c r="K56" i="40"/>
  <c r="L56" i="40"/>
  <c r="Q56" i="40"/>
  <c r="E57" i="40"/>
  <c r="N57" i="40"/>
  <c r="P57" i="40"/>
  <c r="Q57" i="40"/>
  <c r="B58" i="40"/>
  <c r="E58" i="40"/>
  <c r="F59" i="40"/>
  <c r="J59" i="40"/>
  <c r="K59" i="40"/>
  <c r="L59" i="40"/>
  <c r="M59" i="40"/>
  <c r="N59" i="40"/>
  <c r="Q59" i="40"/>
  <c r="I60" i="40"/>
  <c r="K60" i="40"/>
  <c r="L60" i="40"/>
  <c r="O60" i="40"/>
  <c r="P60" i="40"/>
  <c r="E61" i="40"/>
  <c r="N61" i="40"/>
  <c r="P61" i="40"/>
  <c r="Q61" i="40"/>
  <c r="B62" i="40"/>
  <c r="C62" i="40"/>
  <c r="D62" i="40"/>
  <c r="F62" i="40"/>
  <c r="G62" i="40"/>
  <c r="J62" i="40"/>
  <c r="M62" i="40"/>
  <c r="N62" i="40"/>
  <c r="Q62" i="40"/>
  <c r="I63" i="40"/>
  <c r="K63" i="40"/>
  <c r="L63" i="40"/>
  <c r="N63" i="40"/>
  <c r="O63" i="40"/>
  <c r="P63" i="40"/>
  <c r="Q63" i="40"/>
  <c r="I64" i="40"/>
  <c r="K64" i="40"/>
  <c r="N64" i="40"/>
  <c r="Q64" i="40"/>
  <c r="E65" i="40"/>
  <c r="N65" i="40"/>
  <c r="O65" i="40"/>
  <c r="P65" i="40"/>
  <c r="H66" i="40"/>
  <c r="I66" i="40"/>
  <c r="K66" i="40"/>
  <c r="L66" i="40"/>
  <c r="M66" i="40"/>
  <c r="O66" i="40"/>
  <c r="P66" i="40"/>
  <c r="Q66" i="40"/>
  <c r="D67" i="40"/>
  <c r="N67" i="40"/>
  <c r="O67" i="40"/>
  <c r="P67" i="40"/>
  <c r="Q67" i="40"/>
  <c r="D52" i="40"/>
  <c r="G52" i="40"/>
  <c r="H52" i="40"/>
  <c r="I52" i="40"/>
  <c r="K52" i="40"/>
  <c r="L52" i="40"/>
  <c r="M52" i="40"/>
  <c r="O52" i="40"/>
  <c r="P52" i="40"/>
  <c r="M53" i="40"/>
  <c r="O53" i="40"/>
  <c r="P53" i="40"/>
  <c r="O55" i="40"/>
  <c r="P55" i="40"/>
  <c r="M56" i="40"/>
  <c r="O56" i="40"/>
  <c r="P56" i="40"/>
  <c r="O57" i="40"/>
  <c r="O58" i="40"/>
  <c r="P58" i="40"/>
  <c r="D59" i="40"/>
  <c r="E59" i="40"/>
  <c r="G59" i="40"/>
  <c r="H59" i="40"/>
  <c r="I59" i="40"/>
  <c r="O59" i="40"/>
  <c r="P59" i="40"/>
  <c r="O61" i="40"/>
  <c r="E62" i="40"/>
  <c r="H62" i="40"/>
  <c r="I62" i="40"/>
  <c r="K62" i="40"/>
  <c r="L62" i="40"/>
  <c r="O62" i="40"/>
  <c r="P62" i="40"/>
  <c r="E63" i="40"/>
  <c r="L64" i="40"/>
  <c r="O64" i="40"/>
  <c r="P64" i="40"/>
  <c r="A3" i="39"/>
  <c r="F71" i="40"/>
  <c r="J71" i="40"/>
  <c r="N71" i="40"/>
  <c r="E73" i="39"/>
  <c r="I73" i="39"/>
  <c r="L73" i="40"/>
  <c r="E74" i="39"/>
  <c r="O74" i="40"/>
  <c r="E75" i="39"/>
  <c r="L75" i="40"/>
  <c r="E76" i="39"/>
  <c r="I77" i="39"/>
  <c r="M77" i="39"/>
  <c r="D57" i="39"/>
  <c r="E57" i="39"/>
  <c r="N57" i="39"/>
  <c r="P57" i="39"/>
  <c r="Q57" i="39"/>
  <c r="C58" i="39"/>
  <c r="D58" i="39"/>
  <c r="E58" i="39"/>
  <c r="E78" i="39"/>
  <c r="I78" i="39"/>
  <c r="O78" i="40"/>
  <c r="P59" i="39"/>
  <c r="Q78" i="39"/>
  <c r="K60" i="39"/>
  <c r="N60" i="39"/>
  <c r="Q60" i="39"/>
  <c r="C61" i="39"/>
  <c r="D61" i="39"/>
  <c r="E61" i="39"/>
  <c r="N61" i="39"/>
  <c r="O61" i="39"/>
  <c r="P61" i="39"/>
  <c r="E79" i="39"/>
  <c r="H79" i="41"/>
  <c r="I79" i="39"/>
  <c r="L62" i="39"/>
  <c r="Q79" i="39"/>
  <c r="H63" i="39"/>
  <c r="J63" i="39"/>
  <c r="K63" i="39"/>
  <c r="H64" i="39"/>
  <c r="J64" i="39"/>
  <c r="K64" i="39"/>
  <c r="N64" i="39"/>
  <c r="O64" i="39"/>
  <c r="P64" i="39"/>
  <c r="Q64" i="39"/>
  <c r="D65" i="39"/>
  <c r="E80" i="39"/>
  <c r="Q66" i="39"/>
  <c r="B82" i="40"/>
  <c r="E67" i="39"/>
  <c r="I82" i="39"/>
  <c r="A48" i="39"/>
  <c r="D63" i="39"/>
  <c r="A69" i="39"/>
  <c r="E72" i="39"/>
  <c r="M73" i="39"/>
  <c r="I74" i="39"/>
  <c r="I75" i="39"/>
  <c r="M75" i="39"/>
  <c r="I76" i="39"/>
  <c r="M76" i="39"/>
  <c r="E77" i="39"/>
  <c r="E81" i="39"/>
  <c r="K34" i="38"/>
  <c r="L34" i="38"/>
  <c r="O34" i="38"/>
  <c r="P34" i="38"/>
  <c r="G36" i="38"/>
  <c r="Q72" i="39"/>
  <c r="G34" i="38"/>
  <c r="H34" i="38"/>
  <c r="M34" i="38"/>
  <c r="H37" i="38"/>
  <c r="J37" i="38"/>
  <c r="K37" i="38"/>
  <c r="O37" i="38"/>
  <c r="N36" i="38"/>
  <c r="F37" i="38"/>
  <c r="G37" i="38"/>
  <c r="D57" i="37"/>
  <c r="E57" i="37"/>
  <c r="G55" i="37"/>
  <c r="C51" i="37"/>
  <c r="F72" i="37"/>
  <c r="G51" i="37"/>
  <c r="I72" i="37"/>
  <c r="L72" i="37"/>
  <c r="M72" i="37"/>
  <c r="N72" i="37"/>
  <c r="C52" i="37"/>
  <c r="G52" i="37"/>
  <c r="K52" i="37"/>
  <c r="M52" i="37"/>
  <c r="O52" i="37"/>
  <c r="D74" i="37"/>
  <c r="E53" i="37"/>
  <c r="F74" i="37"/>
  <c r="G53" i="37"/>
  <c r="K53" i="37"/>
  <c r="O53" i="37"/>
  <c r="H54" i="37"/>
  <c r="I54" i="37"/>
  <c r="O75" i="37"/>
  <c r="P54" i="37"/>
  <c r="J55" i="37"/>
  <c r="K55" i="37"/>
  <c r="L55" i="37"/>
  <c r="N55" i="37"/>
  <c r="Q55" i="37"/>
  <c r="B56" i="37"/>
  <c r="C56" i="37"/>
  <c r="D56" i="37"/>
  <c r="H56" i="37"/>
  <c r="N56" i="37"/>
  <c r="J57" i="37"/>
  <c r="K57" i="37"/>
  <c r="L57" i="37"/>
  <c r="M57" i="37"/>
  <c r="N57" i="37"/>
  <c r="O57" i="37"/>
  <c r="P57" i="37"/>
  <c r="Q57" i="37"/>
  <c r="B58" i="37"/>
  <c r="C58" i="37"/>
  <c r="D58" i="37"/>
  <c r="F58" i="37"/>
  <c r="J58" i="37"/>
  <c r="K58" i="37"/>
  <c r="L58" i="37"/>
  <c r="N58" i="37"/>
  <c r="Q58" i="37"/>
  <c r="B59" i="37"/>
  <c r="C59" i="37"/>
  <c r="D59" i="37"/>
  <c r="G59" i="37"/>
  <c r="H59" i="37"/>
  <c r="J59" i="37"/>
  <c r="L59" i="37"/>
  <c r="M59" i="37"/>
  <c r="N59" i="37"/>
  <c r="O59" i="37"/>
  <c r="P59" i="37"/>
  <c r="B60" i="37"/>
  <c r="D60" i="37"/>
  <c r="H60" i="37"/>
  <c r="I60" i="37"/>
  <c r="J60" i="37"/>
  <c r="K60" i="37"/>
  <c r="L60" i="37"/>
  <c r="M60" i="37"/>
  <c r="N60" i="37"/>
  <c r="O60" i="37"/>
  <c r="P60" i="37"/>
  <c r="B61" i="37"/>
  <c r="C61" i="37"/>
  <c r="D61" i="37"/>
  <c r="E61" i="37"/>
  <c r="F61" i="37"/>
  <c r="G61" i="37"/>
  <c r="H61" i="37"/>
  <c r="I61" i="37"/>
  <c r="J61" i="37"/>
  <c r="K61" i="37"/>
  <c r="L61" i="37"/>
  <c r="M61" i="37"/>
  <c r="N61" i="37"/>
  <c r="B62" i="37"/>
  <c r="C62" i="37"/>
  <c r="D62" i="37"/>
  <c r="E62" i="37"/>
  <c r="F62" i="37"/>
  <c r="G62" i="37"/>
  <c r="J62" i="37"/>
  <c r="N62" i="37"/>
  <c r="B63" i="37"/>
  <c r="C63" i="37"/>
  <c r="D63" i="37"/>
  <c r="H63" i="37"/>
  <c r="B64" i="37"/>
  <c r="C64" i="37"/>
  <c r="D64" i="37"/>
  <c r="E64" i="37"/>
  <c r="F64" i="37"/>
  <c r="G64" i="37"/>
  <c r="H64" i="37"/>
  <c r="I64" i="37"/>
  <c r="J64" i="37"/>
  <c r="K64" i="37"/>
  <c r="L64" i="37"/>
  <c r="M64" i="37"/>
  <c r="N64" i="37"/>
  <c r="O64" i="37"/>
  <c r="H65" i="37"/>
  <c r="B66" i="37"/>
  <c r="C81" i="37"/>
  <c r="F66" i="37"/>
  <c r="L81" i="37"/>
  <c r="O81" i="37"/>
  <c r="B67" i="37"/>
  <c r="C67" i="37"/>
  <c r="F67" i="37"/>
  <c r="H67" i="37"/>
  <c r="I82" i="37"/>
  <c r="K82" i="37"/>
  <c r="L82" i="37"/>
  <c r="M67" i="37"/>
  <c r="N67" i="37"/>
  <c r="O67" i="37"/>
  <c r="P67" i="37"/>
  <c r="Q67" i="37"/>
  <c r="I51" i="37"/>
  <c r="L51" i="37"/>
  <c r="M51" i="37"/>
  <c r="P51" i="37"/>
  <c r="Q51" i="37"/>
  <c r="D52" i="37"/>
  <c r="H52" i="37"/>
  <c r="I52" i="37"/>
  <c r="H53" i="37"/>
  <c r="I53" i="37"/>
  <c r="L53" i="37"/>
  <c r="M53" i="37"/>
  <c r="P53" i="37"/>
  <c r="K54" i="37"/>
  <c r="Q54" i="37"/>
  <c r="C55" i="37"/>
  <c r="D55" i="37"/>
  <c r="E55" i="37"/>
  <c r="H55" i="37"/>
  <c r="M55" i="37"/>
  <c r="O55" i="37"/>
  <c r="P55" i="37"/>
  <c r="P56" i="37"/>
  <c r="H57" i="37"/>
  <c r="E58" i="37"/>
  <c r="G58" i="37"/>
  <c r="H58" i="37"/>
  <c r="I58" i="37"/>
  <c r="M58" i="37"/>
  <c r="O58" i="37"/>
  <c r="P58" i="37"/>
  <c r="E59" i="37"/>
  <c r="I59" i="37"/>
  <c r="K59" i="37"/>
  <c r="Q59" i="37"/>
  <c r="C60" i="37"/>
  <c r="O61" i="37"/>
  <c r="P61" i="37"/>
  <c r="Q61" i="37"/>
  <c r="H62" i="37"/>
  <c r="K62" i="37"/>
  <c r="L62" i="37"/>
  <c r="M62" i="37"/>
  <c r="O62" i="37"/>
  <c r="P62" i="37"/>
  <c r="Q62" i="37"/>
  <c r="P63" i="37"/>
  <c r="P64" i="37"/>
  <c r="Q64" i="37"/>
  <c r="C65" i="37"/>
  <c r="E66" i="37"/>
  <c r="G66" i="37"/>
  <c r="H66" i="37"/>
  <c r="I66" i="37"/>
  <c r="K66" i="37"/>
  <c r="P66" i="37"/>
  <c r="Q66" i="37"/>
  <c r="D67" i="37"/>
  <c r="E67" i="37"/>
  <c r="G67" i="37"/>
  <c r="P72" i="37"/>
  <c r="Q72" i="37"/>
  <c r="C73" i="37"/>
  <c r="D73" i="37"/>
  <c r="G73" i="37"/>
  <c r="H73" i="37"/>
  <c r="I73" i="37"/>
  <c r="M73" i="37"/>
  <c r="O73" i="37"/>
  <c r="E74" i="37"/>
  <c r="H74" i="37"/>
  <c r="I74" i="37"/>
  <c r="K74" i="37"/>
  <c r="L74" i="37"/>
  <c r="M74" i="37"/>
  <c r="O74" i="37"/>
  <c r="P74" i="37"/>
  <c r="H75" i="37"/>
  <c r="I75" i="37"/>
  <c r="K75" i="37"/>
  <c r="Q75" i="37"/>
  <c r="E81" i="37"/>
  <c r="F81" i="37"/>
  <c r="G81" i="37"/>
  <c r="H81" i="37"/>
  <c r="I81" i="37"/>
  <c r="K81" i="37"/>
  <c r="P81" i="37"/>
  <c r="Q81" i="37"/>
  <c r="B82" i="37"/>
  <c r="D82" i="37"/>
  <c r="E82" i="37"/>
  <c r="F82" i="37"/>
  <c r="G82" i="37"/>
  <c r="M82" i="37"/>
  <c r="N82" i="37"/>
  <c r="P82" i="37"/>
  <c r="Q82" i="37"/>
  <c r="I36" i="34"/>
  <c r="M51" i="36"/>
  <c r="K52" i="36"/>
  <c r="M52" i="36"/>
  <c r="O52" i="36"/>
  <c r="B53" i="36"/>
  <c r="C53" i="36"/>
  <c r="I53" i="36"/>
  <c r="M53" i="36"/>
  <c r="N53" i="36"/>
  <c r="K54" i="36"/>
  <c r="B55" i="36"/>
  <c r="K55" i="36"/>
  <c r="M55" i="36"/>
  <c r="N55" i="36"/>
  <c r="M56" i="36"/>
  <c r="B57" i="36"/>
  <c r="K57" i="36"/>
  <c r="B58" i="36"/>
  <c r="L58" i="36"/>
  <c r="M58" i="36"/>
  <c r="N58" i="36"/>
  <c r="Q58" i="36"/>
  <c r="B59" i="36"/>
  <c r="C59" i="36"/>
  <c r="E59" i="36"/>
  <c r="G59" i="36"/>
  <c r="I59" i="36"/>
  <c r="K59" i="36"/>
  <c r="K60" i="36"/>
  <c r="L60" i="36"/>
  <c r="M60" i="36"/>
  <c r="N60" i="36"/>
  <c r="Q60" i="36"/>
  <c r="B61" i="36"/>
  <c r="Q61" i="36"/>
  <c r="C62" i="36"/>
  <c r="E62" i="36"/>
  <c r="G62" i="36"/>
  <c r="I62" i="36"/>
  <c r="J62" i="36"/>
  <c r="K62" i="36"/>
  <c r="M62" i="36"/>
  <c r="O62" i="36"/>
  <c r="M63" i="36"/>
  <c r="P63" i="36"/>
  <c r="Q63" i="36"/>
  <c r="K64" i="36"/>
  <c r="L64" i="36"/>
  <c r="M64" i="36"/>
  <c r="N64" i="36"/>
  <c r="O64" i="36"/>
  <c r="P64" i="36"/>
  <c r="Q64" i="36"/>
  <c r="B65" i="36"/>
  <c r="M65" i="36"/>
  <c r="Q65" i="36"/>
  <c r="E66" i="36"/>
  <c r="K66" i="36"/>
  <c r="M66" i="36"/>
  <c r="O66" i="36"/>
  <c r="Q66" i="36"/>
  <c r="B67" i="36"/>
  <c r="Q67" i="36"/>
  <c r="E56" i="36"/>
  <c r="E60" i="36"/>
  <c r="Q62" i="36"/>
  <c r="I65" i="36"/>
  <c r="J73" i="36"/>
  <c r="B76" i="36"/>
  <c r="J77" i="36"/>
  <c r="A3" i="35"/>
  <c r="H71" i="37"/>
  <c r="K64" i="35"/>
  <c r="P71" i="37"/>
  <c r="B72" i="36"/>
  <c r="C51" i="35"/>
  <c r="E51" i="35"/>
  <c r="G51" i="35"/>
  <c r="E52" i="35"/>
  <c r="G52" i="35"/>
  <c r="K52" i="35"/>
  <c r="M52" i="35"/>
  <c r="N52" i="35"/>
  <c r="C53" i="35"/>
  <c r="E53" i="35"/>
  <c r="I53" i="35"/>
  <c r="J53" i="35"/>
  <c r="Q54" i="35"/>
  <c r="C55" i="35"/>
  <c r="E55" i="35"/>
  <c r="G55" i="35"/>
  <c r="I76" i="37"/>
  <c r="K55" i="35"/>
  <c r="M55" i="35"/>
  <c r="B77" i="35"/>
  <c r="C56" i="35"/>
  <c r="E77" i="37"/>
  <c r="C57" i="35"/>
  <c r="D57" i="35"/>
  <c r="E57" i="35"/>
  <c r="F57" i="35"/>
  <c r="G57" i="35"/>
  <c r="H57" i="35"/>
  <c r="J57" i="35"/>
  <c r="K57" i="35"/>
  <c r="L57" i="35"/>
  <c r="M57" i="35"/>
  <c r="N57" i="35"/>
  <c r="B58" i="35"/>
  <c r="C58" i="35"/>
  <c r="D58" i="35"/>
  <c r="E58" i="35"/>
  <c r="F58" i="35"/>
  <c r="G58" i="35"/>
  <c r="H58" i="35"/>
  <c r="J58" i="35"/>
  <c r="K58" i="35"/>
  <c r="L58" i="35"/>
  <c r="N58" i="35"/>
  <c r="E59" i="35"/>
  <c r="I59" i="35"/>
  <c r="J78" i="35"/>
  <c r="K59" i="35"/>
  <c r="M59" i="35"/>
  <c r="N78" i="36"/>
  <c r="O59" i="35"/>
  <c r="Q78" i="37"/>
  <c r="B60" i="35"/>
  <c r="C60" i="35"/>
  <c r="D60" i="35"/>
  <c r="E60" i="35"/>
  <c r="F60" i="35"/>
  <c r="H60" i="35"/>
  <c r="Q60" i="35"/>
  <c r="D61" i="35"/>
  <c r="E61" i="35"/>
  <c r="F61" i="35"/>
  <c r="G61" i="35"/>
  <c r="H61" i="35"/>
  <c r="J61" i="35"/>
  <c r="K61" i="35"/>
  <c r="L61" i="35"/>
  <c r="M61" i="35"/>
  <c r="N61" i="35"/>
  <c r="C62" i="35"/>
  <c r="I62" i="35"/>
  <c r="M62" i="35"/>
  <c r="Q62" i="35"/>
  <c r="B63" i="35"/>
  <c r="C63" i="35"/>
  <c r="D63" i="35"/>
  <c r="E63" i="35"/>
  <c r="F63" i="35"/>
  <c r="G63" i="35"/>
  <c r="H63" i="35"/>
  <c r="B64" i="35"/>
  <c r="C64" i="35"/>
  <c r="D64" i="35"/>
  <c r="E64" i="35"/>
  <c r="F64" i="35"/>
  <c r="H64" i="35"/>
  <c r="Q64" i="35"/>
  <c r="C65" i="35"/>
  <c r="E65" i="35"/>
  <c r="G65" i="35"/>
  <c r="K65" i="35"/>
  <c r="C66" i="35"/>
  <c r="E66" i="35"/>
  <c r="G66" i="35"/>
  <c r="K66" i="35"/>
  <c r="Q66" i="35"/>
  <c r="E67" i="35"/>
  <c r="G67" i="35"/>
  <c r="K67" i="35"/>
  <c r="M67" i="35"/>
  <c r="A48" i="35"/>
  <c r="G53" i="35"/>
  <c r="K53" i="35"/>
  <c r="M53" i="35"/>
  <c r="O53" i="35"/>
  <c r="Q53" i="35"/>
  <c r="C54" i="35"/>
  <c r="E54" i="35"/>
  <c r="G54" i="35"/>
  <c r="O55" i="35"/>
  <c r="G56" i="35"/>
  <c r="K56" i="35"/>
  <c r="G59" i="35"/>
  <c r="G60" i="35"/>
  <c r="K60" i="35"/>
  <c r="M60" i="35"/>
  <c r="O60" i="35"/>
  <c r="C61" i="35"/>
  <c r="E62" i="35"/>
  <c r="G62" i="35"/>
  <c r="K62" i="35"/>
  <c r="O62" i="35"/>
  <c r="O63" i="35"/>
  <c r="Q63" i="35"/>
  <c r="G64" i="35"/>
  <c r="O66" i="35"/>
  <c r="C67" i="35"/>
  <c r="A69" i="35"/>
  <c r="J74" i="35"/>
  <c r="N75" i="35"/>
  <c r="I34" i="34"/>
  <c r="M34" i="34"/>
  <c r="O34" i="34"/>
  <c r="Q34" i="34"/>
  <c r="B75" i="35"/>
  <c r="N77" i="35"/>
  <c r="C34" i="34"/>
  <c r="G34" i="34"/>
  <c r="H34" i="34"/>
  <c r="H37" i="34"/>
  <c r="L37" i="34"/>
  <c r="H35" i="34"/>
  <c r="J35" i="34"/>
  <c r="K35" i="34"/>
  <c r="N35" i="34"/>
  <c r="O35" i="34"/>
  <c r="P35" i="34"/>
  <c r="G93" i="33"/>
  <c r="K93" i="33"/>
  <c r="M88" i="33"/>
  <c r="Q88" i="33"/>
  <c r="C84" i="33"/>
  <c r="G113" i="33"/>
  <c r="I113" i="33"/>
  <c r="K113" i="33"/>
  <c r="M113" i="33"/>
  <c r="O113" i="33"/>
  <c r="Q113" i="33"/>
  <c r="C114" i="33"/>
  <c r="E114" i="33"/>
  <c r="G114" i="33"/>
  <c r="I114" i="33"/>
  <c r="O85" i="33"/>
  <c r="E86" i="33"/>
  <c r="G86" i="33"/>
  <c r="I86" i="33"/>
  <c r="K86" i="33"/>
  <c r="M86" i="33"/>
  <c r="Q115" i="33"/>
  <c r="C116" i="33"/>
  <c r="O87" i="33"/>
  <c r="Q87" i="33"/>
  <c r="B88" i="33"/>
  <c r="C88" i="33"/>
  <c r="G88" i="33"/>
  <c r="I88" i="33"/>
  <c r="J88" i="33"/>
  <c r="K88" i="33"/>
  <c r="N89" i="33"/>
  <c r="J90" i="33"/>
  <c r="K90" i="33"/>
  <c r="B91" i="33"/>
  <c r="C91" i="33"/>
  <c r="D91" i="33"/>
  <c r="E91" i="33"/>
  <c r="F91" i="33"/>
  <c r="G91" i="33"/>
  <c r="H91" i="33"/>
  <c r="I91" i="33"/>
  <c r="J91" i="33"/>
  <c r="K91" i="33"/>
  <c r="L91" i="33"/>
  <c r="M91" i="33"/>
  <c r="N91" i="33"/>
  <c r="P91" i="33"/>
  <c r="B92" i="33"/>
  <c r="D92" i="33"/>
  <c r="F92" i="33"/>
  <c r="H92" i="33"/>
  <c r="J92" i="33"/>
  <c r="K92" i="33"/>
  <c r="L92" i="33"/>
  <c r="M92" i="33"/>
  <c r="N92" i="33"/>
  <c r="O92" i="33"/>
  <c r="P92" i="33"/>
  <c r="Q92" i="33"/>
  <c r="B93" i="33"/>
  <c r="C93" i="33"/>
  <c r="M93" i="33"/>
  <c r="N93" i="33"/>
  <c r="O93" i="33"/>
  <c r="Q93" i="33"/>
  <c r="C94" i="33"/>
  <c r="E94" i="33"/>
  <c r="G94" i="33"/>
  <c r="I94" i="33"/>
  <c r="J94" i="33"/>
  <c r="K94" i="33"/>
  <c r="B95" i="33"/>
  <c r="C95" i="33"/>
  <c r="D95" i="33"/>
  <c r="E95" i="33"/>
  <c r="F95" i="33"/>
  <c r="G95" i="33"/>
  <c r="H95" i="33"/>
  <c r="I95" i="33"/>
  <c r="J95" i="33"/>
  <c r="K95" i="33"/>
  <c r="L95" i="33"/>
  <c r="N95" i="33"/>
  <c r="P95" i="33"/>
  <c r="B96" i="33"/>
  <c r="D96" i="33"/>
  <c r="F96" i="33"/>
  <c r="G96" i="33"/>
  <c r="H96" i="33"/>
  <c r="I96" i="33"/>
  <c r="J96" i="33"/>
  <c r="K96" i="33"/>
  <c r="L96" i="33"/>
  <c r="M96" i="33"/>
  <c r="N96" i="33"/>
  <c r="P96" i="33"/>
  <c r="Q96" i="33"/>
  <c r="B97" i="33"/>
  <c r="C97" i="33"/>
  <c r="D97" i="33"/>
  <c r="P97" i="33"/>
  <c r="E98" i="33"/>
  <c r="G98" i="33"/>
  <c r="H98" i="33"/>
  <c r="I98" i="33"/>
  <c r="J98" i="33"/>
  <c r="K98" i="33"/>
  <c r="L98" i="33"/>
  <c r="M98" i="33"/>
  <c r="N98" i="33"/>
  <c r="O98" i="33"/>
  <c r="P98" i="33"/>
  <c r="Q98" i="33"/>
  <c r="B99" i="33"/>
  <c r="C99" i="33"/>
  <c r="N99" i="33"/>
  <c r="Q99" i="33"/>
  <c r="N100" i="33"/>
  <c r="P100" i="33"/>
  <c r="Q100" i="33"/>
  <c r="B101" i="33"/>
  <c r="C101" i="33"/>
  <c r="D101" i="33"/>
  <c r="E101" i="33"/>
  <c r="F101" i="33"/>
  <c r="H101" i="33"/>
  <c r="J101" i="33"/>
  <c r="L101" i="33"/>
  <c r="M101" i="33"/>
  <c r="N101" i="33"/>
  <c r="P101" i="33"/>
  <c r="Q101" i="33"/>
  <c r="B102" i="33"/>
  <c r="C102" i="33"/>
  <c r="D102" i="33"/>
  <c r="F102" i="33"/>
  <c r="H102" i="33"/>
  <c r="J102" i="33"/>
  <c r="L102" i="33"/>
  <c r="N102" i="33"/>
  <c r="O102" i="33"/>
  <c r="P102" i="33"/>
  <c r="Q102" i="33"/>
  <c r="B103" i="33"/>
  <c r="C103" i="33"/>
  <c r="D103" i="33"/>
  <c r="E103" i="33"/>
  <c r="F103" i="33"/>
  <c r="G103" i="33"/>
  <c r="H103" i="33"/>
  <c r="I103" i="33"/>
  <c r="J103" i="33"/>
  <c r="K103" i="33"/>
  <c r="L103" i="33"/>
  <c r="M103" i="33"/>
  <c r="N103" i="33"/>
  <c r="P103" i="33"/>
  <c r="E104" i="33"/>
  <c r="G104" i="33"/>
  <c r="H104" i="33"/>
  <c r="I104" i="33"/>
  <c r="J104" i="33"/>
  <c r="K104" i="33"/>
  <c r="L104" i="33"/>
  <c r="M104" i="33"/>
  <c r="N104" i="33"/>
  <c r="O104" i="33"/>
  <c r="P104" i="33"/>
  <c r="Q104" i="33"/>
  <c r="B105" i="33"/>
  <c r="C105" i="33"/>
  <c r="D105" i="33"/>
  <c r="M105" i="33"/>
  <c r="N105" i="33"/>
  <c r="O105" i="33"/>
  <c r="Q105" i="33"/>
  <c r="G106" i="33"/>
  <c r="H106" i="33"/>
  <c r="I106" i="33"/>
  <c r="J106" i="33"/>
  <c r="K106" i="33"/>
  <c r="B107" i="33"/>
  <c r="C107" i="33"/>
  <c r="D107" i="33"/>
  <c r="E107" i="33"/>
  <c r="F107" i="33"/>
  <c r="H107" i="33"/>
  <c r="I107" i="33"/>
  <c r="J107" i="33"/>
  <c r="K107" i="33"/>
  <c r="L107" i="33"/>
  <c r="M107" i="33"/>
  <c r="N107" i="33"/>
  <c r="P107" i="33"/>
  <c r="I123" i="33"/>
  <c r="M123" i="33"/>
  <c r="O123" i="33"/>
  <c r="Q123" i="33"/>
  <c r="E84" i="33"/>
  <c r="G84" i="33"/>
  <c r="I84" i="33"/>
  <c r="K84" i="33"/>
  <c r="M84" i="33"/>
  <c r="O84" i="33"/>
  <c r="Q84" i="33"/>
  <c r="C85" i="33"/>
  <c r="E85" i="33"/>
  <c r="G85" i="33"/>
  <c r="I85" i="33"/>
  <c r="M85" i="33"/>
  <c r="O86" i="33"/>
  <c r="Q86" i="33"/>
  <c r="E87" i="33"/>
  <c r="G87" i="33"/>
  <c r="I87" i="33"/>
  <c r="K87" i="33"/>
  <c r="M87" i="33"/>
  <c r="O88" i="33"/>
  <c r="O89" i="33"/>
  <c r="Q89" i="33"/>
  <c r="E90" i="33"/>
  <c r="G90" i="33"/>
  <c r="I90" i="33"/>
  <c r="O91" i="33"/>
  <c r="Q91" i="33"/>
  <c r="C92" i="33"/>
  <c r="E92" i="33"/>
  <c r="G92" i="33"/>
  <c r="I92" i="33"/>
  <c r="M94" i="33"/>
  <c r="M95" i="33"/>
  <c r="O95" i="33"/>
  <c r="Q95" i="33"/>
  <c r="C96" i="33"/>
  <c r="E96" i="33"/>
  <c r="O96" i="33"/>
  <c r="G97" i="33"/>
  <c r="I97" i="33"/>
  <c r="K97" i="33"/>
  <c r="M97" i="33"/>
  <c r="O97" i="33"/>
  <c r="Q97" i="33"/>
  <c r="C98" i="33"/>
  <c r="O99" i="33"/>
  <c r="G100" i="33"/>
  <c r="I100" i="33"/>
  <c r="G101" i="33"/>
  <c r="I101" i="33"/>
  <c r="K101" i="33"/>
  <c r="O101" i="33"/>
  <c r="E102" i="33"/>
  <c r="G102" i="33"/>
  <c r="I102" i="33"/>
  <c r="K102" i="33"/>
  <c r="M102" i="33"/>
  <c r="O103" i="33"/>
  <c r="Q103" i="33"/>
  <c r="C106" i="33"/>
  <c r="G107" i="33"/>
  <c r="O107" i="33"/>
  <c r="Q107" i="33"/>
  <c r="C108" i="33"/>
  <c r="E108" i="33"/>
  <c r="G108" i="33"/>
  <c r="I108" i="33"/>
  <c r="M108" i="33"/>
  <c r="O108" i="33"/>
  <c r="Q108" i="33"/>
  <c r="E113" i="33"/>
  <c r="M114" i="33"/>
  <c r="O114" i="33"/>
  <c r="O115" i="33"/>
  <c r="E116" i="33"/>
  <c r="G116" i="33"/>
  <c r="I116" i="33"/>
  <c r="K116" i="33"/>
  <c r="M116" i="33"/>
  <c r="O116" i="33"/>
  <c r="Q116" i="33"/>
  <c r="C123" i="33"/>
  <c r="E123" i="33"/>
  <c r="G123" i="33"/>
  <c r="L105" i="32"/>
  <c r="M105" i="32"/>
  <c r="N105" i="32"/>
  <c r="P91" i="32"/>
  <c r="Q91" i="32"/>
  <c r="B84" i="32"/>
  <c r="C84" i="32"/>
  <c r="D84" i="32"/>
  <c r="F84" i="32"/>
  <c r="B85" i="32"/>
  <c r="C85" i="32"/>
  <c r="D85" i="32"/>
  <c r="E85" i="32"/>
  <c r="F85" i="32"/>
  <c r="G85" i="32"/>
  <c r="H85" i="32"/>
  <c r="I85" i="32"/>
  <c r="M85" i="32"/>
  <c r="N85" i="32"/>
  <c r="O85" i="32"/>
  <c r="C87" i="32"/>
  <c r="D87" i="32"/>
  <c r="E87" i="32"/>
  <c r="F87" i="32"/>
  <c r="G87" i="32"/>
  <c r="H87" i="32"/>
  <c r="E88" i="32"/>
  <c r="F88" i="32"/>
  <c r="G88" i="32"/>
  <c r="H88" i="32"/>
  <c r="I88" i="32"/>
  <c r="J88" i="32"/>
  <c r="L88" i="32"/>
  <c r="M88" i="32"/>
  <c r="N88" i="32"/>
  <c r="O88" i="32"/>
  <c r="D89" i="32"/>
  <c r="C90" i="32"/>
  <c r="D90" i="32"/>
  <c r="E90" i="32"/>
  <c r="F90" i="32"/>
  <c r="G90" i="32"/>
  <c r="H90" i="32"/>
  <c r="I90" i="32"/>
  <c r="O91" i="32"/>
  <c r="C92" i="32"/>
  <c r="D92" i="32"/>
  <c r="E92" i="32"/>
  <c r="F92" i="32"/>
  <c r="G92" i="32"/>
  <c r="H92" i="32"/>
  <c r="I92" i="32"/>
  <c r="J92" i="32"/>
  <c r="L92" i="32"/>
  <c r="C93" i="32"/>
  <c r="D93" i="32"/>
  <c r="E93" i="32"/>
  <c r="F93" i="32"/>
  <c r="G93" i="32"/>
  <c r="E94" i="32"/>
  <c r="F94" i="32"/>
  <c r="G94" i="32"/>
  <c r="H94" i="32"/>
  <c r="N94" i="32"/>
  <c r="E95" i="32"/>
  <c r="F95" i="32"/>
  <c r="G95" i="32"/>
  <c r="H95" i="32"/>
  <c r="I95" i="32"/>
  <c r="J95" i="32"/>
  <c r="O95" i="32"/>
  <c r="B96" i="32"/>
  <c r="C96" i="32"/>
  <c r="D96" i="32"/>
  <c r="E96" i="32"/>
  <c r="F96" i="32"/>
  <c r="G96" i="32"/>
  <c r="H96" i="32"/>
  <c r="J96" i="32"/>
  <c r="M96" i="32"/>
  <c r="N96" i="32"/>
  <c r="P96" i="32"/>
  <c r="C98" i="32"/>
  <c r="D98" i="32"/>
  <c r="E98" i="32"/>
  <c r="F98" i="32"/>
  <c r="G98" i="32"/>
  <c r="H98" i="32"/>
  <c r="I98" i="32"/>
  <c r="J98" i="32"/>
  <c r="L98" i="32"/>
  <c r="C99" i="32"/>
  <c r="D99" i="32"/>
  <c r="E99" i="32"/>
  <c r="F99" i="32"/>
  <c r="G99" i="32"/>
  <c r="B100" i="32"/>
  <c r="C100" i="32"/>
  <c r="D100" i="32"/>
  <c r="E100" i="32"/>
  <c r="F100" i="32"/>
  <c r="G100" i="32"/>
  <c r="H100" i="32"/>
  <c r="B101" i="32"/>
  <c r="C101" i="32"/>
  <c r="D101" i="32"/>
  <c r="N101" i="32"/>
  <c r="Q101" i="32"/>
  <c r="B102" i="32"/>
  <c r="C102" i="32"/>
  <c r="D102" i="32"/>
  <c r="F102" i="32"/>
  <c r="G102" i="32"/>
  <c r="J103" i="32"/>
  <c r="B104" i="32"/>
  <c r="C104" i="32"/>
  <c r="D104" i="32"/>
  <c r="E104" i="32"/>
  <c r="F104" i="32"/>
  <c r="G104" i="32"/>
  <c r="C105" i="32"/>
  <c r="D105" i="32"/>
  <c r="F105" i="32"/>
  <c r="B106" i="32"/>
  <c r="C106" i="32"/>
  <c r="D106" i="32"/>
  <c r="E106" i="32"/>
  <c r="F106" i="32"/>
  <c r="G106" i="32"/>
  <c r="H106" i="32"/>
  <c r="B107" i="32"/>
  <c r="D107" i="32"/>
  <c r="F107" i="32"/>
  <c r="G107" i="32"/>
  <c r="B108" i="32"/>
  <c r="C108" i="32"/>
  <c r="D108" i="32"/>
  <c r="E108" i="32"/>
  <c r="F108" i="32"/>
  <c r="G108" i="32"/>
  <c r="H108" i="32"/>
  <c r="I108" i="32"/>
  <c r="J108" i="32"/>
  <c r="L108" i="32"/>
  <c r="N108" i="32"/>
  <c r="I84" i="32"/>
  <c r="B86" i="32"/>
  <c r="C86" i="32"/>
  <c r="D86" i="32"/>
  <c r="E86" i="32"/>
  <c r="F86" i="32"/>
  <c r="G86" i="32"/>
  <c r="H86" i="32"/>
  <c r="I86" i="32"/>
  <c r="J86" i="32"/>
  <c r="L86" i="32"/>
  <c r="M86" i="32"/>
  <c r="B88" i="32"/>
  <c r="C88" i="32"/>
  <c r="D88" i="32"/>
  <c r="C89" i="32"/>
  <c r="J89" i="32"/>
  <c r="M89" i="32"/>
  <c r="J90" i="32"/>
  <c r="L90" i="32"/>
  <c r="C91" i="32"/>
  <c r="D91" i="32"/>
  <c r="F91" i="32"/>
  <c r="I91" i="32"/>
  <c r="J91" i="32"/>
  <c r="L91" i="32"/>
  <c r="M91" i="32"/>
  <c r="N91" i="32"/>
  <c r="B92" i="32"/>
  <c r="H93" i="32"/>
  <c r="I93" i="32"/>
  <c r="J93" i="32"/>
  <c r="M93" i="32"/>
  <c r="N93" i="32"/>
  <c r="P93" i="32"/>
  <c r="Q93" i="32"/>
  <c r="B94" i="32"/>
  <c r="C94" i="32"/>
  <c r="D94" i="32"/>
  <c r="Q94" i="32"/>
  <c r="B95" i="32"/>
  <c r="C95" i="32"/>
  <c r="D95" i="32"/>
  <c r="O96" i="32"/>
  <c r="Q96" i="32"/>
  <c r="B97" i="32"/>
  <c r="C97" i="32"/>
  <c r="D97" i="32"/>
  <c r="E97" i="32"/>
  <c r="F97" i="32"/>
  <c r="G97" i="32"/>
  <c r="H97" i="32"/>
  <c r="I97" i="32"/>
  <c r="J97" i="32"/>
  <c r="Q98" i="32"/>
  <c r="B99" i="32"/>
  <c r="H99" i="32"/>
  <c r="I100" i="32"/>
  <c r="E102" i="32"/>
  <c r="H102" i="32"/>
  <c r="I102" i="32"/>
  <c r="J102" i="32"/>
  <c r="L102" i="32"/>
  <c r="C103" i="32"/>
  <c r="D103" i="32"/>
  <c r="H104" i="32"/>
  <c r="I104" i="32"/>
  <c r="J104" i="32"/>
  <c r="L104" i="32"/>
  <c r="I105" i="32"/>
  <c r="C107" i="32"/>
  <c r="E107" i="32"/>
  <c r="H107" i="32"/>
  <c r="I107" i="32"/>
  <c r="J107" i="32"/>
  <c r="L107" i="32"/>
  <c r="M107" i="32"/>
  <c r="N107" i="32"/>
  <c r="O107" i="32"/>
  <c r="P107" i="32"/>
  <c r="Q107" i="32"/>
  <c r="I93" i="31"/>
  <c r="C84" i="31"/>
  <c r="D84" i="31"/>
  <c r="E84" i="31"/>
  <c r="I113" i="32"/>
  <c r="M113" i="32"/>
  <c r="Q113" i="32"/>
  <c r="C85" i="31"/>
  <c r="E85" i="31"/>
  <c r="H85" i="31"/>
  <c r="Q114" i="32"/>
  <c r="F86" i="31"/>
  <c r="I115" i="32"/>
  <c r="K86" i="31"/>
  <c r="L86" i="31"/>
  <c r="N86" i="31"/>
  <c r="O86" i="31"/>
  <c r="P86" i="31"/>
  <c r="M116" i="32"/>
  <c r="P87" i="31"/>
  <c r="Q116" i="32"/>
  <c r="E88" i="31"/>
  <c r="F88" i="31"/>
  <c r="M117" i="33"/>
  <c r="O117" i="33"/>
  <c r="B118" i="31"/>
  <c r="C89" i="31"/>
  <c r="D89" i="31"/>
  <c r="E89" i="31"/>
  <c r="E90" i="31"/>
  <c r="F90" i="31"/>
  <c r="B91" i="31"/>
  <c r="C91" i="31"/>
  <c r="D91" i="31"/>
  <c r="E91" i="31"/>
  <c r="F91" i="31"/>
  <c r="H91" i="31"/>
  <c r="I91" i="31"/>
  <c r="B92" i="31"/>
  <c r="L92" i="31"/>
  <c r="P92" i="31"/>
  <c r="Q92" i="31"/>
  <c r="C93" i="31"/>
  <c r="D93" i="31"/>
  <c r="E93" i="31"/>
  <c r="O119" i="33"/>
  <c r="H94" i="31"/>
  <c r="B95" i="31"/>
  <c r="C95" i="31"/>
  <c r="D95" i="31"/>
  <c r="E95" i="31"/>
  <c r="F95" i="31"/>
  <c r="H95" i="31"/>
  <c r="I95" i="31"/>
  <c r="H96" i="31"/>
  <c r="P96" i="31"/>
  <c r="Q96" i="31"/>
  <c r="I120" i="33"/>
  <c r="K120" i="33"/>
  <c r="O120" i="33"/>
  <c r="C121" i="33"/>
  <c r="E121" i="33"/>
  <c r="G121" i="33"/>
  <c r="K98" i="31"/>
  <c r="L98" i="31"/>
  <c r="M98" i="31"/>
  <c r="N98" i="31"/>
  <c r="P98" i="31"/>
  <c r="Q98" i="31"/>
  <c r="C99" i="31"/>
  <c r="B100" i="31"/>
  <c r="C100" i="31"/>
  <c r="D100" i="31"/>
  <c r="E100" i="31"/>
  <c r="H101" i="31"/>
  <c r="K101" i="31"/>
  <c r="L101" i="31"/>
  <c r="M101" i="31"/>
  <c r="N101" i="31"/>
  <c r="O101" i="31"/>
  <c r="P101" i="31"/>
  <c r="Q101" i="31"/>
  <c r="B102" i="31"/>
  <c r="C102" i="31"/>
  <c r="D102" i="31"/>
  <c r="E102" i="31"/>
  <c r="F102" i="31"/>
  <c r="C103" i="31"/>
  <c r="D103" i="31"/>
  <c r="E103" i="31"/>
  <c r="F103" i="31"/>
  <c r="H103" i="31"/>
  <c r="I103" i="31"/>
  <c r="J103" i="31"/>
  <c r="B104" i="31"/>
  <c r="C122" i="33"/>
  <c r="E122" i="33"/>
  <c r="G122" i="33"/>
  <c r="K104" i="31"/>
  <c r="L104" i="31"/>
  <c r="M104" i="31"/>
  <c r="N104" i="31"/>
  <c r="O104" i="31"/>
  <c r="P104" i="31"/>
  <c r="B105" i="31"/>
  <c r="C105" i="31"/>
  <c r="D105" i="31"/>
  <c r="P105" i="31"/>
  <c r="B106" i="31"/>
  <c r="D106" i="31"/>
  <c r="E106" i="31"/>
  <c r="F106" i="31"/>
  <c r="H106" i="31"/>
  <c r="K106" i="31"/>
  <c r="L106" i="31"/>
  <c r="B107" i="31"/>
  <c r="C107" i="31"/>
  <c r="D107" i="31"/>
  <c r="E107" i="31"/>
  <c r="E108" i="31"/>
  <c r="F108" i="31"/>
  <c r="H108" i="31"/>
  <c r="I108" i="31"/>
  <c r="Q123" i="32"/>
  <c r="F84" i="31"/>
  <c r="B85" i="31"/>
  <c r="D85" i="31"/>
  <c r="F85" i="31"/>
  <c r="K85" i="31"/>
  <c r="L85" i="31"/>
  <c r="M85" i="31"/>
  <c r="N85" i="31"/>
  <c r="O85" i="31"/>
  <c r="B86" i="31"/>
  <c r="C86" i="31"/>
  <c r="D86" i="31"/>
  <c r="E86" i="31"/>
  <c r="D87" i="31"/>
  <c r="I87" i="31"/>
  <c r="B88" i="31"/>
  <c r="C88" i="31"/>
  <c r="D88" i="31"/>
  <c r="F89" i="31"/>
  <c r="I89" i="31"/>
  <c r="K89" i="31"/>
  <c r="L89" i="31"/>
  <c r="M89" i="31"/>
  <c r="N89" i="31"/>
  <c r="B90" i="31"/>
  <c r="D90" i="31"/>
  <c r="D92" i="31"/>
  <c r="E92" i="31"/>
  <c r="F92" i="31"/>
  <c r="K92" i="31"/>
  <c r="M92" i="31"/>
  <c r="N92" i="31"/>
  <c r="O92" i="31"/>
  <c r="F93" i="31"/>
  <c r="O93" i="31"/>
  <c r="B94" i="31"/>
  <c r="D94" i="31"/>
  <c r="K94" i="31"/>
  <c r="C96" i="31"/>
  <c r="D96" i="31"/>
  <c r="E96" i="31"/>
  <c r="F96" i="31"/>
  <c r="K96" i="31"/>
  <c r="L96" i="31"/>
  <c r="M96" i="31"/>
  <c r="N96" i="31"/>
  <c r="O96" i="31"/>
  <c r="B97" i="31"/>
  <c r="D97" i="31"/>
  <c r="E97" i="31"/>
  <c r="F97" i="31"/>
  <c r="I97" i="31"/>
  <c r="B98" i="31"/>
  <c r="C98" i="31"/>
  <c r="D98" i="31"/>
  <c r="E98" i="31"/>
  <c r="F98" i="31"/>
  <c r="B99" i="31"/>
  <c r="D99" i="31"/>
  <c r="E99" i="31"/>
  <c r="F99" i="31"/>
  <c r="F100" i="31"/>
  <c r="K100" i="31"/>
  <c r="N100" i="31"/>
  <c r="B101" i="31"/>
  <c r="D101" i="31"/>
  <c r="I101" i="31"/>
  <c r="J101" i="31"/>
  <c r="L103" i="31"/>
  <c r="M103" i="31"/>
  <c r="N103" i="31"/>
  <c r="D104" i="31"/>
  <c r="E104" i="31"/>
  <c r="F104" i="31"/>
  <c r="E105" i="31"/>
  <c r="F105" i="31"/>
  <c r="H105" i="31"/>
  <c r="I105" i="31"/>
  <c r="J105" i="31"/>
  <c r="O105" i="31"/>
  <c r="F107" i="31"/>
  <c r="I107" i="31"/>
  <c r="M107" i="31"/>
  <c r="N107" i="31"/>
  <c r="D108" i="31"/>
  <c r="K108" i="31"/>
  <c r="M108" i="31"/>
  <c r="N108" i="31"/>
  <c r="O108" i="31"/>
  <c r="P108" i="31"/>
  <c r="B114" i="31"/>
  <c r="B115" i="31"/>
  <c r="B122" i="31"/>
  <c r="D35" i="30"/>
  <c r="G36" i="30"/>
  <c r="H36" i="30"/>
  <c r="O36" i="30"/>
  <c r="J34" i="30"/>
  <c r="L34" i="30"/>
  <c r="N35" i="30"/>
  <c r="N37" i="30"/>
  <c r="O37" i="30"/>
  <c r="O174" i="6" s="1"/>
  <c r="P37" i="30"/>
  <c r="B34" i="30"/>
  <c r="N34" i="30"/>
  <c r="P34" i="30"/>
  <c r="P35" i="30"/>
  <c r="C36" i="30"/>
  <c r="L37" i="30"/>
  <c r="B57" i="26"/>
  <c r="D96" i="29"/>
  <c r="H96" i="29"/>
  <c r="I96" i="29"/>
  <c r="J134" i="29"/>
  <c r="K96" i="29"/>
  <c r="L96" i="29"/>
  <c r="O96" i="29"/>
  <c r="P96" i="29"/>
  <c r="Q96" i="29"/>
  <c r="C97" i="29"/>
  <c r="D97" i="29"/>
  <c r="H97" i="29"/>
  <c r="L97" i="29"/>
  <c r="O135" i="29"/>
  <c r="P97" i="29"/>
  <c r="Q135" i="29"/>
  <c r="B136" i="29"/>
  <c r="C136" i="29"/>
  <c r="D98" i="29"/>
  <c r="H98" i="29"/>
  <c r="L98" i="29"/>
  <c r="P98" i="29"/>
  <c r="Q98" i="29"/>
  <c r="C99" i="29"/>
  <c r="D99" i="29"/>
  <c r="H99" i="29"/>
  <c r="I99" i="29"/>
  <c r="J137" i="29"/>
  <c r="K99" i="29"/>
  <c r="L99" i="29"/>
  <c r="O99" i="29"/>
  <c r="P99" i="29"/>
  <c r="Q99" i="29"/>
  <c r="O100" i="29"/>
  <c r="Q100" i="29"/>
  <c r="D101" i="29"/>
  <c r="G101" i="29"/>
  <c r="H101" i="29"/>
  <c r="I101" i="29"/>
  <c r="K101" i="29"/>
  <c r="L101" i="29"/>
  <c r="O139" i="29"/>
  <c r="P101" i="29"/>
  <c r="Q139" i="29"/>
  <c r="Q102" i="29"/>
  <c r="B103" i="29"/>
  <c r="C103" i="29"/>
  <c r="D103" i="29"/>
  <c r="E103" i="29"/>
  <c r="G103" i="29"/>
  <c r="H103" i="29"/>
  <c r="I103" i="29"/>
  <c r="J103" i="29"/>
  <c r="K103" i="29"/>
  <c r="M103" i="29"/>
  <c r="N103" i="29"/>
  <c r="O103" i="29"/>
  <c r="P103" i="29"/>
  <c r="B104" i="29"/>
  <c r="C104" i="29"/>
  <c r="D104" i="29"/>
  <c r="F104" i="29"/>
  <c r="H104" i="29"/>
  <c r="J104" i="29"/>
  <c r="L104" i="29"/>
  <c r="N104" i="29"/>
  <c r="O104" i="29"/>
  <c r="P104" i="29"/>
  <c r="Q104" i="29"/>
  <c r="I141" i="29"/>
  <c r="Q105" i="29"/>
  <c r="G113" i="29"/>
  <c r="I113" i="29"/>
  <c r="K112" i="29"/>
  <c r="O114" i="29"/>
  <c r="P120" i="29"/>
  <c r="Q114" i="29"/>
  <c r="B108" i="29"/>
  <c r="C108" i="29"/>
  <c r="E108" i="29"/>
  <c r="F108" i="29"/>
  <c r="G108" i="29"/>
  <c r="H144" i="29"/>
  <c r="I144" i="29"/>
  <c r="J108" i="29"/>
  <c r="K144" i="29"/>
  <c r="M144" i="29"/>
  <c r="N108" i="29"/>
  <c r="O144" i="29"/>
  <c r="Q144" i="29"/>
  <c r="B109" i="29"/>
  <c r="C109" i="29"/>
  <c r="F109" i="29"/>
  <c r="G109" i="29"/>
  <c r="H145" i="29"/>
  <c r="I109" i="29"/>
  <c r="J109" i="29"/>
  <c r="K109" i="29"/>
  <c r="M109" i="29"/>
  <c r="N109" i="29"/>
  <c r="P145" i="29"/>
  <c r="B110" i="29"/>
  <c r="F110" i="29"/>
  <c r="G110" i="29"/>
  <c r="H146" i="29"/>
  <c r="I110" i="29"/>
  <c r="J110" i="29"/>
  <c r="K110" i="29"/>
  <c r="N110" i="29"/>
  <c r="B111" i="29"/>
  <c r="C147" i="29"/>
  <c r="F111" i="29"/>
  <c r="H147" i="29"/>
  <c r="J111" i="29"/>
  <c r="K147" i="29"/>
  <c r="M147" i="29"/>
  <c r="N111" i="29"/>
  <c r="O147" i="29"/>
  <c r="P147" i="29"/>
  <c r="Q147" i="29"/>
  <c r="B112" i="29"/>
  <c r="E112" i="29"/>
  <c r="H112" i="29"/>
  <c r="O113" i="29"/>
  <c r="E114" i="29"/>
  <c r="F114" i="29"/>
  <c r="H114" i="29"/>
  <c r="B115" i="29"/>
  <c r="D115" i="29"/>
  <c r="F115" i="29"/>
  <c r="J115" i="29"/>
  <c r="L115" i="29"/>
  <c r="N115" i="29"/>
  <c r="P115" i="29"/>
  <c r="Q115" i="29"/>
  <c r="E116" i="29"/>
  <c r="H116" i="29"/>
  <c r="B117" i="29"/>
  <c r="C117" i="29"/>
  <c r="E117" i="29"/>
  <c r="F117" i="29"/>
  <c r="G117" i="29"/>
  <c r="H117" i="29"/>
  <c r="I117" i="29"/>
  <c r="J117" i="29"/>
  <c r="K117" i="29"/>
  <c r="L117" i="29"/>
  <c r="M117" i="29"/>
  <c r="N117" i="29"/>
  <c r="O117" i="29"/>
  <c r="P117" i="29"/>
  <c r="B118" i="29"/>
  <c r="C118" i="29"/>
  <c r="D118" i="29"/>
  <c r="E118" i="29"/>
  <c r="F118" i="29"/>
  <c r="G118" i="29"/>
  <c r="I118" i="29"/>
  <c r="J118" i="29"/>
  <c r="K118" i="29"/>
  <c r="L118" i="29"/>
  <c r="N118" i="29"/>
  <c r="Q118" i="29"/>
  <c r="B119" i="29"/>
  <c r="C119" i="29"/>
  <c r="G119" i="29"/>
  <c r="H119" i="29"/>
  <c r="I119" i="29"/>
  <c r="K119" i="29"/>
  <c r="M119" i="29"/>
  <c r="O119" i="29"/>
  <c r="P119" i="29"/>
  <c r="F120" i="29"/>
  <c r="O120" i="29"/>
  <c r="B121" i="29"/>
  <c r="D121" i="29"/>
  <c r="E121" i="29"/>
  <c r="F121" i="29"/>
  <c r="G121" i="29"/>
  <c r="H121" i="29"/>
  <c r="I121" i="29"/>
  <c r="J121" i="29"/>
  <c r="K121" i="29"/>
  <c r="L121" i="29"/>
  <c r="M121" i="29"/>
  <c r="N121" i="29"/>
  <c r="O121" i="29"/>
  <c r="P121" i="29"/>
  <c r="Q121" i="29"/>
  <c r="B59" i="26"/>
  <c r="O128" i="29"/>
  <c r="Q128" i="29"/>
  <c r="E124" i="29"/>
  <c r="K124" i="29"/>
  <c r="M124" i="29"/>
  <c r="O124" i="29"/>
  <c r="B125" i="29"/>
  <c r="E125" i="29"/>
  <c r="F125" i="29"/>
  <c r="G125" i="29"/>
  <c r="J125" i="29"/>
  <c r="K125" i="29"/>
  <c r="O125" i="29"/>
  <c r="Q125" i="29"/>
  <c r="B126" i="29"/>
  <c r="C126" i="29"/>
  <c r="F126" i="29"/>
  <c r="G156" i="29"/>
  <c r="I156" i="29"/>
  <c r="J126" i="29"/>
  <c r="K156" i="29"/>
  <c r="M126" i="29"/>
  <c r="N126" i="29"/>
  <c r="O156" i="29"/>
  <c r="Q156" i="29"/>
  <c r="B127" i="29"/>
  <c r="C157" i="29"/>
  <c r="F127" i="29"/>
  <c r="G157" i="29"/>
  <c r="I127" i="29"/>
  <c r="J127" i="29"/>
  <c r="K157" i="29"/>
  <c r="M127" i="29"/>
  <c r="N127" i="29"/>
  <c r="E128" i="29"/>
  <c r="K128" i="29"/>
  <c r="B159" i="29"/>
  <c r="D129" i="29"/>
  <c r="E129" i="29"/>
  <c r="F159" i="29"/>
  <c r="H129" i="29"/>
  <c r="J159" i="29"/>
  <c r="K129" i="29"/>
  <c r="L129" i="29"/>
  <c r="M129" i="29"/>
  <c r="N159" i="29"/>
  <c r="P129" i="29"/>
  <c r="C96" i="29"/>
  <c r="E96" i="29"/>
  <c r="E97" i="29"/>
  <c r="G97" i="29"/>
  <c r="I97" i="29"/>
  <c r="K97" i="29"/>
  <c r="M97" i="29"/>
  <c r="O97" i="29"/>
  <c r="Q97" i="29"/>
  <c r="C98" i="29"/>
  <c r="G98" i="29"/>
  <c r="I98" i="29"/>
  <c r="K98" i="29"/>
  <c r="M98" i="29"/>
  <c r="O98" i="29"/>
  <c r="E99" i="29"/>
  <c r="M100" i="29"/>
  <c r="C101" i="29"/>
  <c r="E101" i="29"/>
  <c r="O101" i="29"/>
  <c r="Q101" i="29"/>
  <c r="C102" i="29"/>
  <c r="G102" i="29"/>
  <c r="M102" i="29"/>
  <c r="O102" i="29"/>
  <c r="Q103" i="29"/>
  <c r="E104" i="29"/>
  <c r="G104" i="29"/>
  <c r="I104" i="29"/>
  <c r="K104" i="29"/>
  <c r="M104" i="29"/>
  <c r="I105" i="29"/>
  <c r="M105" i="29"/>
  <c r="O105" i="29"/>
  <c r="O109" i="29"/>
  <c r="P109" i="29"/>
  <c r="Q109" i="29"/>
  <c r="C110" i="29"/>
  <c r="E110" i="29"/>
  <c r="H110" i="29"/>
  <c r="C111" i="29"/>
  <c r="E111" i="29"/>
  <c r="G111" i="29"/>
  <c r="H111" i="29"/>
  <c r="Q111" i="29"/>
  <c r="C112" i="29"/>
  <c r="G112" i="29"/>
  <c r="O112" i="29"/>
  <c r="P112" i="29"/>
  <c r="C113" i="29"/>
  <c r="E113" i="29"/>
  <c r="H113" i="29"/>
  <c r="C115" i="29"/>
  <c r="E115" i="29"/>
  <c r="G115" i="29"/>
  <c r="H115" i="29"/>
  <c r="I115" i="29"/>
  <c r="K115" i="29"/>
  <c r="M115" i="29"/>
  <c r="O115" i="29"/>
  <c r="C116" i="29"/>
  <c r="H118" i="29"/>
  <c r="M118" i="29"/>
  <c r="O118" i="29"/>
  <c r="P118" i="29"/>
  <c r="E119" i="29"/>
  <c r="E120" i="29"/>
  <c r="C121" i="29"/>
  <c r="Q124" i="29"/>
  <c r="C125" i="29"/>
  <c r="K126" i="29"/>
  <c r="G127" i="29"/>
  <c r="K127" i="29"/>
  <c r="O127" i="29"/>
  <c r="Q127" i="29"/>
  <c r="C128" i="29"/>
  <c r="G128" i="29"/>
  <c r="I128" i="29"/>
  <c r="O129" i="29"/>
  <c r="Q129" i="29"/>
  <c r="B134" i="29"/>
  <c r="C134" i="29"/>
  <c r="D134" i="29"/>
  <c r="E134" i="29"/>
  <c r="F134" i="29"/>
  <c r="H134" i="29"/>
  <c r="K134" i="29"/>
  <c r="N134" i="29"/>
  <c r="O134" i="29"/>
  <c r="P134" i="29"/>
  <c r="Q134" i="29"/>
  <c r="B135" i="29"/>
  <c r="C135" i="29"/>
  <c r="D135" i="29"/>
  <c r="E135" i="29"/>
  <c r="F135" i="29"/>
  <c r="G135" i="29"/>
  <c r="H135" i="29"/>
  <c r="I135" i="29"/>
  <c r="J135" i="29"/>
  <c r="K135" i="29"/>
  <c r="L135" i="29"/>
  <c r="M135" i="29"/>
  <c r="N135" i="29"/>
  <c r="P135" i="29"/>
  <c r="F136" i="29"/>
  <c r="G136" i="29"/>
  <c r="H136" i="29"/>
  <c r="I136" i="29"/>
  <c r="J136" i="29"/>
  <c r="K136" i="29"/>
  <c r="L136" i="29"/>
  <c r="M136" i="29"/>
  <c r="N136" i="29"/>
  <c r="O136" i="29"/>
  <c r="P136" i="29"/>
  <c r="Q136" i="29"/>
  <c r="B137" i="29"/>
  <c r="C137" i="29"/>
  <c r="D137" i="29"/>
  <c r="E137" i="29"/>
  <c r="F137" i="29"/>
  <c r="H137" i="29"/>
  <c r="N137" i="29"/>
  <c r="O137" i="29"/>
  <c r="P137" i="29"/>
  <c r="Q137" i="29"/>
  <c r="C139" i="29"/>
  <c r="E139" i="29"/>
  <c r="G139" i="29"/>
  <c r="I139" i="29"/>
  <c r="K139" i="29"/>
  <c r="M141" i="29"/>
  <c r="O141" i="29"/>
  <c r="C145" i="29"/>
  <c r="G145" i="29"/>
  <c r="I145" i="29"/>
  <c r="K145" i="29"/>
  <c r="M145" i="29"/>
  <c r="O145" i="29"/>
  <c r="Q145" i="29"/>
  <c r="C146" i="29"/>
  <c r="E146" i="29"/>
  <c r="E147" i="29"/>
  <c r="G147" i="29"/>
  <c r="O154" i="29"/>
  <c r="Q154" i="29"/>
  <c r="C155" i="29"/>
  <c r="E155" i="29"/>
  <c r="F155" i="29"/>
  <c r="G155" i="29"/>
  <c r="K155" i="29"/>
  <c r="O155" i="29"/>
  <c r="Q155" i="29"/>
  <c r="C156" i="29"/>
  <c r="F156" i="29"/>
  <c r="M156" i="29"/>
  <c r="N156" i="29"/>
  <c r="M157" i="29"/>
  <c r="N157" i="29"/>
  <c r="O157" i="29"/>
  <c r="Q157" i="29"/>
  <c r="K159" i="29"/>
  <c r="O159" i="29"/>
  <c r="Q159" i="29"/>
  <c r="I96" i="28"/>
  <c r="J96" i="28"/>
  <c r="L96" i="28"/>
  <c r="M134" i="28"/>
  <c r="N97" i="28"/>
  <c r="P97" i="28"/>
  <c r="B98" i="28"/>
  <c r="D98" i="28"/>
  <c r="F98" i="28"/>
  <c r="H98" i="28"/>
  <c r="I136" i="28"/>
  <c r="H99" i="28"/>
  <c r="I137" i="28"/>
  <c r="J99" i="28"/>
  <c r="L99" i="28"/>
  <c r="N99" i="28"/>
  <c r="O137" i="28"/>
  <c r="P99" i="28"/>
  <c r="Q99" i="28"/>
  <c r="B100" i="28"/>
  <c r="I139" i="28"/>
  <c r="M101" i="28"/>
  <c r="N101" i="28"/>
  <c r="O101" i="28"/>
  <c r="P101" i="28"/>
  <c r="Q101" i="28"/>
  <c r="B102" i="28"/>
  <c r="L102" i="28"/>
  <c r="N102" i="28"/>
  <c r="P102" i="28"/>
  <c r="Q102" i="28"/>
  <c r="B103" i="28"/>
  <c r="D103" i="28"/>
  <c r="E103" i="28"/>
  <c r="F103" i="28"/>
  <c r="G103" i="28"/>
  <c r="H103" i="28"/>
  <c r="I103" i="28"/>
  <c r="J103" i="28"/>
  <c r="K103" i="28"/>
  <c r="N104" i="28"/>
  <c r="H105" i="28"/>
  <c r="I141" i="28"/>
  <c r="J105" i="28"/>
  <c r="K105" i="28"/>
  <c r="F113" i="28"/>
  <c r="K113" i="28"/>
  <c r="P118" i="28"/>
  <c r="Q118" i="28"/>
  <c r="B108" i="28"/>
  <c r="D108" i="28"/>
  <c r="Q108" i="28"/>
  <c r="B109" i="28"/>
  <c r="E145" i="28"/>
  <c r="G145" i="28"/>
  <c r="H109" i="28"/>
  <c r="B110" i="28"/>
  <c r="I110" i="28"/>
  <c r="J110" i="28"/>
  <c r="K110" i="28"/>
  <c r="L110" i="28"/>
  <c r="M110" i="28"/>
  <c r="N110" i="28"/>
  <c r="O110" i="28"/>
  <c r="P110" i="28"/>
  <c r="B111" i="28"/>
  <c r="C147" i="28"/>
  <c r="D111" i="28"/>
  <c r="D112" i="28"/>
  <c r="E112" i="28"/>
  <c r="F112" i="28"/>
  <c r="G112" i="28"/>
  <c r="H112" i="28"/>
  <c r="I112" i="28"/>
  <c r="J112" i="28"/>
  <c r="K112" i="28"/>
  <c r="B113" i="28"/>
  <c r="C114" i="28"/>
  <c r="G114" i="28"/>
  <c r="J114" i="28"/>
  <c r="K114" i="28"/>
  <c r="B115" i="28"/>
  <c r="C115" i="28"/>
  <c r="D115" i="28"/>
  <c r="E115" i="28"/>
  <c r="G115" i="28"/>
  <c r="B116" i="28"/>
  <c r="C116" i="28"/>
  <c r="D116" i="28"/>
  <c r="F116" i="28"/>
  <c r="H116" i="28"/>
  <c r="B117" i="28"/>
  <c r="C117" i="28"/>
  <c r="F117" i="28"/>
  <c r="H117" i="28"/>
  <c r="I117" i="28"/>
  <c r="J117" i="28"/>
  <c r="K117" i="28"/>
  <c r="O117" i="28"/>
  <c r="P117" i="28"/>
  <c r="Q117" i="28"/>
  <c r="B118" i="28"/>
  <c r="C118" i="28"/>
  <c r="D118" i="28"/>
  <c r="E118" i="28"/>
  <c r="F118" i="28"/>
  <c r="G118" i="28"/>
  <c r="H118" i="28"/>
  <c r="I118" i="28"/>
  <c r="J118" i="28"/>
  <c r="K118" i="28"/>
  <c r="D119" i="28"/>
  <c r="F119" i="28"/>
  <c r="G119" i="28"/>
  <c r="B120" i="28"/>
  <c r="C120" i="28"/>
  <c r="D120" i="28"/>
  <c r="E120" i="28"/>
  <c r="G120" i="28"/>
  <c r="N120" i="28"/>
  <c r="P120" i="28"/>
  <c r="Q120" i="28"/>
  <c r="F121" i="28"/>
  <c r="H121" i="28"/>
  <c r="I121" i="28"/>
  <c r="J121" i="28"/>
  <c r="K121" i="28"/>
  <c r="B72" i="26"/>
  <c r="P127" i="28"/>
  <c r="D124" i="28"/>
  <c r="F124" i="28"/>
  <c r="H124" i="28"/>
  <c r="I124" i="28"/>
  <c r="J124" i="28"/>
  <c r="K124" i="28"/>
  <c r="N125" i="28"/>
  <c r="P125" i="28"/>
  <c r="B126" i="28"/>
  <c r="N126" i="28"/>
  <c r="P126" i="28"/>
  <c r="Q156" i="28"/>
  <c r="F127" i="28"/>
  <c r="H158" i="28"/>
  <c r="L158" i="28"/>
  <c r="N128" i="28"/>
  <c r="P128" i="28"/>
  <c r="D129" i="28"/>
  <c r="E129" i="28"/>
  <c r="F129" i="28"/>
  <c r="G129" i="28"/>
  <c r="J129" i="28"/>
  <c r="M96" i="28"/>
  <c r="N96" i="28"/>
  <c r="O96" i="28"/>
  <c r="D97" i="28"/>
  <c r="E97" i="28"/>
  <c r="F97" i="28"/>
  <c r="G97" i="28"/>
  <c r="H97" i="28"/>
  <c r="L97" i="28"/>
  <c r="M97" i="28"/>
  <c r="E98" i="28"/>
  <c r="J98" i="28"/>
  <c r="L98" i="28"/>
  <c r="M98" i="28"/>
  <c r="N98" i="28"/>
  <c r="O98" i="28"/>
  <c r="L100" i="28"/>
  <c r="M100" i="28"/>
  <c r="N100" i="28"/>
  <c r="O100" i="28"/>
  <c r="D101" i="28"/>
  <c r="E101" i="28"/>
  <c r="F101" i="28"/>
  <c r="G101" i="28"/>
  <c r="H101" i="28"/>
  <c r="I101" i="28"/>
  <c r="L101" i="28"/>
  <c r="L103" i="28"/>
  <c r="M103" i="28"/>
  <c r="N103" i="28"/>
  <c r="O103" i="28"/>
  <c r="L104" i="28"/>
  <c r="M104" i="28"/>
  <c r="O104" i="28"/>
  <c r="P104" i="28"/>
  <c r="Q104" i="28"/>
  <c r="B105" i="28"/>
  <c r="D105" i="28"/>
  <c r="E105" i="28"/>
  <c r="F105" i="28"/>
  <c r="G105" i="28"/>
  <c r="L105" i="28"/>
  <c r="M105" i="28"/>
  <c r="N105" i="28"/>
  <c r="O105" i="28"/>
  <c r="C109" i="28"/>
  <c r="D109" i="28"/>
  <c r="E109" i="28"/>
  <c r="F109" i="28"/>
  <c r="G109" i="28"/>
  <c r="D110" i="28"/>
  <c r="E110" i="28"/>
  <c r="F110" i="28"/>
  <c r="G110" i="28"/>
  <c r="H110" i="28"/>
  <c r="P111" i="28"/>
  <c r="B112" i="28"/>
  <c r="C112" i="28"/>
  <c r="D113" i="28"/>
  <c r="E113" i="28"/>
  <c r="G113" i="28"/>
  <c r="P113" i="28"/>
  <c r="B114" i="28"/>
  <c r="D114" i="28"/>
  <c r="E114" i="28"/>
  <c r="F114" i="28"/>
  <c r="H114" i="28"/>
  <c r="I114" i="28"/>
  <c r="H115" i="28"/>
  <c r="I115" i="28"/>
  <c r="D117" i="28"/>
  <c r="E117" i="28"/>
  <c r="G117" i="28"/>
  <c r="L117" i="28"/>
  <c r="M117" i="28"/>
  <c r="N117" i="28"/>
  <c r="B119" i="28"/>
  <c r="C119" i="28"/>
  <c r="H119" i="28"/>
  <c r="I119" i="28"/>
  <c r="J119" i="28"/>
  <c r="L119" i="28"/>
  <c r="M119" i="28"/>
  <c r="N119" i="28"/>
  <c r="O119" i="28"/>
  <c r="B121" i="28"/>
  <c r="C121" i="28"/>
  <c r="D121" i="28"/>
  <c r="E121" i="28"/>
  <c r="G121" i="28"/>
  <c r="L124" i="28"/>
  <c r="O124" i="28"/>
  <c r="P124" i="28"/>
  <c r="Q124" i="28"/>
  <c r="D125" i="28"/>
  <c r="E125" i="28"/>
  <c r="F125" i="28"/>
  <c r="G125" i="28"/>
  <c r="D126" i="28"/>
  <c r="E126" i="28"/>
  <c r="F126" i="28"/>
  <c r="G126" i="28"/>
  <c r="H126" i="28"/>
  <c r="I126" i="28"/>
  <c r="J126" i="28"/>
  <c r="K126" i="28"/>
  <c r="L126" i="28"/>
  <c r="M126" i="28"/>
  <c r="O126" i="28"/>
  <c r="D128" i="28"/>
  <c r="E128" i="28"/>
  <c r="F128" i="28"/>
  <c r="G128" i="28"/>
  <c r="H128" i="28"/>
  <c r="I128" i="28"/>
  <c r="J128" i="28"/>
  <c r="K128" i="28"/>
  <c r="L129" i="28"/>
  <c r="M129" i="28"/>
  <c r="O129" i="28"/>
  <c r="P129" i="28"/>
  <c r="L150" i="28"/>
  <c r="D153" i="28"/>
  <c r="L159" i="28"/>
  <c r="C101" i="27"/>
  <c r="L133" i="28"/>
  <c r="M133" i="29"/>
  <c r="N133" i="28"/>
  <c r="O133" i="29"/>
  <c r="Q133" i="29"/>
  <c r="E135" i="27"/>
  <c r="G97" i="27"/>
  <c r="O98" i="27"/>
  <c r="I138" i="29"/>
  <c r="K100" i="27"/>
  <c r="O100" i="27"/>
  <c r="G101" i="27"/>
  <c r="I101" i="27"/>
  <c r="K101" i="27"/>
  <c r="M101" i="27"/>
  <c r="O101" i="27"/>
  <c r="E140" i="29"/>
  <c r="I140" i="29"/>
  <c r="O102" i="27"/>
  <c r="G103" i="27"/>
  <c r="H103" i="27"/>
  <c r="I103" i="27"/>
  <c r="J103" i="27"/>
  <c r="K103" i="27"/>
  <c r="L103" i="27"/>
  <c r="M103" i="27"/>
  <c r="N103" i="27"/>
  <c r="O103" i="27"/>
  <c r="P103" i="27"/>
  <c r="Q103" i="27"/>
  <c r="E104" i="27"/>
  <c r="G104" i="27"/>
  <c r="L104" i="27"/>
  <c r="K105" i="27"/>
  <c r="M141" i="27"/>
  <c r="O105" i="27"/>
  <c r="B115" i="27"/>
  <c r="C115" i="27"/>
  <c r="E143" i="29"/>
  <c r="F143" i="28"/>
  <c r="I108" i="27"/>
  <c r="M108" i="27"/>
  <c r="O108" i="27"/>
  <c r="L145" i="28"/>
  <c r="M109" i="27"/>
  <c r="N145" i="28"/>
  <c r="P109" i="27"/>
  <c r="Q109" i="27"/>
  <c r="C110" i="27"/>
  <c r="D146" i="28"/>
  <c r="E110" i="27"/>
  <c r="F146" i="28"/>
  <c r="G110" i="27"/>
  <c r="I110" i="27"/>
  <c r="K110" i="27"/>
  <c r="I111" i="27"/>
  <c r="J147" i="28"/>
  <c r="M111" i="27"/>
  <c r="Q111" i="27"/>
  <c r="M148" i="29"/>
  <c r="N112" i="27"/>
  <c r="Q148" i="29"/>
  <c r="E149" i="29"/>
  <c r="F149" i="28"/>
  <c r="L149" i="28"/>
  <c r="M149" i="29"/>
  <c r="N149" i="28"/>
  <c r="M114" i="27"/>
  <c r="N114" i="27"/>
  <c r="P114" i="27"/>
  <c r="Q114" i="27"/>
  <c r="F115" i="27"/>
  <c r="H115" i="27"/>
  <c r="I115" i="27"/>
  <c r="J115" i="27"/>
  <c r="L115" i="27"/>
  <c r="M115" i="27"/>
  <c r="N115" i="27"/>
  <c r="O115" i="27"/>
  <c r="L116" i="27"/>
  <c r="M150" i="29"/>
  <c r="N150" i="28"/>
  <c r="O116" i="27"/>
  <c r="B117" i="27"/>
  <c r="C117" i="27"/>
  <c r="D117" i="27"/>
  <c r="E117" i="27"/>
  <c r="F117" i="27"/>
  <c r="G117" i="27"/>
  <c r="H117" i="27"/>
  <c r="I117" i="27"/>
  <c r="J117" i="27"/>
  <c r="K117" i="27"/>
  <c r="M117" i="27"/>
  <c r="B118" i="27"/>
  <c r="C118" i="27"/>
  <c r="M118" i="27"/>
  <c r="N118" i="27"/>
  <c r="P118" i="27"/>
  <c r="Q118" i="27"/>
  <c r="D119" i="27"/>
  <c r="E151" i="29"/>
  <c r="G119" i="27"/>
  <c r="K119" i="27"/>
  <c r="O119" i="27"/>
  <c r="F120" i="27"/>
  <c r="I120" i="27"/>
  <c r="J120" i="27"/>
  <c r="K120" i="27"/>
  <c r="L120" i="27"/>
  <c r="M120" i="27"/>
  <c r="N120" i="27"/>
  <c r="O120" i="27"/>
  <c r="P120" i="27"/>
  <c r="Q120" i="27"/>
  <c r="D121" i="27"/>
  <c r="E121" i="27"/>
  <c r="F121" i="27"/>
  <c r="G121" i="27"/>
  <c r="H121" i="27"/>
  <c r="I121" i="27"/>
  <c r="J121" i="27"/>
  <c r="K121" i="27"/>
  <c r="M121" i="27"/>
  <c r="Q121" i="27"/>
  <c r="E153" i="29"/>
  <c r="F153" i="28"/>
  <c r="G153" i="29"/>
  <c r="H153" i="28"/>
  <c r="I153" i="29"/>
  <c r="K153" i="29"/>
  <c r="L153" i="28"/>
  <c r="M153" i="29"/>
  <c r="C124" i="27"/>
  <c r="D124" i="27"/>
  <c r="M154" i="27"/>
  <c r="D125" i="27"/>
  <c r="C126" i="27"/>
  <c r="E126" i="27"/>
  <c r="G126" i="27"/>
  <c r="K126" i="27"/>
  <c r="L126" i="27"/>
  <c r="M126" i="27"/>
  <c r="P127" i="27"/>
  <c r="Q127" i="27"/>
  <c r="C128" i="27"/>
  <c r="E158" i="29"/>
  <c r="M128" i="27"/>
  <c r="O128" i="27"/>
  <c r="C129" i="27"/>
  <c r="D129" i="27"/>
  <c r="E129" i="27"/>
  <c r="G129" i="27"/>
  <c r="M129" i="27"/>
  <c r="O129" i="27"/>
  <c r="M97" i="27"/>
  <c r="O97" i="27"/>
  <c r="Q97" i="27"/>
  <c r="I98" i="27"/>
  <c r="K98" i="27"/>
  <c r="M98" i="27"/>
  <c r="M99" i="27"/>
  <c r="O99" i="27"/>
  <c r="G100" i="27"/>
  <c r="I100" i="27"/>
  <c r="I104" i="27"/>
  <c r="K104" i="27"/>
  <c r="M104" i="27"/>
  <c r="O104" i="27"/>
  <c r="Q104" i="27"/>
  <c r="C105" i="27"/>
  <c r="E105" i="27"/>
  <c r="G105" i="27"/>
  <c r="I105" i="27"/>
  <c r="P108" i="27"/>
  <c r="B109" i="27"/>
  <c r="D109" i="27"/>
  <c r="G109" i="27"/>
  <c r="H109" i="27"/>
  <c r="J109" i="27"/>
  <c r="O109" i="27"/>
  <c r="L110" i="27"/>
  <c r="N110" i="27"/>
  <c r="O110" i="27"/>
  <c r="L111" i="27"/>
  <c r="N111" i="27"/>
  <c r="O111" i="27"/>
  <c r="C112" i="27"/>
  <c r="H112" i="27"/>
  <c r="J112" i="27"/>
  <c r="K112" i="27"/>
  <c r="L112" i="27"/>
  <c r="O112" i="27"/>
  <c r="L113" i="27"/>
  <c r="N113" i="27"/>
  <c r="O113" i="27"/>
  <c r="D114" i="27"/>
  <c r="G114" i="27"/>
  <c r="H114" i="27"/>
  <c r="J114" i="27"/>
  <c r="L114" i="27"/>
  <c r="O114" i="27"/>
  <c r="D115" i="27"/>
  <c r="D116" i="27"/>
  <c r="G116" i="27"/>
  <c r="H116" i="27"/>
  <c r="J116" i="27"/>
  <c r="K116" i="27"/>
  <c r="L117" i="27"/>
  <c r="N117" i="27"/>
  <c r="O117" i="27"/>
  <c r="P117" i="27"/>
  <c r="D118" i="27"/>
  <c r="G118" i="27"/>
  <c r="H118" i="27"/>
  <c r="J118" i="27"/>
  <c r="K118" i="27"/>
  <c r="L118" i="27"/>
  <c r="O118" i="27"/>
  <c r="C119" i="27"/>
  <c r="H120" i="27"/>
  <c r="L121" i="27"/>
  <c r="N121" i="27"/>
  <c r="O121" i="27"/>
  <c r="P121" i="27"/>
  <c r="E124" i="27"/>
  <c r="Q124" i="27"/>
  <c r="E125" i="27"/>
  <c r="K125" i="27"/>
  <c r="O126" i="27"/>
  <c r="E127" i="27"/>
  <c r="G127" i="27"/>
  <c r="I127" i="27"/>
  <c r="M127" i="27"/>
  <c r="E128" i="27"/>
  <c r="G128" i="27"/>
  <c r="K128" i="27"/>
  <c r="E136" i="27"/>
  <c r="E137" i="27"/>
  <c r="E138" i="27"/>
  <c r="E139" i="27"/>
  <c r="E140" i="27"/>
  <c r="E141" i="27"/>
  <c r="I145" i="27"/>
  <c r="H63" i="26"/>
  <c r="J63" i="26"/>
  <c r="E134" i="27"/>
  <c r="F70" i="26"/>
  <c r="H62" i="26"/>
  <c r="K62" i="26"/>
  <c r="M135" i="27"/>
  <c r="N70" i="26"/>
  <c r="O62" i="26"/>
  <c r="F72" i="26"/>
  <c r="G64" i="26"/>
  <c r="H64" i="26"/>
  <c r="J64" i="26"/>
  <c r="K64" i="26"/>
  <c r="M156" i="27"/>
  <c r="B66" i="26"/>
  <c r="G74" i="26"/>
  <c r="H66" i="26"/>
  <c r="M74" i="26"/>
  <c r="D67" i="26"/>
  <c r="E75" i="26"/>
  <c r="F67" i="26"/>
  <c r="J51" i="26"/>
  <c r="L67" i="26"/>
  <c r="N67" i="26"/>
  <c r="O75" i="26"/>
  <c r="P67" i="26"/>
  <c r="Q75" i="26"/>
  <c r="B68" i="26"/>
  <c r="D68" i="26"/>
  <c r="E76" i="26"/>
  <c r="N68" i="26"/>
  <c r="P68" i="26"/>
  <c r="C57" i="26"/>
  <c r="G57" i="26"/>
  <c r="I57" i="26"/>
  <c r="K57" i="26"/>
  <c r="M57" i="26"/>
  <c r="O57" i="26"/>
  <c r="Q57" i="26"/>
  <c r="Q74" i="26" s="1"/>
  <c r="E58" i="26"/>
  <c r="O58" i="26"/>
  <c r="Q58" i="26"/>
  <c r="C59" i="26"/>
  <c r="E59" i="26"/>
  <c r="G59" i="26"/>
  <c r="I59" i="26"/>
  <c r="I76" i="26" s="1"/>
  <c r="K59" i="26"/>
  <c r="K76" i="26" s="1"/>
  <c r="M59" i="26"/>
  <c r="M76" i="26" s="1"/>
  <c r="O59" i="26"/>
  <c r="Q59" i="26"/>
  <c r="B62" i="26"/>
  <c r="J62" i="26"/>
  <c r="P62" i="26"/>
  <c r="B63" i="26"/>
  <c r="P64" i="26"/>
  <c r="B67" i="26"/>
  <c r="H67" i="26"/>
  <c r="J67" i="26"/>
  <c r="B71" i="26"/>
  <c r="F71" i="26"/>
  <c r="B130" i="25"/>
  <c r="F130" i="25"/>
  <c r="G130" i="25"/>
  <c r="I130" i="25"/>
  <c r="J130" i="25"/>
  <c r="K130" i="25"/>
  <c r="I182" i="25"/>
  <c r="J182" i="25"/>
  <c r="K182" i="25"/>
  <c r="M131" i="25"/>
  <c r="N182" i="25"/>
  <c r="O182" i="25"/>
  <c r="Q182" i="25"/>
  <c r="B183" i="25"/>
  <c r="C183" i="25"/>
  <c r="E184" i="25"/>
  <c r="F133" i="25"/>
  <c r="G133" i="25"/>
  <c r="I184" i="25"/>
  <c r="J184" i="25"/>
  <c r="K184" i="25"/>
  <c r="M184" i="25"/>
  <c r="N184" i="25"/>
  <c r="O184" i="25"/>
  <c r="Q184" i="25"/>
  <c r="B186" i="25"/>
  <c r="C186" i="25"/>
  <c r="E135" i="25"/>
  <c r="F186" i="25"/>
  <c r="G135" i="25"/>
  <c r="I135" i="25"/>
  <c r="J135" i="25"/>
  <c r="K135" i="25"/>
  <c r="B189" i="25"/>
  <c r="C140" i="25"/>
  <c r="F189" i="25"/>
  <c r="G140" i="25"/>
  <c r="I140" i="25"/>
  <c r="J140" i="25"/>
  <c r="K140" i="25"/>
  <c r="M140" i="25"/>
  <c r="N189" i="25"/>
  <c r="O140" i="25"/>
  <c r="Q189" i="25"/>
  <c r="E139" i="25"/>
  <c r="F59" i="22"/>
  <c r="N59" i="22"/>
  <c r="B192" i="25"/>
  <c r="C192" i="25"/>
  <c r="D192" i="25"/>
  <c r="E144" i="25"/>
  <c r="F192" i="25"/>
  <c r="G192" i="25"/>
  <c r="H144" i="25"/>
  <c r="I144" i="25"/>
  <c r="J144" i="25"/>
  <c r="K144" i="25"/>
  <c r="L144" i="25"/>
  <c r="N192" i="25"/>
  <c r="O192" i="25"/>
  <c r="P192" i="25"/>
  <c r="Q144" i="25"/>
  <c r="B193" i="25"/>
  <c r="C193" i="25"/>
  <c r="D193" i="25"/>
  <c r="H145" i="25"/>
  <c r="I145" i="25"/>
  <c r="M145" i="25"/>
  <c r="N145" i="25"/>
  <c r="O145" i="25"/>
  <c r="P193" i="25"/>
  <c r="Q145" i="25"/>
  <c r="B146" i="25"/>
  <c r="C194" i="25"/>
  <c r="D194" i="25"/>
  <c r="E146" i="25"/>
  <c r="F194" i="25"/>
  <c r="G194" i="25"/>
  <c r="H146" i="25"/>
  <c r="J146" i="25"/>
  <c r="K194" i="25"/>
  <c r="L146" i="25"/>
  <c r="Q146" i="25"/>
  <c r="E147" i="25"/>
  <c r="H147" i="25"/>
  <c r="I147" i="25"/>
  <c r="J147" i="25"/>
  <c r="K147" i="25"/>
  <c r="L147" i="25"/>
  <c r="M147" i="25"/>
  <c r="N147" i="25"/>
  <c r="O147" i="25"/>
  <c r="P147" i="25"/>
  <c r="Q147" i="25"/>
  <c r="B149" i="25"/>
  <c r="C197" i="25"/>
  <c r="F197" i="25"/>
  <c r="H197" i="25"/>
  <c r="I197" i="25"/>
  <c r="L197" i="25"/>
  <c r="M149" i="25"/>
  <c r="N149" i="25"/>
  <c r="O149" i="25"/>
  <c r="P197" i="25"/>
  <c r="Q149" i="25"/>
  <c r="B153" i="25"/>
  <c r="C153" i="25"/>
  <c r="D153" i="25"/>
  <c r="E153" i="25"/>
  <c r="F153" i="25"/>
  <c r="G153" i="25"/>
  <c r="H153" i="25"/>
  <c r="I153" i="25"/>
  <c r="J153" i="25"/>
  <c r="K153" i="25"/>
  <c r="L153" i="25"/>
  <c r="M153" i="25"/>
  <c r="N153" i="25"/>
  <c r="O153" i="25"/>
  <c r="P153" i="25"/>
  <c r="Q153" i="25"/>
  <c r="B156" i="25"/>
  <c r="C156" i="25"/>
  <c r="D156" i="25"/>
  <c r="F156" i="25"/>
  <c r="H156" i="25"/>
  <c r="I156" i="25"/>
  <c r="J156" i="25"/>
  <c r="K156" i="25"/>
  <c r="L156" i="25"/>
  <c r="M156" i="25"/>
  <c r="N156" i="25"/>
  <c r="O156" i="25"/>
  <c r="P156" i="25"/>
  <c r="D159" i="25"/>
  <c r="E159" i="25"/>
  <c r="I159" i="25"/>
  <c r="M159" i="25"/>
  <c r="P159" i="25"/>
  <c r="Q159" i="25"/>
  <c r="D60" i="22"/>
  <c r="F60" i="22"/>
  <c r="H60" i="22"/>
  <c r="J60" i="22"/>
  <c r="L60" i="22"/>
  <c r="M157" i="25"/>
  <c r="N60" i="22"/>
  <c r="P60" i="22"/>
  <c r="C163" i="25"/>
  <c r="F163" i="25"/>
  <c r="G163" i="25"/>
  <c r="H163" i="25"/>
  <c r="I203" i="25"/>
  <c r="K163" i="25"/>
  <c r="L163" i="25"/>
  <c r="M203" i="25"/>
  <c r="O163" i="25"/>
  <c r="P163" i="25"/>
  <c r="Q163" i="25"/>
  <c r="C164" i="25"/>
  <c r="E164" i="25"/>
  <c r="F164" i="25"/>
  <c r="G164" i="25"/>
  <c r="H204" i="25"/>
  <c r="I164" i="25"/>
  <c r="K164" i="25"/>
  <c r="L204" i="25"/>
  <c r="O164" i="25"/>
  <c r="P164" i="25"/>
  <c r="Q164" i="25"/>
  <c r="C165" i="25"/>
  <c r="D165" i="25"/>
  <c r="E165" i="25"/>
  <c r="F165" i="25"/>
  <c r="G165" i="25"/>
  <c r="K165" i="25"/>
  <c r="O165" i="25"/>
  <c r="P165" i="25"/>
  <c r="Q205" i="25"/>
  <c r="C166" i="25"/>
  <c r="D206" i="25"/>
  <c r="F166" i="25"/>
  <c r="G166" i="25"/>
  <c r="K166" i="25"/>
  <c r="O166" i="25"/>
  <c r="P166" i="25"/>
  <c r="D170" i="25"/>
  <c r="E170" i="25"/>
  <c r="I170" i="25"/>
  <c r="K170" i="25"/>
  <c r="L170" i="25"/>
  <c r="M170" i="25"/>
  <c r="N170" i="25"/>
  <c r="O170" i="25"/>
  <c r="P170" i="25"/>
  <c r="Q170" i="25"/>
  <c r="C209" i="25"/>
  <c r="D171" i="25"/>
  <c r="E171" i="25"/>
  <c r="F209" i="25"/>
  <c r="G209" i="25"/>
  <c r="H209" i="25"/>
  <c r="I171" i="25"/>
  <c r="J209" i="25"/>
  <c r="K209" i="25"/>
  <c r="N209" i="25"/>
  <c r="O209" i="25"/>
  <c r="B174" i="25"/>
  <c r="D174" i="25"/>
  <c r="E174" i="25"/>
  <c r="F174" i="25"/>
  <c r="G174" i="25"/>
  <c r="H174" i="25"/>
  <c r="I174" i="25"/>
  <c r="J174" i="25"/>
  <c r="K174" i="25"/>
  <c r="L174" i="25"/>
  <c r="M174" i="25"/>
  <c r="N174" i="25"/>
  <c r="O174" i="25"/>
  <c r="P174" i="25"/>
  <c r="Q174" i="25"/>
  <c r="B175" i="25"/>
  <c r="C211" i="25"/>
  <c r="D211" i="25"/>
  <c r="E211" i="25"/>
  <c r="F175" i="25"/>
  <c r="G211" i="25"/>
  <c r="H175" i="25"/>
  <c r="I175" i="25"/>
  <c r="J175" i="25"/>
  <c r="K175" i="25"/>
  <c r="N175" i="25"/>
  <c r="O175" i="25"/>
  <c r="P175" i="25"/>
  <c r="Q175" i="25"/>
  <c r="B61" i="22"/>
  <c r="D61" i="22"/>
  <c r="F61" i="22"/>
  <c r="H61" i="22"/>
  <c r="J61" i="22"/>
  <c r="N61" i="22"/>
  <c r="N130" i="25"/>
  <c r="O130" i="25"/>
  <c r="Q130" i="25"/>
  <c r="B131" i="25"/>
  <c r="C131" i="25"/>
  <c r="E131" i="25"/>
  <c r="F131" i="25"/>
  <c r="G131" i="25"/>
  <c r="C132" i="25"/>
  <c r="F132" i="25"/>
  <c r="G132" i="25"/>
  <c r="I132" i="25"/>
  <c r="J132" i="25"/>
  <c r="K132" i="25"/>
  <c r="M132" i="25"/>
  <c r="N132" i="25"/>
  <c r="O132" i="25"/>
  <c r="Q132" i="25"/>
  <c r="B133" i="25"/>
  <c r="C133" i="25"/>
  <c r="N135" i="25"/>
  <c r="O135" i="25"/>
  <c r="Q135" i="25"/>
  <c r="B140" i="25"/>
  <c r="F140" i="25"/>
  <c r="N144" i="25"/>
  <c r="O144" i="25"/>
  <c r="P144" i="25"/>
  <c r="B145" i="25"/>
  <c r="C145" i="25"/>
  <c r="F145" i="25"/>
  <c r="G145" i="25"/>
  <c r="J145" i="25"/>
  <c r="K145" i="25"/>
  <c r="L145" i="25"/>
  <c r="P145" i="25"/>
  <c r="N146" i="25"/>
  <c r="O146" i="25"/>
  <c r="P146" i="25"/>
  <c r="B147" i="25"/>
  <c r="C147" i="25"/>
  <c r="D147" i="25"/>
  <c r="F147" i="25"/>
  <c r="G147" i="25"/>
  <c r="C149" i="25"/>
  <c r="F149" i="25"/>
  <c r="H149" i="25"/>
  <c r="I149" i="25"/>
  <c r="J149" i="25"/>
  <c r="K149" i="25"/>
  <c r="E156" i="25"/>
  <c r="G156" i="25"/>
  <c r="Q156" i="25"/>
  <c r="B159" i="25"/>
  <c r="C159" i="25"/>
  <c r="F159" i="25"/>
  <c r="G159" i="25"/>
  <c r="H159" i="25"/>
  <c r="J159" i="25"/>
  <c r="K159" i="25"/>
  <c r="L159" i="25"/>
  <c r="N159" i="25"/>
  <c r="O159" i="25"/>
  <c r="D163" i="25"/>
  <c r="E163" i="25"/>
  <c r="M164" i="25"/>
  <c r="H165" i="25"/>
  <c r="I165" i="25"/>
  <c r="D166" i="25"/>
  <c r="E166" i="25"/>
  <c r="H166" i="25"/>
  <c r="I166" i="25"/>
  <c r="L166" i="25"/>
  <c r="M166" i="25"/>
  <c r="Q166" i="25"/>
  <c r="B170" i="25"/>
  <c r="C170" i="25"/>
  <c r="F170" i="25"/>
  <c r="G170" i="25"/>
  <c r="H170" i="25"/>
  <c r="J170" i="25"/>
  <c r="J171" i="25"/>
  <c r="K171" i="25"/>
  <c r="N171" i="25"/>
  <c r="O171" i="25"/>
  <c r="P171" i="25"/>
  <c r="Q171" i="25"/>
  <c r="C174" i="25"/>
  <c r="E175" i="25"/>
  <c r="G175" i="25"/>
  <c r="I181" i="25"/>
  <c r="J181" i="25"/>
  <c r="K181" i="25"/>
  <c r="N181" i="25"/>
  <c r="O181" i="25"/>
  <c r="Q181" i="25"/>
  <c r="B182" i="25"/>
  <c r="C182" i="25"/>
  <c r="E182" i="25"/>
  <c r="F182" i="25"/>
  <c r="G182" i="25"/>
  <c r="M182" i="25"/>
  <c r="F183" i="25"/>
  <c r="G183" i="25"/>
  <c r="I183" i="25"/>
  <c r="J183" i="25"/>
  <c r="K183" i="25"/>
  <c r="M183" i="25"/>
  <c r="N183" i="25"/>
  <c r="O183" i="25"/>
  <c r="Q183" i="25"/>
  <c r="B184" i="25"/>
  <c r="C184" i="25"/>
  <c r="E186" i="25"/>
  <c r="G186" i="25"/>
  <c r="I186" i="25"/>
  <c r="J186" i="25"/>
  <c r="K186" i="25"/>
  <c r="N186" i="25"/>
  <c r="O186" i="25"/>
  <c r="Q186" i="25"/>
  <c r="C189" i="25"/>
  <c r="G189" i="25"/>
  <c r="I189" i="25"/>
  <c r="K189" i="25"/>
  <c r="M189" i="25"/>
  <c r="O189" i="25"/>
  <c r="F193" i="25"/>
  <c r="G193" i="25"/>
  <c r="H193" i="25"/>
  <c r="I193" i="25"/>
  <c r="J193" i="25"/>
  <c r="K193" i="25"/>
  <c r="L193" i="25"/>
  <c r="M193" i="25"/>
  <c r="N193" i="25"/>
  <c r="J194" i="25"/>
  <c r="L194" i="25"/>
  <c r="N194" i="25"/>
  <c r="O194" i="25"/>
  <c r="P194" i="25"/>
  <c r="Q194" i="25"/>
  <c r="B195" i="25"/>
  <c r="C195" i="25"/>
  <c r="D195" i="25"/>
  <c r="E195" i="25"/>
  <c r="F195" i="25"/>
  <c r="G195" i="25"/>
  <c r="H195" i="25"/>
  <c r="I195" i="25"/>
  <c r="J195" i="25"/>
  <c r="K195" i="25"/>
  <c r="L195" i="25"/>
  <c r="J197" i="25"/>
  <c r="K197" i="25"/>
  <c r="M197" i="25"/>
  <c r="N197" i="25"/>
  <c r="O197" i="25"/>
  <c r="Q197" i="25"/>
  <c r="D203" i="25"/>
  <c r="E203" i="25"/>
  <c r="F203" i="25"/>
  <c r="H203" i="25"/>
  <c r="M204" i="25"/>
  <c r="F205" i="25"/>
  <c r="H205" i="25"/>
  <c r="I205" i="25"/>
  <c r="E206" i="25"/>
  <c r="F206" i="25"/>
  <c r="H206" i="25"/>
  <c r="I206" i="25"/>
  <c r="L206" i="25"/>
  <c r="M206" i="25"/>
  <c r="Q206" i="25"/>
  <c r="D209" i="25"/>
  <c r="E209" i="25"/>
  <c r="I209" i="25"/>
  <c r="P209" i="25"/>
  <c r="Q209" i="25"/>
  <c r="N211" i="25"/>
  <c r="O211" i="25"/>
  <c r="P211" i="25"/>
  <c r="Q211" i="25"/>
  <c r="B130" i="24"/>
  <c r="I72" i="22"/>
  <c r="K72" i="22"/>
  <c r="M72" i="22"/>
  <c r="D130" i="24"/>
  <c r="H130" i="24"/>
  <c r="N130" i="24"/>
  <c r="O130" i="24"/>
  <c r="P130" i="24"/>
  <c r="Q130" i="24"/>
  <c r="N131" i="24"/>
  <c r="P131" i="24"/>
  <c r="Q131" i="24"/>
  <c r="D132" i="24"/>
  <c r="O132" i="24"/>
  <c r="P132" i="24"/>
  <c r="Q132" i="24"/>
  <c r="C133" i="24"/>
  <c r="D133" i="24"/>
  <c r="E133" i="24"/>
  <c r="N133" i="24"/>
  <c r="O133" i="24"/>
  <c r="Q133" i="24"/>
  <c r="J134" i="24"/>
  <c r="K134" i="24"/>
  <c r="N134" i="24"/>
  <c r="O134" i="24"/>
  <c r="P134" i="24"/>
  <c r="Q134" i="24"/>
  <c r="N135" i="24"/>
  <c r="O135" i="24"/>
  <c r="Q135" i="24"/>
  <c r="O136" i="24"/>
  <c r="Q136" i="24"/>
  <c r="C137" i="24"/>
  <c r="I137" i="24"/>
  <c r="J137" i="24"/>
  <c r="K137" i="24"/>
  <c r="N137" i="24"/>
  <c r="O137" i="24"/>
  <c r="P137" i="24"/>
  <c r="Q137" i="24"/>
  <c r="N138" i="24"/>
  <c r="O138" i="24"/>
  <c r="P138" i="24"/>
  <c r="Q138" i="24"/>
  <c r="D139" i="24"/>
  <c r="H139" i="24"/>
  <c r="J139" i="24"/>
  <c r="M139" i="24"/>
  <c r="N139" i="24"/>
  <c r="O139" i="24"/>
  <c r="P139" i="24"/>
  <c r="Q139" i="24"/>
  <c r="C140" i="24"/>
  <c r="D140" i="24"/>
  <c r="E140" i="24"/>
  <c r="O140" i="24"/>
  <c r="Q140" i="24"/>
  <c r="B144" i="24"/>
  <c r="D157" i="24"/>
  <c r="F157" i="24"/>
  <c r="H158" i="24"/>
  <c r="J145" i="24"/>
  <c r="Q73" i="22"/>
  <c r="B145" i="24"/>
  <c r="C145" i="24"/>
  <c r="D145" i="24"/>
  <c r="E145" i="24"/>
  <c r="F145" i="24"/>
  <c r="G145" i="24"/>
  <c r="D146" i="24"/>
  <c r="F146" i="24"/>
  <c r="H146" i="24"/>
  <c r="G148" i="24"/>
  <c r="L149" i="24"/>
  <c r="C150" i="24"/>
  <c r="D150" i="24"/>
  <c r="E150" i="24"/>
  <c r="F150" i="24"/>
  <c r="G150" i="24"/>
  <c r="G151" i="24"/>
  <c r="M151" i="24"/>
  <c r="N151" i="24"/>
  <c r="O151" i="24"/>
  <c r="Q151" i="24"/>
  <c r="B152" i="24"/>
  <c r="C152" i="24"/>
  <c r="D152" i="24"/>
  <c r="E152" i="24"/>
  <c r="F152" i="24"/>
  <c r="G152" i="24"/>
  <c r="H152" i="24"/>
  <c r="I152" i="24"/>
  <c r="N152" i="24"/>
  <c r="C153" i="24"/>
  <c r="E153" i="24"/>
  <c r="F153" i="24"/>
  <c r="G153" i="24"/>
  <c r="I153" i="24"/>
  <c r="K153" i="24"/>
  <c r="M153" i="24"/>
  <c r="O153" i="24"/>
  <c r="C154" i="24"/>
  <c r="D154" i="24"/>
  <c r="E154" i="24"/>
  <c r="F154" i="24"/>
  <c r="G154" i="24"/>
  <c r="H154" i="24"/>
  <c r="I154" i="24"/>
  <c r="J154" i="24"/>
  <c r="K154" i="24"/>
  <c r="L154" i="24"/>
  <c r="M154" i="24"/>
  <c r="B156" i="24"/>
  <c r="C156" i="24"/>
  <c r="D156" i="24"/>
  <c r="E156" i="24"/>
  <c r="F156" i="24"/>
  <c r="G156" i="24"/>
  <c r="H156" i="24"/>
  <c r="I156" i="24"/>
  <c r="J157" i="24"/>
  <c r="L157" i="24"/>
  <c r="M157" i="24"/>
  <c r="Q157" i="24"/>
  <c r="B158" i="24"/>
  <c r="C158" i="24"/>
  <c r="D158" i="24"/>
  <c r="E158" i="24"/>
  <c r="F159" i="24"/>
  <c r="G159" i="24"/>
  <c r="Q159" i="24"/>
  <c r="E74" i="22"/>
  <c r="F166" i="24"/>
  <c r="J174" i="24"/>
  <c r="K174" i="24"/>
  <c r="L174" i="24"/>
  <c r="M74" i="22"/>
  <c r="P170" i="24"/>
  <c r="K163" i="24"/>
  <c r="L163" i="24"/>
  <c r="M163" i="24"/>
  <c r="P163" i="24"/>
  <c r="Q163" i="24"/>
  <c r="F164" i="24"/>
  <c r="G164" i="24"/>
  <c r="G165" i="24"/>
  <c r="H165" i="24"/>
  <c r="I165" i="24"/>
  <c r="J165" i="24"/>
  <c r="K165" i="24"/>
  <c r="L165" i="24"/>
  <c r="M165" i="24"/>
  <c r="N165" i="24"/>
  <c r="O165" i="24"/>
  <c r="K166" i="24"/>
  <c r="L166" i="24"/>
  <c r="M166" i="24"/>
  <c r="P166" i="24"/>
  <c r="Q166" i="24"/>
  <c r="E167" i="24"/>
  <c r="F167" i="24"/>
  <c r="G167" i="24"/>
  <c r="K168" i="24"/>
  <c r="L168" i="24"/>
  <c r="M168" i="24"/>
  <c r="F169" i="24"/>
  <c r="G169" i="24"/>
  <c r="F170" i="24"/>
  <c r="G170" i="24"/>
  <c r="G171" i="24"/>
  <c r="H171" i="24"/>
  <c r="I171" i="24"/>
  <c r="J171" i="24"/>
  <c r="K171" i="24"/>
  <c r="L171" i="24"/>
  <c r="M171" i="24"/>
  <c r="N171" i="24"/>
  <c r="O171" i="24"/>
  <c r="P171" i="24"/>
  <c r="Q171" i="24"/>
  <c r="P172" i="24"/>
  <c r="Q172" i="24"/>
  <c r="F173" i="24"/>
  <c r="G173" i="24"/>
  <c r="Q173" i="24"/>
  <c r="E174" i="24"/>
  <c r="F174" i="24"/>
  <c r="G174" i="24"/>
  <c r="Q174" i="24"/>
  <c r="F175" i="24"/>
  <c r="G175" i="24"/>
  <c r="H175" i="24"/>
  <c r="I175" i="24"/>
  <c r="J175" i="24"/>
  <c r="K175" i="24"/>
  <c r="L175" i="24"/>
  <c r="M175" i="24"/>
  <c r="N175" i="24"/>
  <c r="O175" i="24"/>
  <c r="P175" i="24"/>
  <c r="Q175" i="24"/>
  <c r="H132" i="24"/>
  <c r="P133" i="24"/>
  <c r="P135" i="24"/>
  <c r="B136" i="24"/>
  <c r="D136" i="24"/>
  <c r="H136" i="24"/>
  <c r="J136" i="24"/>
  <c r="N136" i="24"/>
  <c r="P136" i="24"/>
  <c r="B137" i="24"/>
  <c r="D137" i="24"/>
  <c r="F137" i="24"/>
  <c r="H137" i="24"/>
  <c r="N140" i="24"/>
  <c r="P140" i="24"/>
  <c r="P145" i="24"/>
  <c r="B146" i="24"/>
  <c r="J146" i="24"/>
  <c r="B149" i="24"/>
  <c r="L150" i="24"/>
  <c r="J152" i="24"/>
  <c r="L152" i="24"/>
  <c r="B153" i="24"/>
  <c r="D153" i="24"/>
  <c r="H153" i="24"/>
  <c r="J153" i="24"/>
  <c r="L153" i="24"/>
  <c r="N153" i="24"/>
  <c r="P153" i="24"/>
  <c r="B154" i="24"/>
  <c r="B157" i="24"/>
  <c r="L159" i="24"/>
  <c r="P159" i="24"/>
  <c r="F163" i="24"/>
  <c r="G163" i="24"/>
  <c r="J164" i="24"/>
  <c r="K164" i="24"/>
  <c r="L164" i="24"/>
  <c r="P164" i="24"/>
  <c r="P165" i="24"/>
  <c r="P167" i="24"/>
  <c r="H169" i="24"/>
  <c r="J169" i="24"/>
  <c r="K169" i="24"/>
  <c r="L169" i="24"/>
  <c r="P169" i="24"/>
  <c r="F171" i="24"/>
  <c r="J172" i="24"/>
  <c r="K172" i="24"/>
  <c r="L172" i="24"/>
  <c r="N172" i="24"/>
  <c r="P174" i="24"/>
  <c r="B181" i="24"/>
  <c r="F209" i="24"/>
  <c r="L210" i="24"/>
  <c r="B180" i="24"/>
  <c r="C135" i="23"/>
  <c r="E135" i="23"/>
  <c r="J180" i="24"/>
  <c r="N180" i="24"/>
  <c r="J181" i="24"/>
  <c r="L130" i="23"/>
  <c r="O130" i="23"/>
  <c r="P130" i="23"/>
  <c r="Q130" i="23"/>
  <c r="B182" i="24"/>
  <c r="J182" i="24"/>
  <c r="O131" i="23"/>
  <c r="P131" i="23"/>
  <c r="Q131" i="23"/>
  <c r="B183" i="24"/>
  <c r="E132" i="23"/>
  <c r="I132" i="23"/>
  <c r="J183" i="24"/>
  <c r="K132" i="23"/>
  <c r="L132" i="23"/>
  <c r="N132" i="23"/>
  <c r="O132" i="23"/>
  <c r="P132" i="23"/>
  <c r="Q132" i="23"/>
  <c r="B184" i="24"/>
  <c r="J184" i="24"/>
  <c r="K133" i="23"/>
  <c r="L133" i="23"/>
  <c r="M184" i="23"/>
  <c r="O133" i="23"/>
  <c r="P133" i="23"/>
  <c r="Q133" i="23"/>
  <c r="B185" i="25"/>
  <c r="N185" i="25"/>
  <c r="O134" i="23"/>
  <c r="Q134" i="23"/>
  <c r="B186" i="24"/>
  <c r="G186" i="23"/>
  <c r="J186" i="24"/>
  <c r="L135" i="23"/>
  <c r="M186" i="23"/>
  <c r="P135" i="23"/>
  <c r="B187" i="25"/>
  <c r="C187" i="23"/>
  <c r="O136" i="23"/>
  <c r="Q136" i="23"/>
  <c r="F137" i="23"/>
  <c r="G137" i="23"/>
  <c r="H137" i="23"/>
  <c r="I137" i="23"/>
  <c r="J137" i="23"/>
  <c r="K137" i="23"/>
  <c r="L137" i="23"/>
  <c r="M137" i="23"/>
  <c r="N137" i="23"/>
  <c r="M138" i="23"/>
  <c r="N138" i="23"/>
  <c r="O138" i="23"/>
  <c r="P138" i="23"/>
  <c r="Q138" i="23"/>
  <c r="C188" i="23"/>
  <c r="E188" i="23"/>
  <c r="G188" i="23"/>
  <c r="I139" i="23"/>
  <c r="M188" i="23"/>
  <c r="O139" i="23"/>
  <c r="Q139" i="23"/>
  <c r="J189" i="24"/>
  <c r="K140" i="23"/>
  <c r="L140" i="23"/>
  <c r="N189" i="24"/>
  <c r="O140" i="23"/>
  <c r="P140" i="23"/>
  <c r="Q140" i="23"/>
  <c r="G144" i="23"/>
  <c r="I144" i="23"/>
  <c r="J144" i="23"/>
  <c r="K144" i="23"/>
  <c r="M144" i="23"/>
  <c r="N144" i="23"/>
  <c r="O150" i="23"/>
  <c r="B192" i="24"/>
  <c r="F192" i="24"/>
  <c r="J192" i="24"/>
  <c r="P144" i="23"/>
  <c r="Q144" i="23"/>
  <c r="D145" i="23"/>
  <c r="E145" i="23"/>
  <c r="N193" i="24"/>
  <c r="B194" i="24"/>
  <c r="M146" i="23"/>
  <c r="P146" i="23"/>
  <c r="B195" i="24"/>
  <c r="C195" i="23"/>
  <c r="D147" i="23"/>
  <c r="J195" i="24"/>
  <c r="O147" i="23"/>
  <c r="P147" i="23"/>
  <c r="Q147" i="23"/>
  <c r="J148" i="23"/>
  <c r="K148" i="23"/>
  <c r="C149" i="23"/>
  <c r="F197" i="24"/>
  <c r="J197" i="24"/>
  <c r="O149" i="23"/>
  <c r="P149" i="23"/>
  <c r="Q149" i="23"/>
  <c r="C150" i="23"/>
  <c r="E150" i="23"/>
  <c r="D151" i="23"/>
  <c r="J151" i="23"/>
  <c r="K151" i="23"/>
  <c r="L151" i="23"/>
  <c r="M151" i="23"/>
  <c r="N151" i="23"/>
  <c r="O151" i="23"/>
  <c r="P151" i="23"/>
  <c r="Q151" i="23"/>
  <c r="D152" i="23"/>
  <c r="P152" i="23"/>
  <c r="Q152" i="23"/>
  <c r="D153" i="23"/>
  <c r="F153" i="23"/>
  <c r="H153" i="23"/>
  <c r="L153" i="23"/>
  <c r="N153" i="23"/>
  <c r="P153" i="23"/>
  <c r="B154" i="23"/>
  <c r="C199" i="23"/>
  <c r="E154" i="23"/>
  <c r="G154" i="23"/>
  <c r="I154" i="23"/>
  <c r="J154" i="23"/>
  <c r="K154" i="23"/>
  <c r="M154" i="23"/>
  <c r="N154" i="23"/>
  <c r="O154" i="23"/>
  <c r="Q154" i="23"/>
  <c r="O155" i="23"/>
  <c r="P155" i="23"/>
  <c r="Q155" i="23"/>
  <c r="C156" i="23"/>
  <c r="D156" i="23"/>
  <c r="E156" i="23"/>
  <c r="O156" i="23"/>
  <c r="P156" i="23"/>
  <c r="Q156" i="23"/>
  <c r="B157" i="23"/>
  <c r="Q157" i="23"/>
  <c r="B158" i="23"/>
  <c r="K158" i="23"/>
  <c r="B159" i="23"/>
  <c r="C159" i="23"/>
  <c r="D159" i="23"/>
  <c r="I159" i="23"/>
  <c r="J159" i="23"/>
  <c r="K159" i="23"/>
  <c r="K167" i="23"/>
  <c r="L202" i="24"/>
  <c r="C163" i="23"/>
  <c r="F203" i="24"/>
  <c r="B204" i="24"/>
  <c r="C164" i="23"/>
  <c r="E204" i="23"/>
  <c r="F164" i="23"/>
  <c r="J204" i="24"/>
  <c r="N204" i="24"/>
  <c r="B205" i="24"/>
  <c r="C165" i="23"/>
  <c r="E205" i="23"/>
  <c r="F165" i="23"/>
  <c r="G165" i="23"/>
  <c r="I165" i="23"/>
  <c r="K165" i="23"/>
  <c r="M165" i="23"/>
  <c r="B206" i="24"/>
  <c r="F206" i="24"/>
  <c r="J206" i="24"/>
  <c r="Q166" i="23"/>
  <c r="C167" i="23"/>
  <c r="E207" i="23"/>
  <c r="F207" i="25"/>
  <c r="K207" i="23"/>
  <c r="P207" i="24"/>
  <c r="C168" i="23"/>
  <c r="F208" i="25"/>
  <c r="O208" i="23"/>
  <c r="Q168" i="23"/>
  <c r="C169" i="23"/>
  <c r="D169" i="23"/>
  <c r="E169" i="23"/>
  <c r="F169" i="23"/>
  <c r="B170" i="23"/>
  <c r="C170" i="23"/>
  <c r="D170" i="23"/>
  <c r="E170" i="23"/>
  <c r="F170" i="23"/>
  <c r="B209" i="24"/>
  <c r="F171" i="23"/>
  <c r="G171" i="23"/>
  <c r="I171" i="23"/>
  <c r="J209" i="24"/>
  <c r="O209" i="23"/>
  <c r="E210" i="23"/>
  <c r="F210" i="25"/>
  <c r="O210" i="23"/>
  <c r="C173" i="23"/>
  <c r="D173" i="23"/>
  <c r="E173" i="23"/>
  <c r="F173" i="23"/>
  <c r="B174" i="23"/>
  <c r="C174" i="23"/>
  <c r="D174" i="23"/>
  <c r="E174" i="23"/>
  <c r="F174" i="23"/>
  <c r="B211" i="24"/>
  <c r="E211" i="23"/>
  <c r="F175" i="23"/>
  <c r="G175" i="23"/>
  <c r="I175" i="23"/>
  <c r="J211" i="24"/>
  <c r="O211" i="23"/>
  <c r="P175" i="23"/>
  <c r="Q175" i="23"/>
  <c r="G131" i="23"/>
  <c r="I131" i="23"/>
  <c r="M131" i="23"/>
  <c r="I135" i="23"/>
  <c r="K135" i="23"/>
  <c r="M135" i="23"/>
  <c r="O135" i="23"/>
  <c r="Q135" i="23"/>
  <c r="C136" i="23"/>
  <c r="E136" i="23"/>
  <c r="G136" i="23"/>
  <c r="I136" i="23"/>
  <c r="K136" i="23"/>
  <c r="M136" i="23"/>
  <c r="O137" i="23"/>
  <c r="Q137" i="23"/>
  <c r="M140" i="23"/>
  <c r="O144" i="23"/>
  <c r="O145" i="23"/>
  <c r="Q146" i="23"/>
  <c r="B147" i="23"/>
  <c r="C147" i="23"/>
  <c r="E147" i="23"/>
  <c r="F147" i="23"/>
  <c r="G147" i="23"/>
  <c r="I147" i="23"/>
  <c r="J147" i="23"/>
  <c r="K147" i="23"/>
  <c r="M147" i="23"/>
  <c r="N147" i="23"/>
  <c r="B152" i="23"/>
  <c r="C152" i="23"/>
  <c r="E152" i="23"/>
  <c r="F152" i="23"/>
  <c r="O152" i="23"/>
  <c r="B153" i="23"/>
  <c r="C153" i="23"/>
  <c r="E153" i="23"/>
  <c r="G153" i="23"/>
  <c r="I153" i="23"/>
  <c r="J153" i="23"/>
  <c r="K153" i="23"/>
  <c r="M153" i="23"/>
  <c r="O153" i="23"/>
  <c r="Q153" i="23"/>
  <c r="B156" i="23"/>
  <c r="E157" i="23"/>
  <c r="G158" i="23"/>
  <c r="I158" i="23"/>
  <c r="J158" i="23"/>
  <c r="M158" i="23"/>
  <c r="N158" i="23"/>
  <c r="O158" i="23"/>
  <c r="Q158" i="23"/>
  <c r="E159" i="23"/>
  <c r="E164" i="23"/>
  <c r="E165" i="23"/>
  <c r="C166" i="23"/>
  <c r="E166" i="23"/>
  <c r="E167" i="23"/>
  <c r="G167" i="23"/>
  <c r="I167" i="23"/>
  <c r="M167" i="23"/>
  <c r="O167" i="23"/>
  <c r="M168" i="23"/>
  <c r="C171" i="23"/>
  <c r="E171" i="23"/>
  <c r="Q171" i="23"/>
  <c r="C172" i="23"/>
  <c r="E172" i="23"/>
  <c r="G172" i="23"/>
  <c r="I172" i="23"/>
  <c r="G174" i="23"/>
  <c r="I174" i="23"/>
  <c r="M174" i="23"/>
  <c r="Q174" i="23"/>
  <c r="C175" i="23"/>
  <c r="E175" i="23"/>
  <c r="M182" i="23"/>
  <c r="M185" i="23"/>
  <c r="C186" i="23"/>
  <c r="E186" i="23"/>
  <c r="G187" i="23"/>
  <c r="M187" i="23"/>
  <c r="C192" i="23"/>
  <c r="C194" i="23"/>
  <c r="C196" i="23"/>
  <c r="O196" i="23"/>
  <c r="C197" i="23"/>
  <c r="I197" i="23"/>
  <c r="C198" i="23"/>
  <c r="O198" i="23"/>
  <c r="O203" i="23"/>
  <c r="O204" i="23"/>
  <c r="M205" i="23"/>
  <c r="O205" i="23"/>
  <c r="M207" i="23"/>
  <c r="O207" i="23"/>
  <c r="K208" i="23"/>
  <c r="E209" i="23"/>
  <c r="O64" i="22"/>
  <c r="P64" i="22"/>
  <c r="C65" i="22"/>
  <c r="D65" i="22"/>
  <c r="O66" i="22"/>
  <c r="P66" i="22"/>
  <c r="Q66" i="22"/>
  <c r="B64" i="22"/>
  <c r="C185" i="23"/>
  <c r="D64" i="22"/>
  <c r="G184" i="23"/>
  <c r="J64" i="22"/>
  <c r="M189" i="23"/>
  <c r="O182" i="23"/>
  <c r="H65" i="22"/>
  <c r="J65" i="22"/>
  <c r="L65" i="22"/>
  <c r="M65" i="22"/>
  <c r="N65" i="22"/>
  <c r="P65" i="22"/>
  <c r="B66" i="22"/>
  <c r="D66" i="22"/>
  <c r="F66" i="22"/>
  <c r="K210" i="23"/>
  <c r="P74" i="22"/>
  <c r="I68" i="22"/>
  <c r="L68" i="22"/>
  <c r="Q68" i="22"/>
  <c r="C69" i="22"/>
  <c r="D69" i="22"/>
  <c r="E69" i="22"/>
  <c r="G69" i="22"/>
  <c r="F70" i="22"/>
  <c r="G70" i="22"/>
  <c r="H70" i="22"/>
  <c r="I70" i="22"/>
  <c r="K70" i="22"/>
  <c r="M70" i="22"/>
  <c r="N70" i="22"/>
  <c r="O70" i="22"/>
  <c r="P70" i="22"/>
  <c r="Q70" i="22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B59" i="22"/>
  <c r="B112" i="6" s="1"/>
  <c r="D59" i="22"/>
  <c r="D112" i="6" s="1"/>
  <c r="H59" i="22"/>
  <c r="H76" i="22" s="1"/>
  <c r="J59" i="22"/>
  <c r="L59" i="22"/>
  <c r="L76" i="22" s="1"/>
  <c r="P59" i="22"/>
  <c r="B60" i="22"/>
  <c r="L61" i="22"/>
  <c r="L114" i="6" s="1"/>
  <c r="P61" i="22"/>
  <c r="P78" i="22" s="1"/>
  <c r="H64" i="22"/>
  <c r="I64" i="22"/>
  <c r="K64" i="22"/>
  <c r="L64" i="22"/>
  <c r="M64" i="22"/>
  <c r="Q64" i="22"/>
  <c r="E66" i="22"/>
  <c r="G66" i="22"/>
  <c r="H66" i="22"/>
  <c r="I66" i="22"/>
  <c r="K66" i="22"/>
  <c r="L66" i="22"/>
  <c r="M66" i="22"/>
  <c r="N68" i="22"/>
  <c r="O72" i="22"/>
  <c r="P72" i="22"/>
  <c r="Q72" i="22"/>
  <c r="C73" i="22"/>
  <c r="D73" i="22"/>
  <c r="E73" i="22"/>
  <c r="O73" i="22"/>
  <c r="P73" i="22"/>
  <c r="G74" i="22"/>
  <c r="H74" i="22"/>
  <c r="K74" i="22"/>
  <c r="L74" i="22"/>
  <c r="Q74" i="22"/>
  <c r="F76" i="22"/>
  <c r="C158" i="21"/>
  <c r="K158" i="21"/>
  <c r="M158" i="21"/>
  <c r="N158" i="21"/>
  <c r="O158" i="21"/>
  <c r="P158" i="21"/>
  <c r="Q158" i="21"/>
  <c r="B159" i="21"/>
  <c r="C159" i="21"/>
  <c r="E159" i="21"/>
  <c r="F159" i="21"/>
  <c r="G159" i="21"/>
  <c r="J159" i="21"/>
  <c r="K159" i="21"/>
  <c r="L159" i="21"/>
  <c r="M159" i="21"/>
  <c r="P216" i="21"/>
  <c r="Q216" i="21"/>
  <c r="C160" i="21"/>
  <c r="G160" i="21"/>
  <c r="K160" i="21"/>
  <c r="M160" i="21"/>
  <c r="N160" i="21"/>
  <c r="O160" i="21"/>
  <c r="P160" i="21"/>
  <c r="Q160" i="21"/>
  <c r="B161" i="21"/>
  <c r="C161" i="21"/>
  <c r="D161" i="21"/>
  <c r="K161" i="21"/>
  <c r="M161" i="21"/>
  <c r="N161" i="21"/>
  <c r="O161" i="21"/>
  <c r="P161" i="21"/>
  <c r="Q161" i="21"/>
  <c r="B163" i="21"/>
  <c r="C220" i="21"/>
  <c r="F163" i="21"/>
  <c r="H163" i="21"/>
  <c r="I220" i="21"/>
  <c r="K220" i="21"/>
  <c r="M220" i="21"/>
  <c r="O220" i="21"/>
  <c r="B167" i="21"/>
  <c r="C167" i="21"/>
  <c r="D167" i="21"/>
  <c r="E167" i="21"/>
  <c r="F167" i="21"/>
  <c r="G167" i="21"/>
  <c r="H167" i="21"/>
  <c r="I167" i="21"/>
  <c r="J167" i="21"/>
  <c r="K167" i="21"/>
  <c r="L167" i="21"/>
  <c r="M167" i="21"/>
  <c r="N167" i="21"/>
  <c r="O167" i="21"/>
  <c r="G169" i="21"/>
  <c r="B171" i="21"/>
  <c r="C171" i="21"/>
  <c r="D171" i="21"/>
  <c r="I171" i="21"/>
  <c r="J171" i="21"/>
  <c r="K171" i="21"/>
  <c r="L171" i="21"/>
  <c r="M171" i="21"/>
  <c r="N171" i="21"/>
  <c r="F172" i="21"/>
  <c r="G172" i="21"/>
  <c r="H172" i="21"/>
  <c r="I172" i="21"/>
  <c r="J224" i="21"/>
  <c r="K224" i="21"/>
  <c r="L224" i="21"/>
  <c r="N224" i="21"/>
  <c r="Q224" i="21"/>
  <c r="K162" i="21"/>
  <c r="C227" i="21"/>
  <c r="E227" i="21"/>
  <c r="J227" i="21"/>
  <c r="K176" i="21"/>
  <c r="L176" i="21"/>
  <c r="N176" i="21"/>
  <c r="O176" i="21"/>
  <c r="B228" i="21"/>
  <c r="C228" i="21"/>
  <c r="D228" i="21"/>
  <c r="E228" i="21"/>
  <c r="F177" i="21"/>
  <c r="G177" i="21"/>
  <c r="H177" i="21"/>
  <c r="I177" i="21"/>
  <c r="J177" i="21"/>
  <c r="K177" i="21"/>
  <c r="L177" i="21"/>
  <c r="M228" i="21"/>
  <c r="N228" i="21"/>
  <c r="O228" i="21"/>
  <c r="P228" i="21"/>
  <c r="Q228" i="21"/>
  <c r="C178" i="21"/>
  <c r="D178" i="21"/>
  <c r="E178" i="21"/>
  <c r="G178" i="21"/>
  <c r="H178" i="21"/>
  <c r="J178" i="21"/>
  <c r="K178" i="21"/>
  <c r="N229" i="21"/>
  <c r="O229" i="21"/>
  <c r="P229" i="21"/>
  <c r="Q229" i="21"/>
  <c r="C179" i="21"/>
  <c r="E179" i="21"/>
  <c r="F179" i="21"/>
  <c r="G179" i="21"/>
  <c r="H179" i="21"/>
  <c r="N179" i="21"/>
  <c r="O179" i="21"/>
  <c r="P179" i="21"/>
  <c r="Q179" i="21"/>
  <c r="K180" i="21"/>
  <c r="B183" i="21"/>
  <c r="C183" i="21"/>
  <c r="D183" i="21"/>
  <c r="E183" i="21"/>
  <c r="F183" i="21"/>
  <c r="H183" i="21"/>
  <c r="I183" i="21"/>
  <c r="J183" i="21"/>
  <c r="L183" i="21"/>
  <c r="N183" i="21"/>
  <c r="P183" i="21"/>
  <c r="Q183" i="21"/>
  <c r="B186" i="21"/>
  <c r="C186" i="21"/>
  <c r="D186" i="21"/>
  <c r="E186" i="21"/>
  <c r="F186" i="21"/>
  <c r="H186" i="21"/>
  <c r="J186" i="21"/>
  <c r="L186" i="21"/>
  <c r="N186" i="21"/>
  <c r="P186" i="21"/>
  <c r="K188" i="21"/>
  <c r="B190" i="21"/>
  <c r="C190" i="21"/>
  <c r="D190" i="21"/>
  <c r="E190" i="21"/>
  <c r="F190" i="21"/>
  <c r="G190" i="21"/>
  <c r="H190" i="21"/>
  <c r="I190" i="21"/>
  <c r="J190" i="21"/>
  <c r="K190" i="21"/>
  <c r="L190" i="21"/>
  <c r="M190" i="21"/>
  <c r="N190" i="21"/>
  <c r="B235" i="21"/>
  <c r="D235" i="21"/>
  <c r="G235" i="21"/>
  <c r="H235" i="21"/>
  <c r="I235" i="21"/>
  <c r="J235" i="21"/>
  <c r="K235" i="21"/>
  <c r="L235" i="21"/>
  <c r="M191" i="21"/>
  <c r="N235" i="21"/>
  <c r="O235" i="21"/>
  <c r="P235" i="21"/>
  <c r="D81" i="18"/>
  <c r="F206" i="21"/>
  <c r="H81" i="18"/>
  <c r="I206" i="21"/>
  <c r="J199" i="21"/>
  <c r="C195" i="21"/>
  <c r="D238" i="21"/>
  <c r="F238" i="21"/>
  <c r="G195" i="21"/>
  <c r="H238" i="21"/>
  <c r="J238" i="21"/>
  <c r="K195" i="21"/>
  <c r="L238" i="21"/>
  <c r="O195" i="21"/>
  <c r="P238" i="21"/>
  <c r="Q195" i="21"/>
  <c r="B239" i="21"/>
  <c r="C196" i="21"/>
  <c r="D239" i="21"/>
  <c r="E196" i="21"/>
  <c r="G196" i="21"/>
  <c r="K196" i="21"/>
  <c r="L239" i="21"/>
  <c r="N239" i="21"/>
  <c r="O196" i="21"/>
  <c r="P239" i="21"/>
  <c r="B240" i="21"/>
  <c r="C197" i="21"/>
  <c r="D240" i="21"/>
  <c r="F240" i="21"/>
  <c r="I240" i="21"/>
  <c r="K197" i="21"/>
  <c r="M197" i="21"/>
  <c r="N240" i="21"/>
  <c r="O197" i="21"/>
  <c r="P240" i="21"/>
  <c r="Q240" i="21"/>
  <c r="B241" i="21"/>
  <c r="D241" i="21"/>
  <c r="F241" i="21"/>
  <c r="G198" i="21"/>
  <c r="H241" i="21"/>
  <c r="J241" i="21"/>
  <c r="K198" i="21"/>
  <c r="L241" i="21"/>
  <c r="Q198" i="21"/>
  <c r="B199" i="21"/>
  <c r="E199" i="21"/>
  <c r="C200" i="21"/>
  <c r="N200" i="21"/>
  <c r="O200" i="21"/>
  <c r="P200" i="21"/>
  <c r="Q200" i="21"/>
  <c r="B201" i="21"/>
  <c r="C201" i="21"/>
  <c r="D201" i="21"/>
  <c r="E201" i="21"/>
  <c r="C202" i="21"/>
  <c r="D202" i="21"/>
  <c r="G202" i="21"/>
  <c r="K202" i="21"/>
  <c r="N202" i="21"/>
  <c r="O202" i="21"/>
  <c r="P202" i="21"/>
  <c r="Q202" i="21"/>
  <c r="B203" i="21"/>
  <c r="C203" i="21"/>
  <c r="D203" i="21"/>
  <c r="E203" i="21"/>
  <c r="C204" i="21"/>
  <c r="H204" i="21"/>
  <c r="N204" i="21"/>
  <c r="O204" i="21"/>
  <c r="P204" i="21"/>
  <c r="Q204" i="21"/>
  <c r="C205" i="21"/>
  <c r="D205" i="21"/>
  <c r="E205" i="21"/>
  <c r="F205" i="21"/>
  <c r="G205" i="21"/>
  <c r="H205" i="21"/>
  <c r="I205" i="21"/>
  <c r="J205" i="21"/>
  <c r="K205" i="21"/>
  <c r="L205" i="21"/>
  <c r="O205" i="21"/>
  <c r="C206" i="21"/>
  <c r="N206" i="21"/>
  <c r="O206" i="21"/>
  <c r="P206" i="21"/>
  <c r="Q206" i="21"/>
  <c r="B207" i="21"/>
  <c r="C207" i="21"/>
  <c r="D207" i="21"/>
  <c r="E207" i="21"/>
  <c r="F208" i="21"/>
  <c r="G208" i="21"/>
  <c r="H208" i="21"/>
  <c r="N208" i="21"/>
  <c r="O208" i="21"/>
  <c r="P208" i="21"/>
  <c r="Q208" i="21"/>
  <c r="B209" i="21"/>
  <c r="C209" i="21"/>
  <c r="D209" i="21"/>
  <c r="E209" i="21"/>
  <c r="F209" i="21"/>
  <c r="G209" i="21"/>
  <c r="H209" i="21"/>
  <c r="I209" i="21"/>
  <c r="K209" i="21"/>
  <c r="O209" i="21"/>
  <c r="P209" i="21"/>
  <c r="B246" i="21"/>
  <c r="C210" i="21"/>
  <c r="D246" i="21"/>
  <c r="F246" i="21"/>
  <c r="G210" i="21"/>
  <c r="H246" i="21"/>
  <c r="I210" i="21"/>
  <c r="K210" i="21"/>
  <c r="M246" i="21"/>
  <c r="O210" i="21"/>
  <c r="Q210" i="21"/>
  <c r="B158" i="21"/>
  <c r="D158" i="21"/>
  <c r="E158" i="21"/>
  <c r="D159" i="21"/>
  <c r="H159" i="21"/>
  <c r="I159" i="21"/>
  <c r="P159" i="21"/>
  <c r="Q159" i="21"/>
  <c r="E160" i="21"/>
  <c r="F160" i="21"/>
  <c r="H160" i="21"/>
  <c r="I160" i="21"/>
  <c r="J160" i="21"/>
  <c r="L160" i="21"/>
  <c r="E161" i="21"/>
  <c r="C163" i="21"/>
  <c r="D163" i="21"/>
  <c r="E163" i="21"/>
  <c r="M163" i="21"/>
  <c r="P167" i="21"/>
  <c r="Q167" i="21"/>
  <c r="E171" i="21"/>
  <c r="F171" i="21"/>
  <c r="G171" i="21"/>
  <c r="H171" i="21"/>
  <c r="O171" i="21"/>
  <c r="P171" i="21"/>
  <c r="Q171" i="21"/>
  <c r="B172" i="21"/>
  <c r="C172" i="21"/>
  <c r="D172" i="21"/>
  <c r="E172" i="21"/>
  <c r="J172" i="21"/>
  <c r="K172" i="21"/>
  <c r="M172" i="21"/>
  <c r="N172" i="21"/>
  <c r="O172" i="21"/>
  <c r="P172" i="21"/>
  <c r="Q172" i="21"/>
  <c r="E176" i="21"/>
  <c r="J176" i="21"/>
  <c r="M176" i="21"/>
  <c r="P176" i="21"/>
  <c r="Q176" i="21"/>
  <c r="D177" i="21"/>
  <c r="E177" i="21"/>
  <c r="M177" i="21"/>
  <c r="N177" i="21"/>
  <c r="O177" i="21"/>
  <c r="P177" i="21"/>
  <c r="Q177" i="21"/>
  <c r="F178" i="21"/>
  <c r="I178" i="21"/>
  <c r="L178" i="21"/>
  <c r="M178" i="21"/>
  <c r="K179" i="21"/>
  <c r="L179" i="21"/>
  <c r="M179" i="21"/>
  <c r="G183" i="21"/>
  <c r="K183" i="21"/>
  <c r="M183" i="21"/>
  <c r="O183" i="21"/>
  <c r="K185" i="21"/>
  <c r="G186" i="21"/>
  <c r="I186" i="21"/>
  <c r="K186" i="21"/>
  <c r="M186" i="21"/>
  <c r="O186" i="21"/>
  <c r="Q186" i="21"/>
  <c r="O190" i="21"/>
  <c r="P190" i="21"/>
  <c r="Q190" i="21"/>
  <c r="B191" i="21"/>
  <c r="C191" i="21"/>
  <c r="D191" i="21"/>
  <c r="E191" i="21"/>
  <c r="F191" i="21"/>
  <c r="G191" i="21"/>
  <c r="H191" i="21"/>
  <c r="I191" i="21"/>
  <c r="J191" i="21"/>
  <c r="K191" i="21"/>
  <c r="L191" i="21"/>
  <c r="K192" i="21"/>
  <c r="E195" i="21"/>
  <c r="F195" i="21"/>
  <c r="H195" i="21"/>
  <c r="I195" i="21"/>
  <c r="L195" i="21"/>
  <c r="M195" i="21"/>
  <c r="L196" i="21"/>
  <c r="M196" i="21"/>
  <c r="N196" i="21"/>
  <c r="P196" i="21"/>
  <c r="Q196" i="21"/>
  <c r="B197" i="21"/>
  <c r="E197" i="21"/>
  <c r="N197" i="21"/>
  <c r="P197" i="21"/>
  <c r="F198" i="21"/>
  <c r="H198" i="21"/>
  <c r="I198" i="21"/>
  <c r="J198" i="21"/>
  <c r="L198" i="21"/>
  <c r="M198" i="21"/>
  <c r="B200" i="21"/>
  <c r="E200" i="21"/>
  <c r="I200" i="21"/>
  <c r="N201" i="21"/>
  <c r="P201" i="21"/>
  <c r="Q201" i="21"/>
  <c r="B202" i="21"/>
  <c r="E202" i="21"/>
  <c r="F202" i="21"/>
  <c r="H202" i="21"/>
  <c r="I202" i="21"/>
  <c r="J202" i="21"/>
  <c r="L202" i="21"/>
  <c r="M202" i="21"/>
  <c r="B204" i="21"/>
  <c r="E204" i="21"/>
  <c r="B205" i="21"/>
  <c r="M205" i="21"/>
  <c r="N205" i="21"/>
  <c r="P205" i="21"/>
  <c r="Q205" i="21"/>
  <c r="B206" i="21"/>
  <c r="F207" i="21"/>
  <c r="B208" i="21"/>
  <c r="E208" i="21"/>
  <c r="I208" i="21"/>
  <c r="J209" i="21"/>
  <c r="L209" i="21"/>
  <c r="M209" i="21"/>
  <c r="N209" i="21"/>
  <c r="Q209" i="21"/>
  <c r="B210" i="21"/>
  <c r="E210" i="21"/>
  <c r="B215" i="21"/>
  <c r="C215" i="21"/>
  <c r="D215" i="21"/>
  <c r="E215" i="21"/>
  <c r="K215" i="21"/>
  <c r="M215" i="21"/>
  <c r="N215" i="21"/>
  <c r="O215" i="21"/>
  <c r="P215" i="21"/>
  <c r="Q215" i="21"/>
  <c r="B216" i="21"/>
  <c r="C216" i="21"/>
  <c r="D216" i="21"/>
  <c r="E216" i="21"/>
  <c r="F216" i="21"/>
  <c r="G216" i="21"/>
  <c r="H216" i="21"/>
  <c r="I216" i="21"/>
  <c r="J216" i="21"/>
  <c r="K216" i="21"/>
  <c r="L216" i="21"/>
  <c r="M216" i="21"/>
  <c r="C217" i="21"/>
  <c r="E217" i="21"/>
  <c r="F217" i="21"/>
  <c r="G217" i="21"/>
  <c r="H217" i="21"/>
  <c r="I217" i="21"/>
  <c r="J217" i="21"/>
  <c r="K217" i="21"/>
  <c r="L217" i="21"/>
  <c r="M217" i="21"/>
  <c r="N217" i="21"/>
  <c r="O217" i="21"/>
  <c r="P217" i="21"/>
  <c r="Q217" i="21"/>
  <c r="B218" i="21"/>
  <c r="C218" i="21"/>
  <c r="D218" i="21"/>
  <c r="E218" i="21"/>
  <c r="M218" i="21"/>
  <c r="N218" i="21"/>
  <c r="O218" i="21"/>
  <c r="P218" i="21"/>
  <c r="Q218" i="21"/>
  <c r="B220" i="21"/>
  <c r="D220" i="21"/>
  <c r="E220" i="21"/>
  <c r="F220" i="21"/>
  <c r="H220" i="21"/>
  <c r="B224" i="21"/>
  <c r="C224" i="21"/>
  <c r="D224" i="21"/>
  <c r="E224" i="21"/>
  <c r="F224" i="21"/>
  <c r="M224" i="21"/>
  <c r="O224" i="21"/>
  <c r="P224" i="21"/>
  <c r="K227" i="21"/>
  <c r="L227" i="21"/>
  <c r="M227" i="21"/>
  <c r="N227" i="21"/>
  <c r="O227" i="21"/>
  <c r="P227" i="21"/>
  <c r="Q227" i="21"/>
  <c r="F228" i="21"/>
  <c r="G228" i="21"/>
  <c r="H228" i="21"/>
  <c r="I228" i="21"/>
  <c r="J228" i="21"/>
  <c r="K228" i="21"/>
  <c r="L228" i="21"/>
  <c r="C229" i="21"/>
  <c r="D229" i="21"/>
  <c r="E229" i="21"/>
  <c r="F229" i="21"/>
  <c r="G229" i="21"/>
  <c r="H229" i="21"/>
  <c r="I229" i="21"/>
  <c r="J229" i="21"/>
  <c r="K229" i="21"/>
  <c r="L229" i="21"/>
  <c r="M229" i="21"/>
  <c r="E230" i="21"/>
  <c r="F230" i="21"/>
  <c r="G230" i="21"/>
  <c r="H230" i="21"/>
  <c r="K230" i="21"/>
  <c r="L230" i="21"/>
  <c r="M230" i="21"/>
  <c r="N230" i="21"/>
  <c r="O230" i="21"/>
  <c r="P230" i="21"/>
  <c r="Q230" i="21"/>
  <c r="C235" i="21"/>
  <c r="E235" i="21"/>
  <c r="F235" i="21"/>
  <c r="C238" i="21"/>
  <c r="E238" i="21"/>
  <c r="G238" i="21"/>
  <c r="I238" i="21"/>
  <c r="K238" i="21"/>
  <c r="M238" i="21"/>
  <c r="O238" i="21"/>
  <c r="Q238" i="21"/>
  <c r="E239" i="21"/>
  <c r="K239" i="21"/>
  <c r="M239" i="21"/>
  <c r="O239" i="21"/>
  <c r="Q239" i="21"/>
  <c r="C240" i="21"/>
  <c r="E240" i="21"/>
  <c r="G241" i="21"/>
  <c r="I241" i="21"/>
  <c r="K241" i="21"/>
  <c r="M241" i="21"/>
  <c r="C246" i="21"/>
  <c r="E246" i="21"/>
  <c r="Q246" i="21"/>
  <c r="O158" i="20"/>
  <c r="G158" i="20"/>
  <c r="H158" i="20"/>
  <c r="I158" i="20"/>
  <c r="K158" i="20"/>
  <c r="L159" i="20"/>
  <c r="M159" i="20"/>
  <c r="P159" i="20"/>
  <c r="C161" i="20"/>
  <c r="H161" i="20"/>
  <c r="I161" i="20"/>
  <c r="J161" i="20"/>
  <c r="L161" i="20"/>
  <c r="C162" i="20"/>
  <c r="E162" i="20"/>
  <c r="H162" i="20"/>
  <c r="C163" i="20"/>
  <c r="E163" i="20"/>
  <c r="G163" i="20"/>
  <c r="H163" i="20"/>
  <c r="I163" i="20"/>
  <c r="J163" i="20"/>
  <c r="H165" i="20"/>
  <c r="I165" i="20"/>
  <c r="J165" i="20"/>
  <c r="K165" i="20"/>
  <c r="L165" i="20"/>
  <c r="M165" i="20"/>
  <c r="O165" i="20"/>
  <c r="P165" i="20"/>
  <c r="Q165" i="20"/>
  <c r="C166" i="20"/>
  <c r="D166" i="20"/>
  <c r="E166" i="20"/>
  <c r="F166" i="20"/>
  <c r="G166" i="20"/>
  <c r="H166" i="20"/>
  <c r="I166" i="20"/>
  <c r="J166" i="20"/>
  <c r="F167" i="20"/>
  <c r="J167" i="20"/>
  <c r="L167" i="20"/>
  <c r="M167" i="20"/>
  <c r="C168" i="20"/>
  <c r="G168" i="20"/>
  <c r="H168" i="20"/>
  <c r="F169" i="20"/>
  <c r="H169" i="20"/>
  <c r="I169" i="20"/>
  <c r="J169" i="20"/>
  <c r="K169" i="20"/>
  <c r="L169" i="20"/>
  <c r="M169" i="20"/>
  <c r="N169" i="20"/>
  <c r="O169" i="20"/>
  <c r="Q169" i="20"/>
  <c r="C170" i="20"/>
  <c r="D170" i="20"/>
  <c r="E170" i="20"/>
  <c r="F170" i="20"/>
  <c r="F171" i="20"/>
  <c r="J171" i="20"/>
  <c r="L171" i="20"/>
  <c r="M171" i="20"/>
  <c r="N171" i="20"/>
  <c r="O171" i="20"/>
  <c r="P171" i="20"/>
  <c r="Q171" i="20"/>
  <c r="C172" i="20"/>
  <c r="D172" i="20"/>
  <c r="E172" i="20"/>
  <c r="G172" i="20"/>
  <c r="H172" i="20"/>
  <c r="I172" i="20"/>
  <c r="J172" i="20"/>
  <c r="G181" i="20"/>
  <c r="I187" i="20"/>
  <c r="K181" i="20"/>
  <c r="P180" i="20"/>
  <c r="Q97" i="18"/>
  <c r="C176" i="20"/>
  <c r="O176" i="20"/>
  <c r="H177" i="20"/>
  <c r="I177" i="20"/>
  <c r="M178" i="20"/>
  <c r="P178" i="20"/>
  <c r="Q178" i="20"/>
  <c r="C179" i="20"/>
  <c r="C180" i="20"/>
  <c r="B182" i="20"/>
  <c r="C182" i="20"/>
  <c r="D182" i="20"/>
  <c r="E182" i="20"/>
  <c r="H182" i="20"/>
  <c r="I182" i="20"/>
  <c r="J182" i="20"/>
  <c r="B183" i="20"/>
  <c r="C183" i="20"/>
  <c r="D184" i="20"/>
  <c r="E184" i="20"/>
  <c r="H184" i="20"/>
  <c r="I184" i="20"/>
  <c r="J184" i="20"/>
  <c r="B185" i="20"/>
  <c r="M185" i="20"/>
  <c r="P185" i="20"/>
  <c r="Q185" i="20"/>
  <c r="B186" i="20"/>
  <c r="D186" i="20"/>
  <c r="E186" i="20"/>
  <c r="F186" i="20"/>
  <c r="G186" i="20"/>
  <c r="H186" i="20"/>
  <c r="I186" i="20"/>
  <c r="J186" i="20"/>
  <c r="N186" i="20"/>
  <c r="P186" i="20"/>
  <c r="Q186" i="20"/>
  <c r="C187" i="20"/>
  <c r="O187" i="20"/>
  <c r="P187" i="20"/>
  <c r="B188" i="20"/>
  <c r="C188" i="20"/>
  <c r="D188" i="20"/>
  <c r="E188" i="20"/>
  <c r="H188" i="20"/>
  <c r="I188" i="20"/>
  <c r="J188" i="20"/>
  <c r="F189" i="20"/>
  <c r="G189" i="20"/>
  <c r="L189" i="20"/>
  <c r="M189" i="20"/>
  <c r="N189" i="20"/>
  <c r="O189" i="20"/>
  <c r="Q189" i="20"/>
  <c r="B190" i="20"/>
  <c r="D190" i="20"/>
  <c r="E190" i="20"/>
  <c r="H190" i="20"/>
  <c r="I190" i="20"/>
  <c r="J190" i="20"/>
  <c r="E191" i="20"/>
  <c r="P191" i="20"/>
  <c r="Q191" i="20"/>
  <c r="O198" i="20"/>
  <c r="P198" i="20"/>
  <c r="I195" i="20"/>
  <c r="E196" i="20"/>
  <c r="P196" i="20"/>
  <c r="Q196" i="20"/>
  <c r="H197" i="20"/>
  <c r="I197" i="20"/>
  <c r="J197" i="20"/>
  <c r="K197" i="20"/>
  <c r="M197" i="20"/>
  <c r="O197" i="20"/>
  <c r="P197" i="20"/>
  <c r="Q197" i="20"/>
  <c r="E199" i="20"/>
  <c r="G199" i="20"/>
  <c r="I199" i="20"/>
  <c r="J199" i="20"/>
  <c r="K199" i="20"/>
  <c r="Q199" i="20"/>
  <c r="I200" i="20"/>
  <c r="K200" i="20"/>
  <c r="P201" i="20"/>
  <c r="Q201" i="20"/>
  <c r="I202" i="20"/>
  <c r="L202" i="20"/>
  <c r="N202" i="20"/>
  <c r="O202" i="20"/>
  <c r="P202" i="20"/>
  <c r="Q202" i="20"/>
  <c r="C203" i="20"/>
  <c r="E203" i="20"/>
  <c r="P203" i="20"/>
  <c r="Q203" i="20"/>
  <c r="H204" i="20"/>
  <c r="I204" i="20"/>
  <c r="J204" i="20"/>
  <c r="K204" i="20"/>
  <c r="L204" i="20"/>
  <c r="M204" i="20"/>
  <c r="N204" i="20"/>
  <c r="O204" i="20"/>
  <c r="P204" i="20"/>
  <c r="Q204" i="20"/>
  <c r="B205" i="20"/>
  <c r="H205" i="20"/>
  <c r="I205" i="20"/>
  <c r="I206" i="20"/>
  <c r="K206" i="20"/>
  <c r="N206" i="20"/>
  <c r="O206" i="20"/>
  <c r="P245" i="20"/>
  <c r="Q206" i="20"/>
  <c r="C207" i="20"/>
  <c r="D207" i="20"/>
  <c r="K207" i="20"/>
  <c r="L207" i="20"/>
  <c r="D208" i="20"/>
  <c r="E208" i="20"/>
  <c r="F208" i="20"/>
  <c r="G208" i="20"/>
  <c r="H208" i="20"/>
  <c r="I208" i="20"/>
  <c r="J208" i="20"/>
  <c r="K208" i="20"/>
  <c r="L208" i="20"/>
  <c r="M208" i="20"/>
  <c r="N208" i="20"/>
  <c r="O208" i="20"/>
  <c r="P208" i="20"/>
  <c r="Q208" i="20"/>
  <c r="H209" i="20"/>
  <c r="I209" i="20"/>
  <c r="P209" i="20"/>
  <c r="Q209" i="20"/>
  <c r="H246" i="20"/>
  <c r="I210" i="20"/>
  <c r="J210" i="20"/>
  <c r="K210" i="20"/>
  <c r="M210" i="20"/>
  <c r="O210" i="20"/>
  <c r="Q210" i="20"/>
  <c r="C158" i="20"/>
  <c r="D158" i="20"/>
  <c r="E158" i="20"/>
  <c r="C159" i="20"/>
  <c r="D159" i="20"/>
  <c r="E159" i="20"/>
  <c r="G159" i="20"/>
  <c r="H159" i="20"/>
  <c r="I159" i="20"/>
  <c r="K159" i="20"/>
  <c r="Q159" i="20"/>
  <c r="C160" i="20"/>
  <c r="D160" i="20"/>
  <c r="E160" i="20"/>
  <c r="G160" i="20"/>
  <c r="H160" i="20"/>
  <c r="I160" i="20"/>
  <c r="K160" i="20"/>
  <c r="L160" i="20"/>
  <c r="D161" i="20"/>
  <c r="E161" i="20"/>
  <c r="G161" i="20"/>
  <c r="K161" i="20"/>
  <c r="M161" i="20"/>
  <c r="G162" i="20"/>
  <c r="I162" i="20"/>
  <c r="K162" i="20"/>
  <c r="L162" i="20"/>
  <c r="M162" i="20"/>
  <c r="O162" i="20"/>
  <c r="P162" i="20"/>
  <c r="K163" i="20"/>
  <c r="L163" i="20"/>
  <c r="O163" i="20"/>
  <c r="P163" i="20"/>
  <c r="C164" i="20"/>
  <c r="D164" i="20"/>
  <c r="E164" i="20"/>
  <c r="G164" i="20"/>
  <c r="H164" i="20"/>
  <c r="I164" i="20"/>
  <c r="K164" i="20"/>
  <c r="L164" i="20"/>
  <c r="M164" i="20"/>
  <c r="O164" i="20"/>
  <c r="C165" i="20"/>
  <c r="D165" i="20"/>
  <c r="E165" i="20"/>
  <c r="G165" i="20"/>
  <c r="K166" i="20"/>
  <c r="L166" i="20"/>
  <c r="M166" i="20"/>
  <c r="O166" i="20"/>
  <c r="P166" i="20"/>
  <c r="Q166" i="20"/>
  <c r="C167" i="20"/>
  <c r="D167" i="20"/>
  <c r="E167" i="20"/>
  <c r="G167" i="20"/>
  <c r="H167" i="20"/>
  <c r="I167" i="20"/>
  <c r="K167" i="20"/>
  <c r="E168" i="20"/>
  <c r="I168" i="20"/>
  <c r="K168" i="20"/>
  <c r="L168" i="20"/>
  <c r="M168" i="20"/>
  <c r="O168" i="20"/>
  <c r="C169" i="20"/>
  <c r="D169" i="20"/>
  <c r="E169" i="20"/>
  <c r="G169" i="20"/>
  <c r="P169" i="20"/>
  <c r="G170" i="20"/>
  <c r="H170" i="20"/>
  <c r="I170" i="20"/>
  <c r="K170" i="20"/>
  <c r="L170" i="20"/>
  <c r="O170" i="20"/>
  <c r="P170" i="20"/>
  <c r="C171" i="20"/>
  <c r="D171" i="20"/>
  <c r="E171" i="20"/>
  <c r="G171" i="20"/>
  <c r="H171" i="20"/>
  <c r="I171" i="20"/>
  <c r="K171" i="20"/>
  <c r="L172" i="20"/>
  <c r="O172" i="20"/>
  <c r="E176" i="20"/>
  <c r="G176" i="20"/>
  <c r="H176" i="20"/>
  <c r="I176" i="20"/>
  <c r="K176" i="20"/>
  <c r="L176" i="20"/>
  <c r="M176" i="20"/>
  <c r="Q176" i="20"/>
  <c r="C177" i="20"/>
  <c r="D177" i="20"/>
  <c r="E177" i="20"/>
  <c r="G177" i="20"/>
  <c r="D178" i="20"/>
  <c r="E178" i="20"/>
  <c r="G178" i="20"/>
  <c r="E179" i="20"/>
  <c r="G179" i="20"/>
  <c r="H179" i="20"/>
  <c r="I179" i="20"/>
  <c r="M179" i="20"/>
  <c r="P179" i="20"/>
  <c r="K180" i="20"/>
  <c r="O180" i="20"/>
  <c r="C181" i="20"/>
  <c r="D181" i="20"/>
  <c r="E181" i="20"/>
  <c r="D183" i="20"/>
  <c r="E183" i="20"/>
  <c r="G183" i="20"/>
  <c r="H183" i="20"/>
  <c r="I183" i="20"/>
  <c r="K183" i="20"/>
  <c r="L183" i="20"/>
  <c r="M183" i="20"/>
  <c r="O183" i="20"/>
  <c r="P183" i="20"/>
  <c r="Q183" i="20"/>
  <c r="C184" i="20"/>
  <c r="D185" i="20"/>
  <c r="E185" i="20"/>
  <c r="G185" i="20"/>
  <c r="C186" i="20"/>
  <c r="K186" i="20"/>
  <c r="L186" i="20"/>
  <c r="M186" i="20"/>
  <c r="O186" i="20"/>
  <c r="G187" i="20"/>
  <c r="K187" i="20"/>
  <c r="C189" i="20"/>
  <c r="D189" i="20"/>
  <c r="E189" i="20"/>
  <c r="P189" i="20"/>
  <c r="C190" i="20"/>
  <c r="K190" i="20"/>
  <c r="L190" i="20"/>
  <c r="M190" i="20"/>
  <c r="C191" i="20"/>
  <c r="D191" i="20"/>
  <c r="G191" i="20"/>
  <c r="C196" i="20"/>
  <c r="G196" i="20"/>
  <c r="H196" i="20"/>
  <c r="I196" i="20"/>
  <c r="K196" i="20"/>
  <c r="L196" i="20"/>
  <c r="O196" i="20"/>
  <c r="O199" i="20"/>
  <c r="P200" i="20"/>
  <c r="Q200" i="20"/>
  <c r="C201" i="20"/>
  <c r="G203" i="20"/>
  <c r="H203" i="20"/>
  <c r="I203" i="20"/>
  <c r="K203" i="20"/>
  <c r="L203" i="20"/>
  <c r="O203" i="20"/>
  <c r="O205" i="20"/>
  <c r="P205" i="20"/>
  <c r="Q205" i="20"/>
  <c r="H207" i="20"/>
  <c r="I207" i="20"/>
  <c r="P207" i="20"/>
  <c r="Q207" i="20"/>
  <c r="O209" i="20"/>
  <c r="C210" i="20"/>
  <c r="D210" i="20"/>
  <c r="D227" i="20"/>
  <c r="L233" i="20"/>
  <c r="L235" i="20"/>
  <c r="K170" i="19"/>
  <c r="M163" i="19"/>
  <c r="O163" i="19"/>
  <c r="P163" i="19"/>
  <c r="Q159" i="19"/>
  <c r="B158" i="19"/>
  <c r="O215" i="20"/>
  <c r="P215" i="20"/>
  <c r="Q215" i="20"/>
  <c r="C159" i="19"/>
  <c r="D216" i="20"/>
  <c r="E216" i="20"/>
  <c r="G216" i="20"/>
  <c r="H216" i="20"/>
  <c r="I159" i="19"/>
  <c r="K159" i="19"/>
  <c r="L216" i="20"/>
  <c r="M216" i="20"/>
  <c r="B160" i="19"/>
  <c r="K160" i="19"/>
  <c r="M217" i="20"/>
  <c r="N160" i="19"/>
  <c r="O217" i="20"/>
  <c r="P217" i="20"/>
  <c r="B161" i="19"/>
  <c r="C161" i="19"/>
  <c r="D218" i="20"/>
  <c r="E218" i="20"/>
  <c r="G218" i="20"/>
  <c r="D219" i="21"/>
  <c r="I219" i="20"/>
  <c r="B163" i="19"/>
  <c r="E163" i="19"/>
  <c r="G163" i="19"/>
  <c r="H163" i="19"/>
  <c r="L220" i="20"/>
  <c r="M220" i="20"/>
  <c r="O220" i="20"/>
  <c r="P220" i="20"/>
  <c r="Q220" i="20"/>
  <c r="C221" i="21"/>
  <c r="D221" i="21"/>
  <c r="E164" i="19"/>
  <c r="G221" i="20"/>
  <c r="I222" i="20"/>
  <c r="K165" i="19"/>
  <c r="L222" i="21"/>
  <c r="M222" i="20"/>
  <c r="P222" i="21"/>
  <c r="B166" i="19"/>
  <c r="G166" i="19"/>
  <c r="H166" i="19"/>
  <c r="B167" i="19"/>
  <c r="E167" i="19"/>
  <c r="G167" i="19"/>
  <c r="H167" i="19"/>
  <c r="I167" i="19"/>
  <c r="J167" i="19"/>
  <c r="C223" i="21"/>
  <c r="D223" i="21"/>
  <c r="E168" i="19"/>
  <c r="G168" i="19"/>
  <c r="H223" i="21"/>
  <c r="I168" i="19"/>
  <c r="K223" i="21"/>
  <c r="M223" i="20"/>
  <c r="O223" i="20"/>
  <c r="P223" i="21"/>
  <c r="B169" i="19"/>
  <c r="E169" i="19"/>
  <c r="L169" i="19"/>
  <c r="M169" i="19"/>
  <c r="E170" i="19"/>
  <c r="G170" i="19"/>
  <c r="H170" i="19"/>
  <c r="I170" i="19"/>
  <c r="J170" i="19"/>
  <c r="B171" i="19"/>
  <c r="E171" i="19"/>
  <c r="I171" i="19"/>
  <c r="J171" i="19"/>
  <c r="B172" i="19"/>
  <c r="D224" i="20"/>
  <c r="C226" i="20"/>
  <c r="D179" i="19"/>
  <c r="E226" i="20"/>
  <c r="G187" i="19"/>
  <c r="I226" i="20"/>
  <c r="K182" i="19"/>
  <c r="L184" i="19"/>
  <c r="O184" i="19"/>
  <c r="H227" i="20"/>
  <c r="K227" i="20"/>
  <c r="L227" i="20"/>
  <c r="P227" i="20"/>
  <c r="Q227" i="20"/>
  <c r="B177" i="19"/>
  <c r="C228" i="20"/>
  <c r="G177" i="19"/>
  <c r="I228" i="19"/>
  <c r="E229" i="20"/>
  <c r="F178" i="19"/>
  <c r="G178" i="19"/>
  <c r="J178" i="19"/>
  <c r="L178" i="19"/>
  <c r="N178" i="19"/>
  <c r="O178" i="19"/>
  <c r="K179" i="19"/>
  <c r="L179" i="19"/>
  <c r="P230" i="20"/>
  <c r="Q230" i="20"/>
  <c r="C231" i="20"/>
  <c r="D231" i="20"/>
  <c r="E231" i="20"/>
  <c r="G180" i="19"/>
  <c r="H180" i="19"/>
  <c r="K231" i="20"/>
  <c r="M231" i="20"/>
  <c r="C232" i="20"/>
  <c r="E232" i="20"/>
  <c r="G232" i="21"/>
  <c r="I232" i="20"/>
  <c r="K181" i="19"/>
  <c r="M232" i="20"/>
  <c r="Q232" i="19"/>
  <c r="G182" i="19"/>
  <c r="K183" i="19"/>
  <c r="L183" i="19"/>
  <c r="M183" i="19"/>
  <c r="Q183" i="19"/>
  <c r="C233" i="20"/>
  <c r="H184" i="19"/>
  <c r="I233" i="19"/>
  <c r="M233" i="19"/>
  <c r="C185" i="19"/>
  <c r="D185" i="19"/>
  <c r="E185" i="19"/>
  <c r="F185" i="19"/>
  <c r="G185" i="19"/>
  <c r="H185" i="19"/>
  <c r="I185" i="19"/>
  <c r="J185" i="19"/>
  <c r="K185" i="19"/>
  <c r="L185" i="19"/>
  <c r="M185" i="19"/>
  <c r="N185" i="19"/>
  <c r="O185" i="19"/>
  <c r="P185" i="19"/>
  <c r="Q185" i="19"/>
  <c r="B186" i="19"/>
  <c r="G186" i="19"/>
  <c r="J186" i="19"/>
  <c r="K186" i="19"/>
  <c r="L186" i="19"/>
  <c r="O186" i="19"/>
  <c r="P186" i="19"/>
  <c r="Q186" i="19"/>
  <c r="C187" i="19"/>
  <c r="D234" i="20"/>
  <c r="E234" i="20"/>
  <c r="G234" i="21"/>
  <c r="I234" i="20"/>
  <c r="K234" i="20"/>
  <c r="L234" i="20"/>
  <c r="M234" i="20"/>
  <c r="G188" i="19"/>
  <c r="B189" i="19"/>
  <c r="C189" i="19"/>
  <c r="D189" i="19"/>
  <c r="E189" i="19"/>
  <c r="F189" i="19"/>
  <c r="G189" i="19"/>
  <c r="H189" i="19"/>
  <c r="I189" i="19"/>
  <c r="J189" i="19"/>
  <c r="K189" i="19"/>
  <c r="L189" i="19"/>
  <c r="M189" i="19"/>
  <c r="N189" i="19"/>
  <c r="O189" i="19"/>
  <c r="P189" i="19"/>
  <c r="Q189" i="19"/>
  <c r="B190" i="19"/>
  <c r="H190" i="19"/>
  <c r="C235" i="20"/>
  <c r="D191" i="19"/>
  <c r="F191" i="19"/>
  <c r="G191" i="19"/>
  <c r="H235" i="20"/>
  <c r="I235" i="20"/>
  <c r="K235" i="20"/>
  <c r="L191" i="19"/>
  <c r="M235" i="20"/>
  <c r="N191" i="19"/>
  <c r="O191" i="19"/>
  <c r="B237" i="21"/>
  <c r="L201" i="19"/>
  <c r="Q195" i="19"/>
  <c r="B195" i="19"/>
  <c r="C195" i="19"/>
  <c r="F195" i="19"/>
  <c r="J195" i="19"/>
  <c r="J196" i="19"/>
  <c r="L239" i="20"/>
  <c r="M239" i="20"/>
  <c r="N196" i="19"/>
  <c r="O239" i="20"/>
  <c r="P239" i="20"/>
  <c r="B197" i="19"/>
  <c r="C197" i="19"/>
  <c r="F197" i="19"/>
  <c r="K197" i="19"/>
  <c r="L197" i="19"/>
  <c r="M240" i="19"/>
  <c r="O240" i="19"/>
  <c r="F198" i="19"/>
  <c r="G241" i="20"/>
  <c r="H241" i="20"/>
  <c r="J198" i="19"/>
  <c r="L241" i="20"/>
  <c r="M241" i="20"/>
  <c r="O241" i="20"/>
  <c r="P241" i="20"/>
  <c r="D199" i="19"/>
  <c r="E199" i="19"/>
  <c r="G199" i="19"/>
  <c r="H199" i="19"/>
  <c r="I199" i="19"/>
  <c r="K199" i="19"/>
  <c r="L199" i="19"/>
  <c r="M199" i="19"/>
  <c r="H200" i="19"/>
  <c r="K243" i="21"/>
  <c r="L200" i="19"/>
  <c r="D201" i="19"/>
  <c r="F201" i="19"/>
  <c r="G201" i="19"/>
  <c r="H201" i="19"/>
  <c r="I201" i="19"/>
  <c r="J201" i="19"/>
  <c r="N201" i="19"/>
  <c r="B202" i="19"/>
  <c r="C202" i="19"/>
  <c r="D202" i="19"/>
  <c r="E202" i="19"/>
  <c r="F202" i="19"/>
  <c r="G202" i="19"/>
  <c r="H202" i="19"/>
  <c r="I202" i="19"/>
  <c r="J202" i="19"/>
  <c r="D203" i="19"/>
  <c r="E244" i="19"/>
  <c r="M244" i="20"/>
  <c r="O244" i="20"/>
  <c r="B204" i="19"/>
  <c r="D204" i="19"/>
  <c r="E204" i="19"/>
  <c r="F204" i="19"/>
  <c r="G204" i="19"/>
  <c r="H204" i="19"/>
  <c r="I204" i="19"/>
  <c r="J204" i="19"/>
  <c r="K204" i="19"/>
  <c r="L204" i="19"/>
  <c r="M204" i="19"/>
  <c r="B205" i="19"/>
  <c r="C205" i="19"/>
  <c r="J205" i="19"/>
  <c r="K205" i="19"/>
  <c r="L205" i="19"/>
  <c r="M205" i="19"/>
  <c r="N205" i="19"/>
  <c r="C206" i="19"/>
  <c r="D206" i="19"/>
  <c r="E245" i="20"/>
  <c r="G206" i="19"/>
  <c r="H206" i="19"/>
  <c r="K245" i="21"/>
  <c r="D207" i="19"/>
  <c r="F207" i="19"/>
  <c r="G207" i="19"/>
  <c r="H207" i="19"/>
  <c r="I207" i="19"/>
  <c r="J207" i="19"/>
  <c r="N207" i="19"/>
  <c r="P207" i="19"/>
  <c r="B208" i="19"/>
  <c r="F208" i="19"/>
  <c r="J208" i="19"/>
  <c r="L208" i="19"/>
  <c r="M208" i="19"/>
  <c r="C209" i="19"/>
  <c r="D209" i="19"/>
  <c r="G209" i="19"/>
  <c r="H209" i="19"/>
  <c r="I209" i="19"/>
  <c r="J209" i="19"/>
  <c r="K209" i="19"/>
  <c r="M209" i="19"/>
  <c r="N209" i="19"/>
  <c r="B210" i="19"/>
  <c r="C210" i="19"/>
  <c r="D210" i="19"/>
  <c r="E210" i="19"/>
  <c r="F210" i="19"/>
  <c r="L210" i="19"/>
  <c r="M210" i="19"/>
  <c r="E158" i="19"/>
  <c r="I158" i="19"/>
  <c r="K158" i="19"/>
  <c r="L158" i="19"/>
  <c r="M158" i="19"/>
  <c r="O158" i="19"/>
  <c r="P158" i="19"/>
  <c r="E160" i="19"/>
  <c r="P160" i="19"/>
  <c r="Q160" i="19"/>
  <c r="E161" i="19"/>
  <c r="G161" i="19"/>
  <c r="I161" i="19"/>
  <c r="K161" i="19"/>
  <c r="L161" i="19"/>
  <c r="M161" i="19"/>
  <c r="O161" i="19"/>
  <c r="P161" i="19"/>
  <c r="Q161" i="19"/>
  <c r="E162" i="19"/>
  <c r="D163" i="19"/>
  <c r="I163" i="19"/>
  <c r="L165" i="19"/>
  <c r="M165" i="19"/>
  <c r="O165" i="19"/>
  <c r="P165" i="19"/>
  <c r="Q165" i="19"/>
  <c r="C166" i="19"/>
  <c r="E166" i="19"/>
  <c r="I166" i="19"/>
  <c r="K166" i="19"/>
  <c r="L166" i="19"/>
  <c r="O167" i="19"/>
  <c r="P167" i="19"/>
  <c r="L170" i="19"/>
  <c r="M170" i="19"/>
  <c r="O170" i="19"/>
  <c r="P170" i="19"/>
  <c r="Q170" i="19"/>
  <c r="C171" i="19"/>
  <c r="D171" i="19"/>
  <c r="G171" i="19"/>
  <c r="H171" i="19"/>
  <c r="C176" i="19"/>
  <c r="D176" i="19"/>
  <c r="K176" i="19"/>
  <c r="L176" i="19"/>
  <c r="O176" i="19"/>
  <c r="K180" i="19"/>
  <c r="L180" i="19"/>
  <c r="G181" i="19"/>
  <c r="L182" i="19"/>
  <c r="C183" i="19"/>
  <c r="D183" i="19"/>
  <c r="D184" i="19"/>
  <c r="G184" i="19"/>
  <c r="K184" i="19"/>
  <c r="H187" i="19"/>
  <c r="K187" i="19"/>
  <c r="L187" i="19"/>
  <c r="C188" i="19"/>
  <c r="D188" i="19"/>
  <c r="K188" i="19"/>
  <c r="L188" i="19"/>
  <c r="G190" i="19"/>
  <c r="K190" i="19"/>
  <c r="C196" i="19"/>
  <c r="D196" i="19"/>
  <c r="E196" i="19"/>
  <c r="G196" i="19"/>
  <c r="H196" i="19"/>
  <c r="I196" i="19"/>
  <c r="D198" i="19"/>
  <c r="E198" i="19"/>
  <c r="K198" i="19"/>
  <c r="M198" i="19"/>
  <c r="P198" i="19"/>
  <c r="Q198" i="19"/>
  <c r="C199" i="19"/>
  <c r="M200" i="19"/>
  <c r="C201" i="19"/>
  <c r="E201" i="19"/>
  <c r="K201" i="19"/>
  <c r="M201" i="19"/>
  <c r="C203" i="19"/>
  <c r="E203" i="19"/>
  <c r="G203" i="19"/>
  <c r="H203" i="19"/>
  <c r="I203" i="19"/>
  <c r="K203" i="19"/>
  <c r="C204" i="19"/>
  <c r="D205" i="19"/>
  <c r="E205" i="19"/>
  <c r="G205" i="19"/>
  <c r="H205" i="19"/>
  <c r="I205" i="19"/>
  <c r="K206" i="19"/>
  <c r="L206" i="19"/>
  <c r="M206" i="19"/>
  <c r="K207" i="19"/>
  <c r="M207" i="19"/>
  <c r="C208" i="19"/>
  <c r="D208" i="19"/>
  <c r="E208" i="19"/>
  <c r="G208" i="19"/>
  <c r="H208" i="19"/>
  <c r="I208" i="19"/>
  <c r="K208" i="19"/>
  <c r="G210" i="19"/>
  <c r="H210" i="19"/>
  <c r="I210" i="19"/>
  <c r="K210" i="19"/>
  <c r="O210" i="19"/>
  <c r="E215" i="19"/>
  <c r="Q219" i="19"/>
  <c r="Q220" i="19"/>
  <c r="Q221" i="19"/>
  <c r="Q222" i="19"/>
  <c r="E223" i="19"/>
  <c r="Q223" i="19"/>
  <c r="E230" i="19"/>
  <c r="I231" i="19"/>
  <c r="M231" i="19"/>
  <c r="E232" i="19"/>
  <c r="I232" i="19"/>
  <c r="I234" i="19"/>
  <c r="M234" i="19"/>
  <c r="Q234" i="19"/>
  <c r="M235" i="19"/>
  <c r="Q243" i="19"/>
  <c r="Q245" i="19"/>
  <c r="E84" i="18"/>
  <c r="C85" i="18"/>
  <c r="Q86" i="18"/>
  <c r="G217" i="19"/>
  <c r="I220" i="19"/>
  <c r="Q215" i="19"/>
  <c r="I230" i="19"/>
  <c r="Q228" i="19"/>
  <c r="M86" i="18"/>
  <c r="B61" i="6"/>
  <c r="E90" i="18"/>
  <c r="F61" i="6"/>
  <c r="J61" i="6"/>
  <c r="N61" i="6"/>
  <c r="B62" i="6"/>
  <c r="E91" i="18"/>
  <c r="F62" i="6"/>
  <c r="I91" i="18"/>
  <c r="J62" i="6"/>
  <c r="M91" i="18"/>
  <c r="N62" i="6"/>
  <c r="Q91" i="18"/>
  <c r="B63" i="6"/>
  <c r="E92" i="18"/>
  <c r="F63" i="6"/>
  <c r="I102" i="18"/>
  <c r="J63" i="6"/>
  <c r="K92" i="18"/>
  <c r="N63" i="6"/>
  <c r="O92" i="18"/>
  <c r="Q92" i="18"/>
  <c r="B94" i="6"/>
  <c r="F94" i="6"/>
  <c r="J94" i="6"/>
  <c r="N94" i="6"/>
  <c r="B70" i="18"/>
  <c r="H70" i="18"/>
  <c r="A71" i="18"/>
  <c r="D70" i="18"/>
  <c r="E70" i="18"/>
  <c r="F70" i="18"/>
  <c r="I70" i="18"/>
  <c r="J70" i="18"/>
  <c r="L70" i="18"/>
  <c r="M70" i="18"/>
  <c r="N70" i="18"/>
  <c r="P70" i="18"/>
  <c r="A72" i="18"/>
  <c r="A73" i="18"/>
  <c r="C75" i="18"/>
  <c r="C40" i="9"/>
  <c r="D40" i="9"/>
  <c r="E40" i="9"/>
  <c r="F40" i="9"/>
  <c r="G40" i="9"/>
  <c r="H40" i="9"/>
  <c r="I40" i="9"/>
  <c r="J40" i="9"/>
  <c r="K40" i="9"/>
  <c r="L40" i="9"/>
  <c r="M40" i="9"/>
  <c r="N40" i="9"/>
  <c r="P40" i="9"/>
  <c r="Q40" i="9"/>
  <c r="C79" i="18"/>
  <c r="C80" i="18"/>
  <c r="G80" i="18"/>
  <c r="B81" i="18"/>
  <c r="C81" i="18"/>
  <c r="E81" i="18"/>
  <c r="E110" i="6" s="1"/>
  <c r="F81" i="18"/>
  <c r="G81" i="18"/>
  <c r="I81" i="18"/>
  <c r="I110" i="6" s="1"/>
  <c r="M81" i="18"/>
  <c r="N81" i="18"/>
  <c r="O81" i="18"/>
  <c r="Q81" i="18"/>
  <c r="Q84" i="18"/>
  <c r="E85" i="18"/>
  <c r="I85" i="18"/>
  <c r="M85" i="18"/>
  <c r="Q85" i="18"/>
  <c r="E86" i="18"/>
  <c r="I86" i="18"/>
  <c r="E95" i="18"/>
  <c r="I95" i="18"/>
  <c r="M95" i="18"/>
  <c r="Q95" i="18"/>
  <c r="E96" i="18"/>
  <c r="I96" i="18"/>
  <c r="M96" i="18"/>
  <c r="Q96" i="18"/>
  <c r="E97" i="18"/>
  <c r="I97" i="18"/>
  <c r="M97" i="18"/>
  <c r="K98" i="18"/>
  <c r="Q98" i="18"/>
  <c r="E164" i="17"/>
  <c r="G164" i="17"/>
  <c r="M164" i="17"/>
  <c r="N164" i="17"/>
  <c r="C159" i="17"/>
  <c r="D159" i="17"/>
  <c r="E159" i="17"/>
  <c r="G159" i="17"/>
  <c r="H159" i="17"/>
  <c r="I159" i="17"/>
  <c r="J221" i="17"/>
  <c r="K159" i="17"/>
  <c r="L159" i="17"/>
  <c r="M159" i="17"/>
  <c r="N221" i="17"/>
  <c r="P221" i="17"/>
  <c r="Q221" i="17"/>
  <c r="B222" i="17"/>
  <c r="C222" i="17"/>
  <c r="D222" i="17"/>
  <c r="F222" i="17"/>
  <c r="H222" i="17"/>
  <c r="J222" i="17"/>
  <c r="C223" i="17"/>
  <c r="D223" i="17"/>
  <c r="E223" i="17"/>
  <c r="F223" i="17"/>
  <c r="G223" i="17"/>
  <c r="H161" i="17"/>
  <c r="I161" i="17"/>
  <c r="J223" i="17"/>
  <c r="K161" i="17"/>
  <c r="L161" i="17"/>
  <c r="M161" i="17"/>
  <c r="C162" i="17"/>
  <c r="E162" i="17"/>
  <c r="F224" i="17"/>
  <c r="G162" i="17"/>
  <c r="H162" i="17"/>
  <c r="K162" i="17"/>
  <c r="M162" i="17"/>
  <c r="P224" i="17"/>
  <c r="D163" i="17"/>
  <c r="Q164" i="17"/>
  <c r="B165" i="17"/>
  <c r="C165" i="17"/>
  <c r="D165" i="17"/>
  <c r="E165" i="17"/>
  <c r="F165" i="17"/>
  <c r="G165" i="17"/>
  <c r="H165" i="17"/>
  <c r="I165" i="17"/>
  <c r="K165" i="17"/>
  <c r="L165" i="17"/>
  <c r="M165" i="17"/>
  <c r="N165" i="17"/>
  <c r="O165" i="17"/>
  <c r="P165" i="17"/>
  <c r="Q165" i="17"/>
  <c r="D174" i="17"/>
  <c r="G230" i="17"/>
  <c r="H230" i="17"/>
  <c r="I230" i="17"/>
  <c r="J230" i="17"/>
  <c r="K230" i="17"/>
  <c r="L230" i="17"/>
  <c r="M230" i="17"/>
  <c r="N230" i="17"/>
  <c r="B231" i="17"/>
  <c r="F231" i="17"/>
  <c r="H231" i="17"/>
  <c r="J231" i="17"/>
  <c r="F232" i="17"/>
  <c r="H232" i="17"/>
  <c r="J232" i="17"/>
  <c r="N232" i="17"/>
  <c r="B233" i="17"/>
  <c r="C171" i="17"/>
  <c r="D171" i="17"/>
  <c r="E171" i="17"/>
  <c r="G171" i="17"/>
  <c r="H171" i="17"/>
  <c r="I171" i="17"/>
  <c r="O233" i="17"/>
  <c r="Q233" i="17"/>
  <c r="B173" i="17"/>
  <c r="C235" i="17"/>
  <c r="D235" i="17"/>
  <c r="E173" i="17"/>
  <c r="F173" i="17"/>
  <c r="G173" i="17"/>
  <c r="H173" i="17"/>
  <c r="I173" i="17"/>
  <c r="J173" i="17"/>
  <c r="N173" i="17"/>
  <c r="B176" i="17"/>
  <c r="C176" i="17"/>
  <c r="D176" i="17"/>
  <c r="E176" i="17"/>
  <c r="F176" i="17"/>
  <c r="G176" i="17"/>
  <c r="H176" i="17"/>
  <c r="J176" i="17"/>
  <c r="K176" i="17"/>
  <c r="N176" i="17"/>
  <c r="D177" i="17"/>
  <c r="B180" i="17"/>
  <c r="C180" i="17"/>
  <c r="D180" i="17"/>
  <c r="E180" i="17"/>
  <c r="F180" i="17"/>
  <c r="G180" i="17"/>
  <c r="I180" i="17"/>
  <c r="K180" i="17"/>
  <c r="L180" i="17"/>
  <c r="M180" i="17"/>
  <c r="N180" i="17"/>
  <c r="O180" i="17"/>
  <c r="P180" i="17"/>
  <c r="B75" i="14"/>
  <c r="F75" i="14"/>
  <c r="J75" i="14"/>
  <c r="N75" i="14"/>
  <c r="C76" i="14"/>
  <c r="C105" i="6" s="1"/>
  <c r="D239" i="17"/>
  <c r="G190" i="17"/>
  <c r="N76" i="14"/>
  <c r="N105" i="6" s="1"/>
  <c r="P189" i="17"/>
  <c r="C184" i="17"/>
  <c r="D184" i="17"/>
  <c r="E184" i="17"/>
  <c r="G184" i="17"/>
  <c r="H184" i="17"/>
  <c r="I184" i="17"/>
  <c r="J240" i="17"/>
  <c r="K184" i="17"/>
  <c r="L184" i="17"/>
  <c r="M184" i="17"/>
  <c r="O184" i="17"/>
  <c r="P184" i="17"/>
  <c r="B185" i="17"/>
  <c r="C185" i="17"/>
  <c r="D185" i="17"/>
  <c r="E185" i="17"/>
  <c r="F185" i="17"/>
  <c r="G185" i="17"/>
  <c r="I241" i="17"/>
  <c r="J241" i="17"/>
  <c r="E186" i="17"/>
  <c r="J242" i="17"/>
  <c r="K186" i="17"/>
  <c r="M186" i="17"/>
  <c r="N242" i="17"/>
  <c r="O186" i="17"/>
  <c r="P186" i="17"/>
  <c r="Q186" i="17"/>
  <c r="B187" i="17"/>
  <c r="C187" i="17"/>
  <c r="D187" i="17"/>
  <c r="E187" i="17"/>
  <c r="H243" i="17"/>
  <c r="I243" i="17"/>
  <c r="J243" i="17"/>
  <c r="K243" i="17"/>
  <c r="L243" i="17"/>
  <c r="M243" i="17"/>
  <c r="N243" i="17"/>
  <c r="I188" i="17"/>
  <c r="K188" i="17"/>
  <c r="L188" i="17"/>
  <c r="M188" i="17"/>
  <c r="N188" i="17"/>
  <c r="O188" i="17"/>
  <c r="P188" i="17"/>
  <c r="Q188" i="17"/>
  <c r="F189" i="17"/>
  <c r="G189" i="17"/>
  <c r="H189" i="17"/>
  <c r="I189" i="17"/>
  <c r="J189" i="17"/>
  <c r="K189" i="17"/>
  <c r="L189" i="17"/>
  <c r="M189" i="17"/>
  <c r="N189" i="17"/>
  <c r="O189" i="17"/>
  <c r="M190" i="17"/>
  <c r="O190" i="17"/>
  <c r="P190" i="17"/>
  <c r="Q190" i="17"/>
  <c r="B191" i="17"/>
  <c r="C191" i="17"/>
  <c r="D191" i="17"/>
  <c r="E191" i="17"/>
  <c r="F191" i="17"/>
  <c r="J191" i="17"/>
  <c r="K191" i="17"/>
  <c r="L191" i="17"/>
  <c r="M191" i="17"/>
  <c r="H192" i="17"/>
  <c r="I192" i="17"/>
  <c r="J192" i="17"/>
  <c r="K192" i="17"/>
  <c r="L192" i="17"/>
  <c r="M192" i="17"/>
  <c r="N192" i="17"/>
  <c r="O192" i="17"/>
  <c r="P192" i="17"/>
  <c r="Q192" i="17"/>
  <c r="B193" i="17"/>
  <c r="C193" i="17"/>
  <c r="D193" i="17"/>
  <c r="E193" i="17"/>
  <c r="F193" i="17"/>
  <c r="O193" i="17"/>
  <c r="P193" i="17"/>
  <c r="Q193" i="17"/>
  <c r="B194" i="17"/>
  <c r="C194" i="17"/>
  <c r="D194" i="17"/>
  <c r="E194" i="17"/>
  <c r="F194" i="17"/>
  <c r="H194" i="17"/>
  <c r="I194" i="17"/>
  <c r="J194" i="17"/>
  <c r="Q194" i="17"/>
  <c r="B195" i="17"/>
  <c r="C195" i="17"/>
  <c r="D195" i="17"/>
  <c r="E195" i="17"/>
  <c r="F195" i="17"/>
  <c r="G195" i="17"/>
  <c r="H195" i="17"/>
  <c r="I195" i="17"/>
  <c r="J195" i="17"/>
  <c r="K195" i="17"/>
  <c r="L195" i="17"/>
  <c r="M195" i="17"/>
  <c r="N195" i="17"/>
  <c r="O195" i="17"/>
  <c r="P195" i="17"/>
  <c r="Q195" i="17"/>
  <c r="F196" i="17"/>
  <c r="H196" i="17"/>
  <c r="I196" i="17"/>
  <c r="J196" i="17"/>
  <c r="K196" i="17"/>
  <c r="L196" i="17"/>
  <c r="M196" i="17"/>
  <c r="O196" i="17"/>
  <c r="H197" i="17"/>
  <c r="I197" i="17"/>
  <c r="J197" i="17"/>
  <c r="K197" i="17"/>
  <c r="L197" i="17"/>
  <c r="M197" i="17"/>
  <c r="N197" i="17"/>
  <c r="O197" i="17"/>
  <c r="P197" i="17"/>
  <c r="Q197" i="17"/>
  <c r="B198" i="17"/>
  <c r="C198" i="17"/>
  <c r="D198" i="17"/>
  <c r="E198" i="17"/>
  <c r="F198" i="17"/>
  <c r="G198" i="17"/>
  <c r="H198" i="17"/>
  <c r="I198" i="17"/>
  <c r="J198" i="17"/>
  <c r="K198" i="17"/>
  <c r="L198" i="17"/>
  <c r="M198" i="17"/>
  <c r="B201" i="17"/>
  <c r="C201" i="17"/>
  <c r="D201" i="17"/>
  <c r="E201" i="17"/>
  <c r="F201" i="17"/>
  <c r="H201" i="17"/>
  <c r="J201" i="17"/>
  <c r="K201" i="17"/>
  <c r="M201" i="17"/>
  <c r="N201" i="17"/>
  <c r="O201" i="17"/>
  <c r="P201" i="17"/>
  <c r="Q201" i="17"/>
  <c r="B202" i="17"/>
  <c r="C202" i="17"/>
  <c r="D202" i="17"/>
  <c r="E202" i="17"/>
  <c r="F202" i="17"/>
  <c r="G251" i="17"/>
  <c r="H202" i="17"/>
  <c r="L251" i="17"/>
  <c r="M251" i="17"/>
  <c r="P251" i="17"/>
  <c r="Q251" i="17"/>
  <c r="E203" i="17"/>
  <c r="F203" i="17"/>
  <c r="G252" i="17"/>
  <c r="H252" i="17"/>
  <c r="I252" i="17"/>
  <c r="J252" i="17"/>
  <c r="K203" i="17"/>
  <c r="L203" i="17"/>
  <c r="M203" i="17"/>
  <c r="N203" i="17"/>
  <c r="O203" i="17"/>
  <c r="P203" i="17"/>
  <c r="B204" i="17"/>
  <c r="D204" i="17"/>
  <c r="E204" i="17"/>
  <c r="F204" i="17"/>
  <c r="J204" i="17"/>
  <c r="K204" i="17"/>
  <c r="L204" i="17"/>
  <c r="B205" i="17"/>
  <c r="C205" i="17"/>
  <c r="E205" i="17"/>
  <c r="P205" i="17"/>
  <c r="P206" i="17"/>
  <c r="B207" i="17"/>
  <c r="C207" i="17"/>
  <c r="E207" i="17"/>
  <c r="B208" i="17"/>
  <c r="C208" i="17"/>
  <c r="D208" i="17"/>
  <c r="E208" i="17"/>
  <c r="F208" i="17"/>
  <c r="G208" i="17"/>
  <c r="H208" i="17"/>
  <c r="I208" i="17"/>
  <c r="J208" i="17"/>
  <c r="K208" i="17"/>
  <c r="L208" i="17"/>
  <c r="M208" i="17"/>
  <c r="N208" i="17"/>
  <c r="O208" i="17"/>
  <c r="P208" i="17"/>
  <c r="Q208" i="17"/>
  <c r="P210" i="17"/>
  <c r="E211" i="17"/>
  <c r="F211" i="17"/>
  <c r="G211" i="17"/>
  <c r="H211" i="17"/>
  <c r="I211" i="17"/>
  <c r="K211" i="17"/>
  <c r="P212" i="17"/>
  <c r="P213" i="17"/>
  <c r="B215" i="17"/>
  <c r="C215" i="17"/>
  <c r="D215" i="17"/>
  <c r="E215" i="17"/>
  <c r="M215" i="17"/>
  <c r="N215" i="17"/>
  <c r="O215" i="17"/>
  <c r="P215" i="17"/>
  <c r="Q215" i="17"/>
  <c r="B77" i="14"/>
  <c r="B106" i="6" s="1"/>
  <c r="N77" i="14"/>
  <c r="N106" i="6" s="1"/>
  <c r="P209" i="17"/>
  <c r="O159" i="17"/>
  <c r="P159" i="17"/>
  <c r="Q159" i="17"/>
  <c r="B160" i="17"/>
  <c r="C160" i="17"/>
  <c r="H160" i="17"/>
  <c r="J160" i="17"/>
  <c r="C161" i="17"/>
  <c r="D161" i="17"/>
  <c r="E161" i="17"/>
  <c r="F161" i="17"/>
  <c r="G161" i="17"/>
  <c r="O161" i="17"/>
  <c r="P161" i="17"/>
  <c r="D162" i="17"/>
  <c r="F162" i="17"/>
  <c r="O162" i="17"/>
  <c r="P162" i="17"/>
  <c r="Q162" i="17"/>
  <c r="B163" i="17"/>
  <c r="C163" i="17"/>
  <c r="E163" i="17"/>
  <c r="F163" i="17"/>
  <c r="G163" i="17"/>
  <c r="H163" i="17"/>
  <c r="J163" i="17"/>
  <c r="K163" i="17"/>
  <c r="B164" i="17"/>
  <c r="J165" i="17"/>
  <c r="G168" i="17"/>
  <c r="H168" i="17"/>
  <c r="I168" i="17"/>
  <c r="J168" i="17"/>
  <c r="L168" i="17"/>
  <c r="M168" i="17"/>
  <c r="N168" i="17"/>
  <c r="O168" i="17"/>
  <c r="P168" i="17"/>
  <c r="Q168" i="17"/>
  <c r="B169" i="17"/>
  <c r="C169" i="17"/>
  <c r="D169" i="17"/>
  <c r="E169" i="17"/>
  <c r="F169" i="17"/>
  <c r="F170" i="17"/>
  <c r="G170" i="17"/>
  <c r="H170" i="17"/>
  <c r="I170" i="17"/>
  <c r="J170" i="17"/>
  <c r="K170" i="17"/>
  <c r="L170" i="17"/>
  <c r="M170" i="17"/>
  <c r="N170" i="17"/>
  <c r="O170" i="17"/>
  <c r="P170" i="17"/>
  <c r="Q170" i="17"/>
  <c r="B171" i="17"/>
  <c r="P171" i="17"/>
  <c r="O173" i="17"/>
  <c r="P173" i="17"/>
  <c r="Q173" i="17"/>
  <c r="D175" i="17"/>
  <c r="I176" i="17"/>
  <c r="L176" i="17"/>
  <c r="M176" i="17"/>
  <c r="O176" i="17"/>
  <c r="P176" i="17"/>
  <c r="Q176" i="17"/>
  <c r="H180" i="17"/>
  <c r="J180" i="17"/>
  <c r="Q180" i="17"/>
  <c r="I185" i="17"/>
  <c r="G186" i="17"/>
  <c r="H186" i="17"/>
  <c r="I186" i="17"/>
  <c r="J186" i="17"/>
  <c r="L186" i="17"/>
  <c r="N186" i="17"/>
  <c r="G187" i="17"/>
  <c r="H187" i="17"/>
  <c r="I187" i="17"/>
  <c r="J187" i="17"/>
  <c r="L187" i="17"/>
  <c r="M187" i="17"/>
  <c r="N187" i="17"/>
  <c r="H188" i="17"/>
  <c r="J188" i="17"/>
  <c r="G191" i="17"/>
  <c r="H191" i="17"/>
  <c r="I191" i="17"/>
  <c r="N191" i="17"/>
  <c r="O191" i="17"/>
  <c r="P191" i="17"/>
  <c r="Q191" i="17"/>
  <c r="H193" i="17"/>
  <c r="I193" i="17"/>
  <c r="J193" i="17"/>
  <c r="K193" i="17"/>
  <c r="L193" i="17"/>
  <c r="M193" i="17"/>
  <c r="N193" i="17"/>
  <c r="G194" i="17"/>
  <c r="K194" i="17"/>
  <c r="L194" i="17"/>
  <c r="M194" i="17"/>
  <c r="N194" i="17"/>
  <c r="O194" i="17"/>
  <c r="P194" i="17"/>
  <c r="G196" i="17"/>
  <c r="N196" i="17"/>
  <c r="N198" i="17"/>
  <c r="O198" i="17"/>
  <c r="P198" i="17"/>
  <c r="Q198" i="17"/>
  <c r="G201" i="17"/>
  <c r="L201" i="17"/>
  <c r="I202" i="17"/>
  <c r="J202" i="17"/>
  <c r="K202" i="17"/>
  <c r="L202" i="17"/>
  <c r="M202" i="17"/>
  <c r="N202" i="17"/>
  <c r="O202" i="17"/>
  <c r="P202" i="17"/>
  <c r="Q202" i="17"/>
  <c r="G204" i="17"/>
  <c r="P207" i="17"/>
  <c r="B211" i="17"/>
  <c r="C211" i="17"/>
  <c r="D211" i="17"/>
  <c r="J211" i="17"/>
  <c r="L211" i="17"/>
  <c r="M211" i="17"/>
  <c r="N211" i="17"/>
  <c r="O211" i="17"/>
  <c r="P211" i="17"/>
  <c r="Q211" i="17"/>
  <c r="P214" i="17"/>
  <c r="F215" i="17"/>
  <c r="G215" i="17"/>
  <c r="H215" i="17"/>
  <c r="I215" i="17"/>
  <c r="J215" i="17"/>
  <c r="K215" i="17"/>
  <c r="L215" i="17"/>
  <c r="C221" i="17"/>
  <c r="D221" i="17"/>
  <c r="E221" i="17"/>
  <c r="G221" i="17"/>
  <c r="H221" i="17"/>
  <c r="I221" i="17"/>
  <c r="K221" i="17"/>
  <c r="L221" i="17"/>
  <c r="M221" i="17"/>
  <c r="O221" i="17"/>
  <c r="K223" i="17"/>
  <c r="L223" i="17"/>
  <c r="M223" i="17"/>
  <c r="O223" i="17"/>
  <c r="P223" i="17"/>
  <c r="C224" i="17"/>
  <c r="D224" i="17"/>
  <c r="E224" i="17"/>
  <c r="G224" i="17"/>
  <c r="H224" i="17"/>
  <c r="K224" i="17"/>
  <c r="M224" i="17"/>
  <c r="O224" i="17"/>
  <c r="Q224" i="17"/>
  <c r="O230" i="17"/>
  <c r="P230" i="17"/>
  <c r="Q230" i="17"/>
  <c r="C231" i="17"/>
  <c r="D231" i="17"/>
  <c r="E231" i="17"/>
  <c r="G232" i="17"/>
  <c r="I232" i="17"/>
  <c r="K232" i="17"/>
  <c r="L232" i="17"/>
  <c r="M232" i="17"/>
  <c r="O232" i="17"/>
  <c r="P232" i="17"/>
  <c r="Q232" i="17"/>
  <c r="D233" i="17"/>
  <c r="E233" i="17"/>
  <c r="G233" i="17"/>
  <c r="H233" i="17"/>
  <c r="P233" i="17"/>
  <c r="O235" i="17"/>
  <c r="P235" i="17"/>
  <c r="Q235" i="17"/>
  <c r="C240" i="17"/>
  <c r="D240" i="17"/>
  <c r="E240" i="17"/>
  <c r="O240" i="17"/>
  <c r="P240" i="17"/>
  <c r="E241" i="17"/>
  <c r="G241" i="17"/>
  <c r="E242" i="17"/>
  <c r="G242" i="17"/>
  <c r="H242" i="17"/>
  <c r="I242" i="17"/>
  <c r="K242" i="17"/>
  <c r="L242" i="17"/>
  <c r="M242" i="17"/>
  <c r="O242" i="17"/>
  <c r="P242" i="17"/>
  <c r="Q242" i="17"/>
  <c r="C243" i="17"/>
  <c r="D243" i="17"/>
  <c r="E243" i="17"/>
  <c r="G243" i="17"/>
  <c r="B250" i="17"/>
  <c r="C250" i="17"/>
  <c r="D250" i="17"/>
  <c r="E250" i="17"/>
  <c r="F250" i="17"/>
  <c r="G250" i="17"/>
  <c r="H250" i="17"/>
  <c r="J250" i="17"/>
  <c r="L250" i="17"/>
  <c r="M250" i="17"/>
  <c r="N250" i="17"/>
  <c r="O250" i="17"/>
  <c r="P250" i="17"/>
  <c r="D251" i="17"/>
  <c r="F251" i="17"/>
  <c r="H251" i="17"/>
  <c r="I251" i="17"/>
  <c r="J251" i="17"/>
  <c r="K251" i="17"/>
  <c r="N251" i="17"/>
  <c r="O251" i="17"/>
  <c r="N252" i="17"/>
  <c r="O252" i="17"/>
  <c r="P252" i="17"/>
  <c r="B253" i="17"/>
  <c r="D253" i="17"/>
  <c r="E253" i="17"/>
  <c r="F253" i="17"/>
  <c r="G253" i="17"/>
  <c r="J253" i="17"/>
  <c r="K253" i="17"/>
  <c r="L253" i="17"/>
  <c r="H162" i="16"/>
  <c r="N164" i="16"/>
  <c r="O159" i="16"/>
  <c r="B160" i="16"/>
  <c r="C160" i="16"/>
  <c r="D160" i="16"/>
  <c r="E160" i="16"/>
  <c r="F160" i="16"/>
  <c r="J160" i="16"/>
  <c r="K160" i="16"/>
  <c r="L160" i="16"/>
  <c r="E161" i="16"/>
  <c r="G161" i="16"/>
  <c r="H161" i="16"/>
  <c r="O161" i="16"/>
  <c r="P161" i="16"/>
  <c r="B162" i="16"/>
  <c r="C162" i="16"/>
  <c r="D162" i="16"/>
  <c r="E162" i="16"/>
  <c r="F162" i="16"/>
  <c r="O162" i="16"/>
  <c r="E163" i="16"/>
  <c r="J163" i="16"/>
  <c r="K163" i="16"/>
  <c r="L163" i="16"/>
  <c r="B164" i="16"/>
  <c r="C164" i="16"/>
  <c r="E164" i="16"/>
  <c r="O164" i="16"/>
  <c r="E165" i="16"/>
  <c r="G165" i="16"/>
  <c r="H165" i="16"/>
  <c r="I165" i="16"/>
  <c r="J165" i="16"/>
  <c r="K165" i="16"/>
  <c r="L165" i="16"/>
  <c r="M165" i="16"/>
  <c r="N165" i="16"/>
  <c r="O165" i="16"/>
  <c r="P165" i="16"/>
  <c r="Q165" i="16"/>
  <c r="B92" i="14"/>
  <c r="H171" i="16"/>
  <c r="I171" i="16"/>
  <c r="J171" i="16"/>
  <c r="K171" i="16"/>
  <c r="L171" i="16"/>
  <c r="O169" i="16"/>
  <c r="P169" i="16"/>
  <c r="Q176" i="16"/>
  <c r="O168" i="16"/>
  <c r="C169" i="16"/>
  <c r="D169" i="16"/>
  <c r="E169" i="16"/>
  <c r="F169" i="16"/>
  <c r="H169" i="16"/>
  <c r="I169" i="16"/>
  <c r="J169" i="16"/>
  <c r="K169" i="16"/>
  <c r="L169" i="16"/>
  <c r="D170" i="16"/>
  <c r="G170" i="16"/>
  <c r="O170" i="16"/>
  <c r="Q170" i="16"/>
  <c r="O171" i="16"/>
  <c r="E172" i="16"/>
  <c r="F172" i="16"/>
  <c r="H172" i="16"/>
  <c r="I172" i="16"/>
  <c r="J172" i="16"/>
  <c r="K172" i="16"/>
  <c r="L172" i="16"/>
  <c r="D173" i="16"/>
  <c r="E173" i="16"/>
  <c r="O173" i="16"/>
  <c r="E174" i="16"/>
  <c r="F174" i="16"/>
  <c r="H174" i="16"/>
  <c r="I174" i="16"/>
  <c r="J174" i="16"/>
  <c r="L174" i="16"/>
  <c r="D175" i="16"/>
  <c r="E175" i="16"/>
  <c r="F175" i="16"/>
  <c r="G175" i="16"/>
  <c r="O175" i="16"/>
  <c r="P175" i="16"/>
  <c r="Q175" i="16"/>
  <c r="D176" i="16"/>
  <c r="E176" i="16"/>
  <c r="F176" i="16"/>
  <c r="H176" i="16"/>
  <c r="I176" i="16"/>
  <c r="J176" i="16"/>
  <c r="K176" i="16"/>
  <c r="L176" i="16"/>
  <c r="G177" i="16"/>
  <c r="H177" i="16"/>
  <c r="D178" i="16"/>
  <c r="E178" i="16"/>
  <c r="F178" i="16"/>
  <c r="E179" i="16"/>
  <c r="F179" i="16"/>
  <c r="H179" i="16"/>
  <c r="I179" i="16"/>
  <c r="J179" i="16"/>
  <c r="K179" i="16"/>
  <c r="L179" i="16"/>
  <c r="D180" i="16"/>
  <c r="O180" i="16"/>
  <c r="B189" i="16"/>
  <c r="C189" i="16"/>
  <c r="G194" i="16"/>
  <c r="J191" i="16"/>
  <c r="K196" i="16"/>
  <c r="G184" i="16"/>
  <c r="M184" i="16"/>
  <c r="N184" i="16"/>
  <c r="O184" i="16"/>
  <c r="P184" i="16"/>
  <c r="O185" i="16"/>
  <c r="Q185" i="16"/>
  <c r="E186" i="16"/>
  <c r="I186" i="16"/>
  <c r="K186" i="16"/>
  <c r="L242" i="16"/>
  <c r="G187" i="16"/>
  <c r="N187" i="16"/>
  <c r="O187" i="16"/>
  <c r="P187" i="16"/>
  <c r="Q187" i="16"/>
  <c r="D244" i="16"/>
  <c r="O188" i="16"/>
  <c r="P188" i="16"/>
  <c r="Q188" i="16"/>
  <c r="G189" i="16"/>
  <c r="M189" i="16"/>
  <c r="Q189" i="16"/>
  <c r="O190" i="16"/>
  <c r="P190" i="16"/>
  <c r="Q190" i="16"/>
  <c r="G191" i="16"/>
  <c r="N191" i="16"/>
  <c r="O191" i="16"/>
  <c r="P191" i="16"/>
  <c r="Q191" i="16"/>
  <c r="B192" i="16"/>
  <c r="D246" i="16"/>
  <c r="M192" i="16"/>
  <c r="O192" i="16"/>
  <c r="P192" i="16"/>
  <c r="Q192" i="16"/>
  <c r="E193" i="16"/>
  <c r="F193" i="16"/>
  <c r="G193" i="16"/>
  <c r="I193" i="16"/>
  <c r="J193" i="16"/>
  <c r="K193" i="16"/>
  <c r="L193" i="16"/>
  <c r="O193" i="16"/>
  <c r="P193" i="16"/>
  <c r="Q193" i="16"/>
  <c r="C194" i="16"/>
  <c r="D194" i="16"/>
  <c r="O194" i="16"/>
  <c r="P194" i="16"/>
  <c r="Q194" i="16"/>
  <c r="C195" i="16"/>
  <c r="D195" i="16"/>
  <c r="E195" i="16"/>
  <c r="F195" i="16"/>
  <c r="G195" i="16"/>
  <c r="H195" i="16"/>
  <c r="I195" i="16"/>
  <c r="J195" i="16"/>
  <c r="K195" i="16"/>
  <c r="M195" i="16"/>
  <c r="Q195" i="16"/>
  <c r="G196" i="16"/>
  <c r="N196" i="16"/>
  <c r="O196" i="16"/>
  <c r="P196" i="16"/>
  <c r="Q196" i="16"/>
  <c r="M197" i="16"/>
  <c r="N197" i="16"/>
  <c r="O197" i="16"/>
  <c r="P197" i="16"/>
  <c r="Q197" i="16"/>
  <c r="G198" i="16"/>
  <c r="M198" i="16"/>
  <c r="O198" i="16"/>
  <c r="P198" i="16"/>
  <c r="Q198" i="16"/>
  <c r="Q94" i="14"/>
  <c r="E201" i="16"/>
  <c r="F201" i="16"/>
  <c r="G201" i="16"/>
  <c r="H201" i="16"/>
  <c r="I201" i="16"/>
  <c r="J201" i="16"/>
  <c r="K201" i="16"/>
  <c r="G202" i="16"/>
  <c r="H202" i="16"/>
  <c r="I202" i="16"/>
  <c r="J202" i="16"/>
  <c r="K202" i="16"/>
  <c r="L202" i="16"/>
  <c r="M202" i="16"/>
  <c r="N202" i="16"/>
  <c r="B203" i="16"/>
  <c r="C203" i="16"/>
  <c r="D203" i="16"/>
  <c r="E203" i="16"/>
  <c r="O203" i="16"/>
  <c r="P203" i="16"/>
  <c r="E204" i="16"/>
  <c r="F204" i="16"/>
  <c r="G204" i="16"/>
  <c r="H204" i="16"/>
  <c r="I204" i="16"/>
  <c r="J204" i="16"/>
  <c r="K204" i="16"/>
  <c r="M204" i="16"/>
  <c r="G205" i="16"/>
  <c r="H205" i="16"/>
  <c r="M205" i="16"/>
  <c r="E206" i="16"/>
  <c r="F206" i="16"/>
  <c r="G206" i="16"/>
  <c r="H206" i="16"/>
  <c r="I206" i="16"/>
  <c r="J206" i="16"/>
  <c r="K206" i="16"/>
  <c r="G207" i="16"/>
  <c r="H207" i="16"/>
  <c r="I207" i="16"/>
  <c r="J207" i="16"/>
  <c r="K207" i="16"/>
  <c r="L207" i="16"/>
  <c r="M207" i="16"/>
  <c r="N207" i="16"/>
  <c r="P207" i="16"/>
  <c r="E208" i="16"/>
  <c r="G208" i="16"/>
  <c r="H208" i="16"/>
  <c r="I208" i="16"/>
  <c r="J208" i="16"/>
  <c r="K208" i="16"/>
  <c r="L208" i="16"/>
  <c r="B209" i="16"/>
  <c r="D209" i="16"/>
  <c r="F209" i="16"/>
  <c r="G209" i="16"/>
  <c r="H209" i="16"/>
  <c r="I209" i="16"/>
  <c r="J209" i="16"/>
  <c r="K209" i="16"/>
  <c r="M209" i="16"/>
  <c r="N209" i="16"/>
  <c r="O209" i="16"/>
  <c r="F210" i="16"/>
  <c r="G210" i="16"/>
  <c r="H210" i="16"/>
  <c r="I210" i="16"/>
  <c r="J210" i="16"/>
  <c r="K210" i="16"/>
  <c r="B211" i="16"/>
  <c r="C211" i="16"/>
  <c r="D211" i="16"/>
  <c r="E211" i="16"/>
  <c r="I211" i="16"/>
  <c r="J211" i="16"/>
  <c r="I212" i="16"/>
  <c r="J212" i="16"/>
  <c r="K212" i="16"/>
  <c r="L257" i="16"/>
  <c r="M212" i="16"/>
  <c r="N212" i="16"/>
  <c r="E213" i="16"/>
  <c r="F213" i="16"/>
  <c r="G213" i="16"/>
  <c r="H213" i="16"/>
  <c r="K213" i="16"/>
  <c r="M213" i="16"/>
  <c r="N213" i="16"/>
  <c r="P213" i="16"/>
  <c r="B214" i="16"/>
  <c r="C214" i="16"/>
  <c r="D214" i="16"/>
  <c r="J214" i="16"/>
  <c r="K214" i="16"/>
  <c r="L214" i="16"/>
  <c r="M214" i="16"/>
  <c r="N214" i="16"/>
  <c r="O214" i="16"/>
  <c r="Q214" i="16"/>
  <c r="E215" i="16"/>
  <c r="F215" i="16"/>
  <c r="G215" i="16"/>
  <c r="H215" i="16"/>
  <c r="I215" i="16"/>
  <c r="K215" i="16"/>
  <c r="L215" i="16"/>
  <c r="M215" i="16"/>
  <c r="B159" i="16"/>
  <c r="C159" i="16"/>
  <c r="D159" i="16"/>
  <c r="F159" i="16"/>
  <c r="H160" i="16"/>
  <c r="N160" i="16"/>
  <c r="O160" i="16"/>
  <c r="P160" i="16"/>
  <c r="B161" i="16"/>
  <c r="C161" i="16"/>
  <c r="D161" i="16"/>
  <c r="F161" i="16"/>
  <c r="J161" i="16"/>
  <c r="L161" i="16"/>
  <c r="B163" i="16"/>
  <c r="C163" i="16"/>
  <c r="D163" i="16"/>
  <c r="F163" i="16"/>
  <c r="P163" i="16"/>
  <c r="D164" i="16"/>
  <c r="F164" i="16"/>
  <c r="H164" i="16"/>
  <c r="J164" i="16"/>
  <c r="K164" i="16"/>
  <c r="L164" i="16"/>
  <c r="B165" i="16"/>
  <c r="C165" i="16"/>
  <c r="D165" i="16"/>
  <c r="F165" i="16"/>
  <c r="E168" i="16"/>
  <c r="F168" i="16"/>
  <c r="H168" i="16"/>
  <c r="I168" i="16"/>
  <c r="J168" i="16"/>
  <c r="K168" i="16"/>
  <c r="L168" i="16"/>
  <c r="M168" i="16"/>
  <c r="N168" i="16"/>
  <c r="P168" i="16"/>
  <c r="Q168" i="16"/>
  <c r="B169" i="16"/>
  <c r="M169" i="16"/>
  <c r="Q169" i="16"/>
  <c r="E170" i="16"/>
  <c r="F170" i="16"/>
  <c r="H170" i="16"/>
  <c r="I170" i="16"/>
  <c r="J170" i="16"/>
  <c r="K170" i="16"/>
  <c r="L170" i="16"/>
  <c r="M170" i="16"/>
  <c r="N170" i="16"/>
  <c r="P170" i="16"/>
  <c r="E171" i="16"/>
  <c r="F171" i="16"/>
  <c r="M172" i="16"/>
  <c r="N172" i="16"/>
  <c r="O172" i="16"/>
  <c r="P172" i="16"/>
  <c r="Q172" i="16"/>
  <c r="F173" i="16"/>
  <c r="K173" i="16"/>
  <c r="L173" i="16"/>
  <c r="K174" i="16"/>
  <c r="M174" i="16"/>
  <c r="N174" i="16"/>
  <c r="P174" i="16"/>
  <c r="H175" i="16"/>
  <c r="I175" i="16"/>
  <c r="J175" i="16"/>
  <c r="K175" i="16"/>
  <c r="L175" i="16"/>
  <c r="M175" i="16"/>
  <c r="N175" i="16"/>
  <c r="E177" i="16"/>
  <c r="F177" i="16"/>
  <c r="I177" i="16"/>
  <c r="J177" i="16"/>
  <c r="K177" i="16"/>
  <c r="L177" i="16"/>
  <c r="M177" i="16"/>
  <c r="N177" i="16"/>
  <c r="O177" i="16"/>
  <c r="P177" i="16"/>
  <c r="Q177" i="16"/>
  <c r="H178" i="16"/>
  <c r="I178" i="16"/>
  <c r="M178" i="16"/>
  <c r="N178" i="16"/>
  <c r="O178" i="16"/>
  <c r="M179" i="16"/>
  <c r="N179" i="16"/>
  <c r="O179" i="16"/>
  <c r="P179" i="16"/>
  <c r="E180" i="16"/>
  <c r="F180" i="16"/>
  <c r="H180" i="16"/>
  <c r="I180" i="16"/>
  <c r="J180" i="16"/>
  <c r="K180" i="16"/>
  <c r="L180" i="16"/>
  <c r="N185" i="16"/>
  <c r="P185" i="16"/>
  <c r="B186" i="16"/>
  <c r="C186" i="16"/>
  <c r="D186" i="16"/>
  <c r="F186" i="16"/>
  <c r="G186" i="16"/>
  <c r="H186" i="16"/>
  <c r="J186" i="16"/>
  <c r="N186" i="16"/>
  <c r="O186" i="16"/>
  <c r="P186" i="16"/>
  <c r="F187" i="16"/>
  <c r="N188" i="16"/>
  <c r="N189" i="16"/>
  <c r="F190" i="16"/>
  <c r="G190" i="16"/>
  <c r="H190" i="16"/>
  <c r="J190" i="16"/>
  <c r="K190" i="16"/>
  <c r="N190" i="16"/>
  <c r="F191" i="16"/>
  <c r="H191" i="16"/>
  <c r="N192" i="16"/>
  <c r="B193" i="16"/>
  <c r="C193" i="16"/>
  <c r="D193" i="16"/>
  <c r="H193" i="16"/>
  <c r="N193" i="16"/>
  <c r="F194" i="16"/>
  <c r="N194" i="16"/>
  <c r="N195" i="16"/>
  <c r="O195" i="16"/>
  <c r="P195" i="16"/>
  <c r="B196" i="16"/>
  <c r="C196" i="16"/>
  <c r="F196" i="16"/>
  <c r="H196" i="16"/>
  <c r="L196" i="16"/>
  <c r="F197" i="16"/>
  <c r="J197" i="16"/>
  <c r="H198" i="16"/>
  <c r="N198" i="16"/>
  <c r="M201" i="16"/>
  <c r="N201" i="16"/>
  <c r="E202" i="16"/>
  <c r="F202" i="16"/>
  <c r="F203" i="16"/>
  <c r="G203" i="16"/>
  <c r="H203" i="16"/>
  <c r="I203" i="16"/>
  <c r="J203" i="16"/>
  <c r="K203" i="16"/>
  <c r="L203" i="16"/>
  <c r="M203" i="16"/>
  <c r="N203" i="16"/>
  <c r="E205" i="16"/>
  <c r="F205" i="16"/>
  <c r="I205" i="16"/>
  <c r="J205" i="16"/>
  <c r="M206" i="16"/>
  <c r="N206" i="16"/>
  <c r="P206" i="16"/>
  <c r="Q206" i="16"/>
  <c r="B207" i="16"/>
  <c r="E207" i="16"/>
  <c r="F207" i="16"/>
  <c r="F208" i="16"/>
  <c r="M208" i="16"/>
  <c r="N208" i="16"/>
  <c r="P208" i="16"/>
  <c r="Q208" i="16"/>
  <c r="C209" i="16"/>
  <c r="E209" i="16"/>
  <c r="L209" i="16"/>
  <c r="E210" i="16"/>
  <c r="M210" i="16"/>
  <c r="N210" i="16"/>
  <c r="F211" i="16"/>
  <c r="G211" i="16"/>
  <c r="H211" i="16"/>
  <c r="Q211" i="16"/>
  <c r="E212" i="16"/>
  <c r="F212" i="16"/>
  <c r="G212" i="16"/>
  <c r="I213" i="16"/>
  <c r="J213" i="16"/>
  <c r="E214" i="16"/>
  <c r="F214" i="16"/>
  <c r="G214" i="16"/>
  <c r="H214" i="16"/>
  <c r="I214" i="16"/>
  <c r="P214" i="16"/>
  <c r="J215" i="16"/>
  <c r="N215" i="16"/>
  <c r="L241" i="16"/>
  <c r="D249" i="16"/>
  <c r="L249" i="16"/>
  <c r="D250" i="16"/>
  <c r="D251" i="16"/>
  <c r="L251" i="16"/>
  <c r="L252" i="16"/>
  <c r="B220" i="16"/>
  <c r="I164" i="15"/>
  <c r="L162" i="15"/>
  <c r="M162" i="15"/>
  <c r="O164" i="15"/>
  <c r="P160" i="15"/>
  <c r="Q160" i="15"/>
  <c r="F221" i="16"/>
  <c r="H221" i="16"/>
  <c r="J221" i="16"/>
  <c r="N221" i="16"/>
  <c r="B222" i="16"/>
  <c r="D222" i="16"/>
  <c r="E160" i="15"/>
  <c r="G160" i="15"/>
  <c r="K160" i="15"/>
  <c r="M160" i="15"/>
  <c r="P222" i="16"/>
  <c r="B223" i="16"/>
  <c r="D223" i="16"/>
  <c r="F223" i="16"/>
  <c r="J223" i="16"/>
  <c r="L223" i="16"/>
  <c r="N223" i="16"/>
  <c r="P223" i="16"/>
  <c r="E162" i="15"/>
  <c r="F162" i="15"/>
  <c r="H224" i="16"/>
  <c r="L224" i="16"/>
  <c r="N224" i="16"/>
  <c r="B225" i="16"/>
  <c r="C225" i="17"/>
  <c r="E163" i="15"/>
  <c r="F225" i="16"/>
  <c r="G225" i="17"/>
  <c r="H225" i="16"/>
  <c r="I163" i="15"/>
  <c r="L163" i="15"/>
  <c r="M163" i="15"/>
  <c r="N225" i="16"/>
  <c r="O225" i="17"/>
  <c r="C226" i="17"/>
  <c r="E164" i="15"/>
  <c r="F226" i="16"/>
  <c r="G226" i="17"/>
  <c r="J226" i="16"/>
  <c r="N226" i="16"/>
  <c r="B227" i="16"/>
  <c r="D227" i="16"/>
  <c r="F227" i="16"/>
  <c r="J227" i="16"/>
  <c r="K227" i="17"/>
  <c r="O227" i="17"/>
  <c r="F229" i="16"/>
  <c r="L229" i="16"/>
  <c r="N229" i="16"/>
  <c r="O180" i="15"/>
  <c r="Q180" i="15"/>
  <c r="B230" i="16"/>
  <c r="C168" i="15"/>
  <c r="E168" i="15"/>
  <c r="H230" i="16"/>
  <c r="J230" i="16"/>
  <c r="L230" i="16"/>
  <c r="B231" i="16"/>
  <c r="D231" i="16"/>
  <c r="F231" i="16"/>
  <c r="H231" i="16"/>
  <c r="J231" i="16"/>
  <c r="K169" i="15"/>
  <c r="L169" i="15"/>
  <c r="M169" i="15"/>
  <c r="N231" i="16"/>
  <c r="B232" i="16"/>
  <c r="D232" i="16"/>
  <c r="F232" i="16"/>
  <c r="N232" i="16"/>
  <c r="B233" i="16"/>
  <c r="C171" i="15"/>
  <c r="F233" i="16"/>
  <c r="J233" i="16"/>
  <c r="N233" i="16"/>
  <c r="B234" i="16"/>
  <c r="C234" i="17"/>
  <c r="D234" i="16"/>
  <c r="G234" i="17"/>
  <c r="I172" i="15"/>
  <c r="J234" i="16"/>
  <c r="L172" i="15"/>
  <c r="B235" i="16"/>
  <c r="C173" i="15"/>
  <c r="F235" i="16"/>
  <c r="G173" i="15"/>
  <c r="N235" i="16"/>
  <c r="B174" i="15"/>
  <c r="E174" i="15"/>
  <c r="G174" i="15"/>
  <c r="I174" i="15"/>
  <c r="J236" i="16"/>
  <c r="K174" i="15"/>
  <c r="N174" i="15"/>
  <c r="D175" i="15"/>
  <c r="E175" i="15"/>
  <c r="Q175" i="15"/>
  <c r="H176" i="15"/>
  <c r="I176" i="15"/>
  <c r="K176" i="15"/>
  <c r="L176" i="15"/>
  <c r="N176" i="15"/>
  <c r="B177" i="15"/>
  <c r="J237" i="16"/>
  <c r="B178" i="15"/>
  <c r="D179" i="15"/>
  <c r="F179" i="15"/>
  <c r="K179" i="15"/>
  <c r="B180" i="15"/>
  <c r="D180" i="15"/>
  <c r="G180" i="15"/>
  <c r="H180" i="15"/>
  <c r="C198" i="15"/>
  <c r="G190" i="15"/>
  <c r="I190" i="15"/>
  <c r="J191" i="15"/>
  <c r="L187" i="15"/>
  <c r="M191" i="15"/>
  <c r="N191" i="15"/>
  <c r="B240" i="16"/>
  <c r="D240" i="16"/>
  <c r="F240" i="16"/>
  <c r="J240" i="16"/>
  <c r="O184" i="15"/>
  <c r="C185" i="15"/>
  <c r="E185" i="15"/>
  <c r="J241" i="16"/>
  <c r="N241" i="16"/>
  <c r="B242" i="16"/>
  <c r="C186" i="15"/>
  <c r="F242" i="16"/>
  <c r="I186" i="15"/>
  <c r="K186" i="15"/>
  <c r="N242" i="16"/>
  <c r="O186" i="15"/>
  <c r="Q186" i="15"/>
  <c r="F243" i="16"/>
  <c r="J243" i="16"/>
  <c r="L243" i="16"/>
  <c r="N243" i="16"/>
  <c r="P243" i="16"/>
  <c r="B188" i="15"/>
  <c r="C188" i="15"/>
  <c r="D244" i="17"/>
  <c r="J244" i="16"/>
  <c r="P188" i="15"/>
  <c r="Q188" i="15"/>
  <c r="P189" i="15"/>
  <c r="Q189" i="15"/>
  <c r="B190" i="15"/>
  <c r="C190" i="15"/>
  <c r="D190" i="15"/>
  <c r="I191" i="15"/>
  <c r="Q191" i="15"/>
  <c r="B192" i="15"/>
  <c r="D246" i="17"/>
  <c r="E192" i="15"/>
  <c r="P192" i="15"/>
  <c r="Q192" i="15"/>
  <c r="B193" i="15"/>
  <c r="C193" i="15"/>
  <c r="D193" i="15"/>
  <c r="E193" i="15"/>
  <c r="K193" i="15"/>
  <c r="O193" i="15"/>
  <c r="Q193" i="15"/>
  <c r="B194" i="15"/>
  <c r="C194" i="15"/>
  <c r="D194" i="15"/>
  <c r="E194" i="15"/>
  <c r="F194" i="15"/>
  <c r="O194" i="15"/>
  <c r="P194" i="15"/>
  <c r="K195" i="15"/>
  <c r="L247" i="17"/>
  <c r="P195" i="15"/>
  <c r="O196" i="15"/>
  <c r="P196" i="15"/>
  <c r="Q196" i="15"/>
  <c r="B197" i="15"/>
  <c r="C197" i="15"/>
  <c r="D197" i="15"/>
  <c r="E197" i="15"/>
  <c r="F197" i="15"/>
  <c r="O198" i="15"/>
  <c r="D207" i="15"/>
  <c r="E212" i="15"/>
  <c r="F249" i="16"/>
  <c r="J249" i="16"/>
  <c r="N249" i="16"/>
  <c r="P249" i="17"/>
  <c r="Q201" i="15"/>
  <c r="D201" i="15"/>
  <c r="F201" i="15"/>
  <c r="G201" i="15"/>
  <c r="I201" i="15"/>
  <c r="J250" i="16"/>
  <c r="K201" i="15"/>
  <c r="L201" i="15"/>
  <c r="M201" i="15"/>
  <c r="N250" i="16"/>
  <c r="B251" i="16"/>
  <c r="F251" i="16"/>
  <c r="J251" i="16"/>
  <c r="L202" i="15"/>
  <c r="O202" i="15"/>
  <c r="C203" i="15"/>
  <c r="F252" i="16"/>
  <c r="J252" i="16"/>
  <c r="N252" i="16"/>
  <c r="O203" i="15"/>
  <c r="P203" i="15"/>
  <c r="B253" i="16"/>
  <c r="F253" i="16"/>
  <c r="J204" i="15"/>
  <c r="K204" i="15"/>
  <c r="D254" i="16"/>
  <c r="M205" i="15"/>
  <c r="P254" i="17"/>
  <c r="Q205" i="15"/>
  <c r="B255" i="17"/>
  <c r="G206" i="15"/>
  <c r="H206" i="15"/>
  <c r="I206" i="15"/>
  <c r="J206" i="15"/>
  <c r="K206" i="15"/>
  <c r="L206" i="15"/>
  <c r="M206" i="15"/>
  <c r="N206" i="15"/>
  <c r="K207" i="15"/>
  <c r="N207" i="15"/>
  <c r="O207" i="15"/>
  <c r="P207" i="15"/>
  <c r="Q207" i="15"/>
  <c r="G208" i="15"/>
  <c r="H208" i="15"/>
  <c r="I208" i="15"/>
  <c r="L208" i="15"/>
  <c r="M208" i="15"/>
  <c r="O208" i="15"/>
  <c r="Q208" i="15"/>
  <c r="C209" i="15"/>
  <c r="E209" i="15"/>
  <c r="H209" i="15"/>
  <c r="I209" i="15"/>
  <c r="K209" i="15"/>
  <c r="N209" i="15"/>
  <c r="O209" i="15"/>
  <c r="Q209" i="15"/>
  <c r="J210" i="15"/>
  <c r="K210" i="15"/>
  <c r="L210" i="15"/>
  <c r="B211" i="15"/>
  <c r="C211" i="15"/>
  <c r="D211" i="15"/>
  <c r="E211" i="15"/>
  <c r="F211" i="15"/>
  <c r="G211" i="15"/>
  <c r="H211" i="15"/>
  <c r="I211" i="15"/>
  <c r="O211" i="15"/>
  <c r="P211" i="15"/>
  <c r="B257" i="17"/>
  <c r="D257" i="17"/>
  <c r="J257" i="17"/>
  <c r="K212" i="15"/>
  <c r="L257" i="17"/>
  <c r="O212" i="15"/>
  <c r="K213" i="15"/>
  <c r="L213" i="15"/>
  <c r="P213" i="15"/>
  <c r="Q213" i="15"/>
  <c r="B214" i="15"/>
  <c r="C214" i="15"/>
  <c r="D214" i="15"/>
  <c r="E214" i="15"/>
  <c r="F214" i="15"/>
  <c r="G215" i="15"/>
  <c r="J215" i="15"/>
  <c r="K215" i="15"/>
  <c r="L215" i="15"/>
  <c r="M215" i="15"/>
  <c r="N215" i="15"/>
  <c r="O215" i="15"/>
  <c r="P215" i="15"/>
  <c r="Q215" i="15"/>
  <c r="G159" i="15"/>
  <c r="H159" i="15"/>
  <c r="I159" i="15"/>
  <c r="J159" i="15"/>
  <c r="K159" i="15"/>
  <c r="L159" i="15"/>
  <c r="M159" i="15"/>
  <c r="N159" i="15"/>
  <c r="Q159" i="15"/>
  <c r="B160" i="15"/>
  <c r="I160" i="15"/>
  <c r="J160" i="15"/>
  <c r="L160" i="15"/>
  <c r="B161" i="15"/>
  <c r="C161" i="15"/>
  <c r="D161" i="15"/>
  <c r="E161" i="15"/>
  <c r="F161" i="15"/>
  <c r="G161" i="15"/>
  <c r="H161" i="15"/>
  <c r="I161" i="15"/>
  <c r="J161" i="15"/>
  <c r="K161" i="15"/>
  <c r="L161" i="15"/>
  <c r="M161" i="15"/>
  <c r="N161" i="15"/>
  <c r="P161" i="15"/>
  <c r="Q161" i="15"/>
  <c r="G162" i="15"/>
  <c r="H162" i="15"/>
  <c r="I162" i="15"/>
  <c r="P162" i="15"/>
  <c r="Q162" i="15"/>
  <c r="B163" i="15"/>
  <c r="C163" i="15"/>
  <c r="D163" i="15"/>
  <c r="F163" i="15"/>
  <c r="G163" i="15"/>
  <c r="H163" i="15"/>
  <c r="P163" i="15"/>
  <c r="Q163" i="15"/>
  <c r="M164" i="15"/>
  <c r="N164" i="15"/>
  <c r="P164" i="15"/>
  <c r="Q164" i="15"/>
  <c r="B165" i="15"/>
  <c r="C165" i="15"/>
  <c r="D165" i="15"/>
  <c r="E165" i="15"/>
  <c r="F165" i="15"/>
  <c r="G165" i="15"/>
  <c r="H165" i="15"/>
  <c r="I165" i="15"/>
  <c r="K165" i="15"/>
  <c r="L165" i="15"/>
  <c r="M165" i="15"/>
  <c r="N165" i="15"/>
  <c r="O165" i="15"/>
  <c r="P165" i="15"/>
  <c r="Q165" i="15"/>
  <c r="G168" i="15"/>
  <c r="H168" i="15"/>
  <c r="I168" i="15"/>
  <c r="K168" i="15"/>
  <c r="L168" i="15"/>
  <c r="N168" i="15"/>
  <c r="O168" i="15"/>
  <c r="P168" i="15"/>
  <c r="Q168" i="15"/>
  <c r="B169" i="15"/>
  <c r="C169" i="15"/>
  <c r="D169" i="15"/>
  <c r="E169" i="15"/>
  <c r="G169" i="15"/>
  <c r="H169" i="15"/>
  <c r="I169" i="15"/>
  <c r="B170" i="15"/>
  <c r="C170" i="15"/>
  <c r="D170" i="15"/>
  <c r="E170" i="15"/>
  <c r="F170" i="15"/>
  <c r="G170" i="15"/>
  <c r="H170" i="15"/>
  <c r="I170" i="15"/>
  <c r="K170" i="15"/>
  <c r="L170" i="15"/>
  <c r="N170" i="15"/>
  <c r="O170" i="15"/>
  <c r="Q170" i="15"/>
  <c r="E171" i="15"/>
  <c r="F171" i="15"/>
  <c r="G171" i="15"/>
  <c r="H171" i="15"/>
  <c r="I171" i="15"/>
  <c r="P171" i="15"/>
  <c r="B172" i="15"/>
  <c r="E172" i="15"/>
  <c r="F172" i="15"/>
  <c r="H172" i="15"/>
  <c r="O172" i="15"/>
  <c r="Q172" i="15"/>
  <c r="D173" i="15"/>
  <c r="E173" i="15"/>
  <c r="F173" i="15"/>
  <c r="K173" i="15"/>
  <c r="L173" i="15"/>
  <c r="M173" i="15"/>
  <c r="N173" i="15"/>
  <c r="O173" i="15"/>
  <c r="Q173" i="15"/>
  <c r="F174" i="15"/>
  <c r="H174" i="15"/>
  <c r="O174" i="15"/>
  <c r="P174" i="15"/>
  <c r="B175" i="15"/>
  <c r="F175" i="15"/>
  <c r="G175" i="15"/>
  <c r="H175" i="15"/>
  <c r="I175" i="15"/>
  <c r="J175" i="15"/>
  <c r="K175" i="15"/>
  <c r="L175" i="15"/>
  <c r="M175" i="15"/>
  <c r="N175" i="15"/>
  <c r="O175" i="15"/>
  <c r="P175" i="15"/>
  <c r="B176" i="15"/>
  <c r="D176" i="15"/>
  <c r="E176" i="15"/>
  <c r="F176" i="15"/>
  <c r="G176" i="15"/>
  <c r="C177" i="15"/>
  <c r="D177" i="15"/>
  <c r="E177" i="15"/>
  <c r="F177" i="15"/>
  <c r="G177" i="15"/>
  <c r="H177" i="15"/>
  <c r="I177" i="15"/>
  <c r="J177" i="15"/>
  <c r="K177" i="15"/>
  <c r="L177" i="15"/>
  <c r="M177" i="15"/>
  <c r="N177" i="15"/>
  <c r="O177" i="15"/>
  <c r="P177" i="15"/>
  <c r="Q177" i="15"/>
  <c r="D178" i="15"/>
  <c r="E178" i="15"/>
  <c r="F178" i="15"/>
  <c r="G178" i="15"/>
  <c r="H178" i="15"/>
  <c r="I178" i="15"/>
  <c r="O178" i="15"/>
  <c r="B179" i="15"/>
  <c r="C179" i="15"/>
  <c r="E179" i="15"/>
  <c r="G179" i="15"/>
  <c r="H179" i="15"/>
  <c r="I179" i="15"/>
  <c r="J179" i="15"/>
  <c r="L179" i="15"/>
  <c r="M179" i="15"/>
  <c r="N179" i="15"/>
  <c r="Q179" i="15"/>
  <c r="E180" i="15"/>
  <c r="F180" i="15"/>
  <c r="K180" i="15"/>
  <c r="L180" i="15"/>
  <c r="N180" i="15"/>
  <c r="P180" i="15"/>
  <c r="B184" i="15"/>
  <c r="C184" i="15"/>
  <c r="D184" i="15"/>
  <c r="E184" i="15"/>
  <c r="F184" i="15"/>
  <c r="G184" i="15"/>
  <c r="I184" i="15"/>
  <c r="L184" i="15"/>
  <c r="M184" i="15"/>
  <c r="N184" i="15"/>
  <c r="P184" i="15"/>
  <c r="Q184" i="15"/>
  <c r="G185" i="15"/>
  <c r="N185" i="15"/>
  <c r="O185" i="15"/>
  <c r="P185" i="15"/>
  <c r="Q185" i="15"/>
  <c r="B186" i="15"/>
  <c r="D186" i="15"/>
  <c r="E186" i="15"/>
  <c r="F186" i="15"/>
  <c r="G186" i="15"/>
  <c r="F187" i="15"/>
  <c r="G187" i="15"/>
  <c r="I187" i="15"/>
  <c r="M187" i="15"/>
  <c r="N187" i="15"/>
  <c r="O187" i="15"/>
  <c r="P187" i="15"/>
  <c r="Q187" i="15"/>
  <c r="D188" i="15"/>
  <c r="E188" i="15"/>
  <c r="F188" i="15"/>
  <c r="G188" i="15"/>
  <c r="H188" i="15"/>
  <c r="O188" i="15"/>
  <c r="B189" i="15"/>
  <c r="C189" i="15"/>
  <c r="D189" i="15"/>
  <c r="E189" i="15"/>
  <c r="F189" i="15"/>
  <c r="G189" i="15"/>
  <c r="L189" i="15"/>
  <c r="M189" i="15"/>
  <c r="N189" i="15"/>
  <c r="O189" i="15"/>
  <c r="E190" i="15"/>
  <c r="F190" i="15"/>
  <c r="N190" i="15"/>
  <c r="O190" i="15"/>
  <c r="P190" i="15"/>
  <c r="Q190" i="15"/>
  <c r="H191" i="15"/>
  <c r="O191" i="15"/>
  <c r="P191" i="15"/>
  <c r="D192" i="15"/>
  <c r="F192" i="15"/>
  <c r="G192" i="15"/>
  <c r="I192" i="15"/>
  <c r="O192" i="15"/>
  <c r="F193" i="15"/>
  <c r="G193" i="15"/>
  <c r="H193" i="15"/>
  <c r="I193" i="15"/>
  <c r="J193" i="15"/>
  <c r="L193" i="15"/>
  <c r="M193" i="15"/>
  <c r="N193" i="15"/>
  <c r="P193" i="15"/>
  <c r="Q194" i="15"/>
  <c r="B195" i="15"/>
  <c r="C195" i="15"/>
  <c r="D195" i="15"/>
  <c r="E195" i="15"/>
  <c r="F195" i="15"/>
  <c r="G195" i="15"/>
  <c r="I195" i="15"/>
  <c r="L195" i="15"/>
  <c r="N195" i="15"/>
  <c r="O195" i="15"/>
  <c r="Q195" i="15"/>
  <c r="B196" i="15"/>
  <c r="C196" i="15"/>
  <c r="F196" i="15"/>
  <c r="G196" i="15"/>
  <c r="I196" i="15"/>
  <c r="N196" i="15"/>
  <c r="M197" i="15"/>
  <c r="N197" i="15"/>
  <c r="O197" i="15"/>
  <c r="P197" i="15"/>
  <c r="Q197" i="15"/>
  <c r="B198" i="15"/>
  <c r="D198" i="15"/>
  <c r="E198" i="15"/>
  <c r="F198" i="15"/>
  <c r="I198" i="15"/>
  <c r="P198" i="15"/>
  <c r="Q198" i="15"/>
  <c r="B201" i="15"/>
  <c r="H201" i="15"/>
  <c r="O201" i="15"/>
  <c r="E202" i="15"/>
  <c r="F202" i="15"/>
  <c r="I202" i="15"/>
  <c r="J202" i="15"/>
  <c r="K202" i="15"/>
  <c r="M202" i="15"/>
  <c r="N202" i="15"/>
  <c r="P202" i="15"/>
  <c r="B203" i="15"/>
  <c r="E203" i="15"/>
  <c r="F203" i="15"/>
  <c r="G203" i="15"/>
  <c r="H203" i="15"/>
  <c r="I203" i="15"/>
  <c r="J203" i="15"/>
  <c r="K203" i="15"/>
  <c r="L203" i="15"/>
  <c r="M203" i="15"/>
  <c r="N203" i="15"/>
  <c r="Q203" i="15"/>
  <c r="E204" i="15"/>
  <c r="F204" i="15"/>
  <c r="I204" i="15"/>
  <c r="L204" i="15"/>
  <c r="N204" i="15"/>
  <c r="O204" i="15"/>
  <c r="F205" i="15"/>
  <c r="G205" i="15"/>
  <c r="H205" i="15"/>
  <c r="I205" i="15"/>
  <c r="J205" i="15"/>
  <c r="K205" i="15"/>
  <c r="N205" i="15"/>
  <c r="O205" i="15"/>
  <c r="O206" i="15"/>
  <c r="P206" i="15"/>
  <c r="Q206" i="15"/>
  <c r="E207" i="15"/>
  <c r="F207" i="15"/>
  <c r="G207" i="15"/>
  <c r="H207" i="15"/>
  <c r="I207" i="15"/>
  <c r="J207" i="15"/>
  <c r="L207" i="15"/>
  <c r="M207" i="15"/>
  <c r="J208" i="15"/>
  <c r="K208" i="15"/>
  <c r="N208" i="15"/>
  <c r="P208" i="15"/>
  <c r="F209" i="15"/>
  <c r="G209" i="15"/>
  <c r="J209" i="15"/>
  <c r="L209" i="15"/>
  <c r="M209" i="15"/>
  <c r="F210" i="15"/>
  <c r="I210" i="15"/>
  <c r="M210" i="15"/>
  <c r="N210" i="15"/>
  <c r="O210" i="15"/>
  <c r="P210" i="15"/>
  <c r="Q210" i="15"/>
  <c r="J211" i="15"/>
  <c r="L211" i="15"/>
  <c r="N211" i="15"/>
  <c r="Q211" i="15"/>
  <c r="F212" i="15"/>
  <c r="G212" i="15"/>
  <c r="H212" i="15"/>
  <c r="I212" i="15"/>
  <c r="J212" i="15"/>
  <c r="L212" i="15"/>
  <c r="M212" i="15"/>
  <c r="N212" i="15"/>
  <c r="F213" i="15"/>
  <c r="J213" i="15"/>
  <c r="M213" i="15"/>
  <c r="N213" i="15"/>
  <c r="O213" i="15"/>
  <c r="G214" i="15"/>
  <c r="H214" i="15"/>
  <c r="I214" i="15"/>
  <c r="J214" i="15"/>
  <c r="K214" i="15"/>
  <c r="L214" i="15"/>
  <c r="M214" i="15"/>
  <c r="N214" i="15"/>
  <c r="O214" i="15"/>
  <c r="P214" i="15"/>
  <c r="Q214" i="15"/>
  <c r="B215" i="15"/>
  <c r="F215" i="15"/>
  <c r="I215" i="15"/>
  <c r="E234" i="15"/>
  <c r="M235" i="15"/>
  <c r="M241" i="15"/>
  <c r="Q242" i="15"/>
  <c r="E254" i="15"/>
  <c r="B5" i="6"/>
  <c r="D5" i="6"/>
  <c r="F5" i="6"/>
  <c r="H5" i="6"/>
  <c r="J5" i="6"/>
  <c r="L5" i="6"/>
  <c r="N5" i="6"/>
  <c r="P5" i="6"/>
  <c r="B6" i="6"/>
  <c r="C80" i="14"/>
  <c r="F6" i="6"/>
  <c r="J6" i="6"/>
  <c r="M80" i="14"/>
  <c r="N6" i="6"/>
  <c r="B7" i="6"/>
  <c r="F7" i="6"/>
  <c r="J7" i="6"/>
  <c r="M81" i="14"/>
  <c r="O81" i="14"/>
  <c r="C82" i="14"/>
  <c r="J8" i="6"/>
  <c r="N8" i="6"/>
  <c r="B90" i="14"/>
  <c r="C90" i="14"/>
  <c r="O80" i="14"/>
  <c r="Q222" i="15"/>
  <c r="C91" i="14"/>
  <c r="F92" i="14"/>
  <c r="G92" i="14"/>
  <c r="K92" i="14"/>
  <c r="N92" i="14"/>
  <c r="O92" i="14"/>
  <c r="J93" i="14"/>
  <c r="M93" i="14"/>
  <c r="K82" i="14"/>
  <c r="M84" i="14"/>
  <c r="L86" i="14"/>
  <c r="M64" i="14"/>
  <c r="M85" i="14" s="1"/>
  <c r="P64" i="14"/>
  <c r="Q64" i="14"/>
  <c r="Q56" i="6" s="1"/>
  <c r="B58" i="6"/>
  <c r="C87" i="14"/>
  <c r="D58" i="6"/>
  <c r="E58" i="6"/>
  <c r="F58" i="6"/>
  <c r="G87" i="14"/>
  <c r="H58" i="6"/>
  <c r="L58" i="6"/>
  <c r="N58" i="6"/>
  <c r="P58" i="6"/>
  <c r="C88" i="14"/>
  <c r="E59" i="6"/>
  <c r="F59" i="6"/>
  <c r="G59" i="6"/>
  <c r="H88" i="14"/>
  <c r="I59" i="6"/>
  <c r="K59" i="6"/>
  <c r="L88" i="14"/>
  <c r="M59" i="6"/>
  <c r="N59" i="6"/>
  <c r="N132" i="6" s="1"/>
  <c r="Q59" i="6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B73" i="14"/>
  <c r="B102" i="6" s="1"/>
  <c r="C73" i="14"/>
  <c r="C102" i="6" s="1"/>
  <c r="D73" i="14"/>
  <c r="E73" i="14"/>
  <c r="F73" i="14"/>
  <c r="F102" i="6" s="1"/>
  <c r="G73" i="14"/>
  <c r="H73" i="14"/>
  <c r="I73" i="14"/>
  <c r="I102" i="6" s="1"/>
  <c r="J73" i="14"/>
  <c r="J102" i="6" s="1"/>
  <c r="K73" i="14"/>
  <c r="K102" i="6" s="1"/>
  <c r="L73" i="14"/>
  <c r="M73" i="14"/>
  <c r="M96" i="14" s="1"/>
  <c r="M157" i="6" s="1"/>
  <c r="N73" i="14"/>
  <c r="N102" i="6" s="1"/>
  <c r="O73" i="14"/>
  <c r="O102" i="6" s="1"/>
  <c r="P73" i="14"/>
  <c r="Q73" i="14"/>
  <c r="Q102" i="6" s="1"/>
  <c r="D76" i="14"/>
  <c r="E76" i="14"/>
  <c r="E105" i="6" s="1"/>
  <c r="G76" i="14"/>
  <c r="H76" i="14"/>
  <c r="I76" i="14"/>
  <c r="K76" i="14"/>
  <c r="L76" i="14"/>
  <c r="M76" i="14"/>
  <c r="M105" i="6" s="1"/>
  <c r="O76" i="14"/>
  <c r="O105" i="6" s="1"/>
  <c r="P76" i="14"/>
  <c r="Q76" i="14"/>
  <c r="Q105" i="6" s="1"/>
  <c r="F77" i="14"/>
  <c r="F106" i="6" s="1"/>
  <c r="J77" i="14"/>
  <c r="J106" i="6" s="1"/>
  <c r="P77" i="14"/>
  <c r="P106" i="6" s="1"/>
  <c r="B80" i="14"/>
  <c r="F80" i="14"/>
  <c r="G80" i="14"/>
  <c r="J80" i="14"/>
  <c r="K80" i="14"/>
  <c r="N80" i="14"/>
  <c r="F81" i="14"/>
  <c r="G81" i="14"/>
  <c r="J81" i="14"/>
  <c r="K81" i="14"/>
  <c r="N82" i="14"/>
  <c r="O82" i="14"/>
  <c r="F90" i="14"/>
  <c r="J90" i="14"/>
  <c r="K90" i="14"/>
  <c r="M90" i="14"/>
  <c r="N90" i="14"/>
  <c r="O90" i="14"/>
  <c r="B91" i="14"/>
  <c r="F91" i="14"/>
  <c r="G91" i="14"/>
  <c r="J91" i="14"/>
  <c r="K91" i="14"/>
  <c r="M91" i="14"/>
  <c r="N91" i="14"/>
  <c r="O91" i="14"/>
  <c r="F93" i="14"/>
  <c r="G93" i="14"/>
  <c r="K93" i="14"/>
  <c r="N93" i="14"/>
  <c r="O93" i="14"/>
  <c r="N94" i="14"/>
  <c r="B108" i="13"/>
  <c r="F108" i="13"/>
  <c r="G108" i="13"/>
  <c r="I108" i="13"/>
  <c r="J108" i="13"/>
  <c r="K108" i="13"/>
  <c r="L108" i="13"/>
  <c r="M108" i="13"/>
  <c r="N108" i="13"/>
  <c r="O108" i="13"/>
  <c r="P108" i="13"/>
  <c r="Q108" i="13"/>
  <c r="B112" i="13"/>
  <c r="C112" i="13"/>
  <c r="D112" i="13"/>
  <c r="E112" i="13"/>
  <c r="F112" i="13"/>
  <c r="G112" i="13"/>
  <c r="H112" i="13"/>
  <c r="I112" i="13"/>
  <c r="J112" i="13"/>
  <c r="K112" i="13"/>
  <c r="L112" i="13"/>
  <c r="L54" i="10"/>
  <c r="N54" i="10"/>
  <c r="N99" i="6" s="1"/>
  <c r="P54" i="10"/>
  <c r="P99" i="6" s="1"/>
  <c r="B146" i="13"/>
  <c r="C146" i="13"/>
  <c r="E146" i="13"/>
  <c r="F146" i="13"/>
  <c r="G146" i="13"/>
  <c r="H146" i="13"/>
  <c r="L116" i="13"/>
  <c r="M116" i="13"/>
  <c r="N116" i="13"/>
  <c r="O116" i="13"/>
  <c r="P116" i="13"/>
  <c r="Q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47" i="13"/>
  <c r="O117" i="13"/>
  <c r="P147" i="13"/>
  <c r="Q147" i="13"/>
  <c r="B148" i="13"/>
  <c r="C148" i="13"/>
  <c r="D148" i="13"/>
  <c r="E148" i="13"/>
  <c r="F148" i="13"/>
  <c r="G148" i="13"/>
  <c r="H148" i="13"/>
  <c r="I148" i="13"/>
  <c r="K148" i="13"/>
  <c r="L118" i="13"/>
  <c r="O118" i="13"/>
  <c r="B119" i="13"/>
  <c r="C119" i="13"/>
  <c r="D119" i="13"/>
  <c r="E119" i="13"/>
  <c r="F119" i="13"/>
  <c r="H149" i="13"/>
  <c r="I119" i="13"/>
  <c r="J149" i="13"/>
  <c r="K149" i="13"/>
  <c r="L119" i="13"/>
  <c r="O149" i="13"/>
  <c r="Q119" i="13"/>
  <c r="B122" i="13"/>
  <c r="C152" i="13"/>
  <c r="F122" i="13"/>
  <c r="K122" i="13"/>
  <c r="L122" i="13"/>
  <c r="M122" i="13"/>
  <c r="G125" i="13"/>
  <c r="I125" i="13"/>
  <c r="J125" i="13"/>
  <c r="K125" i="13"/>
  <c r="L125" i="13"/>
  <c r="Q125" i="13"/>
  <c r="B129" i="13"/>
  <c r="C129" i="13"/>
  <c r="M129" i="13"/>
  <c r="N129" i="13"/>
  <c r="P129" i="13"/>
  <c r="Q129" i="13"/>
  <c r="B55" i="10"/>
  <c r="B100" i="6" s="1"/>
  <c r="D55" i="10"/>
  <c r="D100" i="6" s="1"/>
  <c r="J55" i="10"/>
  <c r="J100" i="6" s="1"/>
  <c r="B99" i="13"/>
  <c r="M99" i="13"/>
  <c r="N99" i="13"/>
  <c r="O99" i="13"/>
  <c r="P99" i="13"/>
  <c r="Q99" i="13"/>
  <c r="D100" i="13"/>
  <c r="E100" i="13"/>
  <c r="F100" i="13"/>
  <c r="G100" i="13"/>
  <c r="H100" i="13"/>
  <c r="I100" i="13"/>
  <c r="L100" i="13"/>
  <c r="M100" i="13"/>
  <c r="L101" i="13"/>
  <c r="M101" i="13"/>
  <c r="N101" i="13"/>
  <c r="O101" i="13"/>
  <c r="P101" i="13"/>
  <c r="Q101" i="13"/>
  <c r="B102" i="13"/>
  <c r="C102" i="13"/>
  <c r="D102" i="13"/>
  <c r="E102" i="13"/>
  <c r="H102" i="13"/>
  <c r="I102" i="13"/>
  <c r="J102" i="13"/>
  <c r="C108" i="13"/>
  <c r="D108" i="13"/>
  <c r="E108" i="13"/>
  <c r="H108" i="13"/>
  <c r="M112" i="13"/>
  <c r="N112" i="13"/>
  <c r="O112" i="13"/>
  <c r="P112" i="13"/>
  <c r="Q112" i="13"/>
  <c r="B116" i="13"/>
  <c r="C116" i="13"/>
  <c r="D116" i="13"/>
  <c r="E116" i="13"/>
  <c r="F116" i="13"/>
  <c r="G116" i="13"/>
  <c r="H116" i="13"/>
  <c r="I116" i="13"/>
  <c r="J116" i="13"/>
  <c r="K116" i="13"/>
  <c r="N117" i="13"/>
  <c r="P117" i="13"/>
  <c r="Q117" i="13"/>
  <c r="B118" i="13"/>
  <c r="C118" i="13"/>
  <c r="D118" i="13"/>
  <c r="I118" i="13"/>
  <c r="K118" i="13"/>
  <c r="M118" i="13"/>
  <c r="N118" i="13"/>
  <c r="P118" i="13"/>
  <c r="Q118" i="13"/>
  <c r="H119" i="13"/>
  <c r="D122" i="13"/>
  <c r="E122" i="13"/>
  <c r="B125" i="13"/>
  <c r="C125" i="13"/>
  <c r="D125" i="13"/>
  <c r="E125" i="13"/>
  <c r="F125" i="13"/>
  <c r="H125" i="13"/>
  <c r="M125" i="13"/>
  <c r="N125" i="13"/>
  <c r="O125" i="13"/>
  <c r="P125" i="13"/>
  <c r="D129" i="13"/>
  <c r="E129" i="13"/>
  <c r="F129" i="13"/>
  <c r="G129" i="13"/>
  <c r="H129" i="13"/>
  <c r="I129" i="13"/>
  <c r="J129" i="13"/>
  <c r="K129" i="13"/>
  <c r="L129" i="13"/>
  <c r="B135" i="13"/>
  <c r="D135" i="13"/>
  <c r="E135" i="13"/>
  <c r="F135" i="13"/>
  <c r="H135" i="13"/>
  <c r="I135" i="13"/>
  <c r="J135" i="13"/>
  <c r="K135" i="13"/>
  <c r="L135" i="13"/>
  <c r="D136" i="13"/>
  <c r="E136" i="13"/>
  <c r="F136" i="13"/>
  <c r="G136" i="13"/>
  <c r="H136" i="13"/>
  <c r="I136" i="13"/>
  <c r="J136" i="13"/>
  <c r="K136" i="13"/>
  <c r="L136" i="13"/>
  <c r="M136" i="13"/>
  <c r="N136" i="13"/>
  <c r="C137" i="13"/>
  <c r="D137" i="13"/>
  <c r="E137" i="13"/>
  <c r="F137" i="13"/>
  <c r="G137" i="13"/>
  <c r="H137" i="13"/>
  <c r="M137" i="13"/>
  <c r="N137" i="13"/>
  <c r="O137" i="13"/>
  <c r="P137" i="13"/>
  <c r="Q137" i="13"/>
  <c r="B138" i="13"/>
  <c r="D146" i="13"/>
  <c r="I146" i="13"/>
  <c r="J146" i="13"/>
  <c r="K146" i="13"/>
  <c r="L146" i="13"/>
  <c r="N146" i="13"/>
  <c r="Q146" i="13"/>
  <c r="B147" i="13"/>
  <c r="C147" i="13"/>
  <c r="D147" i="13"/>
  <c r="E147" i="13"/>
  <c r="F147" i="13"/>
  <c r="M148" i="13"/>
  <c r="N148" i="13"/>
  <c r="O148" i="13"/>
  <c r="P148" i="13"/>
  <c r="Q148" i="13"/>
  <c r="D149" i="13"/>
  <c r="E149" i="13"/>
  <c r="F149" i="13"/>
  <c r="I149" i="13"/>
  <c r="L149" i="13"/>
  <c r="Q149" i="13"/>
  <c r="D152" i="13"/>
  <c r="E152" i="13"/>
  <c r="G99" i="12"/>
  <c r="J102" i="12"/>
  <c r="L104" i="12"/>
  <c r="M107" i="12"/>
  <c r="O62" i="10"/>
  <c r="C103" i="12"/>
  <c r="D103" i="12"/>
  <c r="E103" i="12"/>
  <c r="F103" i="12"/>
  <c r="G103" i="12"/>
  <c r="H103" i="12"/>
  <c r="M104" i="12"/>
  <c r="N140" i="12"/>
  <c r="Q104" i="12"/>
  <c r="C105" i="12"/>
  <c r="N141" i="12"/>
  <c r="Q105" i="12"/>
  <c r="N142" i="12"/>
  <c r="Q106" i="12"/>
  <c r="B107" i="12"/>
  <c r="C107" i="12"/>
  <c r="H107" i="12"/>
  <c r="B108" i="12"/>
  <c r="C108" i="12"/>
  <c r="D108" i="12"/>
  <c r="F109" i="12"/>
  <c r="H109" i="12"/>
  <c r="B110" i="12"/>
  <c r="C110" i="12"/>
  <c r="H110" i="12"/>
  <c r="I110" i="12"/>
  <c r="J110" i="12"/>
  <c r="K110" i="12"/>
  <c r="L110" i="12"/>
  <c r="M110" i="12"/>
  <c r="N110" i="12"/>
  <c r="O110" i="12"/>
  <c r="P110" i="12"/>
  <c r="Q110" i="12"/>
  <c r="M111" i="12"/>
  <c r="Q111" i="12"/>
  <c r="G112" i="12"/>
  <c r="H112" i="12"/>
  <c r="I112" i="12"/>
  <c r="J112" i="12"/>
  <c r="K112" i="12"/>
  <c r="L112" i="12"/>
  <c r="M112" i="12"/>
  <c r="N112" i="12"/>
  <c r="O112" i="12"/>
  <c r="P112" i="12"/>
  <c r="D125" i="12"/>
  <c r="O119" i="12"/>
  <c r="P119" i="12"/>
  <c r="Q122" i="12"/>
  <c r="C116" i="12"/>
  <c r="D116" i="12"/>
  <c r="E116" i="12"/>
  <c r="F146" i="12"/>
  <c r="G116" i="12"/>
  <c r="H116" i="12"/>
  <c r="I116" i="12"/>
  <c r="E117" i="12"/>
  <c r="G117" i="12"/>
  <c r="H117" i="12"/>
  <c r="I117" i="12"/>
  <c r="K117" i="12"/>
  <c r="L117" i="12"/>
  <c r="M117" i="12"/>
  <c r="O117" i="12"/>
  <c r="P117" i="12"/>
  <c r="C118" i="12"/>
  <c r="D118" i="12"/>
  <c r="E118" i="12"/>
  <c r="G118" i="12"/>
  <c r="M118" i="12"/>
  <c r="E119" i="12"/>
  <c r="F149" i="12"/>
  <c r="G119" i="12"/>
  <c r="H119" i="12"/>
  <c r="I119" i="12"/>
  <c r="L119" i="12"/>
  <c r="E120" i="12"/>
  <c r="F120" i="12"/>
  <c r="G120" i="12"/>
  <c r="H120" i="12"/>
  <c r="I120" i="12"/>
  <c r="K120" i="12"/>
  <c r="L120" i="12"/>
  <c r="C121" i="12"/>
  <c r="D121" i="12"/>
  <c r="E121" i="12"/>
  <c r="F151" i="12"/>
  <c r="G121" i="12"/>
  <c r="H121" i="12"/>
  <c r="I121" i="12"/>
  <c r="C122" i="12"/>
  <c r="E122" i="12"/>
  <c r="G122" i="12"/>
  <c r="H122" i="12"/>
  <c r="I122" i="12"/>
  <c r="K122" i="12"/>
  <c r="L122" i="12"/>
  <c r="E123" i="12"/>
  <c r="F153" i="12"/>
  <c r="G123" i="12"/>
  <c r="H123" i="12"/>
  <c r="I123" i="12"/>
  <c r="J123" i="12"/>
  <c r="K123" i="12"/>
  <c r="L123" i="12"/>
  <c r="M123" i="12"/>
  <c r="N123" i="12"/>
  <c r="O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H125" i="12"/>
  <c r="I125" i="12"/>
  <c r="J125" i="12"/>
  <c r="K125" i="12"/>
  <c r="L125" i="12"/>
  <c r="M125" i="12"/>
  <c r="N125" i="12"/>
  <c r="O125" i="12"/>
  <c r="P125" i="12"/>
  <c r="C126" i="12"/>
  <c r="D126" i="12"/>
  <c r="E126" i="12"/>
  <c r="G126" i="12"/>
  <c r="H126" i="12"/>
  <c r="N126" i="12"/>
  <c r="O126" i="12"/>
  <c r="P126" i="12"/>
  <c r="B127" i="12"/>
  <c r="C127" i="12"/>
  <c r="D127" i="12"/>
  <c r="E127" i="12"/>
  <c r="H127" i="12"/>
  <c r="I127" i="12"/>
  <c r="J127" i="12"/>
  <c r="K127" i="12"/>
  <c r="L127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B129" i="12"/>
  <c r="C129" i="12"/>
  <c r="F129" i="12"/>
  <c r="H129" i="12"/>
  <c r="K129" i="12"/>
  <c r="L129" i="12"/>
  <c r="J99" i="12"/>
  <c r="K99" i="12"/>
  <c r="L99" i="12"/>
  <c r="M99" i="12"/>
  <c r="I100" i="12"/>
  <c r="J100" i="12"/>
  <c r="K100" i="12"/>
  <c r="L100" i="12"/>
  <c r="M100" i="12"/>
  <c r="N100" i="12"/>
  <c r="O100" i="12"/>
  <c r="P100" i="12"/>
  <c r="Q100" i="12"/>
  <c r="O103" i="12"/>
  <c r="Q103" i="12"/>
  <c r="G104" i="12"/>
  <c r="H104" i="12"/>
  <c r="I104" i="12"/>
  <c r="J104" i="12"/>
  <c r="J105" i="12"/>
  <c r="K105" i="12"/>
  <c r="L105" i="12"/>
  <c r="M105" i="12"/>
  <c r="N105" i="12"/>
  <c r="O105" i="12"/>
  <c r="P105" i="12"/>
  <c r="O107" i="12"/>
  <c r="Q107" i="12"/>
  <c r="H108" i="12"/>
  <c r="I108" i="12"/>
  <c r="J108" i="12"/>
  <c r="K108" i="12"/>
  <c r="L108" i="12"/>
  <c r="Q108" i="12"/>
  <c r="I109" i="12"/>
  <c r="J109" i="12"/>
  <c r="L109" i="12"/>
  <c r="B111" i="12"/>
  <c r="O111" i="12"/>
  <c r="Q112" i="12"/>
  <c r="K116" i="12"/>
  <c r="L116" i="12"/>
  <c r="M116" i="12"/>
  <c r="N116" i="12"/>
  <c r="O116" i="12"/>
  <c r="B117" i="12"/>
  <c r="H118" i="12"/>
  <c r="I118" i="12"/>
  <c r="J118" i="12"/>
  <c r="K118" i="12"/>
  <c r="L118" i="12"/>
  <c r="C119" i="12"/>
  <c r="J119" i="12"/>
  <c r="K119" i="12"/>
  <c r="C120" i="12"/>
  <c r="D120" i="12"/>
  <c r="J121" i="12"/>
  <c r="K121" i="12"/>
  <c r="L121" i="12"/>
  <c r="M121" i="12"/>
  <c r="N121" i="12"/>
  <c r="O121" i="12"/>
  <c r="P121" i="12"/>
  <c r="Q121" i="12"/>
  <c r="B122" i="12"/>
  <c r="D122" i="12"/>
  <c r="N122" i="12"/>
  <c r="B125" i="12"/>
  <c r="C125" i="12"/>
  <c r="E125" i="12"/>
  <c r="F125" i="12"/>
  <c r="G125" i="12"/>
  <c r="I126" i="12"/>
  <c r="J126" i="12"/>
  <c r="K126" i="12"/>
  <c r="L126" i="12"/>
  <c r="M126" i="12"/>
  <c r="F127" i="12"/>
  <c r="G127" i="12"/>
  <c r="B128" i="12"/>
  <c r="Q128" i="12"/>
  <c r="D129" i="12"/>
  <c r="I129" i="12"/>
  <c r="B137" i="12"/>
  <c r="J137" i="12"/>
  <c r="B138" i="12"/>
  <c r="J138" i="12"/>
  <c r="B142" i="12"/>
  <c r="B143" i="12"/>
  <c r="J143" i="12"/>
  <c r="B147" i="12"/>
  <c r="N111" i="11"/>
  <c r="P111" i="11"/>
  <c r="Q134" i="12"/>
  <c r="D139" i="13"/>
  <c r="E103" i="11"/>
  <c r="F103" i="11"/>
  <c r="G103" i="11"/>
  <c r="H139" i="13"/>
  <c r="I103" i="11"/>
  <c r="J103" i="11"/>
  <c r="K103" i="11"/>
  <c r="M103" i="11"/>
  <c r="O139" i="12"/>
  <c r="P139" i="13"/>
  <c r="Q139" i="12"/>
  <c r="E104" i="11"/>
  <c r="F104" i="11"/>
  <c r="H140" i="13"/>
  <c r="L140" i="13"/>
  <c r="P140" i="13"/>
  <c r="Q140" i="12"/>
  <c r="D141" i="13"/>
  <c r="E105" i="11"/>
  <c r="F105" i="11"/>
  <c r="G141" i="12"/>
  <c r="H141" i="13"/>
  <c r="J141" i="12"/>
  <c r="K141" i="12"/>
  <c r="L141" i="13"/>
  <c r="Q141" i="12"/>
  <c r="B106" i="11"/>
  <c r="C142" i="12"/>
  <c r="E106" i="11"/>
  <c r="F106" i="11"/>
  <c r="G106" i="11"/>
  <c r="H142" i="13"/>
  <c r="I106" i="11"/>
  <c r="J106" i="11"/>
  <c r="L142" i="13"/>
  <c r="P142" i="13"/>
  <c r="Q106" i="11"/>
  <c r="D107" i="11"/>
  <c r="E107" i="11"/>
  <c r="F107" i="11"/>
  <c r="K107" i="11"/>
  <c r="L107" i="11"/>
  <c r="M107" i="11"/>
  <c r="N107" i="11"/>
  <c r="O107" i="11"/>
  <c r="P107" i="11"/>
  <c r="B108" i="11"/>
  <c r="C108" i="11"/>
  <c r="D108" i="11"/>
  <c r="E108" i="11"/>
  <c r="F108" i="11"/>
  <c r="G108" i="11"/>
  <c r="B109" i="11"/>
  <c r="C143" i="12"/>
  <c r="E109" i="11"/>
  <c r="J109" i="11"/>
  <c r="L143" i="13"/>
  <c r="M109" i="11"/>
  <c r="N109" i="11"/>
  <c r="O109" i="11"/>
  <c r="P143" i="13"/>
  <c r="I110" i="11"/>
  <c r="J110" i="11"/>
  <c r="K110" i="11"/>
  <c r="N110" i="11"/>
  <c r="Q110" i="11"/>
  <c r="C111" i="11"/>
  <c r="F111" i="11"/>
  <c r="I111" i="11"/>
  <c r="Q111" i="11"/>
  <c r="C112" i="11"/>
  <c r="H112" i="11"/>
  <c r="K112" i="11"/>
  <c r="L112" i="11"/>
  <c r="O112" i="11"/>
  <c r="P112" i="11"/>
  <c r="Q112" i="11"/>
  <c r="B125" i="11"/>
  <c r="C145" i="12"/>
  <c r="E145" i="12"/>
  <c r="F120" i="11"/>
  <c r="G145" i="12"/>
  <c r="I145" i="12"/>
  <c r="K145" i="12"/>
  <c r="B116" i="11"/>
  <c r="L116" i="11"/>
  <c r="N116" i="11"/>
  <c r="O146" i="12"/>
  <c r="P116" i="11"/>
  <c r="Q146" i="12"/>
  <c r="C147" i="12"/>
  <c r="J117" i="11"/>
  <c r="K117" i="11"/>
  <c r="L117" i="11"/>
  <c r="M117" i="11"/>
  <c r="N117" i="11"/>
  <c r="Q117" i="11"/>
  <c r="B118" i="11"/>
  <c r="C118" i="11"/>
  <c r="D118" i="11"/>
  <c r="E118" i="11"/>
  <c r="F118" i="11"/>
  <c r="G118" i="11"/>
  <c r="H118" i="11"/>
  <c r="K148" i="12"/>
  <c r="Q148" i="12"/>
  <c r="B119" i="11"/>
  <c r="C149" i="12"/>
  <c r="D119" i="11"/>
  <c r="F119" i="11"/>
  <c r="H119" i="11"/>
  <c r="I119" i="11"/>
  <c r="J119" i="11"/>
  <c r="L119" i="11"/>
  <c r="M119" i="11"/>
  <c r="N119" i="11"/>
  <c r="O119" i="11"/>
  <c r="P119" i="11"/>
  <c r="D150" i="13"/>
  <c r="H150" i="13"/>
  <c r="I120" i="11"/>
  <c r="K150" i="12"/>
  <c r="L150" i="13"/>
  <c r="N120" i="11"/>
  <c r="Q150" i="12"/>
  <c r="H151" i="13"/>
  <c r="I121" i="11"/>
  <c r="J121" i="11"/>
  <c r="K151" i="12"/>
  <c r="L151" i="13"/>
  <c r="N121" i="11"/>
  <c r="O151" i="12"/>
  <c r="P151" i="13"/>
  <c r="Q151" i="12"/>
  <c r="B122" i="11"/>
  <c r="C152" i="12"/>
  <c r="H122" i="11"/>
  <c r="I122" i="11"/>
  <c r="J122" i="11"/>
  <c r="K122" i="11"/>
  <c r="L122" i="11"/>
  <c r="M122" i="11"/>
  <c r="N122" i="11"/>
  <c r="D153" i="13"/>
  <c r="H153" i="13"/>
  <c r="J123" i="11"/>
  <c r="K153" i="12"/>
  <c r="L153" i="13"/>
  <c r="P153" i="13"/>
  <c r="Q153" i="12"/>
  <c r="B124" i="11"/>
  <c r="C124" i="11"/>
  <c r="D124" i="11"/>
  <c r="E124" i="11"/>
  <c r="F124" i="11"/>
  <c r="G124" i="11"/>
  <c r="H124" i="11"/>
  <c r="I124" i="11"/>
  <c r="K124" i="11"/>
  <c r="L124" i="11"/>
  <c r="N124" i="11"/>
  <c r="O124" i="11"/>
  <c r="I125" i="11"/>
  <c r="J125" i="11"/>
  <c r="K125" i="11"/>
  <c r="L125" i="11"/>
  <c r="M125" i="11"/>
  <c r="J126" i="11"/>
  <c r="L154" i="13"/>
  <c r="P154" i="13"/>
  <c r="Q154" i="12"/>
  <c r="B127" i="11"/>
  <c r="C127" i="11"/>
  <c r="D127" i="11"/>
  <c r="F127" i="11"/>
  <c r="G127" i="11"/>
  <c r="H127" i="11"/>
  <c r="I127" i="11"/>
  <c r="J127" i="11"/>
  <c r="L127" i="11"/>
  <c r="N127" i="11"/>
  <c r="O127" i="11"/>
  <c r="I128" i="11"/>
  <c r="J128" i="11"/>
  <c r="K128" i="11"/>
  <c r="E129" i="11"/>
  <c r="F129" i="11"/>
  <c r="G129" i="11"/>
  <c r="H129" i="11"/>
  <c r="I129" i="11"/>
  <c r="K129" i="11"/>
  <c r="L129" i="11"/>
  <c r="M129" i="11"/>
  <c r="O129" i="11"/>
  <c r="J99" i="11"/>
  <c r="K99" i="11"/>
  <c r="M99" i="11"/>
  <c r="O99" i="11"/>
  <c r="P99" i="11"/>
  <c r="Q99" i="11"/>
  <c r="B100" i="11"/>
  <c r="C100" i="11"/>
  <c r="I100" i="11"/>
  <c r="J100" i="11"/>
  <c r="K100" i="11"/>
  <c r="L100" i="11"/>
  <c r="P100" i="11"/>
  <c r="Q100" i="11"/>
  <c r="B101" i="11"/>
  <c r="C101" i="11"/>
  <c r="D101" i="11"/>
  <c r="E101" i="11"/>
  <c r="F101" i="11"/>
  <c r="G101" i="11"/>
  <c r="H101" i="11"/>
  <c r="I101" i="11"/>
  <c r="J101" i="11"/>
  <c r="L101" i="11"/>
  <c r="M101" i="11"/>
  <c r="N101" i="11"/>
  <c r="O101" i="11"/>
  <c r="I102" i="11"/>
  <c r="K102" i="11"/>
  <c r="L102" i="11"/>
  <c r="N102" i="11"/>
  <c r="O102" i="11"/>
  <c r="P102" i="11"/>
  <c r="Q102" i="11"/>
  <c r="B103" i="11"/>
  <c r="C103" i="11"/>
  <c r="D103" i="11"/>
  <c r="P103" i="11"/>
  <c r="Q103" i="11"/>
  <c r="B104" i="11"/>
  <c r="I104" i="11"/>
  <c r="J104" i="11"/>
  <c r="K104" i="11"/>
  <c r="L104" i="11"/>
  <c r="M104" i="11"/>
  <c r="N104" i="11"/>
  <c r="O104" i="11"/>
  <c r="P104" i="11"/>
  <c r="Q104" i="11"/>
  <c r="B105" i="11"/>
  <c r="C105" i="11"/>
  <c r="D105" i="11"/>
  <c r="K105" i="11"/>
  <c r="L105" i="11"/>
  <c r="M105" i="11"/>
  <c r="Q105" i="11"/>
  <c r="D106" i="11"/>
  <c r="K106" i="11"/>
  <c r="M106" i="11"/>
  <c r="N106" i="11"/>
  <c r="O106" i="11"/>
  <c r="P106" i="11"/>
  <c r="B107" i="11"/>
  <c r="C107" i="11"/>
  <c r="G107" i="11"/>
  <c r="I107" i="11"/>
  <c r="J107" i="11"/>
  <c r="H108" i="11"/>
  <c r="I108" i="11"/>
  <c r="J108" i="11"/>
  <c r="K108" i="11"/>
  <c r="L108" i="11"/>
  <c r="M108" i="11"/>
  <c r="N108" i="11"/>
  <c r="O108" i="11"/>
  <c r="P108" i="11"/>
  <c r="Q108" i="11"/>
  <c r="C109" i="11"/>
  <c r="F109" i="11"/>
  <c r="I109" i="11"/>
  <c r="B110" i="11"/>
  <c r="C110" i="11"/>
  <c r="D110" i="11"/>
  <c r="E110" i="11"/>
  <c r="F110" i="11"/>
  <c r="G110" i="11"/>
  <c r="H110" i="11"/>
  <c r="L110" i="11"/>
  <c r="M110" i="11"/>
  <c r="O110" i="11"/>
  <c r="P110" i="11"/>
  <c r="B111" i="11"/>
  <c r="E111" i="11"/>
  <c r="H111" i="11"/>
  <c r="J111" i="11"/>
  <c r="K111" i="11"/>
  <c r="L111" i="11"/>
  <c r="M111" i="11"/>
  <c r="B112" i="11"/>
  <c r="D112" i="11"/>
  <c r="E112" i="11"/>
  <c r="F112" i="11"/>
  <c r="G112" i="11"/>
  <c r="M112" i="11"/>
  <c r="N112" i="11"/>
  <c r="D116" i="11"/>
  <c r="H116" i="11"/>
  <c r="I116" i="11"/>
  <c r="J116" i="11"/>
  <c r="K116" i="11"/>
  <c r="H117" i="11"/>
  <c r="I117" i="11"/>
  <c r="I118" i="11"/>
  <c r="J118" i="11"/>
  <c r="K118" i="11"/>
  <c r="L118" i="11"/>
  <c r="N118" i="11"/>
  <c r="O118" i="11"/>
  <c r="Q119" i="11"/>
  <c r="B120" i="11"/>
  <c r="C120" i="11"/>
  <c r="H120" i="11"/>
  <c r="J120" i="11"/>
  <c r="K120" i="11"/>
  <c r="O120" i="11"/>
  <c r="B121" i="11"/>
  <c r="H121" i="11"/>
  <c r="C122" i="11"/>
  <c r="D122" i="11"/>
  <c r="H123" i="11"/>
  <c r="I123" i="11"/>
  <c r="L123" i="11"/>
  <c r="M123" i="11"/>
  <c r="N123" i="11"/>
  <c r="J124" i="11"/>
  <c r="M124" i="11"/>
  <c r="P124" i="11"/>
  <c r="C125" i="11"/>
  <c r="D125" i="11"/>
  <c r="H125" i="11"/>
  <c r="N125" i="11"/>
  <c r="O125" i="11"/>
  <c r="Q125" i="11"/>
  <c r="C126" i="11"/>
  <c r="E126" i="11"/>
  <c r="F126" i="11"/>
  <c r="I126" i="11"/>
  <c r="L126" i="11"/>
  <c r="M126" i="11"/>
  <c r="N126" i="11"/>
  <c r="O126" i="11"/>
  <c r="K127" i="11"/>
  <c r="H128" i="11"/>
  <c r="L128" i="11"/>
  <c r="N128" i="11"/>
  <c r="O128" i="11"/>
  <c r="P128" i="11"/>
  <c r="Q128" i="11"/>
  <c r="B129" i="11"/>
  <c r="C129" i="11"/>
  <c r="D129" i="11"/>
  <c r="Q152" i="11"/>
  <c r="B3" i="6"/>
  <c r="D3" i="6"/>
  <c r="E4" i="6"/>
  <c r="F3" i="6"/>
  <c r="G4" i="6"/>
  <c r="H3" i="6"/>
  <c r="I4" i="6"/>
  <c r="J3" i="6"/>
  <c r="K4" i="6"/>
  <c r="L3" i="6"/>
  <c r="M4" i="6"/>
  <c r="N3" i="6"/>
  <c r="P3" i="6"/>
  <c r="M62" i="10"/>
  <c r="C63" i="10"/>
  <c r="E63" i="10"/>
  <c r="G63" i="10"/>
  <c r="M29" i="6"/>
  <c r="Q29" i="6"/>
  <c r="E31" i="6"/>
  <c r="K31" i="6"/>
  <c r="D32" i="6"/>
  <c r="F32" i="6"/>
  <c r="G32" i="6"/>
  <c r="H32" i="6"/>
  <c r="I32" i="6"/>
  <c r="J32" i="6"/>
  <c r="K32" i="6"/>
  <c r="L32" i="6"/>
  <c r="M32" i="6"/>
  <c r="N32" i="6"/>
  <c r="O32" i="6"/>
  <c r="P32" i="6"/>
  <c r="Q32" i="6"/>
  <c r="I34" i="6"/>
  <c r="K34" i="6"/>
  <c r="M35" i="6"/>
  <c r="Q35" i="6"/>
  <c r="C36" i="6"/>
  <c r="K37" i="6"/>
  <c r="M38" i="6"/>
  <c r="K40" i="6"/>
  <c r="M41" i="6"/>
  <c r="Q41" i="6"/>
  <c r="E43" i="6"/>
  <c r="I43" i="6"/>
  <c r="K43" i="6"/>
  <c r="M44" i="6"/>
  <c r="Q44" i="6"/>
  <c r="C45" i="6"/>
  <c r="K46" i="6"/>
  <c r="M47" i="6"/>
  <c r="Q47" i="6"/>
  <c r="C48" i="6"/>
  <c r="E49" i="6"/>
  <c r="I49" i="6"/>
  <c r="K49" i="6"/>
  <c r="F52" i="6"/>
  <c r="G52" i="6"/>
  <c r="H46" i="10"/>
  <c r="I52" i="6"/>
  <c r="J46" i="10"/>
  <c r="K52" i="6"/>
  <c r="L46" i="10"/>
  <c r="M46" i="10"/>
  <c r="P46" i="10"/>
  <c r="Q46" i="10"/>
  <c r="B66" i="10"/>
  <c r="B155" i="6" s="1"/>
  <c r="C53" i="6"/>
  <c r="E53" i="6"/>
  <c r="F53" i="6"/>
  <c r="G60" i="10"/>
  <c r="J53" i="6"/>
  <c r="K53" i="6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N37" i="9" s="1"/>
  <c r="O38" i="9"/>
  <c r="P38" i="9"/>
  <c r="P37" i="9" s="1"/>
  <c r="Q38" i="9"/>
  <c r="Q37" i="9" s="1"/>
  <c r="B54" i="10"/>
  <c r="B99" i="6" s="1"/>
  <c r="D54" i="10"/>
  <c r="F54" i="10"/>
  <c r="F99" i="6" s="1"/>
  <c r="H54" i="10"/>
  <c r="H99" i="6" s="1"/>
  <c r="J54" i="10"/>
  <c r="F55" i="10"/>
  <c r="H55" i="10"/>
  <c r="H100" i="6" s="1"/>
  <c r="L55" i="10"/>
  <c r="L100" i="6" s="1"/>
  <c r="N55" i="10"/>
  <c r="N100" i="6" s="1"/>
  <c r="P55" i="10"/>
  <c r="P100" i="6" s="1"/>
  <c r="K60" i="10"/>
  <c r="G62" i="10"/>
  <c r="K62" i="10"/>
  <c r="K63" i="10"/>
  <c r="M63" i="10"/>
  <c r="O63" i="10"/>
  <c r="J65" i="10"/>
  <c r="J154" i="6" s="1"/>
  <c r="A1" i="9"/>
  <c r="B40" i="9"/>
  <c r="B41" i="9"/>
  <c r="H125" i="6"/>
  <c r="I125" i="6"/>
  <c r="J125" i="6"/>
  <c r="K125" i="6"/>
  <c r="L125" i="6"/>
  <c r="M125" i="6"/>
  <c r="A46" i="9"/>
  <c r="A52" i="9"/>
  <c r="A53" i="9"/>
  <c r="A1" i="8"/>
  <c r="A40" i="8"/>
  <c r="A46" i="8"/>
  <c r="A47" i="8"/>
  <c r="A1" i="7"/>
  <c r="A40" i="7"/>
  <c r="A46" i="7"/>
  <c r="A47" i="7"/>
  <c r="A1" i="6"/>
  <c r="C3" i="6"/>
  <c r="E3" i="6"/>
  <c r="G3" i="6"/>
  <c r="I3" i="6"/>
  <c r="K3" i="6"/>
  <c r="M3" i="6"/>
  <c r="O3" i="6"/>
  <c r="Q3" i="6"/>
  <c r="C4" i="6"/>
  <c r="O4" i="6"/>
  <c r="Q4" i="6"/>
  <c r="C5" i="6"/>
  <c r="E5" i="6"/>
  <c r="G5" i="6"/>
  <c r="I5" i="6"/>
  <c r="K5" i="6"/>
  <c r="M5" i="6"/>
  <c r="O5" i="6"/>
  <c r="Q5" i="6"/>
  <c r="C6" i="6"/>
  <c r="E6" i="6"/>
  <c r="G6" i="6"/>
  <c r="I6" i="6"/>
  <c r="K6" i="6"/>
  <c r="M6" i="6"/>
  <c r="O6" i="6"/>
  <c r="Q6" i="6"/>
  <c r="C7" i="6"/>
  <c r="E7" i="6"/>
  <c r="G7" i="6"/>
  <c r="I7" i="6"/>
  <c r="K7" i="6"/>
  <c r="M7" i="6"/>
  <c r="O7" i="6"/>
  <c r="Q7" i="6"/>
  <c r="C8" i="6"/>
  <c r="E8" i="6"/>
  <c r="G8" i="6"/>
  <c r="I8" i="6"/>
  <c r="K8" i="6"/>
  <c r="M8" i="6"/>
  <c r="O8" i="6"/>
  <c r="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N135" i="6" s="1"/>
  <c r="O11" i="6"/>
  <c r="P11" i="6"/>
  <c r="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C29" i="6"/>
  <c r="E29" i="6"/>
  <c r="I29" i="6"/>
  <c r="M31" i="6"/>
  <c r="Q31" i="6"/>
  <c r="B32" i="6"/>
  <c r="C32" i="6"/>
  <c r="E32" i="6"/>
  <c r="I36" i="6"/>
  <c r="E37" i="6"/>
  <c r="I37" i="6"/>
  <c r="E38" i="6"/>
  <c r="I38" i="6"/>
  <c r="K38" i="6"/>
  <c r="Q38" i="6"/>
  <c r="C40" i="6"/>
  <c r="E40" i="6"/>
  <c r="I40" i="6"/>
  <c r="E45" i="6"/>
  <c r="I45" i="6"/>
  <c r="K45" i="6"/>
  <c r="I46" i="6"/>
  <c r="M46" i="6"/>
  <c r="B52" i="6"/>
  <c r="C52" i="6"/>
  <c r="E52" i="6"/>
  <c r="G53" i="6"/>
  <c r="E55" i="6"/>
  <c r="I55" i="6"/>
  <c r="K55" i="6"/>
  <c r="M55" i="6"/>
  <c r="M130" i="6" s="1"/>
  <c r="C57" i="6"/>
  <c r="E57" i="6"/>
  <c r="I57" i="6"/>
  <c r="K57" i="6"/>
  <c r="I58" i="6"/>
  <c r="K58" i="6"/>
  <c r="M58" i="6"/>
  <c r="Q58" i="6"/>
  <c r="C61" i="6"/>
  <c r="D61" i="6"/>
  <c r="E61" i="6"/>
  <c r="G61" i="6"/>
  <c r="H61" i="6"/>
  <c r="I61" i="6"/>
  <c r="K61" i="6"/>
  <c r="L61" i="6"/>
  <c r="M61" i="6"/>
  <c r="O61" i="6"/>
  <c r="P61" i="6"/>
  <c r="Q61" i="6"/>
  <c r="C62" i="6"/>
  <c r="D62" i="6"/>
  <c r="E62" i="6"/>
  <c r="G62" i="6"/>
  <c r="H62" i="6"/>
  <c r="I62" i="6"/>
  <c r="K62" i="6"/>
  <c r="L62" i="6"/>
  <c r="M62" i="6"/>
  <c r="O62" i="6"/>
  <c r="O135" i="6" s="1"/>
  <c r="P62" i="6"/>
  <c r="Q62" i="6"/>
  <c r="C63" i="6"/>
  <c r="D63" i="6"/>
  <c r="E63" i="6"/>
  <c r="G63" i="6"/>
  <c r="G136" i="6" s="1"/>
  <c r="H63" i="6"/>
  <c r="H136" i="6" s="1"/>
  <c r="I63" i="6"/>
  <c r="I136" i="6" s="1"/>
  <c r="K63" i="6"/>
  <c r="K136" i="6" s="1"/>
  <c r="L63" i="6"/>
  <c r="M63" i="6"/>
  <c r="O63" i="6"/>
  <c r="P63" i="6"/>
  <c r="Q63" i="6"/>
  <c r="B65" i="6"/>
  <c r="B138" i="6" s="1"/>
  <c r="C65" i="6"/>
  <c r="C138" i="6" s="1"/>
  <c r="D65" i="6"/>
  <c r="E65" i="6"/>
  <c r="F65" i="6"/>
  <c r="G65" i="6"/>
  <c r="H65" i="6"/>
  <c r="I65" i="6"/>
  <c r="J65" i="6"/>
  <c r="K65" i="6"/>
  <c r="L65" i="6"/>
  <c r="L138" i="6" s="1"/>
  <c r="M65" i="6"/>
  <c r="N65" i="6"/>
  <c r="O65" i="6"/>
  <c r="P65" i="6"/>
  <c r="Q65" i="6"/>
  <c r="B66" i="6"/>
  <c r="C66" i="6"/>
  <c r="D66" i="6"/>
  <c r="E66" i="6"/>
  <c r="F66" i="6"/>
  <c r="G66" i="6"/>
  <c r="G139" i="6" s="1"/>
  <c r="H66" i="6"/>
  <c r="H139" i="6" s="1"/>
  <c r="I66" i="6"/>
  <c r="J66" i="6"/>
  <c r="J139" i="6" s="1"/>
  <c r="K66" i="6"/>
  <c r="K139" i="6" s="1"/>
  <c r="L66" i="6"/>
  <c r="M66" i="6"/>
  <c r="N66" i="6"/>
  <c r="O66" i="6"/>
  <c r="P66" i="6"/>
  <c r="P139" i="6" s="1"/>
  <c r="Q66" i="6"/>
  <c r="B67" i="6"/>
  <c r="B140" i="6" s="1"/>
  <c r="C67" i="6"/>
  <c r="C140" i="6" s="1"/>
  <c r="D67" i="6"/>
  <c r="E67" i="6"/>
  <c r="F67" i="6"/>
  <c r="G67" i="6"/>
  <c r="H67" i="6"/>
  <c r="I67" i="6"/>
  <c r="J67" i="6"/>
  <c r="K67" i="6"/>
  <c r="L67" i="6"/>
  <c r="M67" i="6"/>
  <c r="N67" i="6"/>
  <c r="O67" i="6"/>
  <c r="O140" i="6" s="1"/>
  <c r="P67" i="6"/>
  <c r="P140" i="6" s="1"/>
  <c r="Q67" i="6"/>
  <c r="J68" i="6"/>
  <c r="B69" i="6"/>
  <c r="C69" i="6"/>
  <c r="D69" i="6"/>
  <c r="E69" i="6"/>
  <c r="F69" i="6"/>
  <c r="F142" i="6" s="1"/>
  <c r="G69" i="6"/>
  <c r="H69" i="6"/>
  <c r="I69" i="6"/>
  <c r="J69" i="6"/>
  <c r="K69" i="6"/>
  <c r="L69" i="6"/>
  <c r="M69" i="6"/>
  <c r="N69" i="6"/>
  <c r="O69" i="6"/>
  <c r="P69" i="6"/>
  <c r="Q69" i="6"/>
  <c r="B70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P143" i="6" s="1"/>
  <c r="Q70" i="6"/>
  <c r="B71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B72" i="6"/>
  <c r="C72" i="6"/>
  <c r="D72" i="6"/>
  <c r="E72" i="6"/>
  <c r="F72" i="6"/>
  <c r="G72" i="6"/>
  <c r="H72" i="6"/>
  <c r="H145" i="6" s="1"/>
  <c r="I72" i="6"/>
  <c r="J72" i="6"/>
  <c r="K72" i="6"/>
  <c r="L72" i="6"/>
  <c r="L145" i="6" s="1"/>
  <c r="M72" i="6"/>
  <c r="N72" i="6"/>
  <c r="O72" i="6"/>
  <c r="P72" i="6"/>
  <c r="Q72" i="6"/>
  <c r="B73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P146" i="6" s="1"/>
  <c r="Q73" i="6"/>
  <c r="B74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B75" i="6"/>
  <c r="C75" i="6"/>
  <c r="D75" i="6"/>
  <c r="E75" i="6"/>
  <c r="F75" i="6"/>
  <c r="F148" i="6" s="1"/>
  <c r="G75" i="6"/>
  <c r="H75" i="6"/>
  <c r="H148" i="6" s="1"/>
  <c r="I75" i="6"/>
  <c r="J75" i="6"/>
  <c r="K75" i="6"/>
  <c r="L75" i="6"/>
  <c r="L148" i="6" s="1"/>
  <c r="M75" i="6"/>
  <c r="N75" i="6"/>
  <c r="O75" i="6"/>
  <c r="P75" i="6"/>
  <c r="Q75" i="6"/>
  <c r="B76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P149" i="6" s="1"/>
  <c r="Q76" i="6"/>
  <c r="B77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C94" i="6"/>
  <c r="D94" i="6"/>
  <c r="E94" i="6"/>
  <c r="G94" i="6"/>
  <c r="H94" i="6"/>
  <c r="I94" i="6"/>
  <c r="K94" i="6"/>
  <c r="L94" i="6"/>
  <c r="M94" i="6"/>
  <c r="O94" i="6"/>
  <c r="P94" i="6"/>
  <c r="Q94" i="6"/>
  <c r="J99" i="6"/>
  <c r="F100" i="6"/>
  <c r="E102" i="6"/>
  <c r="G102" i="6"/>
  <c r="M102" i="6"/>
  <c r="G105" i="6"/>
  <c r="I105" i="6"/>
  <c r="K105" i="6"/>
  <c r="C108" i="6"/>
  <c r="C109" i="6"/>
  <c r="G109" i="6"/>
  <c r="B110" i="6"/>
  <c r="C110" i="6"/>
  <c r="D110" i="6"/>
  <c r="F110" i="6"/>
  <c r="G110" i="6"/>
  <c r="H110" i="6"/>
  <c r="M110" i="6"/>
  <c r="N110" i="6"/>
  <c r="Q110" i="6"/>
  <c r="F112" i="6"/>
  <c r="H112" i="6"/>
  <c r="J112" i="6"/>
  <c r="L112" i="6"/>
  <c r="N112" i="6"/>
  <c r="P112" i="6"/>
  <c r="B113" i="6"/>
  <c r="D113" i="6"/>
  <c r="F113" i="6"/>
  <c r="H113" i="6"/>
  <c r="J113" i="6"/>
  <c r="L113" i="6"/>
  <c r="N113" i="6"/>
  <c r="P113" i="6"/>
  <c r="B114" i="6"/>
  <c r="D114" i="6"/>
  <c r="F114" i="6"/>
  <c r="H114" i="6"/>
  <c r="J114" i="6"/>
  <c r="N114" i="6"/>
  <c r="C116" i="6"/>
  <c r="G116" i="6"/>
  <c r="I116" i="6"/>
  <c r="K116" i="6"/>
  <c r="M116" i="6"/>
  <c r="O116" i="6"/>
  <c r="Q116" i="6"/>
  <c r="E117" i="6"/>
  <c r="O117" i="6"/>
  <c r="Q117" i="6"/>
  <c r="C118" i="6"/>
  <c r="E118" i="6"/>
  <c r="G118" i="6"/>
  <c r="I118" i="6"/>
  <c r="K118" i="6"/>
  <c r="M118" i="6"/>
  <c r="O118" i="6"/>
  <c r="Q118" i="6"/>
  <c r="B119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B120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B121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B122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B123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B124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B125" i="6"/>
  <c r="C125" i="6"/>
  <c r="D125" i="6"/>
  <c r="E125" i="6"/>
  <c r="F125" i="6"/>
  <c r="G125" i="6"/>
  <c r="N125" i="6"/>
  <c r="O125" i="6"/>
  <c r="P125" i="6"/>
  <c r="Q125" i="6"/>
  <c r="A127" i="6"/>
  <c r="L136" i="6"/>
  <c r="D138" i="6"/>
  <c r="H138" i="6"/>
  <c r="I165" i="6"/>
  <c r="F167" i="6"/>
  <c r="H167" i="6"/>
  <c r="L167" i="6"/>
  <c r="P169" i="6"/>
  <c r="G171" i="6"/>
  <c r="M171" i="6"/>
  <c r="Q171" i="6"/>
  <c r="E172" i="6"/>
  <c r="O172" i="6"/>
  <c r="Q172" i="6"/>
  <c r="E173" i="6"/>
  <c r="I173" i="6"/>
  <c r="K173" i="6"/>
  <c r="M173" i="6"/>
  <c r="L174" i="6"/>
  <c r="N174" i="6"/>
  <c r="P174" i="6"/>
  <c r="H175" i="6"/>
  <c r="L175" i="6"/>
  <c r="F176" i="6"/>
  <c r="G176" i="6"/>
  <c r="H176" i="6"/>
  <c r="J176" i="6"/>
  <c r="K176" i="6"/>
  <c r="O176" i="6"/>
  <c r="C177" i="6"/>
  <c r="F177" i="6"/>
  <c r="G177" i="6"/>
  <c r="B178" i="6"/>
  <c r="H178" i="6"/>
  <c r="J178" i="6"/>
  <c r="L178" i="6"/>
  <c r="P178" i="6"/>
  <c r="B179" i="6"/>
  <c r="E179" i="6"/>
  <c r="J179" i="6"/>
  <c r="M179" i="6"/>
  <c r="B25" i="4"/>
  <c r="B14" i="4"/>
  <c r="B16" i="4"/>
  <c r="B15" i="4"/>
  <c r="B4" i="4"/>
  <c r="B18" i="4"/>
  <c r="B41" i="4"/>
  <c r="B21" i="4"/>
  <c r="B8" i="4"/>
  <c r="B33" i="4"/>
  <c r="B51" i="4"/>
  <c r="B5" i="4"/>
  <c r="B45" i="4"/>
  <c r="B54" i="4"/>
  <c r="B50" i="4"/>
  <c r="B39" i="4"/>
  <c r="B20" i="4"/>
  <c r="B13" i="4"/>
  <c r="B29" i="4"/>
  <c r="B31" i="4"/>
  <c r="B40" i="4"/>
  <c r="B55" i="4"/>
  <c r="B43" i="4"/>
  <c r="B49" i="4"/>
  <c r="B58" i="4"/>
  <c r="B56" i="4"/>
  <c r="B6" i="4"/>
  <c r="B23" i="4"/>
  <c r="B9" i="4"/>
  <c r="B53" i="4"/>
  <c r="B24" i="4"/>
  <c r="B11" i="4"/>
  <c r="B28" i="4"/>
  <c r="B46" i="4"/>
  <c r="B36" i="4"/>
  <c r="B60" i="4"/>
  <c r="B48" i="4"/>
  <c r="B38" i="4"/>
  <c r="B19" i="4"/>
  <c r="B59" i="4"/>
  <c r="B61" i="4"/>
  <c r="B44" i="4"/>
  <c r="B26" i="4"/>
  <c r="B30" i="4"/>
  <c r="B35" i="4"/>
  <c r="B10" i="4"/>
  <c r="B34" i="4"/>
  <c r="B146" i="6" l="1"/>
  <c r="M37" i="9"/>
  <c r="O56" i="26"/>
  <c r="J136" i="6"/>
  <c r="L149" i="6"/>
  <c r="B142" i="6"/>
  <c r="J134" i="6"/>
  <c r="E123" i="27"/>
  <c r="D150" i="6"/>
  <c r="J149" i="6"/>
  <c r="B148" i="6"/>
  <c r="F147" i="6"/>
  <c r="L147" i="6"/>
  <c r="J144" i="6"/>
  <c r="F144" i="6"/>
  <c r="N142" i="6"/>
  <c r="P114" i="6"/>
  <c r="L58" i="22"/>
  <c r="L111" i="6" s="1"/>
  <c r="H140" i="6"/>
  <c r="P138" i="6"/>
  <c r="F140" i="6"/>
  <c r="D139" i="6"/>
  <c r="M56" i="6"/>
  <c r="M131" i="6" s="1"/>
  <c r="K37" i="9"/>
  <c r="G138" i="12"/>
  <c r="O136" i="12"/>
  <c r="P101" i="12"/>
  <c r="O122" i="13"/>
  <c r="O152" i="13"/>
  <c r="G102" i="13"/>
  <c r="G138" i="13"/>
  <c r="O100" i="13"/>
  <c r="O48" i="9"/>
  <c r="G99" i="13"/>
  <c r="G47" i="9"/>
  <c r="C206" i="15"/>
  <c r="C212" i="15"/>
  <c r="C204" i="15"/>
  <c r="K191" i="15"/>
  <c r="K194" i="15"/>
  <c r="K197" i="15"/>
  <c r="K189" i="15"/>
  <c r="K185" i="15"/>
  <c r="K198" i="15"/>
  <c r="K234" i="17"/>
  <c r="K172" i="15"/>
  <c r="K225" i="17"/>
  <c r="K163" i="15"/>
  <c r="E121" i="11"/>
  <c r="F138" i="12"/>
  <c r="O101" i="12"/>
  <c r="B149" i="13"/>
  <c r="N122" i="13"/>
  <c r="N152" i="13"/>
  <c r="N149" i="13"/>
  <c r="N119" i="13"/>
  <c r="F102" i="13"/>
  <c r="F138" i="13"/>
  <c r="N100" i="13"/>
  <c r="F99" i="13"/>
  <c r="B256" i="17"/>
  <c r="B209" i="15"/>
  <c r="B249" i="16"/>
  <c r="B212" i="15"/>
  <c r="B204" i="15"/>
  <c r="B202" i="15"/>
  <c r="B241" i="16"/>
  <c r="B185" i="15"/>
  <c r="J225" i="16"/>
  <c r="J163" i="15"/>
  <c r="B224" i="16"/>
  <c r="B162" i="15"/>
  <c r="E99" i="11"/>
  <c r="N147" i="12"/>
  <c r="N117" i="12"/>
  <c r="N101" i="12"/>
  <c r="N109" i="12"/>
  <c r="N134" i="12"/>
  <c r="N107" i="12"/>
  <c r="M149" i="13"/>
  <c r="M119" i="13"/>
  <c r="E127" i="29"/>
  <c r="E157" i="29"/>
  <c r="M125" i="29"/>
  <c r="M155" i="29"/>
  <c r="M110" i="29"/>
  <c r="M146" i="29"/>
  <c r="E145" i="29"/>
  <c r="E109" i="29"/>
  <c r="M113" i="29"/>
  <c r="M112" i="29"/>
  <c r="M120" i="29"/>
  <c r="M58" i="26"/>
  <c r="M117" i="6" s="1"/>
  <c r="M139" i="29"/>
  <c r="M101" i="29"/>
  <c r="M99" i="29"/>
  <c r="M137" i="29"/>
  <c r="E98" i="29"/>
  <c r="E136" i="29"/>
  <c r="M96" i="29"/>
  <c r="M134" i="29"/>
  <c r="E57" i="26"/>
  <c r="E102" i="29"/>
  <c r="O100" i="11"/>
  <c r="M101" i="12"/>
  <c r="M196" i="20"/>
  <c r="M98" i="18"/>
  <c r="M207" i="20"/>
  <c r="M209" i="20"/>
  <c r="M203" i="20"/>
  <c r="G116" i="11"/>
  <c r="N100" i="11"/>
  <c r="C138" i="12"/>
  <c r="K136" i="12"/>
  <c r="C135" i="12"/>
  <c r="L101" i="12"/>
  <c r="G135" i="13"/>
  <c r="O46" i="10"/>
  <c r="F116" i="11"/>
  <c r="M100" i="11"/>
  <c r="B102" i="11"/>
  <c r="N137" i="12"/>
  <c r="P108" i="12"/>
  <c r="C26" i="8"/>
  <c r="K101" i="12"/>
  <c r="C100" i="12"/>
  <c r="K104" i="12"/>
  <c r="K102" i="12"/>
  <c r="O139" i="6"/>
  <c r="G138" i="6"/>
  <c r="N150" i="6"/>
  <c r="N147" i="6"/>
  <c r="G123" i="11"/>
  <c r="E116" i="11"/>
  <c r="Q101" i="11"/>
  <c r="N108" i="12"/>
  <c r="B151" i="12"/>
  <c r="J147" i="12"/>
  <c r="J117" i="12"/>
  <c r="B146" i="12"/>
  <c r="B139" i="12"/>
  <c r="J101" i="12"/>
  <c r="B100" i="12"/>
  <c r="F123" i="11"/>
  <c r="P101" i="11"/>
  <c r="I101" i="12"/>
  <c r="Q99" i="12"/>
  <c r="I102" i="12"/>
  <c r="I99" i="12"/>
  <c r="I105" i="12"/>
  <c r="L255" i="16"/>
  <c r="L206" i="16"/>
  <c r="L201" i="16"/>
  <c r="L250" i="16"/>
  <c r="D207" i="16"/>
  <c r="D205" i="16"/>
  <c r="D206" i="16"/>
  <c r="D210" i="16"/>
  <c r="D202" i="16"/>
  <c r="D212" i="16"/>
  <c r="D213" i="16"/>
  <c r="L247" i="16"/>
  <c r="L195" i="16"/>
  <c r="L187" i="16"/>
  <c r="L188" i="16"/>
  <c r="L192" i="16"/>
  <c r="L185" i="16"/>
  <c r="L189" i="16"/>
  <c r="L190" i="16"/>
  <c r="D148" i="6"/>
  <c r="L146" i="6"/>
  <c r="D145" i="6"/>
  <c r="L143" i="6"/>
  <c r="D142" i="6"/>
  <c r="D140" i="6"/>
  <c r="L135" i="6"/>
  <c r="E123" i="11"/>
  <c r="G120" i="11"/>
  <c r="O153" i="12"/>
  <c r="G152" i="12"/>
  <c r="O150" i="12"/>
  <c r="O15" i="7"/>
  <c r="G136" i="12"/>
  <c r="O134" i="12"/>
  <c r="N136" i="12"/>
  <c r="H100" i="12"/>
  <c r="P106" i="12"/>
  <c r="P104" i="12"/>
  <c r="H101" i="12"/>
  <c r="P99" i="12"/>
  <c r="H102" i="12"/>
  <c r="H99" i="12"/>
  <c r="H105" i="12"/>
  <c r="C205" i="16"/>
  <c r="C210" i="16"/>
  <c r="C202" i="16"/>
  <c r="C213" i="16"/>
  <c r="F102" i="11"/>
  <c r="F122" i="11"/>
  <c r="F121" i="11"/>
  <c r="N15" i="7"/>
  <c r="J136" i="12"/>
  <c r="O99" i="12"/>
  <c r="G15" i="8"/>
  <c r="O108" i="12"/>
  <c r="G26" i="8"/>
  <c r="O106" i="12"/>
  <c r="O104" i="12"/>
  <c r="G101" i="12"/>
  <c r="E46" i="6"/>
  <c r="E34" i="6"/>
  <c r="B205" i="16"/>
  <c r="B210" i="16"/>
  <c r="B94" i="14"/>
  <c r="B202" i="16"/>
  <c r="B213" i="16"/>
  <c r="G125" i="11"/>
  <c r="E120" i="11"/>
  <c r="E102" i="11"/>
  <c r="E127" i="11"/>
  <c r="E119" i="11"/>
  <c r="N99" i="12"/>
  <c r="N118" i="12"/>
  <c r="N129" i="12"/>
  <c r="F15" i="8"/>
  <c r="N111" i="12"/>
  <c r="N138" i="12"/>
  <c r="F101" i="12"/>
  <c r="N135" i="12"/>
  <c r="C122" i="13"/>
  <c r="C207" i="16"/>
  <c r="E125" i="11"/>
  <c r="G122" i="11"/>
  <c r="D120" i="11"/>
  <c r="M120" i="12"/>
  <c r="C46" i="6"/>
  <c r="C34" i="6"/>
  <c r="E128" i="11"/>
  <c r="E122" i="11"/>
  <c r="P103" i="12"/>
  <c r="K101" i="13"/>
  <c r="C48" i="9"/>
  <c r="C136" i="13"/>
  <c r="K184" i="15"/>
  <c r="J15" i="7"/>
  <c r="P111" i="12"/>
  <c r="P107" i="12"/>
  <c r="O146" i="13"/>
  <c r="J137" i="13"/>
  <c r="J101" i="13"/>
  <c r="Q48" i="6"/>
  <c r="I47" i="6"/>
  <c r="Q45" i="6"/>
  <c r="I41" i="6"/>
  <c r="M88" i="14"/>
  <c r="Q124" i="11"/>
  <c r="N103" i="12"/>
  <c r="Q102" i="13"/>
  <c r="I137" i="13"/>
  <c r="I101" i="13"/>
  <c r="M52" i="6"/>
  <c r="Q148" i="11"/>
  <c r="G117" i="11"/>
  <c r="P105" i="11"/>
  <c r="O103" i="11"/>
  <c r="K101" i="11"/>
  <c r="N99" i="11"/>
  <c r="P15" i="7"/>
  <c r="H15" i="7"/>
  <c r="P10" i="7"/>
  <c r="H10" i="7"/>
  <c r="N106" i="12"/>
  <c r="M103" i="12"/>
  <c r="M146" i="13"/>
  <c r="H10" i="9"/>
  <c r="P102" i="13"/>
  <c r="H101" i="13"/>
  <c r="P135" i="13"/>
  <c r="G35" i="6"/>
  <c r="C94" i="14"/>
  <c r="C212" i="16"/>
  <c r="J52" i="6"/>
  <c r="L139" i="6"/>
  <c r="D135" i="6"/>
  <c r="Q121" i="11"/>
  <c r="E117" i="11"/>
  <c r="O105" i="11"/>
  <c r="G128" i="11"/>
  <c r="O154" i="12"/>
  <c r="G150" i="12"/>
  <c r="O148" i="12"/>
  <c r="G147" i="12"/>
  <c r="O141" i="12"/>
  <c r="O10" i="7"/>
  <c r="G10" i="7"/>
  <c r="L111" i="12"/>
  <c r="M106" i="12"/>
  <c r="L103" i="12"/>
  <c r="O102" i="13"/>
  <c r="O50" i="9"/>
  <c r="G49" i="9"/>
  <c r="O135" i="13"/>
  <c r="O47" i="9"/>
  <c r="F96" i="14"/>
  <c r="F157" i="6" s="1"/>
  <c r="C215" i="15"/>
  <c r="B212" i="16"/>
  <c r="L140" i="6"/>
  <c r="P121" i="11"/>
  <c r="C117" i="11"/>
  <c r="N105" i="11"/>
  <c r="F128" i="11"/>
  <c r="F125" i="11"/>
  <c r="F117" i="11"/>
  <c r="N10" i="7"/>
  <c r="F10" i="7"/>
  <c r="N119" i="12"/>
  <c r="K111" i="12"/>
  <c r="L106" i="12"/>
  <c r="Q102" i="12"/>
  <c r="N102" i="13"/>
  <c r="F101" i="13"/>
  <c r="N135" i="13"/>
  <c r="E96" i="14"/>
  <c r="E157" i="6" s="1"/>
  <c r="M48" i="6"/>
  <c r="E47" i="6"/>
  <c r="M45" i="6"/>
  <c r="E41" i="6"/>
  <c r="K140" i="6"/>
  <c r="C139" i="6"/>
  <c r="I134" i="6"/>
  <c r="J145" i="6"/>
  <c r="J142" i="6"/>
  <c r="O121" i="11"/>
  <c r="B117" i="11"/>
  <c r="Q109" i="11"/>
  <c r="M145" i="12"/>
  <c r="M15" i="7"/>
  <c r="M10" i="7"/>
  <c r="M102" i="11"/>
  <c r="M119" i="12"/>
  <c r="J111" i="12"/>
  <c r="K106" i="12"/>
  <c r="P102" i="12"/>
  <c r="B152" i="13"/>
  <c r="H118" i="13"/>
  <c r="M102" i="13"/>
  <c r="E101" i="13"/>
  <c r="M135" i="13"/>
  <c r="J140" i="6"/>
  <c r="B139" i="6"/>
  <c r="Q116" i="11"/>
  <c r="O111" i="11"/>
  <c r="P109" i="11"/>
  <c r="Q107" i="11"/>
  <c r="H103" i="11"/>
  <c r="G99" i="11"/>
  <c r="D128" i="11"/>
  <c r="D117" i="11"/>
  <c r="D10" i="7"/>
  <c r="L99" i="11"/>
  <c r="I111" i="12"/>
  <c r="J106" i="12"/>
  <c r="O102" i="12"/>
  <c r="G118" i="13"/>
  <c r="D10" i="9"/>
  <c r="L102" i="13"/>
  <c r="D101" i="13"/>
  <c r="L99" i="13"/>
  <c r="C47" i="6"/>
  <c r="C41" i="6"/>
  <c r="C35" i="6"/>
  <c r="C207" i="15"/>
  <c r="B173" i="15"/>
  <c r="G134" i="6"/>
  <c r="L121" i="11"/>
  <c r="F99" i="11"/>
  <c r="C128" i="11"/>
  <c r="K138" i="12"/>
  <c r="H111" i="12"/>
  <c r="I106" i="12"/>
  <c r="N102" i="12"/>
  <c r="D119" i="12"/>
  <c r="D117" i="12"/>
  <c r="L15" i="8"/>
  <c r="L107" i="12"/>
  <c r="F118" i="13"/>
  <c r="K102" i="13"/>
  <c r="K50" i="9"/>
  <c r="C101" i="13"/>
  <c r="C49" i="9"/>
  <c r="K47" i="9"/>
  <c r="K99" i="13"/>
  <c r="B207" i="15"/>
  <c r="O201" i="16"/>
  <c r="O94" i="14"/>
  <c r="O206" i="16"/>
  <c r="O215" i="16"/>
  <c r="O208" i="16"/>
  <c r="G171" i="16"/>
  <c r="G168" i="16"/>
  <c r="G180" i="16"/>
  <c r="G163" i="16"/>
  <c r="G162" i="16"/>
  <c r="G90" i="14"/>
  <c r="G164" i="16"/>
  <c r="E136" i="6"/>
  <c r="E134" i="6"/>
  <c r="K121" i="11"/>
  <c r="O116" i="11"/>
  <c r="G105" i="11"/>
  <c r="D99" i="11"/>
  <c r="B128" i="11"/>
  <c r="J129" i="11"/>
  <c r="J10" i="7"/>
  <c r="J135" i="12"/>
  <c r="B99" i="11"/>
  <c r="G111" i="12"/>
  <c r="H106" i="12"/>
  <c r="M102" i="12"/>
  <c r="K109" i="12"/>
  <c r="K107" i="12"/>
  <c r="K26" i="8"/>
  <c r="C10" i="8"/>
  <c r="K103" i="12"/>
  <c r="B136" i="13"/>
  <c r="E118" i="13"/>
  <c r="J118" i="13"/>
  <c r="J148" i="13"/>
  <c r="J138" i="13"/>
  <c r="B101" i="13"/>
  <c r="J99" i="13"/>
  <c r="Q49" i="6"/>
  <c r="Q34" i="6"/>
  <c r="O138" i="6"/>
  <c r="N149" i="6"/>
  <c r="N143" i="6"/>
  <c r="Q123" i="11"/>
  <c r="C119" i="11"/>
  <c r="Q129" i="11"/>
  <c r="I15" i="7"/>
  <c r="I10" i="7"/>
  <c r="I99" i="11"/>
  <c r="D123" i="12"/>
  <c r="G106" i="12"/>
  <c r="L102" i="12"/>
  <c r="J149" i="12"/>
  <c r="B148" i="12"/>
  <c r="J146" i="12"/>
  <c r="J107" i="12"/>
  <c r="B141" i="12"/>
  <c r="B140" i="12"/>
  <c r="B135" i="12"/>
  <c r="Q135" i="13"/>
  <c r="C100" i="13"/>
  <c r="Q122" i="13"/>
  <c r="Q152" i="13"/>
  <c r="I138" i="13"/>
  <c r="Q100" i="13"/>
  <c r="I99" i="13"/>
  <c r="C136" i="6"/>
  <c r="C134" i="6"/>
  <c r="O123" i="11"/>
  <c r="L109" i="11"/>
  <c r="F119" i="12"/>
  <c r="M109" i="12"/>
  <c r="Q125" i="12"/>
  <c r="Q117" i="12"/>
  <c r="I107" i="12"/>
  <c r="Q10" i="8"/>
  <c r="I103" i="12"/>
  <c r="Q101" i="12"/>
  <c r="B100" i="13"/>
  <c r="P122" i="13"/>
  <c r="P152" i="13"/>
  <c r="P149" i="13"/>
  <c r="P119" i="13"/>
  <c r="H138" i="13"/>
  <c r="P100" i="13"/>
  <c r="H99" i="13"/>
  <c r="D256" i="17"/>
  <c r="D209" i="15"/>
  <c r="D252" i="16"/>
  <c r="D212" i="15"/>
  <c r="D204" i="15"/>
  <c r="L191" i="15"/>
  <c r="L197" i="15"/>
  <c r="D235" i="16"/>
  <c r="D233" i="16"/>
  <c r="D171" i="15"/>
  <c r="D226" i="16"/>
  <c r="D224" i="16"/>
  <c r="L222" i="16"/>
  <c r="D221" i="16"/>
  <c r="J196" i="16"/>
  <c r="C251" i="17"/>
  <c r="B251" i="17"/>
  <c r="Q250" i="17"/>
  <c r="K187" i="17"/>
  <c r="M173" i="17"/>
  <c r="M235" i="17"/>
  <c r="E232" i="17"/>
  <c r="E170" i="17"/>
  <c r="N223" i="17"/>
  <c r="N161" i="17"/>
  <c r="D242" i="17"/>
  <c r="D186" i="17"/>
  <c r="L173" i="17"/>
  <c r="L235" i="17"/>
  <c r="D232" i="17"/>
  <c r="D170" i="17"/>
  <c r="E160" i="17"/>
  <c r="E222" i="17"/>
  <c r="C242" i="17"/>
  <c r="C186" i="17"/>
  <c r="K173" i="17"/>
  <c r="K235" i="17"/>
  <c r="K171" i="17"/>
  <c r="K233" i="17"/>
  <c r="C232" i="17"/>
  <c r="C170" i="17"/>
  <c r="P184" i="19"/>
  <c r="P190" i="19"/>
  <c r="P177" i="19"/>
  <c r="P187" i="19"/>
  <c r="P180" i="19"/>
  <c r="H218" i="20"/>
  <c r="H161" i="19"/>
  <c r="K187" i="16"/>
  <c r="K188" i="16"/>
  <c r="K192" i="16"/>
  <c r="K185" i="16"/>
  <c r="B242" i="17"/>
  <c r="B186" i="17"/>
  <c r="J187" i="16"/>
  <c r="J188" i="16"/>
  <c r="J185" i="16"/>
  <c r="Q185" i="17"/>
  <c r="Q241" i="17"/>
  <c r="E99" i="13"/>
  <c r="N163" i="15"/>
  <c r="K168" i="17"/>
  <c r="P253" i="17"/>
  <c r="P204" i="17"/>
  <c r="P185" i="17"/>
  <c r="P241" i="17"/>
  <c r="L246" i="21"/>
  <c r="L210" i="21"/>
  <c r="L240" i="21"/>
  <c r="L197" i="21"/>
  <c r="L199" i="21"/>
  <c r="L207" i="21"/>
  <c r="D179" i="21"/>
  <c r="D230" i="21"/>
  <c r="D227" i="21"/>
  <c r="D176" i="21"/>
  <c r="L220" i="21"/>
  <c r="L163" i="21"/>
  <c r="L161" i="21"/>
  <c r="L218" i="21"/>
  <c r="D217" i="21"/>
  <c r="D160" i="21"/>
  <c r="L158" i="21"/>
  <c r="L215" i="21"/>
  <c r="M108" i="12"/>
  <c r="E101" i="12"/>
  <c r="D99" i="13"/>
  <c r="E230" i="15"/>
  <c r="I189" i="15"/>
  <c r="H222" i="16"/>
  <c r="H160" i="15"/>
  <c r="H257" i="16"/>
  <c r="H188" i="16"/>
  <c r="H185" i="16"/>
  <c r="M240" i="17"/>
  <c r="O253" i="17"/>
  <c r="O204" i="17"/>
  <c r="O185" i="17"/>
  <c r="O241" i="17"/>
  <c r="D128" i="12"/>
  <c r="D15" i="8"/>
  <c r="L10" i="8"/>
  <c r="D10" i="8"/>
  <c r="C15" i="9"/>
  <c r="K10" i="9"/>
  <c r="C10" i="9"/>
  <c r="C50" i="9"/>
  <c r="K100" i="13"/>
  <c r="K48" i="9"/>
  <c r="C99" i="13"/>
  <c r="C47" i="9"/>
  <c r="N201" i="15"/>
  <c r="N186" i="15"/>
  <c r="O213" i="16"/>
  <c r="O207" i="16"/>
  <c r="O202" i="16"/>
  <c r="G179" i="16"/>
  <c r="G176" i="16"/>
  <c r="G174" i="16"/>
  <c r="G172" i="16"/>
  <c r="G169" i="16"/>
  <c r="G160" i="16"/>
  <c r="G158" i="16" s="1"/>
  <c r="L240" i="17"/>
  <c r="N253" i="17"/>
  <c r="N204" i="17"/>
  <c r="F243" i="17"/>
  <c r="F187" i="17"/>
  <c r="N241" i="17"/>
  <c r="N185" i="17"/>
  <c r="F240" i="17"/>
  <c r="F184" i="17"/>
  <c r="J246" i="21"/>
  <c r="J210" i="21"/>
  <c r="J240" i="21"/>
  <c r="J197" i="21"/>
  <c r="B179" i="21"/>
  <c r="B230" i="21"/>
  <c r="B227" i="21"/>
  <c r="B176" i="21"/>
  <c r="J163" i="21"/>
  <c r="J220" i="21"/>
  <c r="J161" i="21"/>
  <c r="J218" i="21"/>
  <c r="B217" i="21"/>
  <c r="B160" i="21"/>
  <c r="J158" i="21"/>
  <c r="J215" i="21"/>
  <c r="E100" i="11"/>
  <c r="M134" i="12"/>
  <c r="C128" i="12"/>
  <c r="C123" i="12"/>
  <c r="C117" i="12"/>
  <c r="C15" i="8"/>
  <c r="K10" i="8"/>
  <c r="J15" i="9"/>
  <c r="J10" i="9"/>
  <c r="J100" i="13"/>
  <c r="M40" i="6"/>
  <c r="M34" i="6"/>
  <c r="Q174" i="15"/>
  <c r="F206" i="15"/>
  <c r="N198" i="15"/>
  <c r="F222" i="16"/>
  <c r="F160" i="15"/>
  <c r="F184" i="16"/>
  <c r="F185" i="16"/>
  <c r="N169" i="16"/>
  <c r="N173" i="16"/>
  <c r="N180" i="16"/>
  <c r="N171" i="16"/>
  <c r="K240" i="17"/>
  <c r="M253" i="17"/>
  <c r="M204" i="17"/>
  <c r="E196" i="17"/>
  <c r="E189" i="17"/>
  <c r="M185" i="17"/>
  <c r="M241" i="17"/>
  <c r="D100" i="11"/>
  <c r="B153" i="12"/>
  <c r="B150" i="12"/>
  <c r="J142" i="12"/>
  <c r="J140" i="12"/>
  <c r="J10" i="8"/>
  <c r="B102" i="12"/>
  <c r="I10" i="9"/>
  <c r="N194" i="15"/>
  <c r="E210" i="15"/>
  <c r="E206" i="15"/>
  <c r="E201" i="15"/>
  <c r="M198" i="15"/>
  <c r="M173" i="16"/>
  <c r="M180" i="16"/>
  <c r="M176" i="16"/>
  <c r="M171" i="16"/>
  <c r="M252" i="17"/>
  <c r="I240" i="17"/>
  <c r="D203" i="17"/>
  <c r="D252" i="17"/>
  <c r="D196" i="17"/>
  <c r="D189" i="17"/>
  <c r="L185" i="17"/>
  <c r="L183" i="17" s="1"/>
  <c r="L241" i="17"/>
  <c r="K134" i="12"/>
  <c r="Q127" i="12"/>
  <c r="Q119" i="12"/>
  <c r="I15" i="8"/>
  <c r="Q109" i="12"/>
  <c r="I10" i="8"/>
  <c r="H15" i="9"/>
  <c r="P10" i="9"/>
  <c r="Q178" i="15"/>
  <c r="D210" i="15"/>
  <c r="L198" i="15"/>
  <c r="L196" i="15"/>
  <c r="L245" i="17"/>
  <c r="Q179" i="16"/>
  <c r="Q171" i="16"/>
  <c r="D204" i="16"/>
  <c r="D253" i="16"/>
  <c r="D201" i="16"/>
  <c r="L198" i="16"/>
  <c r="L191" i="16"/>
  <c r="L245" i="16"/>
  <c r="L159" i="16"/>
  <c r="L162" i="16"/>
  <c r="L252" i="17"/>
  <c r="H240" i="17"/>
  <c r="C203" i="17"/>
  <c r="C252" i="17"/>
  <c r="C196" i="17"/>
  <c r="C189" i="17"/>
  <c r="K185" i="17"/>
  <c r="K241" i="17"/>
  <c r="P127" i="12"/>
  <c r="P122" i="12"/>
  <c r="P15" i="8"/>
  <c r="P109" i="12"/>
  <c r="P26" i="8"/>
  <c r="P10" i="8"/>
  <c r="H10" i="8"/>
  <c r="G50" i="9"/>
  <c r="O15" i="9"/>
  <c r="G15" i="9"/>
  <c r="O10" i="9"/>
  <c r="O49" i="9"/>
  <c r="G48" i="9"/>
  <c r="Q171" i="15"/>
  <c r="N169" i="15"/>
  <c r="C210" i="15"/>
  <c r="C201" i="15"/>
  <c r="K196" i="15"/>
  <c r="K187" i="15"/>
  <c r="C206" i="16"/>
  <c r="C204" i="16"/>
  <c r="C200" i="16" s="1"/>
  <c r="C201" i="16"/>
  <c r="K198" i="16"/>
  <c r="K191" i="16"/>
  <c r="K189" i="16"/>
  <c r="K183" i="16" s="1"/>
  <c r="K184" i="16"/>
  <c r="K161" i="16"/>
  <c r="K159" i="16"/>
  <c r="K162" i="16"/>
  <c r="K252" i="17"/>
  <c r="B203" i="17"/>
  <c r="B252" i="17"/>
  <c r="B196" i="17"/>
  <c r="B189" i="17"/>
  <c r="B240" i="17"/>
  <c r="B184" i="17"/>
  <c r="O127" i="12"/>
  <c r="O122" i="12"/>
  <c r="G129" i="12"/>
  <c r="O109" i="12"/>
  <c r="G108" i="12"/>
  <c r="O26" i="8"/>
  <c r="O10" i="8"/>
  <c r="G10" i="8"/>
  <c r="E138" i="13"/>
  <c r="K119" i="13"/>
  <c r="N15" i="9"/>
  <c r="B210" i="15"/>
  <c r="B206" i="16"/>
  <c r="B204" i="16"/>
  <c r="B201" i="16"/>
  <c r="J198" i="16"/>
  <c r="J189" i="16"/>
  <c r="J184" i="16"/>
  <c r="J159" i="16"/>
  <c r="J162" i="16"/>
  <c r="J203" i="17"/>
  <c r="J184" i="17"/>
  <c r="I253" i="17"/>
  <c r="I204" i="17"/>
  <c r="Q196" i="17"/>
  <c r="Q189" i="17"/>
  <c r="N127" i="12"/>
  <c r="F154" i="12"/>
  <c r="N152" i="12"/>
  <c r="N149" i="12"/>
  <c r="F148" i="12"/>
  <c r="N143" i="12"/>
  <c r="F108" i="12"/>
  <c r="N10" i="8"/>
  <c r="F10" i="8"/>
  <c r="D138" i="13"/>
  <c r="J119" i="13"/>
  <c r="E15" i="9"/>
  <c r="M10" i="9"/>
  <c r="E250" i="15"/>
  <c r="O171" i="15"/>
  <c r="I198" i="16"/>
  <c r="I196" i="16"/>
  <c r="I191" i="16"/>
  <c r="I189" i="16"/>
  <c r="I187" i="16"/>
  <c r="I184" i="16"/>
  <c r="Q180" i="16"/>
  <c r="Q178" i="16"/>
  <c r="Q173" i="16"/>
  <c r="Q164" i="16"/>
  <c r="I203" i="17"/>
  <c r="F160" i="17"/>
  <c r="H253" i="17"/>
  <c r="H204" i="17"/>
  <c r="H185" i="17"/>
  <c r="H183" i="17" s="1"/>
  <c r="H241" i="17"/>
  <c r="L172" i="21"/>
  <c r="M127" i="12"/>
  <c r="M122" i="12"/>
  <c r="E129" i="12"/>
  <c r="E15" i="8"/>
  <c r="E108" i="12"/>
  <c r="E10" i="8"/>
  <c r="C138" i="13"/>
  <c r="L10" i="9"/>
  <c r="L137" i="13"/>
  <c r="Q246" i="15"/>
  <c r="P205" i="15"/>
  <c r="I188" i="15"/>
  <c r="N171" i="15"/>
  <c r="J165" i="15"/>
  <c r="F198" i="16"/>
  <c r="P215" i="16"/>
  <c r="H189" i="16"/>
  <c r="H187" i="16"/>
  <c r="H184" i="16"/>
  <c r="P180" i="16"/>
  <c r="P178" i="16"/>
  <c r="P173" i="16"/>
  <c r="P171" i="16"/>
  <c r="P164" i="16"/>
  <c r="P162" i="16"/>
  <c r="P159" i="16"/>
  <c r="H203" i="17"/>
  <c r="D160" i="17"/>
  <c r="L246" i="20"/>
  <c r="D244" i="20"/>
  <c r="K237" i="21"/>
  <c r="C188" i="21"/>
  <c r="C182" i="21"/>
  <c r="K209" i="23"/>
  <c r="K171" i="23"/>
  <c r="K164" i="17"/>
  <c r="B209" i="20"/>
  <c r="I161" i="21"/>
  <c r="I218" i="21"/>
  <c r="I158" i="21"/>
  <c r="I215" i="21"/>
  <c r="J164" i="17"/>
  <c r="L198" i="19"/>
  <c r="L209" i="19"/>
  <c r="L203" i="19"/>
  <c r="D190" i="19"/>
  <c r="L226" i="20"/>
  <c r="P241" i="21"/>
  <c r="P198" i="21"/>
  <c r="H161" i="21"/>
  <c r="H218" i="21"/>
  <c r="H158" i="21"/>
  <c r="H215" i="21"/>
  <c r="I164" i="17"/>
  <c r="O75" i="18"/>
  <c r="O40" i="9"/>
  <c r="O37" i="9" s="1"/>
  <c r="K196" i="19"/>
  <c r="K162" i="19"/>
  <c r="O198" i="21"/>
  <c r="O241" i="21"/>
  <c r="G197" i="21"/>
  <c r="G240" i="21"/>
  <c r="G220" i="21"/>
  <c r="G163" i="21"/>
  <c r="G161" i="21"/>
  <c r="G218" i="21"/>
  <c r="O159" i="21"/>
  <c r="O216" i="21"/>
  <c r="G158" i="21"/>
  <c r="G215" i="21"/>
  <c r="N241" i="21"/>
  <c r="N198" i="21"/>
  <c r="N238" i="21"/>
  <c r="N195" i="21"/>
  <c r="F161" i="21"/>
  <c r="F218" i="21"/>
  <c r="N159" i="21"/>
  <c r="N216" i="21"/>
  <c r="F158" i="21"/>
  <c r="F215" i="21"/>
  <c r="K174" i="23"/>
  <c r="C128" i="28"/>
  <c r="C125" i="28"/>
  <c r="K97" i="28"/>
  <c r="K104" i="28"/>
  <c r="K100" i="28"/>
  <c r="K101" i="28"/>
  <c r="M246" i="19"/>
  <c r="H200" i="21"/>
  <c r="Q122" i="32"/>
  <c r="Q104" i="31"/>
  <c r="Q115" i="32"/>
  <c r="Q86" i="31"/>
  <c r="Q85" i="31"/>
  <c r="Q90" i="31"/>
  <c r="Q106" i="31"/>
  <c r="Q88" i="31"/>
  <c r="Q95" i="31"/>
  <c r="Q105" i="31"/>
  <c r="Q94" i="31"/>
  <c r="Q91" i="31"/>
  <c r="Q84" i="31"/>
  <c r="Q87" i="31"/>
  <c r="Q107" i="31"/>
  <c r="Q103" i="31"/>
  <c r="Q100" i="31"/>
  <c r="Q93" i="31"/>
  <c r="Q108" i="31"/>
  <c r="L207" i="19"/>
  <c r="P210" i="19"/>
  <c r="P183" i="19"/>
  <c r="P181" i="19"/>
  <c r="H177" i="19"/>
  <c r="M206" i="20"/>
  <c r="M202" i="20"/>
  <c r="O180" i="19"/>
  <c r="O207" i="19"/>
  <c r="O183" i="19"/>
  <c r="O181" i="19"/>
  <c r="O179" i="19"/>
  <c r="K205" i="23"/>
  <c r="K172" i="23"/>
  <c r="M175" i="25"/>
  <c r="M211" i="25"/>
  <c r="M209" i="25"/>
  <c r="M171" i="25"/>
  <c r="M205" i="25"/>
  <c r="M165" i="25"/>
  <c r="M151" i="25"/>
  <c r="M146" i="25"/>
  <c r="M194" i="25"/>
  <c r="E145" i="25"/>
  <c r="E193" i="25"/>
  <c r="E140" i="25"/>
  <c r="E189" i="25"/>
  <c r="M135" i="25"/>
  <c r="M186" i="25"/>
  <c r="E183" i="25"/>
  <c r="E132" i="25"/>
  <c r="M181" i="25"/>
  <c r="M130" i="25"/>
  <c r="O187" i="19"/>
  <c r="N183" i="19"/>
  <c r="N179" i="19"/>
  <c r="N176" i="19"/>
  <c r="I199" i="21"/>
  <c r="L175" i="25"/>
  <c r="L211" i="25"/>
  <c r="L209" i="25"/>
  <c r="L171" i="25"/>
  <c r="D164" i="25"/>
  <c r="D204" i="25"/>
  <c r="G75" i="18"/>
  <c r="E235" i="20"/>
  <c r="C239" i="21"/>
  <c r="C230" i="21"/>
  <c r="H199" i="21"/>
  <c r="C185" i="21"/>
  <c r="H243" i="20"/>
  <c r="P241" i="16"/>
  <c r="H240" i="16"/>
  <c r="P178" i="15"/>
  <c r="P235" i="16"/>
  <c r="P233" i="16"/>
  <c r="H232" i="16"/>
  <c r="H229" i="16"/>
  <c r="H227" i="16"/>
  <c r="P224" i="16"/>
  <c r="P221" i="16"/>
  <c r="F189" i="16"/>
  <c r="I223" i="17"/>
  <c r="N159" i="17"/>
  <c r="G197" i="17"/>
  <c r="G192" i="17"/>
  <c r="G188" i="17"/>
  <c r="H164" i="17"/>
  <c r="P163" i="17"/>
  <c r="O102" i="18"/>
  <c r="O165" i="6" s="1"/>
  <c r="D180" i="19"/>
  <c r="O160" i="19"/>
  <c r="B209" i="19"/>
  <c r="B196" i="19"/>
  <c r="J183" i="19"/>
  <c r="B159" i="19"/>
  <c r="O207" i="20"/>
  <c r="P176" i="20"/>
  <c r="O201" i="20"/>
  <c r="G190" i="20"/>
  <c r="G188" i="20"/>
  <c r="G184" i="20"/>
  <c r="G182" i="20"/>
  <c r="G180" i="20"/>
  <c r="O159" i="20"/>
  <c r="O246" i="21"/>
  <c r="M210" i="21"/>
  <c r="O74" i="22"/>
  <c r="O174" i="24"/>
  <c r="O167" i="24"/>
  <c r="O169" i="24"/>
  <c r="K96" i="28"/>
  <c r="G198" i="15"/>
  <c r="G191" i="15"/>
  <c r="G227" i="17"/>
  <c r="O226" i="17"/>
  <c r="O159" i="15"/>
  <c r="M211" i="16"/>
  <c r="E198" i="16"/>
  <c r="E196" i="16"/>
  <c r="E191" i="16"/>
  <c r="E189" i="16"/>
  <c r="E187" i="16"/>
  <c r="E184" i="16"/>
  <c r="H223" i="17"/>
  <c r="F206" i="17"/>
  <c r="F197" i="17"/>
  <c r="F192" i="17"/>
  <c r="F190" i="17"/>
  <c r="F188" i="17"/>
  <c r="E206" i="19"/>
  <c r="K200" i="19"/>
  <c r="P195" i="19"/>
  <c r="D187" i="19"/>
  <c r="C180" i="19"/>
  <c r="Q190" i="19"/>
  <c r="Q188" i="19"/>
  <c r="I183" i="19"/>
  <c r="Q182" i="19"/>
  <c r="Q166" i="19"/>
  <c r="F190" i="20"/>
  <c r="F188" i="20"/>
  <c r="F182" i="20"/>
  <c r="N162" i="20"/>
  <c r="N174" i="24"/>
  <c r="N167" i="24"/>
  <c r="N169" i="24"/>
  <c r="N170" i="24"/>
  <c r="N146" i="24"/>
  <c r="N145" i="24"/>
  <c r="N159" i="24"/>
  <c r="N150" i="24"/>
  <c r="F138" i="24"/>
  <c r="F136" i="24"/>
  <c r="F208" i="15"/>
  <c r="N192" i="15"/>
  <c r="F191" i="15"/>
  <c r="N188" i="15"/>
  <c r="N178" i="15"/>
  <c r="D215" i="16"/>
  <c r="D208" i="16"/>
  <c r="L210" i="16"/>
  <c r="D198" i="16"/>
  <c r="L197" i="16"/>
  <c r="L194" i="16"/>
  <c r="L246" i="16"/>
  <c r="D191" i="16"/>
  <c r="L235" i="16"/>
  <c r="E206" i="17"/>
  <c r="E197" i="17"/>
  <c r="E192" i="17"/>
  <c r="E190" i="17"/>
  <c r="E188" i="17"/>
  <c r="F164" i="17"/>
  <c r="N163" i="17"/>
  <c r="C233" i="19"/>
  <c r="Q163" i="19"/>
  <c r="L159" i="19"/>
  <c r="P188" i="19"/>
  <c r="H183" i="19"/>
  <c r="P182" i="19"/>
  <c r="H181" i="19"/>
  <c r="P166" i="19"/>
  <c r="M199" i="20"/>
  <c r="K246" i="21"/>
  <c r="K218" i="21"/>
  <c r="E215" i="15"/>
  <c r="E213" i="15"/>
  <c r="E208" i="15"/>
  <c r="E205" i="15"/>
  <c r="M211" i="15"/>
  <c r="E196" i="15"/>
  <c r="E191" i="15"/>
  <c r="M188" i="15"/>
  <c r="E187" i="15"/>
  <c r="M178" i="15"/>
  <c r="E159" i="15"/>
  <c r="C215" i="16"/>
  <c r="C208" i="16"/>
  <c r="K205" i="16"/>
  <c r="C198" i="16"/>
  <c r="K197" i="16"/>
  <c r="K194" i="16"/>
  <c r="C191" i="16"/>
  <c r="I235" i="17"/>
  <c r="J169" i="17"/>
  <c r="D197" i="17"/>
  <c r="D192" i="17"/>
  <c r="D190" i="17"/>
  <c r="D188" i="17"/>
  <c r="L190" i="17"/>
  <c r="M163" i="17"/>
  <c r="K81" i="18"/>
  <c r="Q168" i="19"/>
  <c r="G246" i="20"/>
  <c r="O188" i="19"/>
  <c r="G183" i="19"/>
  <c r="O182" i="19"/>
  <c r="G176" i="19"/>
  <c r="O166" i="19"/>
  <c r="D221" i="20"/>
  <c r="D215" i="20"/>
  <c r="I246" i="21"/>
  <c r="H210" i="21"/>
  <c r="C176" i="21"/>
  <c r="K173" i="23"/>
  <c r="K170" i="23"/>
  <c r="K169" i="23"/>
  <c r="K204" i="23"/>
  <c r="K164" i="23"/>
  <c r="C200" i="23"/>
  <c r="C157" i="23"/>
  <c r="K131" i="23"/>
  <c r="K138" i="23"/>
  <c r="D215" i="15"/>
  <c r="D213" i="15"/>
  <c r="L256" i="17"/>
  <c r="D208" i="15"/>
  <c r="D202" i="15"/>
  <c r="D196" i="15"/>
  <c r="L246" i="17"/>
  <c r="D191" i="15"/>
  <c r="L190" i="15"/>
  <c r="L178" i="15"/>
  <c r="L164" i="15"/>
  <c r="B215" i="16"/>
  <c r="B208" i="16"/>
  <c r="J194" i="16"/>
  <c r="J192" i="16"/>
  <c r="J173" i="16"/>
  <c r="H235" i="17"/>
  <c r="H169" i="17"/>
  <c r="J159" i="17"/>
  <c r="C206" i="17"/>
  <c r="C253" i="17"/>
  <c r="C204" i="17"/>
  <c r="C197" i="17"/>
  <c r="C192" i="17"/>
  <c r="C190" i="17"/>
  <c r="C188" i="17"/>
  <c r="K190" i="17"/>
  <c r="M232" i="19"/>
  <c r="K191" i="19"/>
  <c r="M168" i="19"/>
  <c r="F237" i="21"/>
  <c r="N188" i="19"/>
  <c r="N182" i="19"/>
  <c r="N172" i="19"/>
  <c r="N170" i="19"/>
  <c r="N166" i="19"/>
  <c r="N163" i="19"/>
  <c r="G246" i="21"/>
  <c r="F210" i="21"/>
  <c r="J207" i="21"/>
  <c r="J239" i="21"/>
  <c r="J196" i="21"/>
  <c r="B238" i="21"/>
  <c r="B195" i="21"/>
  <c r="J230" i="21"/>
  <c r="J179" i="21"/>
  <c r="B178" i="21"/>
  <c r="B229" i="21"/>
  <c r="O168" i="23"/>
  <c r="J173" i="23"/>
  <c r="J170" i="23"/>
  <c r="J169" i="23"/>
  <c r="B197" i="24"/>
  <c r="B149" i="23"/>
  <c r="C213" i="15"/>
  <c r="C208" i="15"/>
  <c r="C205" i="15"/>
  <c r="C202" i="15"/>
  <c r="K211" i="15"/>
  <c r="K192" i="15"/>
  <c r="K190" i="15"/>
  <c r="K188" i="15"/>
  <c r="K178" i="15"/>
  <c r="K171" i="15"/>
  <c r="C174" i="15"/>
  <c r="C227" i="17"/>
  <c r="K226" i="17"/>
  <c r="Q204" i="16"/>
  <c r="I197" i="16"/>
  <c r="I194" i="16"/>
  <c r="I192" i="16"/>
  <c r="I190" i="16"/>
  <c r="I188" i="16"/>
  <c r="I185" i="16"/>
  <c r="Q174" i="16"/>
  <c r="I173" i="16"/>
  <c r="Q163" i="16"/>
  <c r="G235" i="17"/>
  <c r="B206" i="17"/>
  <c r="B197" i="17"/>
  <c r="B192" i="17"/>
  <c r="B190" i="17"/>
  <c r="B188" i="17"/>
  <c r="C164" i="17"/>
  <c r="P51" i="18"/>
  <c r="P60" i="6" s="1"/>
  <c r="H191" i="19"/>
  <c r="O177" i="19"/>
  <c r="H159" i="19"/>
  <c r="E246" i="20"/>
  <c r="M202" i="19"/>
  <c r="E209" i="19"/>
  <c r="B170" i="20"/>
  <c r="B166" i="20"/>
  <c r="I207" i="21"/>
  <c r="I203" i="21"/>
  <c r="Q207" i="21"/>
  <c r="Q203" i="21"/>
  <c r="I230" i="21"/>
  <c r="I179" i="21"/>
  <c r="I176" i="21"/>
  <c r="I227" i="21"/>
  <c r="Q163" i="21"/>
  <c r="Q220" i="21"/>
  <c r="I173" i="23"/>
  <c r="I170" i="23"/>
  <c r="I169" i="23"/>
  <c r="I164" i="23"/>
  <c r="Q167" i="23"/>
  <c r="Q170" i="23"/>
  <c r="Q164" i="23"/>
  <c r="B213" i="15"/>
  <c r="J256" i="17"/>
  <c r="B208" i="15"/>
  <c r="B254" i="17"/>
  <c r="B191" i="15"/>
  <c r="P210" i="16"/>
  <c r="P204" i="16"/>
  <c r="H197" i="16"/>
  <c r="H194" i="16"/>
  <c r="H192" i="16"/>
  <c r="P189" i="16"/>
  <c r="H173" i="16"/>
  <c r="E235" i="17"/>
  <c r="I190" i="17"/>
  <c r="L177" i="19"/>
  <c r="H168" i="19"/>
  <c r="G159" i="19"/>
  <c r="L202" i="19"/>
  <c r="L195" i="19"/>
  <c r="D181" i="19"/>
  <c r="L172" i="19"/>
  <c r="D159" i="19"/>
  <c r="Q187" i="20"/>
  <c r="Q181" i="20"/>
  <c r="P246" i="21"/>
  <c r="P210" i="21"/>
  <c r="H207" i="21"/>
  <c r="H203" i="21"/>
  <c r="P81" i="18"/>
  <c r="P110" i="6" s="1"/>
  <c r="P207" i="21"/>
  <c r="H176" i="21"/>
  <c r="H227" i="21"/>
  <c r="P163" i="21"/>
  <c r="P220" i="21"/>
  <c r="K168" i="23"/>
  <c r="H173" i="23"/>
  <c r="H170" i="23"/>
  <c r="H169" i="23"/>
  <c r="Q212" i="15"/>
  <c r="Q204" i="15"/>
  <c r="I213" i="15"/>
  <c r="I197" i="15"/>
  <c r="I194" i="15"/>
  <c r="I185" i="15"/>
  <c r="I180" i="15"/>
  <c r="Q176" i="15"/>
  <c r="I173" i="15"/>
  <c r="Q169" i="15"/>
  <c r="O212" i="16"/>
  <c r="O210" i="16"/>
  <c r="O204" i="16"/>
  <c r="G197" i="16"/>
  <c r="G192" i="16"/>
  <c r="G188" i="16"/>
  <c r="G185" i="16"/>
  <c r="O189" i="16"/>
  <c r="G178" i="16"/>
  <c r="O174" i="16"/>
  <c r="G173" i="16"/>
  <c r="O163" i="16"/>
  <c r="G159" i="16"/>
  <c r="J161" i="17"/>
  <c r="P196" i="17"/>
  <c r="H190" i="17"/>
  <c r="K177" i="19"/>
  <c r="E159" i="19"/>
  <c r="K202" i="19"/>
  <c r="K195" i="19"/>
  <c r="C207" i="19"/>
  <c r="K172" i="19"/>
  <c r="K163" i="19"/>
  <c r="H244" i="20"/>
  <c r="P181" i="20"/>
  <c r="P160" i="20"/>
  <c r="I224" i="21"/>
  <c r="K163" i="21"/>
  <c r="G203" i="21"/>
  <c r="G176" i="21"/>
  <c r="G227" i="21"/>
  <c r="G173" i="23"/>
  <c r="G170" i="23"/>
  <c r="G169" i="23"/>
  <c r="G164" i="23"/>
  <c r="G204" i="23"/>
  <c r="O170" i="23"/>
  <c r="O164" i="23"/>
  <c r="P257" i="17"/>
  <c r="P255" i="17"/>
  <c r="P204" i="15"/>
  <c r="P179" i="15"/>
  <c r="P176" i="15"/>
  <c r="P172" i="15"/>
  <c r="L256" i="16"/>
  <c r="N204" i="16"/>
  <c r="F192" i="16"/>
  <c r="F188" i="16"/>
  <c r="P164" i="17"/>
  <c r="O190" i="19"/>
  <c r="J190" i="19"/>
  <c r="J177" i="19"/>
  <c r="O160" i="20"/>
  <c r="H224" i="21"/>
  <c r="I197" i="21"/>
  <c r="I163" i="21"/>
  <c r="N246" i="21"/>
  <c r="N210" i="21"/>
  <c r="F203" i="21"/>
  <c r="N207" i="21"/>
  <c r="N203" i="21"/>
  <c r="F176" i="21"/>
  <c r="F227" i="21"/>
  <c r="N163" i="21"/>
  <c r="N220" i="21"/>
  <c r="N211" i="24"/>
  <c r="N209" i="24"/>
  <c r="N205" i="24"/>
  <c r="N202" i="24"/>
  <c r="O172" i="24"/>
  <c r="G197" i="15"/>
  <c r="G194" i="15"/>
  <c r="O179" i="15"/>
  <c r="O176" i="15"/>
  <c r="O169" i="15"/>
  <c r="E197" i="16"/>
  <c r="E194" i="16"/>
  <c r="E192" i="16"/>
  <c r="E190" i="16"/>
  <c r="E188" i="16"/>
  <c r="E185" i="16"/>
  <c r="I233" i="17"/>
  <c r="F207" i="17"/>
  <c r="F205" i="17"/>
  <c r="F242" i="17"/>
  <c r="F186" i="17"/>
  <c r="O164" i="17"/>
  <c r="D51" i="18"/>
  <c r="D60" i="6" s="1"/>
  <c r="Q230" i="19"/>
  <c r="L190" i="19"/>
  <c r="P176" i="19"/>
  <c r="Q167" i="19"/>
  <c r="Q158" i="19"/>
  <c r="Q244" i="20"/>
  <c r="Q196" i="19"/>
  <c r="I231" i="20"/>
  <c r="Q229" i="20"/>
  <c r="Q223" i="20"/>
  <c r="I221" i="20"/>
  <c r="I218" i="20"/>
  <c r="Q241" i="21"/>
  <c r="G224" i="21"/>
  <c r="F197" i="21"/>
  <c r="M209" i="23"/>
  <c r="M171" i="23"/>
  <c r="M170" i="23"/>
  <c r="M164" i="23"/>
  <c r="N168" i="24"/>
  <c r="N157" i="24"/>
  <c r="F130" i="24"/>
  <c r="J97" i="28"/>
  <c r="J104" i="28"/>
  <c r="J100" i="28"/>
  <c r="P90" i="31"/>
  <c r="P106" i="31"/>
  <c r="P88" i="31"/>
  <c r="P95" i="31"/>
  <c r="K74" i="26"/>
  <c r="K171" i="6" s="1"/>
  <c r="M75" i="26"/>
  <c r="M172" i="6" s="1"/>
  <c r="E74" i="26"/>
  <c r="E171" i="6" s="1"/>
  <c r="J101" i="28"/>
  <c r="Q146" i="28"/>
  <c r="Q110" i="28"/>
  <c r="I97" i="28"/>
  <c r="I104" i="28"/>
  <c r="I100" i="28"/>
  <c r="C129" i="29"/>
  <c r="C159" i="29"/>
  <c r="C141" i="29"/>
  <c r="C105" i="29"/>
  <c r="P89" i="31"/>
  <c r="P85" i="31"/>
  <c r="O112" i="33"/>
  <c r="O90" i="31"/>
  <c r="O106" i="31"/>
  <c r="O88" i="31"/>
  <c r="O99" i="31"/>
  <c r="O95" i="31"/>
  <c r="O97" i="31"/>
  <c r="O102" i="31"/>
  <c r="L146" i="24"/>
  <c r="D145" i="25"/>
  <c r="H104" i="28"/>
  <c r="H100" i="28"/>
  <c r="N97" i="31"/>
  <c r="N102" i="31"/>
  <c r="N84" i="31"/>
  <c r="O158" i="28"/>
  <c r="O128" i="28"/>
  <c r="G150" i="28"/>
  <c r="G116" i="28"/>
  <c r="O121" i="28"/>
  <c r="O112" i="28"/>
  <c r="O115" i="28"/>
  <c r="O113" i="28"/>
  <c r="G104" i="28"/>
  <c r="G102" i="28"/>
  <c r="I125" i="29"/>
  <c r="I155" i="29"/>
  <c r="M115" i="32"/>
  <c r="M86" i="31"/>
  <c r="M99" i="31"/>
  <c r="M97" i="31"/>
  <c r="M102" i="31"/>
  <c r="M100" i="31"/>
  <c r="K123" i="33"/>
  <c r="K108" i="33"/>
  <c r="K114" i="33"/>
  <c r="K85" i="33"/>
  <c r="F189" i="24"/>
  <c r="N186" i="24"/>
  <c r="N184" i="24"/>
  <c r="F183" i="24"/>
  <c r="N181" i="24"/>
  <c r="F180" i="24"/>
  <c r="N121" i="28"/>
  <c r="N112" i="28"/>
  <c r="F104" i="28"/>
  <c r="F102" i="28"/>
  <c r="J155" i="29"/>
  <c r="L99" i="31"/>
  <c r="L97" i="31"/>
  <c r="L102" i="31"/>
  <c r="L84" i="31"/>
  <c r="L93" i="31"/>
  <c r="I75" i="26"/>
  <c r="I172" i="6" s="1"/>
  <c r="M158" i="28"/>
  <c r="M128" i="28"/>
  <c r="E150" i="28"/>
  <c r="E116" i="28"/>
  <c r="M121" i="28"/>
  <c r="M115" i="28"/>
  <c r="M113" i="28"/>
  <c r="M108" i="28"/>
  <c r="M137" i="28"/>
  <c r="M99" i="28"/>
  <c r="E104" i="28"/>
  <c r="E102" i="28"/>
  <c r="E96" i="28"/>
  <c r="G99" i="29"/>
  <c r="G137" i="29"/>
  <c r="G96" i="29"/>
  <c r="G134" i="29"/>
  <c r="P100" i="31"/>
  <c r="K112" i="33"/>
  <c r="K97" i="31"/>
  <c r="K102" i="31"/>
  <c r="K84" i="31"/>
  <c r="L121" i="28"/>
  <c r="L115" i="28"/>
  <c r="L113" i="28"/>
  <c r="L108" i="28"/>
  <c r="D104" i="28"/>
  <c r="D102" i="28"/>
  <c r="D96" i="28"/>
  <c r="C127" i="29"/>
  <c r="B108" i="31"/>
  <c r="B123" i="31"/>
  <c r="J97" i="31"/>
  <c r="J93" i="31"/>
  <c r="J89" i="31"/>
  <c r="J107" i="31"/>
  <c r="C87" i="33"/>
  <c r="K139" i="23"/>
  <c r="K130" i="23"/>
  <c r="O168" i="24"/>
  <c r="O166" i="24"/>
  <c r="O163" i="24"/>
  <c r="O157" i="24"/>
  <c r="Q76" i="26"/>
  <c r="Q173" i="6" s="1"/>
  <c r="G75" i="26"/>
  <c r="G172" i="6" s="1"/>
  <c r="C157" i="28"/>
  <c r="C141" i="28"/>
  <c r="K137" i="28"/>
  <c r="K99" i="28"/>
  <c r="C136" i="28"/>
  <c r="Q126" i="29"/>
  <c r="Q102" i="31"/>
  <c r="Q99" i="31"/>
  <c r="Q97" i="31"/>
  <c r="N166" i="24"/>
  <c r="N163" i="24"/>
  <c r="J70" i="26"/>
  <c r="B125" i="28"/>
  <c r="B129" i="28"/>
  <c r="B127" i="28"/>
  <c r="B124" i="28"/>
  <c r="J113" i="28"/>
  <c r="J108" i="28"/>
  <c r="B97" i="28"/>
  <c r="B96" i="28"/>
  <c r="O126" i="29"/>
  <c r="P107" i="31"/>
  <c r="P102" i="31"/>
  <c r="P99" i="31"/>
  <c r="P97" i="31"/>
  <c r="P93" i="31"/>
  <c r="P84" i="31"/>
  <c r="H90" i="31"/>
  <c r="H99" i="31"/>
  <c r="H93" i="31"/>
  <c r="H89" i="31"/>
  <c r="H107" i="31"/>
  <c r="H87" i="31"/>
  <c r="Q127" i="28"/>
  <c r="Q129" i="28"/>
  <c r="Q115" i="28"/>
  <c r="Q149" i="28"/>
  <c r="Q113" i="28"/>
  <c r="Q111" i="28"/>
  <c r="I113" i="28"/>
  <c r="I108" i="28"/>
  <c r="Q135" i="28"/>
  <c r="Q97" i="28"/>
  <c r="J78" i="22"/>
  <c r="J169" i="6" s="1"/>
  <c r="P115" i="28"/>
  <c r="P108" i="28"/>
  <c r="H113" i="28"/>
  <c r="H108" i="28"/>
  <c r="H96" i="28"/>
  <c r="L134" i="29"/>
  <c r="K143" i="29"/>
  <c r="K114" i="27"/>
  <c r="H34" i="30"/>
  <c r="H37" i="30"/>
  <c r="H174" i="6" s="1"/>
  <c r="M181" i="20"/>
  <c r="E206" i="21"/>
  <c r="G135" i="23"/>
  <c r="N206" i="24"/>
  <c r="F202" i="24"/>
  <c r="N155" i="23"/>
  <c r="F199" i="25"/>
  <c r="N195" i="24"/>
  <c r="F194" i="24"/>
  <c r="F188" i="25"/>
  <c r="F184" i="24"/>
  <c r="N182" i="24"/>
  <c r="F181" i="24"/>
  <c r="J159" i="24"/>
  <c r="J168" i="24"/>
  <c r="J166" i="24"/>
  <c r="J163" i="24"/>
  <c r="B170" i="24"/>
  <c r="B133" i="24"/>
  <c r="K211" i="25"/>
  <c r="E205" i="25"/>
  <c r="G181" i="25"/>
  <c r="B132" i="25"/>
  <c r="H78" i="22"/>
  <c r="H169" i="6" s="1"/>
  <c r="B70" i="26"/>
  <c r="K111" i="27"/>
  <c r="J151" i="28"/>
  <c r="B150" i="28"/>
  <c r="B148" i="28"/>
  <c r="B145" i="28"/>
  <c r="B133" i="28"/>
  <c r="B128" i="28"/>
  <c r="N72" i="26"/>
  <c r="N129" i="28"/>
  <c r="N124" i="28"/>
  <c r="N115" i="28"/>
  <c r="N113" i="28"/>
  <c r="N111" i="28"/>
  <c r="N108" i="28"/>
  <c r="F96" i="28"/>
  <c r="D136" i="29"/>
  <c r="I134" i="29"/>
  <c r="G37" i="30"/>
  <c r="G174" i="6" s="1"/>
  <c r="L107" i="31"/>
  <c r="K103" i="31"/>
  <c r="D242" i="20"/>
  <c r="D239" i="20"/>
  <c r="L230" i="20"/>
  <c r="D180" i="20"/>
  <c r="D219" i="20"/>
  <c r="M172" i="23"/>
  <c r="M166" i="23"/>
  <c r="M157" i="23"/>
  <c r="M149" i="23"/>
  <c r="M134" i="23"/>
  <c r="I172" i="24"/>
  <c r="Q169" i="24"/>
  <c r="I168" i="24"/>
  <c r="Q167" i="24"/>
  <c r="I166" i="24"/>
  <c r="Q164" i="24"/>
  <c r="I163" i="24"/>
  <c r="I147" i="24"/>
  <c r="I134" i="24"/>
  <c r="I131" i="24"/>
  <c r="J211" i="25"/>
  <c r="D205" i="25"/>
  <c r="F181" i="25"/>
  <c r="H171" i="25"/>
  <c r="Q131" i="25"/>
  <c r="J111" i="27"/>
  <c r="I158" i="29"/>
  <c r="I128" i="27"/>
  <c r="Q149" i="29"/>
  <c r="I143" i="29"/>
  <c r="Q138" i="29"/>
  <c r="Q100" i="27"/>
  <c r="M112" i="28"/>
  <c r="F34" i="30"/>
  <c r="F35" i="30"/>
  <c r="O87" i="31"/>
  <c r="M84" i="31"/>
  <c r="K179" i="20"/>
  <c r="C178" i="20"/>
  <c r="K172" i="20"/>
  <c r="C233" i="21"/>
  <c r="L166" i="23"/>
  <c r="L138" i="23"/>
  <c r="L131" i="23"/>
  <c r="P173" i="24"/>
  <c r="H172" i="24"/>
  <c r="H168" i="24"/>
  <c r="H166" i="24"/>
  <c r="H163" i="24"/>
  <c r="H147" i="24"/>
  <c r="H131" i="24"/>
  <c r="I211" i="25"/>
  <c r="Q204" i="25"/>
  <c r="Q192" i="25"/>
  <c r="B181" i="25"/>
  <c r="G171" i="25"/>
  <c r="K146" i="25"/>
  <c r="O131" i="25"/>
  <c r="F78" i="22"/>
  <c r="F169" i="6" s="1"/>
  <c r="H128" i="27"/>
  <c r="P153" i="28"/>
  <c r="H151" i="28"/>
  <c r="P147" i="28"/>
  <c r="P144" i="28"/>
  <c r="P104" i="27"/>
  <c r="C127" i="28"/>
  <c r="L112" i="28"/>
  <c r="O108" i="28"/>
  <c r="I99" i="28"/>
  <c r="K146" i="29"/>
  <c r="L137" i="29"/>
  <c r="N91" i="31"/>
  <c r="N87" i="31"/>
  <c r="K166" i="23"/>
  <c r="K157" i="23"/>
  <c r="K149" i="23"/>
  <c r="K134" i="23"/>
  <c r="O173" i="24"/>
  <c r="G172" i="24"/>
  <c r="O170" i="24"/>
  <c r="G168" i="24"/>
  <c r="G166" i="24"/>
  <c r="O164" i="24"/>
  <c r="O159" i="24"/>
  <c r="G157" i="24"/>
  <c r="O148" i="24"/>
  <c r="G147" i="24"/>
  <c r="G131" i="24"/>
  <c r="H211" i="25"/>
  <c r="F171" i="25"/>
  <c r="N131" i="25"/>
  <c r="E136" i="25"/>
  <c r="O153" i="29"/>
  <c r="G143" i="29"/>
  <c r="G111" i="27"/>
  <c r="G120" i="27"/>
  <c r="Q126" i="28"/>
  <c r="I146" i="29"/>
  <c r="K137" i="29"/>
  <c r="H109" i="29"/>
  <c r="D37" i="30"/>
  <c r="D174" i="6" s="1"/>
  <c r="D34" i="30"/>
  <c r="M91" i="31"/>
  <c r="M87" i="31"/>
  <c r="Q198" i="20"/>
  <c r="Q195" i="20"/>
  <c r="Q190" i="20"/>
  <c r="Q184" i="20"/>
  <c r="Q167" i="20"/>
  <c r="Q161" i="20"/>
  <c r="Q199" i="21"/>
  <c r="J163" i="23"/>
  <c r="J157" i="23"/>
  <c r="H157" i="24"/>
  <c r="N173" i="24"/>
  <c r="F172" i="24"/>
  <c r="F168" i="24"/>
  <c r="N164" i="24"/>
  <c r="N148" i="24"/>
  <c r="F147" i="24"/>
  <c r="M163" i="25"/>
  <c r="G146" i="25"/>
  <c r="D78" i="22"/>
  <c r="D169" i="6" s="1"/>
  <c r="I147" i="27"/>
  <c r="N104" i="27"/>
  <c r="G99" i="28"/>
  <c r="G96" i="28"/>
  <c r="G146" i="29"/>
  <c r="I137" i="29"/>
  <c r="L114" i="29"/>
  <c r="C37" i="30"/>
  <c r="C174" i="6" s="1"/>
  <c r="C34" i="30"/>
  <c r="L91" i="31"/>
  <c r="L87" i="31"/>
  <c r="N97" i="33"/>
  <c r="N120" i="33"/>
  <c r="P243" i="20"/>
  <c r="P195" i="20"/>
  <c r="P190" i="20"/>
  <c r="P184" i="20"/>
  <c r="P177" i="20"/>
  <c r="P167" i="20"/>
  <c r="P161" i="20"/>
  <c r="H206" i="21"/>
  <c r="P203" i="21"/>
  <c r="P199" i="21"/>
  <c r="M133" i="23"/>
  <c r="Q173" i="23"/>
  <c r="Q169" i="23"/>
  <c r="I168" i="23"/>
  <c r="I166" i="23"/>
  <c r="I163" i="23"/>
  <c r="Q159" i="23"/>
  <c r="Q150" i="23"/>
  <c r="I149" i="23"/>
  <c r="Q148" i="23"/>
  <c r="Q145" i="23"/>
  <c r="I134" i="23"/>
  <c r="L167" i="24"/>
  <c r="M174" i="24"/>
  <c r="M173" i="24"/>
  <c r="E172" i="24"/>
  <c r="M170" i="24"/>
  <c r="M169" i="24"/>
  <c r="M164" i="24"/>
  <c r="M159" i="24"/>
  <c r="M148" i="24"/>
  <c r="E147" i="24"/>
  <c r="M145" i="24"/>
  <c r="E136" i="24"/>
  <c r="Q203" i="25"/>
  <c r="I163" i="25"/>
  <c r="F146" i="25"/>
  <c r="K131" i="25"/>
  <c r="M140" i="29"/>
  <c r="M102" i="27"/>
  <c r="M138" i="29"/>
  <c r="M100" i="27"/>
  <c r="F99" i="28"/>
  <c r="K116" i="29"/>
  <c r="K114" i="29"/>
  <c r="K141" i="29"/>
  <c r="K105" i="29"/>
  <c r="C100" i="29"/>
  <c r="K102" i="29"/>
  <c r="K100" i="29"/>
  <c r="B37" i="30"/>
  <c r="B174" i="6" s="1"/>
  <c r="B35" i="30"/>
  <c r="J91" i="31"/>
  <c r="K87" i="31"/>
  <c r="I64" i="35"/>
  <c r="I54" i="35"/>
  <c r="I56" i="35"/>
  <c r="I60" i="35"/>
  <c r="I63" i="35"/>
  <c r="O200" i="20"/>
  <c r="O195" i="20"/>
  <c r="O190" i="20"/>
  <c r="O167" i="20"/>
  <c r="O161" i="20"/>
  <c r="O207" i="21"/>
  <c r="O203" i="21"/>
  <c r="O201" i="21"/>
  <c r="O199" i="21"/>
  <c r="G166" i="21"/>
  <c r="P173" i="23"/>
  <c r="P169" i="23"/>
  <c r="H163" i="23"/>
  <c r="P159" i="23"/>
  <c r="P158" i="23"/>
  <c r="P145" i="23"/>
  <c r="K167" i="24"/>
  <c r="L145" i="24"/>
  <c r="L173" i="24"/>
  <c r="L170" i="24"/>
  <c r="D147" i="24"/>
  <c r="D131" i="24"/>
  <c r="B211" i="25"/>
  <c r="P149" i="25"/>
  <c r="D146" i="25"/>
  <c r="N71" i="26"/>
  <c r="K58" i="26"/>
  <c r="K117" i="6" s="1"/>
  <c r="N109" i="27"/>
  <c r="D143" i="28"/>
  <c r="D111" i="27"/>
  <c r="D120" i="27"/>
  <c r="E99" i="28"/>
  <c r="K120" i="29"/>
  <c r="J114" i="29"/>
  <c r="B102" i="29"/>
  <c r="B100" i="29"/>
  <c r="N90" i="31"/>
  <c r="J87" i="31"/>
  <c r="D81" i="37"/>
  <c r="D66" i="37"/>
  <c r="D54" i="37"/>
  <c r="D75" i="37"/>
  <c r="L52" i="37"/>
  <c r="L73" i="37"/>
  <c r="N200" i="20"/>
  <c r="N190" i="20"/>
  <c r="F183" i="20"/>
  <c r="N177" i="20"/>
  <c r="N170" i="20"/>
  <c r="N167" i="20"/>
  <c r="N164" i="20"/>
  <c r="N158" i="20"/>
  <c r="N199" i="21"/>
  <c r="O173" i="23"/>
  <c r="O169" i="23"/>
  <c r="G168" i="23"/>
  <c r="G166" i="23"/>
  <c r="G163" i="23"/>
  <c r="O159" i="23"/>
  <c r="G149" i="23"/>
  <c r="O148" i="23"/>
  <c r="G134" i="23"/>
  <c r="J167" i="24"/>
  <c r="K173" i="24"/>
  <c r="K170" i="24"/>
  <c r="C147" i="24"/>
  <c r="K145" i="24"/>
  <c r="C136" i="24"/>
  <c r="C134" i="24"/>
  <c r="C131" i="24"/>
  <c r="L203" i="25"/>
  <c r="C146" i="25"/>
  <c r="F135" i="25"/>
  <c r="J71" i="26"/>
  <c r="I58" i="26"/>
  <c r="I117" i="6" s="1"/>
  <c r="K109" i="27"/>
  <c r="K115" i="27"/>
  <c r="K113" i="27"/>
  <c r="K108" i="27"/>
  <c r="C109" i="27"/>
  <c r="M120" i="28"/>
  <c r="D99" i="28"/>
  <c r="G120" i="29"/>
  <c r="Q108" i="29"/>
  <c r="I129" i="29"/>
  <c r="I159" i="29"/>
  <c r="I154" i="29"/>
  <c r="I124" i="29"/>
  <c r="I116" i="29"/>
  <c r="I114" i="29"/>
  <c r="Q146" i="29"/>
  <c r="Q110" i="29"/>
  <c r="I102" i="29"/>
  <c r="I100" i="29"/>
  <c r="P94" i="31"/>
  <c r="M90" i="31"/>
  <c r="M123" i="32"/>
  <c r="M106" i="31"/>
  <c r="M95" i="31"/>
  <c r="M200" i="20"/>
  <c r="M195" i="20"/>
  <c r="E210" i="20"/>
  <c r="M188" i="20"/>
  <c r="M184" i="20"/>
  <c r="M182" i="20"/>
  <c r="M180" i="20"/>
  <c r="M177" i="20"/>
  <c r="M158" i="20"/>
  <c r="M199" i="21"/>
  <c r="N174" i="23"/>
  <c r="N173" i="23"/>
  <c r="N169" i="23"/>
  <c r="N159" i="23"/>
  <c r="F131" i="23"/>
  <c r="J173" i="24"/>
  <c r="J170" i="24"/>
  <c r="B147" i="24"/>
  <c r="B134" i="24"/>
  <c r="B131" i="24"/>
  <c r="J132" i="24"/>
  <c r="P77" i="22"/>
  <c r="P168" i="6" s="1"/>
  <c r="G58" i="26"/>
  <c r="G117" i="6" s="1"/>
  <c r="L120" i="28"/>
  <c r="P146" i="29"/>
  <c r="P110" i="29"/>
  <c r="P113" i="29"/>
  <c r="P114" i="29"/>
  <c r="O94" i="31"/>
  <c r="K90" i="31"/>
  <c r="L108" i="31"/>
  <c r="L95" i="31"/>
  <c r="L90" i="31"/>
  <c r="L88" i="31"/>
  <c r="L243" i="20"/>
  <c r="L188" i="20"/>
  <c r="L184" i="20"/>
  <c r="L182" i="20"/>
  <c r="L180" i="20"/>
  <c r="D230" i="20"/>
  <c r="D176" i="20"/>
  <c r="D217" i="20"/>
  <c r="M173" i="23"/>
  <c r="M169" i="23"/>
  <c r="M159" i="23"/>
  <c r="M148" i="23"/>
  <c r="I174" i="24"/>
  <c r="I173" i="24"/>
  <c r="I170" i="24"/>
  <c r="I169" i="24"/>
  <c r="I167" i="24"/>
  <c r="I164" i="24"/>
  <c r="I150" i="24"/>
  <c r="E160" i="25"/>
  <c r="C135" i="25"/>
  <c r="I74" i="26"/>
  <c r="I171" i="6" s="1"/>
  <c r="H150" i="28"/>
  <c r="K115" i="28"/>
  <c r="I105" i="28"/>
  <c r="G129" i="29"/>
  <c r="G159" i="29"/>
  <c r="G116" i="29"/>
  <c r="G114" i="29"/>
  <c r="O146" i="29"/>
  <c r="O110" i="29"/>
  <c r="G141" i="29"/>
  <c r="G105" i="29"/>
  <c r="M94" i="31"/>
  <c r="K95" i="31"/>
  <c r="K91" i="31"/>
  <c r="J84" i="32"/>
  <c r="J105" i="32"/>
  <c r="C113" i="33"/>
  <c r="K188" i="20"/>
  <c r="K184" i="20"/>
  <c r="K182" i="20"/>
  <c r="K177" i="20"/>
  <c r="L173" i="23"/>
  <c r="L169" i="23"/>
  <c r="L159" i="23"/>
  <c r="H174" i="24"/>
  <c r="H173" i="24"/>
  <c r="H170" i="24"/>
  <c r="H167" i="24"/>
  <c r="H164" i="24"/>
  <c r="H150" i="24"/>
  <c r="H145" i="24"/>
  <c r="P152" i="24"/>
  <c r="L149" i="25"/>
  <c r="B135" i="25"/>
  <c r="N77" i="22"/>
  <c r="N168" i="6" s="1"/>
  <c r="Q56" i="26"/>
  <c r="Q140" i="28"/>
  <c r="J115" i="28"/>
  <c r="I112" i="29"/>
  <c r="L94" i="31"/>
  <c r="J108" i="31"/>
  <c r="J95" i="31"/>
  <c r="B93" i="31"/>
  <c r="B119" i="31"/>
  <c r="B116" i="31"/>
  <c r="B87" i="31"/>
  <c r="B84" i="31"/>
  <c r="B113" i="31"/>
  <c r="C54" i="37"/>
  <c r="C75" i="37"/>
  <c r="E67" i="40"/>
  <c r="E82" i="40"/>
  <c r="M57" i="40"/>
  <c r="M36" i="38"/>
  <c r="O74" i="41"/>
  <c r="O53" i="41"/>
  <c r="O59" i="41"/>
  <c r="O57" i="41"/>
  <c r="E37" i="42"/>
  <c r="E177" i="6" s="1"/>
  <c r="E35" i="42"/>
  <c r="M64" i="40"/>
  <c r="D37" i="42"/>
  <c r="D177" i="6" s="1"/>
  <c r="D35" i="42"/>
  <c r="L85" i="32"/>
  <c r="H94" i="33"/>
  <c r="H90" i="33"/>
  <c r="H88" i="33"/>
  <c r="O54" i="37"/>
  <c r="B61" i="39"/>
  <c r="B58" i="39"/>
  <c r="B57" i="39"/>
  <c r="C67" i="40"/>
  <c r="K57" i="40"/>
  <c r="K67" i="40"/>
  <c r="K61" i="40"/>
  <c r="G74" i="37"/>
  <c r="L53" i="41"/>
  <c r="L74" i="41"/>
  <c r="B37" i="42"/>
  <c r="B177" i="6" s="1"/>
  <c r="B35" i="42"/>
  <c r="J85" i="32"/>
  <c r="F88" i="33"/>
  <c r="I57" i="40"/>
  <c r="I67" i="40"/>
  <c r="I36" i="38"/>
  <c r="I61" i="40"/>
  <c r="C65" i="41"/>
  <c r="C57" i="41"/>
  <c r="K53" i="41"/>
  <c r="K74" i="41"/>
  <c r="N64" i="43"/>
  <c r="C64" i="44"/>
  <c r="C70" i="44"/>
  <c r="C36" i="42"/>
  <c r="H57" i="40"/>
  <c r="H67" i="40"/>
  <c r="E84" i="44"/>
  <c r="M58" i="40"/>
  <c r="G57" i="40"/>
  <c r="G54" i="40"/>
  <c r="G67" i="40"/>
  <c r="I53" i="41"/>
  <c r="I74" i="41"/>
  <c r="M64" i="39"/>
  <c r="H74" i="41"/>
  <c r="H53" i="41"/>
  <c r="H55" i="41"/>
  <c r="H56" i="41"/>
  <c r="C86" i="44"/>
  <c r="C68" i="43"/>
  <c r="K85" i="44"/>
  <c r="K67" i="43"/>
  <c r="C84" i="44"/>
  <c r="C66" i="43"/>
  <c r="K73" i="37"/>
  <c r="C37" i="38"/>
  <c r="C176" i="6" s="1"/>
  <c r="C35" i="38"/>
  <c r="L64" i="39"/>
  <c r="L63" i="39"/>
  <c r="L60" i="39"/>
  <c r="M63" i="40"/>
  <c r="M60" i="40"/>
  <c r="M54" i="40"/>
  <c r="M51" i="40"/>
  <c r="E54" i="40"/>
  <c r="E64" i="40"/>
  <c r="E36" i="38"/>
  <c r="O60" i="41"/>
  <c r="O56" i="41"/>
  <c r="G74" i="41"/>
  <c r="G53" i="41"/>
  <c r="M82" i="44"/>
  <c r="B37" i="38"/>
  <c r="B176" i="6" s="1"/>
  <c r="B34" i="38"/>
  <c r="N66" i="41"/>
  <c r="N81" i="41"/>
  <c r="F74" i="41"/>
  <c r="F53" i="41"/>
  <c r="F65" i="41"/>
  <c r="C55" i="40"/>
  <c r="C64" i="40"/>
  <c r="C36" i="38"/>
  <c r="E53" i="41"/>
  <c r="E74" i="41"/>
  <c r="M51" i="41"/>
  <c r="M72" i="41"/>
  <c r="O127" i="27"/>
  <c r="O124" i="27"/>
  <c r="G115" i="27"/>
  <c r="G113" i="27"/>
  <c r="G108" i="27"/>
  <c r="G155" i="28"/>
  <c r="O120" i="28"/>
  <c r="O135" i="28"/>
  <c r="G134" i="28"/>
  <c r="F37" i="30"/>
  <c r="F174" i="6" s="1"/>
  <c r="Q118" i="33"/>
  <c r="L93" i="32"/>
  <c r="O100" i="33"/>
  <c r="I66" i="39"/>
  <c r="I64" i="39"/>
  <c r="I63" i="39"/>
  <c r="C51" i="40"/>
  <c r="J66" i="40"/>
  <c r="J64" i="40"/>
  <c r="J63" i="40"/>
  <c r="J60" i="40"/>
  <c r="J56" i="40"/>
  <c r="J54" i="40"/>
  <c r="J51" i="40"/>
  <c r="N55" i="41"/>
  <c r="L60" i="41"/>
  <c r="L56" i="41"/>
  <c r="O51" i="37"/>
  <c r="O72" i="37"/>
  <c r="E120" i="27"/>
  <c r="E115" i="27"/>
  <c r="E111" i="27"/>
  <c r="E108" i="27"/>
  <c r="E155" i="28"/>
  <c r="M124" i="28"/>
  <c r="E151" i="28"/>
  <c r="M135" i="28"/>
  <c r="E134" i="28"/>
  <c r="N120" i="29"/>
  <c r="O107" i="31"/>
  <c r="O100" i="31"/>
  <c r="O84" i="31"/>
  <c r="P88" i="32"/>
  <c r="Q105" i="32"/>
  <c r="Q99" i="32"/>
  <c r="Q97" i="32"/>
  <c r="M115" i="33"/>
  <c r="M99" i="33"/>
  <c r="M100" i="33"/>
  <c r="M89" i="33"/>
  <c r="B81" i="37"/>
  <c r="N66" i="37"/>
  <c r="N81" i="37"/>
  <c r="M55" i="40"/>
  <c r="H64" i="40"/>
  <c r="H63" i="40"/>
  <c r="H60" i="40"/>
  <c r="H56" i="40"/>
  <c r="H54" i="40"/>
  <c r="H51" i="40"/>
  <c r="J60" i="41"/>
  <c r="J56" i="41"/>
  <c r="B72" i="44"/>
  <c r="L129" i="27"/>
  <c r="L127" i="27"/>
  <c r="D155" i="28"/>
  <c r="L128" i="28"/>
  <c r="L111" i="28"/>
  <c r="N105" i="31"/>
  <c r="N99" i="31"/>
  <c r="N93" i="31"/>
  <c r="P105" i="32"/>
  <c r="P102" i="32"/>
  <c r="P99" i="32"/>
  <c r="P97" i="32"/>
  <c r="K115" i="33"/>
  <c r="K99" i="33"/>
  <c r="L105" i="33"/>
  <c r="L100" i="33"/>
  <c r="L99" i="33"/>
  <c r="L97" i="33"/>
  <c r="L93" i="33"/>
  <c r="L89" i="33"/>
  <c r="I61" i="36"/>
  <c r="N51" i="37"/>
  <c r="L55" i="40"/>
  <c r="G64" i="40"/>
  <c r="L89" i="44"/>
  <c r="L89" i="43"/>
  <c r="L87" i="44"/>
  <c r="L87" i="43"/>
  <c r="B68" i="44"/>
  <c r="K129" i="27"/>
  <c r="K127" i="27"/>
  <c r="K124" i="27"/>
  <c r="C153" i="29"/>
  <c r="C113" i="27"/>
  <c r="C104" i="27"/>
  <c r="C102" i="27"/>
  <c r="C97" i="27"/>
  <c r="K129" i="28"/>
  <c r="K120" i="28"/>
  <c r="C134" i="28"/>
  <c r="L120" i="29"/>
  <c r="M105" i="31"/>
  <c r="M93" i="31"/>
  <c r="O105" i="32"/>
  <c r="O102" i="32"/>
  <c r="O99" i="32"/>
  <c r="O97" i="32"/>
  <c r="O93" i="32"/>
  <c r="I115" i="33"/>
  <c r="K100" i="33"/>
  <c r="K89" i="33"/>
  <c r="I67" i="35"/>
  <c r="I61" i="35"/>
  <c r="I58" i="35"/>
  <c r="I57" i="35"/>
  <c r="I55" i="35"/>
  <c r="I52" i="35"/>
  <c r="Q56" i="35"/>
  <c r="Q57" i="35"/>
  <c r="K55" i="40"/>
  <c r="D74" i="41"/>
  <c r="C85" i="44"/>
  <c r="C67" i="43"/>
  <c r="P63" i="44"/>
  <c r="P68" i="44"/>
  <c r="B153" i="28"/>
  <c r="J148" i="28"/>
  <c r="B104" i="27"/>
  <c r="J133" i="28"/>
  <c r="J120" i="28"/>
  <c r="J102" i="28"/>
  <c r="B101" i="28"/>
  <c r="K113" i="29"/>
  <c r="C114" i="29"/>
  <c r="L105" i="31"/>
  <c r="L100" i="31"/>
  <c r="P95" i="32"/>
  <c r="N102" i="32"/>
  <c r="N97" i="32"/>
  <c r="N84" i="32"/>
  <c r="K105" i="33"/>
  <c r="J105" i="33"/>
  <c r="J100" i="33"/>
  <c r="J99" i="33"/>
  <c r="J97" i="33"/>
  <c r="J93" i="33"/>
  <c r="J89" i="33"/>
  <c r="I57" i="36"/>
  <c r="K51" i="37"/>
  <c r="K72" i="37"/>
  <c r="L61" i="40"/>
  <c r="I55" i="40"/>
  <c r="C74" i="41"/>
  <c r="O36" i="42"/>
  <c r="O68" i="44"/>
  <c r="Q158" i="29"/>
  <c r="Q125" i="27"/>
  <c r="I124" i="27"/>
  <c r="Q151" i="29"/>
  <c r="I118" i="27"/>
  <c r="I150" i="29"/>
  <c r="I114" i="27"/>
  <c r="I148" i="29"/>
  <c r="I109" i="27"/>
  <c r="Q143" i="29"/>
  <c r="Q159" i="28"/>
  <c r="I129" i="28"/>
  <c r="I120" i="28"/>
  <c r="B128" i="29"/>
  <c r="J120" i="29"/>
  <c r="K107" i="31"/>
  <c r="K105" i="31"/>
  <c r="K99" i="31"/>
  <c r="M102" i="32"/>
  <c r="M97" i="32"/>
  <c r="Q106" i="33"/>
  <c r="I105" i="33"/>
  <c r="I99" i="33"/>
  <c r="Q94" i="33"/>
  <c r="I93" i="33"/>
  <c r="Q90" i="33"/>
  <c r="I89" i="33"/>
  <c r="O56" i="35"/>
  <c r="O58" i="35"/>
  <c r="O64" i="35"/>
  <c r="J64" i="36"/>
  <c r="G60" i="40"/>
  <c r="H55" i="40"/>
  <c r="E34" i="42"/>
  <c r="L37" i="42"/>
  <c r="L177" i="6" s="1"/>
  <c r="H129" i="27"/>
  <c r="H127" i="27"/>
  <c r="P151" i="28"/>
  <c r="H148" i="28"/>
  <c r="H133" i="28"/>
  <c r="H129" i="28"/>
  <c r="H120" i="28"/>
  <c r="P116" i="28"/>
  <c r="P112" i="28"/>
  <c r="H111" i="28"/>
  <c r="P109" i="28"/>
  <c r="H102" i="28"/>
  <c r="I120" i="29"/>
  <c r="Q116" i="29"/>
  <c r="L100" i="32"/>
  <c r="L97" i="32"/>
  <c r="L87" i="32"/>
  <c r="P106" i="33"/>
  <c r="H105" i="33"/>
  <c r="H100" i="33"/>
  <c r="H99" i="33"/>
  <c r="H97" i="33"/>
  <c r="P94" i="33"/>
  <c r="H93" i="33"/>
  <c r="P90" i="33"/>
  <c r="H89" i="33"/>
  <c r="I66" i="36"/>
  <c r="I64" i="36"/>
  <c r="I60" i="36"/>
  <c r="I56" i="36"/>
  <c r="I54" i="36"/>
  <c r="C60" i="40"/>
  <c r="G55" i="40"/>
  <c r="C34" i="42"/>
  <c r="O125" i="27"/>
  <c r="G124" i="27"/>
  <c r="G112" i="27"/>
  <c r="O143" i="29"/>
  <c r="O96" i="27"/>
  <c r="O118" i="28"/>
  <c r="O114" i="28"/>
  <c r="O148" i="28"/>
  <c r="H120" i="29"/>
  <c r="P116" i="29"/>
  <c r="K97" i="32"/>
  <c r="O106" i="33"/>
  <c r="G105" i="33"/>
  <c r="G99" i="33"/>
  <c r="O94" i="33"/>
  <c r="O90" i="33"/>
  <c r="G89" i="33"/>
  <c r="M58" i="35"/>
  <c r="M66" i="35"/>
  <c r="H64" i="36"/>
  <c r="H60" i="36"/>
  <c r="H60" i="41"/>
  <c r="B34" i="42"/>
  <c r="N151" i="28"/>
  <c r="F118" i="27"/>
  <c r="F114" i="27"/>
  <c r="F148" i="28"/>
  <c r="N146" i="28"/>
  <c r="F133" i="28"/>
  <c r="N127" i="28"/>
  <c r="F120" i="28"/>
  <c r="N118" i="28"/>
  <c r="N116" i="28"/>
  <c r="F115" i="28"/>
  <c r="N114" i="28"/>
  <c r="F111" i="28"/>
  <c r="N109" i="28"/>
  <c r="F108" i="28"/>
  <c r="F100" i="28"/>
  <c r="O116" i="29"/>
  <c r="G100" i="29"/>
  <c r="M37" i="30"/>
  <c r="M174" i="6" s="1"/>
  <c r="P103" i="31"/>
  <c r="H97" i="31"/>
  <c r="P91" i="31"/>
  <c r="J100" i="32"/>
  <c r="J99" i="32"/>
  <c r="J87" i="32"/>
  <c r="B87" i="32"/>
  <c r="N106" i="33"/>
  <c r="F105" i="33"/>
  <c r="F99" i="33"/>
  <c r="F97" i="33"/>
  <c r="N94" i="33"/>
  <c r="F93" i="33"/>
  <c r="N90" i="33"/>
  <c r="F89" i="33"/>
  <c r="N88" i="33"/>
  <c r="G64" i="36"/>
  <c r="G54" i="36"/>
  <c r="G63" i="37"/>
  <c r="G60" i="37"/>
  <c r="G56" i="37"/>
  <c r="G54" i="37"/>
  <c r="G75" i="37"/>
  <c r="I34" i="42"/>
  <c r="I37" i="42"/>
  <c r="I177" i="6" s="1"/>
  <c r="M158" i="29"/>
  <c r="M151" i="29"/>
  <c r="E118" i="27"/>
  <c r="E150" i="29"/>
  <c r="E114" i="27"/>
  <c r="E148" i="29"/>
  <c r="E109" i="27"/>
  <c r="M143" i="29"/>
  <c r="M96" i="27"/>
  <c r="E101" i="27"/>
  <c r="M118" i="28"/>
  <c r="M114" i="28"/>
  <c r="M148" i="28"/>
  <c r="E138" i="28"/>
  <c r="N114" i="29"/>
  <c r="O103" i="31"/>
  <c r="O91" i="31"/>
  <c r="I99" i="32"/>
  <c r="Q95" i="32"/>
  <c r="Q88" i="32"/>
  <c r="I87" i="32"/>
  <c r="M106" i="33"/>
  <c r="E105" i="33"/>
  <c r="E99" i="33"/>
  <c r="E97" i="33"/>
  <c r="M90" i="33"/>
  <c r="F64" i="36"/>
  <c r="O66" i="37"/>
  <c r="F63" i="37"/>
  <c r="H37" i="42"/>
  <c r="H177" i="6" s="1"/>
  <c r="G68" i="43"/>
  <c r="L128" i="27"/>
  <c r="L125" i="27"/>
  <c r="L151" i="28"/>
  <c r="D148" i="28"/>
  <c r="L146" i="28"/>
  <c r="D133" i="28"/>
  <c r="L118" i="28"/>
  <c r="L116" i="28"/>
  <c r="L114" i="28"/>
  <c r="L109" i="28"/>
  <c r="D100" i="28"/>
  <c r="M116" i="29"/>
  <c r="M114" i="29"/>
  <c r="E100" i="29"/>
  <c r="N106" i="31"/>
  <c r="N95" i="31"/>
  <c r="N94" i="31"/>
  <c r="N88" i="31"/>
  <c r="P103" i="32"/>
  <c r="P85" i="32"/>
  <c r="L106" i="33"/>
  <c r="L94" i="33"/>
  <c r="L90" i="33"/>
  <c r="L88" i="33"/>
  <c r="E64" i="36"/>
  <c r="E54" i="36"/>
  <c r="L66" i="37"/>
  <c r="E63" i="37"/>
  <c r="E60" i="37"/>
  <c r="E56" i="37"/>
  <c r="E54" i="37"/>
  <c r="E75" i="37"/>
  <c r="O65" i="41"/>
  <c r="I53" i="47"/>
  <c r="I75" i="48"/>
  <c r="Q74" i="48"/>
  <c r="I68" i="48"/>
  <c r="D68" i="45"/>
  <c r="D37" i="46"/>
  <c r="D178" i="6" s="1"/>
  <c r="J62" i="47"/>
  <c r="L56" i="49"/>
  <c r="Q76" i="51"/>
  <c r="C72" i="45"/>
  <c r="I59" i="47"/>
  <c r="I57" i="47"/>
  <c r="I55" i="47"/>
  <c r="O59" i="48"/>
  <c r="O52" i="48"/>
  <c r="I62" i="47"/>
  <c r="C81" i="52"/>
  <c r="C80" i="52"/>
  <c r="I61" i="47"/>
  <c r="G59" i="47"/>
  <c r="G57" i="47"/>
  <c r="I77" i="48"/>
  <c r="B81" i="52"/>
  <c r="D34" i="46"/>
  <c r="F59" i="47"/>
  <c r="F57" i="47"/>
  <c r="E77" i="48"/>
  <c r="P58" i="49"/>
  <c r="O89" i="45"/>
  <c r="M35" i="50"/>
  <c r="P64" i="35"/>
  <c r="D64" i="36"/>
  <c r="G64" i="39"/>
  <c r="G63" i="39"/>
  <c r="G60" i="39"/>
  <c r="G66" i="40"/>
  <c r="G63" i="40"/>
  <c r="G56" i="40"/>
  <c r="G51" i="40"/>
  <c r="I60" i="41"/>
  <c r="F52" i="47"/>
  <c r="D62" i="47"/>
  <c r="E76" i="48"/>
  <c r="O69" i="49"/>
  <c r="L58" i="49"/>
  <c r="K54" i="49"/>
  <c r="K87" i="51"/>
  <c r="K81" i="51"/>
  <c r="E85" i="52"/>
  <c r="Q87" i="53"/>
  <c r="Q78" i="53"/>
  <c r="O54" i="35"/>
  <c r="O51" i="35"/>
  <c r="C66" i="36"/>
  <c r="C64" i="36"/>
  <c r="C63" i="36"/>
  <c r="C60" i="36"/>
  <c r="C56" i="36"/>
  <c r="C54" i="36"/>
  <c r="C51" i="36"/>
  <c r="P65" i="37"/>
  <c r="P37" i="38"/>
  <c r="P176" i="6" s="1"/>
  <c r="F64" i="39"/>
  <c r="F63" i="39"/>
  <c r="F60" i="39"/>
  <c r="F66" i="40"/>
  <c r="F64" i="40"/>
  <c r="F63" i="40"/>
  <c r="F60" i="40"/>
  <c r="F56" i="40"/>
  <c r="F54" i="40"/>
  <c r="F51" i="40"/>
  <c r="P63" i="43"/>
  <c r="L76" i="44"/>
  <c r="M71" i="45"/>
  <c r="E75" i="48"/>
  <c r="Q73" i="48"/>
  <c r="K58" i="49"/>
  <c r="H54" i="49"/>
  <c r="N106" i="52"/>
  <c r="P87" i="53"/>
  <c r="N66" i="35"/>
  <c r="N64" i="35"/>
  <c r="N63" i="35"/>
  <c r="N60" i="35"/>
  <c r="N54" i="35"/>
  <c r="B64" i="36"/>
  <c r="B63" i="36"/>
  <c r="B60" i="36"/>
  <c r="B51" i="36"/>
  <c r="G65" i="37"/>
  <c r="G57" i="37"/>
  <c r="O65" i="37"/>
  <c r="E66" i="39"/>
  <c r="E64" i="39"/>
  <c r="E63" i="39"/>
  <c r="E60" i="39"/>
  <c r="M67" i="40"/>
  <c r="E81" i="40"/>
  <c r="M65" i="40"/>
  <c r="M61" i="40"/>
  <c r="E60" i="40"/>
  <c r="E56" i="40"/>
  <c r="E51" i="40"/>
  <c r="O73" i="43"/>
  <c r="C76" i="44"/>
  <c r="K76" i="44"/>
  <c r="I84" i="45"/>
  <c r="L68" i="45"/>
  <c r="J61" i="47"/>
  <c r="J60" i="47"/>
  <c r="O60" i="48"/>
  <c r="H55" i="48"/>
  <c r="L77" i="49"/>
  <c r="H58" i="49"/>
  <c r="J89" i="51"/>
  <c r="I89" i="51"/>
  <c r="I87" i="51"/>
  <c r="Q85" i="51"/>
  <c r="I81" i="51"/>
  <c r="I80" i="51"/>
  <c r="I78" i="51"/>
  <c r="Q77" i="51"/>
  <c r="I76" i="51"/>
  <c r="Q74" i="51"/>
  <c r="E74" i="52"/>
  <c r="O87" i="53"/>
  <c r="M64" i="35"/>
  <c r="M54" i="35"/>
  <c r="E71" i="37"/>
  <c r="I58" i="36"/>
  <c r="I55" i="36"/>
  <c r="F65" i="37"/>
  <c r="D64" i="39"/>
  <c r="L61" i="39"/>
  <c r="D60" i="39"/>
  <c r="L57" i="39"/>
  <c r="L67" i="40"/>
  <c r="D66" i="40"/>
  <c r="L65" i="40"/>
  <c r="D60" i="40"/>
  <c r="L58" i="40"/>
  <c r="N73" i="43"/>
  <c r="B70" i="44"/>
  <c r="B67" i="44"/>
  <c r="B64" i="44"/>
  <c r="J76" i="44"/>
  <c r="H84" i="45"/>
  <c r="K68" i="45"/>
  <c r="N72" i="47"/>
  <c r="G62" i="48"/>
  <c r="O61" i="48"/>
  <c r="O56" i="48"/>
  <c r="J71" i="49"/>
  <c r="F89" i="51"/>
  <c r="H87" i="51"/>
  <c r="P85" i="51"/>
  <c r="H81" i="51"/>
  <c r="D85" i="52"/>
  <c r="D74" i="52"/>
  <c r="N87" i="53"/>
  <c r="L64" i="35"/>
  <c r="L63" i="35"/>
  <c r="L60" i="35"/>
  <c r="D71" i="37"/>
  <c r="H57" i="36"/>
  <c r="E65" i="37"/>
  <c r="M65" i="37"/>
  <c r="C64" i="39"/>
  <c r="C63" i="39"/>
  <c r="K61" i="39"/>
  <c r="C60" i="39"/>
  <c r="K58" i="39"/>
  <c r="K57" i="39"/>
  <c r="C66" i="40"/>
  <c r="K65" i="40"/>
  <c r="K58" i="40"/>
  <c r="M55" i="41"/>
  <c r="M73" i="43"/>
  <c r="Q73" i="44"/>
  <c r="Q72" i="44"/>
  <c r="Q68" i="44"/>
  <c r="Q63" i="44"/>
  <c r="E84" i="45"/>
  <c r="J68" i="45"/>
  <c r="H61" i="47"/>
  <c r="H60" i="47"/>
  <c r="H73" i="49"/>
  <c r="G54" i="48"/>
  <c r="F62" i="48"/>
  <c r="N61" i="48"/>
  <c r="I71" i="49"/>
  <c r="J73" i="51"/>
  <c r="G89" i="51"/>
  <c r="G87" i="51"/>
  <c r="O85" i="51"/>
  <c r="G81" i="51"/>
  <c r="G80" i="51"/>
  <c r="G78" i="51"/>
  <c r="O74" i="51"/>
  <c r="B106" i="52"/>
  <c r="C88" i="52"/>
  <c r="M87" i="53"/>
  <c r="K63" i="35"/>
  <c r="K54" i="35"/>
  <c r="K51" i="35"/>
  <c r="G67" i="36"/>
  <c r="G61" i="36"/>
  <c r="G57" i="36"/>
  <c r="G52" i="36"/>
  <c r="D65" i="37"/>
  <c r="L65" i="37"/>
  <c r="L37" i="38"/>
  <c r="L176" i="6" s="1"/>
  <c r="B64" i="39"/>
  <c r="B63" i="39"/>
  <c r="B60" i="39"/>
  <c r="J67" i="40"/>
  <c r="B66" i="40"/>
  <c r="J65" i="40"/>
  <c r="B64" i="40"/>
  <c r="J61" i="40"/>
  <c r="J58" i="40"/>
  <c r="J57" i="40"/>
  <c r="B56" i="40"/>
  <c r="J55" i="40"/>
  <c r="J52" i="40"/>
  <c r="H82" i="41"/>
  <c r="L57" i="41"/>
  <c r="L55" i="41"/>
  <c r="L73" i="43"/>
  <c r="P73" i="44"/>
  <c r="H63" i="44"/>
  <c r="Q83" i="45"/>
  <c r="Q73" i="45"/>
  <c r="G61" i="47"/>
  <c r="G56" i="47"/>
  <c r="E62" i="48"/>
  <c r="Q60" i="49"/>
  <c r="I59" i="49"/>
  <c r="I57" i="49"/>
  <c r="Q56" i="49"/>
  <c r="B34" i="50"/>
  <c r="N90" i="51"/>
  <c r="F78" i="51"/>
  <c r="N74" i="51"/>
  <c r="F104" i="52"/>
  <c r="B85" i="52"/>
  <c r="J98" i="52"/>
  <c r="L87" i="53"/>
  <c r="J64" i="35"/>
  <c r="J63" i="35"/>
  <c r="J60" i="35"/>
  <c r="J51" i="35"/>
  <c r="F61" i="36"/>
  <c r="F57" i="36"/>
  <c r="C57" i="37"/>
  <c r="K65" i="37"/>
  <c r="I67" i="39"/>
  <c r="I61" i="39"/>
  <c r="I58" i="39"/>
  <c r="I57" i="39"/>
  <c r="I65" i="40"/>
  <c r="I58" i="40"/>
  <c r="C63" i="41"/>
  <c r="K57" i="41"/>
  <c r="K55" i="41"/>
  <c r="K73" i="43"/>
  <c r="C89" i="44"/>
  <c r="K84" i="44"/>
  <c r="C83" i="44"/>
  <c r="K81" i="44"/>
  <c r="O73" i="44"/>
  <c r="P83" i="45"/>
  <c r="O73" i="45"/>
  <c r="G66" i="45"/>
  <c r="P73" i="45"/>
  <c r="F61" i="47"/>
  <c r="L60" i="48"/>
  <c r="L53" i="48"/>
  <c r="G71" i="49"/>
  <c r="P60" i="49"/>
  <c r="P56" i="49"/>
  <c r="H37" i="50"/>
  <c r="H179" i="6" s="1"/>
  <c r="Q37" i="50"/>
  <c r="Q179" i="6" s="1"/>
  <c r="Q88" i="51"/>
  <c r="J78" i="51"/>
  <c r="M90" i="51"/>
  <c r="E89" i="51"/>
  <c r="E87" i="51"/>
  <c r="E81" i="51"/>
  <c r="E80" i="51"/>
  <c r="E78" i="51"/>
  <c r="E76" i="51"/>
  <c r="M74" i="51"/>
  <c r="B103" i="52"/>
  <c r="Q89" i="52"/>
  <c r="Q87" i="52"/>
  <c r="Q81" i="52"/>
  <c r="Q80" i="52"/>
  <c r="K87" i="53"/>
  <c r="K80" i="53"/>
  <c r="Q67" i="35"/>
  <c r="I66" i="35"/>
  <c r="Q55" i="35"/>
  <c r="Q52" i="35"/>
  <c r="I51" i="35"/>
  <c r="E67" i="36"/>
  <c r="E61" i="36"/>
  <c r="E57" i="36"/>
  <c r="E55" i="36"/>
  <c r="E52" i="36"/>
  <c r="B65" i="37"/>
  <c r="B57" i="37"/>
  <c r="B55" i="37"/>
  <c r="H61" i="39"/>
  <c r="H58" i="39"/>
  <c r="H57" i="39"/>
  <c r="P51" i="39"/>
  <c r="H65" i="40"/>
  <c r="H61" i="40"/>
  <c r="H58" i="40"/>
  <c r="J57" i="41"/>
  <c r="J55" i="41"/>
  <c r="P37" i="42"/>
  <c r="P177" i="6" s="1"/>
  <c r="J66" i="43"/>
  <c r="N68" i="44"/>
  <c r="F72" i="44"/>
  <c r="D66" i="45"/>
  <c r="E61" i="47"/>
  <c r="E56" i="47"/>
  <c r="G70" i="48"/>
  <c r="I58" i="48"/>
  <c r="O53" i="48"/>
  <c r="K60" i="48"/>
  <c r="K56" i="48"/>
  <c r="C55" i="48"/>
  <c r="P61" i="49"/>
  <c r="O60" i="49"/>
  <c r="P37" i="50"/>
  <c r="P179" i="6" s="1"/>
  <c r="N88" i="51"/>
  <c r="J77" i="51"/>
  <c r="D89" i="51"/>
  <c r="D87" i="51"/>
  <c r="L85" i="51"/>
  <c r="D81" i="51"/>
  <c r="D80" i="51"/>
  <c r="I102" i="52"/>
  <c r="P89" i="52"/>
  <c r="P87" i="52"/>
  <c r="P81" i="52"/>
  <c r="P80" i="52"/>
  <c r="P73" i="52"/>
  <c r="H90" i="52"/>
  <c r="J87" i="53"/>
  <c r="J80" i="53"/>
  <c r="P57" i="35"/>
  <c r="Q60" i="37"/>
  <c r="G61" i="39"/>
  <c r="G58" i="39"/>
  <c r="G57" i="39"/>
  <c r="G65" i="40"/>
  <c r="G61" i="40"/>
  <c r="G58" i="40"/>
  <c r="I55" i="41"/>
  <c r="Q85" i="44"/>
  <c r="I66" i="43"/>
  <c r="Q69" i="48"/>
  <c r="M61" i="49"/>
  <c r="N60" i="49"/>
  <c r="G104" i="51"/>
  <c r="O81" i="52"/>
  <c r="O80" i="52"/>
  <c r="I87" i="53"/>
  <c r="Q77" i="53"/>
  <c r="O67" i="35"/>
  <c r="O65" i="35"/>
  <c r="O61" i="35"/>
  <c r="O57" i="35"/>
  <c r="O52" i="35"/>
  <c r="C67" i="36"/>
  <c r="C65" i="36"/>
  <c r="C61" i="36"/>
  <c r="C58" i="36"/>
  <c r="C57" i="36"/>
  <c r="C55" i="36"/>
  <c r="C52" i="36"/>
  <c r="F61" i="39"/>
  <c r="F57" i="39"/>
  <c r="F67" i="40"/>
  <c r="F65" i="40"/>
  <c r="F61" i="40"/>
  <c r="F58" i="40"/>
  <c r="F57" i="40"/>
  <c r="F55" i="40"/>
  <c r="F52" i="40"/>
  <c r="H57" i="41"/>
  <c r="P90" i="44"/>
  <c r="P85" i="44"/>
  <c r="D67" i="44"/>
  <c r="D62" i="44" s="1"/>
  <c r="C60" i="47"/>
  <c r="I60" i="48"/>
  <c r="I73" i="48"/>
  <c r="I70" i="48"/>
  <c r="M60" i="49"/>
  <c r="J90" i="51"/>
  <c r="J82" i="51"/>
  <c r="J74" i="51"/>
  <c r="F106" i="52"/>
  <c r="N81" i="52"/>
  <c r="N80" i="52"/>
  <c r="F95" i="52"/>
  <c r="H87" i="53"/>
  <c r="H80" i="53"/>
  <c r="M132" i="6"/>
  <c r="G88" i="14"/>
  <c r="F88" i="14"/>
  <c r="M36" i="6"/>
  <c r="C49" i="6"/>
  <c r="K47" i="6"/>
  <c r="K44" i="6"/>
  <c r="C43" i="6"/>
  <c r="K41" i="6"/>
  <c r="C37" i="6"/>
  <c r="K35" i="6"/>
  <c r="C31" i="6"/>
  <c r="P86" i="14"/>
  <c r="K36" i="6"/>
  <c r="C59" i="6"/>
  <c r="C132" i="6" s="1"/>
  <c r="E35" i="6"/>
  <c r="D64" i="14"/>
  <c r="D85" i="14" s="1"/>
  <c r="C58" i="6"/>
  <c r="Q57" i="6"/>
  <c r="M57" i="6"/>
  <c r="E48" i="6"/>
  <c r="M37" i="6"/>
  <c r="E36" i="6"/>
  <c r="C86" i="14"/>
  <c r="C64" i="14"/>
  <c r="C56" i="6" s="1"/>
  <c r="B55" i="6"/>
  <c r="B130" i="6" s="1"/>
  <c r="C55" i="6"/>
  <c r="N74" i="14"/>
  <c r="I31" i="6"/>
  <c r="Q36" i="6"/>
  <c r="B57" i="6"/>
  <c r="B64" i="14"/>
  <c r="J104" i="6"/>
  <c r="I35" i="6"/>
  <c r="I33" i="6" s="1"/>
  <c r="L37" i="9"/>
  <c r="Q62" i="14"/>
  <c r="Q54" i="6" s="1"/>
  <c r="Q129" i="6" s="1"/>
  <c r="I44" i="6"/>
  <c r="P55" i="6"/>
  <c r="P62" i="14"/>
  <c r="F104" i="6"/>
  <c r="C44" i="6"/>
  <c r="I37" i="9"/>
  <c r="O64" i="14"/>
  <c r="O62" i="14" s="1"/>
  <c r="O54" i="6" s="1"/>
  <c r="O129" i="6" s="1"/>
  <c r="N55" i="6"/>
  <c r="N130" i="6" s="1"/>
  <c r="J37" i="9"/>
  <c r="Q43" i="6"/>
  <c r="H37" i="9"/>
  <c r="Q96" i="14"/>
  <c r="Q157" i="6" s="1"/>
  <c r="N57" i="6"/>
  <c r="N64" i="14"/>
  <c r="N56" i="6" s="1"/>
  <c r="M62" i="14"/>
  <c r="M54" i="6" s="1"/>
  <c r="M129" i="6" s="1"/>
  <c r="M43" i="6"/>
  <c r="G37" i="9"/>
  <c r="P96" i="14"/>
  <c r="P157" i="6" s="1"/>
  <c r="F37" i="9"/>
  <c r="N96" i="14"/>
  <c r="N157" i="6" s="1"/>
  <c r="L64" i="14"/>
  <c r="L62" i="14" s="1"/>
  <c r="L54" i="6" s="1"/>
  <c r="B104" i="6"/>
  <c r="E44" i="6"/>
  <c r="E37" i="9"/>
  <c r="K64" i="14"/>
  <c r="D37" i="9"/>
  <c r="J64" i="14"/>
  <c r="C37" i="9"/>
  <c r="K48" i="6"/>
  <c r="C38" i="6"/>
  <c r="Q99" i="14"/>
  <c r="Q160" i="6" s="1"/>
  <c r="I64" i="14"/>
  <c r="I62" i="14" s="1"/>
  <c r="I54" i="6" s="1"/>
  <c r="I129" i="6" s="1"/>
  <c r="M49" i="6"/>
  <c r="B96" i="14"/>
  <c r="B157" i="6" s="1"/>
  <c r="H64" i="14"/>
  <c r="H62" i="14" s="1"/>
  <c r="H54" i="6" s="1"/>
  <c r="G84" i="14"/>
  <c r="I48" i="6"/>
  <c r="Q46" i="6"/>
  <c r="Q40" i="6"/>
  <c r="Q37" i="6"/>
  <c r="G64" i="14"/>
  <c r="G56" i="6" s="1"/>
  <c r="G131" i="6" s="1"/>
  <c r="F55" i="6"/>
  <c r="F130" i="6" s="1"/>
  <c r="Q55" i="6"/>
  <c r="F57" i="6"/>
  <c r="F64" i="14"/>
  <c r="P84" i="14"/>
  <c r="B84" i="14"/>
  <c r="E64" i="14"/>
  <c r="E62" i="14" s="1"/>
  <c r="E54" i="6" s="1"/>
  <c r="E129" i="6" s="1"/>
  <c r="D55" i="6"/>
  <c r="G31" i="6"/>
  <c r="N65" i="10"/>
  <c r="N154" i="6" s="1"/>
  <c r="N46" i="10"/>
  <c r="Q59" i="10"/>
  <c r="I46" i="10"/>
  <c r="O59" i="10"/>
  <c r="M59" i="10"/>
  <c r="G59" i="10"/>
  <c r="G46" i="10"/>
  <c r="I59" i="10"/>
  <c r="F46" i="10"/>
  <c r="C60" i="10"/>
  <c r="E59" i="10"/>
  <c r="E46" i="10"/>
  <c r="L51" i="6"/>
  <c r="D46" i="10"/>
  <c r="O47" i="6"/>
  <c r="O38" i="6"/>
  <c r="K29" i="6"/>
  <c r="C59" i="10"/>
  <c r="C46" i="10"/>
  <c r="B53" i="6"/>
  <c r="B65" i="10"/>
  <c r="B154" i="6" s="1"/>
  <c r="B46" i="10"/>
  <c r="K59" i="10"/>
  <c r="K46" i="10"/>
  <c r="L50" i="10"/>
  <c r="Q52" i="6"/>
  <c r="O52" i="6"/>
  <c r="N52" i="6"/>
  <c r="F150" i="6"/>
  <c r="P135" i="6"/>
  <c r="P150" i="6"/>
  <c r="H146" i="6"/>
  <c r="P144" i="6"/>
  <c r="H143" i="6"/>
  <c r="P136" i="6"/>
  <c r="F146" i="6"/>
  <c r="O136" i="6"/>
  <c r="L150" i="6"/>
  <c r="D149" i="6"/>
  <c r="L144" i="6"/>
  <c r="D143" i="6"/>
  <c r="K134" i="6"/>
  <c r="H134" i="6"/>
  <c r="Q131" i="6"/>
  <c r="H150" i="6"/>
  <c r="P148" i="6"/>
  <c r="P142" i="6"/>
  <c r="O150" i="6"/>
  <c r="K150" i="6"/>
  <c r="G150" i="6"/>
  <c r="C150" i="6"/>
  <c r="C149" i="6"/>
  <c r="B149" i="6"/>
  <c r="O148" i="6"/>
  <c r="K148" i="6"/>
  <c r="G148" i="6"/>
  <c r="H147" i="6"/>
  <c r="D147" i="6"/>
  <c r="G147" i="6"/>
  <c r="C147" i="6"/>
  <c r="B147" i="6"/>
  <c r="O146" i="6"/>
  <c r="K146" i="6"/>
  <c r="K145" i="6"/>
  <c r="G145" i="6"/>
  <c r="C145" i="6"/>
  <c r="B145" i="6"/>
  <c r="O144" i="6"/>
  <c r="O143" i="6"/>
  <c r="K143" i="6"/>
  <c r="G143" i="6"/>
  <c r="C143" i="6"/>
  <c r="C142" i="6"/>
  <c r="B143" i="6"/>
  <c r="D136" i="6"/>
  <c r="D134" i="6"/>
  <c r="L134" i="6"/>
  <c r="E132" i="6"/>
  <c r="E130" i="6"/>
  <c r="M127" i="6"/>
  <c r="C127" i="6"/>
  <c r="P133" i="6"/>
  <c r="M94" i="18"/>
  <c r="E127" i="6"/>
  <c r="C87" i="6"/>
  <c r="G149" i="6"/>
  <c r="K147" i="6"/>
  <c r="O145" i="6"/>
  <c r="C144" i="6"/>
  <c r="G142" i="6"/>
  <c r="H99" i="11"/>
  <c r="F137" i="12"/>
  <c r="F123" i="12"/>
  <c r="G149" i="13"/>
  <c r="B87" i="6"/>
  <c r="F139" i="6"/>
  <c r="Q145" i="12"/>
  <c r="Q118" i="11"/>
  <c r="Q138" i="11"/>
  <c r="F126" i="12"/>
  <c r="B105" i="12"/>
  <c r="B243" i="16"/>
  <c r="B187" i="15"/>
  <c r="F241" i="16"/>
  <c r="F185" i="15"/>
  <c r="J239" i="16"/>
  <c r="J192" i="15"/>
  <c r="J194" i="15"/>
  <c r="J196" i="15"/>
  <c r="J185" i="15"/>
  <c r="J187" i="15"/>
  <c r="J190" i="15"/>
  <c r="N234" i="16"/>
  <c r="N172" i="15"/>
  <c r="J229" i="16"/>
  <c r="J168" i="15"/>
  <c r="J170" i="15"/>
  <c r="J172" i="15"/>
  <c r="J174" i="15"/>
  <c r="J180" i="15"/>
  <c r="J176" i="15"/>
  <c r="J178" i="15"/>
  <c r="B226" i="16"/>
  <c r="B164" i="15"/>
  <c r="Q60" i="10"/>
  <c r="P120" i="11"/>
  <c r="P129" i="11"/>
  <c r="H143" i="13"/>
  <c r="H109" i="11"/>
  <c r="D140" i="13"/>
  <c r="D104" i="11"/>
  <c r="M82" i="14"/>
  <c r="O60" i="10"/>
  <c r="Q126" i="11"/>
  <c r="P117" i="11"/>
  <c r="J122" i="13"/>
  <c r="J152" i="13"/>
  <c r="P256" i="17"/>
  <c r="P209" i="15"/>
  <c r="D255" i="17"/>
  <c r="D206" i="15"/>
  <c r="L244" i="17"/>
  <c r="L244" i="16"/>
  <c r="L188" i="15"/>
  <c r="P242" i="16"/>
  <c r="P186" i="15"/>
  <c r="D241" i="16"/>
  <c r="D185" i="15"/>
  <c r="H239" i="16"/>
  <c r="H196" i="15"/>
  <c r="H198" i="15"/>
  <c r="H187" i="15"/>
  <c r="H192" i="15"/>
  <c r="P232" i="16"/>
  <c r="P170" i="15"/>
  <c r="M60" i="10"/>
  <c r="P126" i="11"/>
  <c r="B123" i="12"/>
  <c r="B120" i="12"/>
  <c r="C149" i="13"/>
  <c r="I122" i="13"/>
  <c r="I152" i="13"/>
  <c r="J201" i="15"/>
  <c r="H212" i="16"/>
  <c r="O183" i="16"/>
  <c r="N140" i="6"/>
  <c r="Q136" i="11"/>
  <c r="N104" i="12"/>
  <c r="G105" i="12"/>
  <c r="G100" i="12"/>
  <c r="G107" i="12"/>
  <c r="G102" i="12"/>
  <c r="G119" i="13"/>
  <c r="H122" i="13"/>
  <c r="H152" i="13"/>
  <c r="J198" i="15"/>
  <c r="J103" i="12"/>
  <c r="J139" i="12"/>
  <c r="F105" i="12"/>
  <c r="F100" i="12"/>
  <c r="F107" i="12"/>
  <c r="G122" i="13"/>
  <c r="G152" i="13"/>
  <c r="L55" i="6"/>
  <c r="L96" i="14"/>
  <c r="L157" i="6" s="1"/>
  <c r="E105" i="12"/>
  <c r="E100" i="12"/>
  <c r="E107" i="12"/>
  <c r="E102" i="12"/>
  <c r="E62" i="10"/>
  <c r="G57" i="6"/>
  <c r="G86" i="14"/>
  <c r="O49" i="6"/>
  <c r="G46" i="6"/>
  <c r="O35" i="6"/>
  <c r="D100" i="12"/>
  <c r="D107" i="12"/>
  <c r="D102" i="12"/>
  <c r="D109" i="12"/>
  <c r="D111" i="12"/>
  <c r="D105" i="12"/>
  <c r="B59" i="6"/>
  <c r="B88" i="14"/>
  <c r="B100" i="14"/>
  <c r="B161" i="6" s="1"/>
  <c r="J55" i="6"/>
  <c r="J130" i="6" s="1"/>
  <c r="J96" i="14"/>
  <c r="J157" i="6" s="1"/>
  <c r="M255" i="15"/>
  <c r="G200" i="16"/>
  <c r="F149" i="6"/>
  <c r="J147" i="6"/>
  <c r="N145" i="6"/>
  <c r="B144" i="6"/>
  <c r="N138" i="6"/>
  <c r="C102" i="12"/>
  <c r="C109" i="12"/>
  <c r="C62" i="10"/>
  <c r="C111" i="12"/>
  <c r="I84" i="14"/>
  <c r="I96" i="14"/>
  <c r="I157" i="6" s="1"/>
  <c r="G82" i="14"/>
  <c r="H190" i="15"/>
  <c r="M128" i="11"/>
  <c r="P118" i="11"/>
  <c r="F102" i="12"/>
  <c r="B154" i="12"/>
  <c r="B126" i="12"/>
  <c r="H55" i="6"/>
  <c r="H96" i="14"/>
  <c r="H157" i="6" s="1"/>
  <c r="J88" i="14"/>
  <c r="J82" i="14"/>
  <c r="F8" i="6"/>
  <c r="F132" i="6" s="1"/>
  <c r="F82" i="14"/>
  <c r="C130" i="6"/>
  <c r="P123" i="11"/>
  <c r="B136" i="12"/>
  <c r="F111" i="12"/>
  <c r="G44" i="6"/>
  <c r="O40" i="6"/>
  <c r="G37" i="6"/>
  <c r="M86" i="14"/>
  <c r="M92" i="14"/>
  <c r="H189" i="15"/>
  <c r="M121" i="11"/>
  <c r="E111" i="12"/>
  <c r="F106" i="12"/>
  <c r="F104" i="12"/>
  <c r="E106" i="12"/>
  <c r="E104" i="12"/>
  <c r="F99" i="12"/>
  <c r="F112" i="12"/>
  <c r="C135" i="13"/>
  <c r="J86" i="14"/>
  <c r="J92" i="14"/>
  <c r="B8" i="6"/>
  <c r="B82" i="14"/>
  <c r="P87" i="6"/>
  <c r="N66" i="10"/>
  <c r="N155" i="6" s="1"/>
  <c r="I60" i="10"/>
  <c r="K154" i="12"/>
  <c r="K126" i="11"/>
  <c r="J116" i="12"/>
  <c r="D106" i="12"/>
  <c r="B104" i="12"/>
  <c r="E99" i="12"/>
  <c r="Q63" i="10"/>
  <c r="Q118" i="12"/>
  <c r="E112" i="12"/>
  <c r="B137" i="13"/>
  <c r="D96" i="14"/>
  <c r="D157" i="6" s="1"/>
  <c r="G49" i="6"/>
  <c r="O45" i="6"/>
  <c r="O29" i="6"/>
  <c r="O127" i="6" s="1"/>
  <c r="D203" i="15"/>
  <c r="J169" i="15"/>
  <c r="O87" i="6"/>
  <c r="J66" i="10"/>
  <c r="J155" i="6" s="1"/>
  <c r="K123" i="11"/>
  <c r="N139" i="12"/>
  <c r="N103" i="11"/>
  <c r="F136" i="12"/>
  <c r="F100" i="11"/>
  <c r="J105" i="11"/>
  <c r="J102" i="11"/>
  <c r="J134" i="12"/>
  <c r="C106" i="12"/>
  <c r="D99" i="12"/>
  <c r="P118" i="12"/>
  <c r="P120" i="12"/>
  <c r="P129" i="12"/>
  <c r="P116" i="12"/>
  <c r="P123" i="12"/>
  <c r="D112" i="12"/>
  <c r="D104" i="12"/>
  <c r="M152" i="13"/>
  <c r="Q138" i="13"/>
  <c r="Q136" i="13"/>
  <c r="J58" i="6"/>
  <c r="J87" i="14"/>
  <c r="D88" i="14"/>
  <c r="H86" i="14"/>
  <c r="L84" i="14"/>
  <c r="J184" i="15"/>
  <c r="N87" i="6"/>
  <c r="G140" i="6"/>
  <c r="K138" i="6"/>
  <c r="J150" i="6"/>
  <c r="N148" i="6"/>
  <c r="F145" i="6"/>
  <c r="J143" i="6"/>
  <c r="F138" i="6"/>
  <c r="M116" i="11"/>
  <c r="I134" i="12"/>
  <c r="I105" i="11"/>
  <c r="B134" i="12"/>
  <c r="B106" i="12"/>
  <c r="C99" i="12"/>
  <c r="O120" i="12"/>
  <c r="O129" i="12"/>
  <c r="G109" i="12"/>
  <c r="C104" i="12"/>
  <c r="L152" i="13"/>
  <c r="P138" i="13"/>
  <c r="P136" i="13"/>
  <c r="F86" i="14"/>
  <c r="I87" i="14"/>
  <c r="I99" i="14"/>
  <c r="I160" i="6" s="1"/>
  <c r="Q226" i="15"/>
  <c r="J171" i="15"/>
  <c r="M87" i="6"/>
  <c r="J138" i="6"/>
  <c r="K135" i="6"/>
  <c r="Q53" i="6"/>
  <c r="Q127" i="11"/>
  <c r="M118" i="11"/>
  <c r="H154" i="13"/>
  <c r="H126" i="11"/>
  <c r="L139" i="13"/>
  <c r="L103" i="11"/>
  <c r="H105" i="11"/>
  <c r="H100" i="11"/>
  <c r="H107" i="11"/>
  <c r="H102" i="11"/>
  <c r="Q129" i="12"/>
  <c r="B99" i="12"/>
  <c r="J152" i="12"/>
  <c r="J122" i="12"/>
  <c r="K152" i="13"/>
  <c r="O138" i="13"/>
  <c r="O136" i="13"/>
  <c r="O129" i="13"/>
  <c r="B86" i="14"/>
  <c r="N7" i="6"/>
  <c r="N81" i="14"/>
  <c r="D205" i="15"/>
  <c r="H184" i="15"/>
  <c r="L87" i="6"/>
  <c r="L93" i="6"/>
  <c r="I135" i="6"/>
  <c r="O53" i="6"/>
  <c r="E60" i="10"/>
  <c r="G154" i="12"/>
  <c r="G126" i="11"/>
  <c r="G153" i="12"/>
  <c r="G151" i="12"/>
  <c r="G121" i="11"/>
  <c r="C150" i="12"/>
  <c r="G148" i="12"/>
  <c r="K146" i="12"/>
  <c r="C141" i="12"/>
  <c r="O140" i="12"/>
  <c r="K139" i="12"/>
  <c r="O137" i="12"/>
  <c r="C136" i="12"/>
  <c r="G134" i="12"/>
  <c r="G100" i="11"/>
  <c r="G102" i="11"/>
  <c r="G109" i="11"/>
  <c r="G111" i="11"/>
  <c r="F116" i="12"/>
  <c r="Q120" i="12"/>
  <c r="E109" i="12"/>
  <c r="O147" i="13"/>
  <c r="N138" i="13"/>
  <c r="M94" i="14"/>
  <c r="G47" i="6"/>
  <c r="O43" i="6"/>
  <c r="G40" i="6"/>
  <c r="O36" i="6"/>
  <c r="M221" i="15"/>
  <c r="J195" i="15"/>
  <c r="F169" i="15"/>
  <c r="L254" i="17"/>
  <c r="L254" i="16"/>
  <c r="L205" i="15"/>
  <c r="H213" i="15"/>
  <c r="H215" i="15"/>
  <c r="H202" i="15"/>
  <c r="H204" i="15"/>
  <c r="L237" i="17"/>
  <c r="L237" i="16"/>
  <c r="L236" i="17"/>
  <c r="L236" i="16"/>
  <c r="L174" i="15"/>
  <c r="L233" i="16"/>
  <c r="L171" i="15"/>
  <c r="P231" i="16"/>
  <c r="P169" i="15"/>
  <c r="D230" i="16"/>
  <c r="D168" i="15"/>
  <c r="K87" i="6"/>
  <c r="O149" i="6"/>
  <c r="C148" i="6"/>
  <c r="G146" i="6"/>
  <c r="K144" i="6"/>
  <c r="O142" i="6"/>
  <c r="H135" i="6"/>
  <c r="N53" i="6"/>
  <c r="M127" i="11"/>
  <c r="Q120" i="11"/>
  <c r="F134" i="12"/>
  <c r="Q126" i="12"/>
  <c r="G110" i="12"/>
  <c r="D101" i="12"/>
  <c r="M138" i="13"/>
  <c r="K94" i="14"/>
  <c r="M99" i="14"/>
  <c r="M160" i="6" s="1"/>
  <c r="P212" i="15"/>
  <c r="B205" i="15"/>
  <c r="G213" i="15"/>
  <c r="G202" i="15"/>
  <c r="G204" i="15"/>
  <c r="G210" i="15"/>
  <c r="J87" i="6"/>
  <c r="G135" i="6"/>
  <c r="M53" i="6"/>
  <c r="J148" i="6"/>
  <c r="N146" i="6"/>
  <c r="F143" i="6"/>
  <c r="N139" i="6"/>
  <c r="F66" i="10"/>
  <c r="F155" i="6" s="1"/>
  <c r="L106" i="11"/>
  <c r="Q149" i="12"/>
  <c r="Q143" i="12"/>
  <c r="Q142" i="12"/>
  <c r="Q142" i="11"/>
  <c r="E134" i="12"/>
  <c r="F110" i="12"/>
  <c r="C101" i="12"/>
  <c r="M147" i="13"/>
  <c r="L138" i="13"/>
  <c r="J94" i="14"/>
  <c r="H195" i="15"/>
  <c r="P173" i="15"/>
  <c r="Q87" i="6"/>
  <c r="I87" i="6"/>
  <c r="E135" i="6"/>
  <c r="N129" i="11"/>
  <c r="M120" i="11"/>
  <c r="P127" i="11"/>
  <c r="D154" i="13"/>
  <c r="D126" i="11"/>
  <c r="D151" i="13"/>
  <c r="D121" i="11"/>
  <c r="D102" i="11"/>
  <c r="D109" i="11"/>
  <c r="D111" i="11"/>
  <c r="F121" i="12"/>
  <c r="F118" i="12"/>
  <c r="E110" i="12"/>
  <c r="B101" i="12"/>
  <c r="B109" i="12"/>
  <c r="L147" i="13"/>
  <c r="K138" i="13"/>
  <c r="K137" i="13"/>
  <c r="K49" i="9"/>
  <c r="G94" i="14"/>
  <c r="J189" i="15"/>
  <c r="J186" i="15"/>
  <c r="H87" i="6"/>
  <c r="P147" i="6"/>
  <c r="D146" i="6"/>
  <c r="H144" i="6"/>
  <c r="L142" i="6"/>
  <c r="D123" i="11"/>
  <c r="C154" i="12"/>
  <c r="C153" i="12"/>
  <c r="C123" i="11"/>
  <c r="C151" i="12"/>
  <c r="C121" i="11"/>
  <c r="O149" i="12"/>
  <c r="C148" i="12"/>
  <c r="G146" i="12"/>
  <c r="O143" i="12"/>
  <c r="O142" i="12"/>
  <c r="K140" i="12"/>
  <c r="G139" i="12"/>
  <c r="K137" i="12"/>
  <c r="O135" i="12"/>
  <c r="C134" i="12"/>
  <c r="C102" i="11"/>
  <c r="C104" i="11"/>
  <c r="C99" i="11"/>
  <c r="C106" i="11"/>
  <c r="B116" i="12"/>
  <c r="D110" i="12"/>
  <c r="Q123" i="12"/>
  <c r="K147" i="13"/>
  <c r="F94" i="14"/>
  <c r="G87" i="6"/>
  <c r="K149" i="6"/>
  <c r="O147" i="6"/>
  <c r="C146" i="6"/>
  <c r="G144" i="6"/>
  <c r="K142" i="6"/>
  <c r="C135" i="6"/>
  <c r="I53" i="6"/>
  <c r="Q122" i="11"/>
  <c r="H104" i="11"/>
  <c r="B126" i="11"/>
  <c r="B123" i="11"/>
  <c r="J112" i="11"/>
  <c r="B121" i="12"/>
  <c r="J147" i="13"/>
  <c r="G101" i="13"/>
  <c r="J84" i="14"/>
  <c r="H210" i="15"/>
  <c r="H186" i="15"/>
  <c r="F87" i="6"/>
  <c r="B150" i="6"/>
  <c r="J146" i="6"/>
  <c r="N144" i="6"/>
  <c r="H106" i="11"/>
  <c r="Q152" i="12"/>
  <c r="Q147" i="12"/>
  <c r="I112" i="11"/>
  <c r="O118" i="12"/>
  <c r="I147" i="13"/>
  <c r="O119" i="13"/>
  <c r="B171" i="15"/>
  <c r="E87" i="6"/>
  <c r="P134" i="6"/>
  <c r="P125" i="11"/>
  <c r="P122" i="11"/>
  <c r="B118" i="12"/>
  <c r="C112" i="12"/>
  <c r="H147" i="13"/>
  <c r="F84" i="14"/>
  <c r="J197" i="15"/>
  <c r="M186" i="15"/>
  <c r="M190" i="15"/>
  <c r="M192" i="15"/>
  <c r="M194" i="15"/>
  <c r="M196" i="15"/>
  <c r="M185" i="15"/>
  <c r="M168" i="15"/>
  <c r="M170" i="15"/>
  <c r="M172" i="15"/>
  <c r="M174" i="15"/>
  <c r="M180" i="15"/>
  <c r="M176" i="15"/>
  <c r="P177" i="17"/>
  <c r="P75" i="14"/>
  <c r="P181" i="17"/>
  <c r="D87" i="6"/>
  <c r="H149" i="6"/>
  <c r="P145" i="6"/>
  <c r="D144" i="6"/>
  <c r="H142" i="6"/>
  <c r="O134" i="6"/>
  <c r="F65" i="10"/>
  <c r="F154" i="6" s="1"/>
  <c r="O152" i="12"/>
  <c r="O122" i="11"/>
  <c r="K149" i="12"/>
  <c r="K119" i="11"/>
  <c r="K115" i="11" s="1"/>
  <c r="O147" i="12"/>
  <c r="O117" i="11"/>
  <c r="C146" i="12"/>
  <c r="C116" i="11"/>
  <c r="K143" i="12"/>
  <c r="K109" i="11"/>
  <c r="K142" i="12"/>
  <c r="G140" i="12"/>
  <c r="G104" i="11"/>
  <c r="C139" i="12"/>
  <c r="G137" i="12"/>
  <c r="K135" i="12"/>
  <c r="B112" i="12"/>
  <c r="B103" i="12"/>
  <c r="Q116" i="12"/>
  <c r="G147" i="13"/>
  <c r="H197" i="15"/>
  <c r="J173" i="15"/>
  <c r="H194" i="15"/>
  <c r="D243" i="16"/>
  <c r="D187" i="15"/>
  <c r="H241" i="16"/>
  <c r="H185" i="15"/>
  <c r="L239" i="17"/>
  <c r="L239" i="16"/>
  <c r="L192" i="15"/>
  <c r="L194" i="15"/>
  <c r="L185" i="15"/>
  <c r="L186" i="15"/>
  <c r="D237" i="17"/>
  <c r="D237" i="16"/>
  <c r="D174" i="15"/>
  <c r="D236" i="16"/>
  <c r="D236" i="17"/>
  <c r="I86" i="14"/>
  <c r="C93" i="14"/>
  <c r="P201" i="15"/>
  <c r="J188" i="15"/>
  <c r="C172" i="15"/>
  <c r="O163" i="15"/>
  <c r="M171" i="15"/>
  <c r="D254" i="17"/>
  <c r="D247" i="17"/>
  <c r="D245" i="17"/>
  <c r="P243" i="17"/>
  <c r="P187" i="17"/>
  <c r="P178" i="17"/>
  <c r="P175" i="17"/>
  <c r="P172" i="17"/>
  <c r="B224" i="17"/>
  <c r="B162" i="17"/>
  <c r="D220" i="16"/>
  <c r="D159" i="15"/>
  <c r="D220" i="17"/>
  <c r="O243" i="17"/>
  <c r="O187" i="17"/>
  <c r="G169" i="17"/>
  <c r="G231" i="17"/>
  <c r="Q161" i="17"/>
  <c r="Q223" i="17"/>
  <c r="C220" i="17"/>
  <c r="C159" i="15"/>
  <c r="F252" i="17"/>
  <c r="L212" i="16"/>
  <c r="C190" i="16"/>
  <c r="Q204" i="17"/>
  <c r="Q253" i="17"/>
  <c r="E252" i="17"/>
  <c r="I201" i="17"/>
  <c r="I250" i="17"/>
  <c r="Q203" i="16"/>
  <c r="B190" i="16"/>
  <c r="Q212" i="16"/>
  <c r="Q209" i="16"/>
  <c r="Q207" i="16"/>
  <c r="P257" i="16"/>
  <c r="P212" i="16"/>
  <c r="P209" i="16"/>
  <c r="D255" i="16"/>
  <c r="Q202" i="16"/>
  <c r="L253" i="16"/>
  <c r="L204" i="16"/>
  <c r="P202" i="16"/>
  <c r="D196" i="16"/>
  <c r="D239" i="16"/>
  <c r="D187" i="16"/>
  <c r="D185" i="16"/>
  <c r="D190" i="16"/>
  <c r="D197" i="16"/>
  <c r="D171" i="16"/>
  <c r="D168" i="16"/>
  <c r="K250" i="17"/>
  <c r="C187" i="16"/>
  <c r="C185" i="16"/>
  <c r="C197" i="16"/>
  <c r="C171" i="16"/>
  <c r="C180" i="16"/>
  <c r="C168" i="16"/>
  <c r="B187" i="16"/>
  <c r="B194" i="16"/>
  <c r="B197" i="16"/>
  <c r="B171" i="16"/>
  <c r="B173" i="16"/>
  <c r="B180" i="16"/>
  <c r="B168" i="16"/>
  <c r="B170" i="16"/>
  <c r="B177" i="16"/>
  <c r="N163" i="16"/>
  <c r="N161" i="16"/>
  <c r="G203" i="17"/>
  <c r="L184" i="16"/>
  <c r="L240" i="16"/>
  <c r="H158" i="17"/>
  <c r="P87" i="14"/>
  <c r="D86" i="14"/>
  <c r="H84" i="14"/>
  <c r="N253" i="16"/>
  <c r="B252" i="16"/>
  <c r="F250" i="16"/>
  <c r="J224" i="16"/>
  <c r="J162" i="15"/>
  <c r="N222" i="16"/>
  <c r="N160" i="15"/>
  <c r="B221" i="16"/>
  <c r="B159" i="15"/>
  <c r="P211" i="16"/>
  <c r="C178" i="16"/>
  <c r="C175" i="16"/>
  <c r="K152" i="12"/>
  <c r="G149" i="12"/>
  <c r="K147" i="12"/>
  <c r="O145" i="12"/>
  <c r="G143" i="12"/>
  <c r="G142" i="12"/>
  <c r="C140" i="12"/>
  <c r="O138" i="12"/>
  <c r="C137" i="12"/>
  <c r="G135" i="12"/>
  <c r="E99" i="14"/>
  <c r="E160" i="6" s="1"/>
  <c r="C92" i="14"/>
  <c r="O162" i="15"/>
  <c r="M204" i="15"/>
  <c r="Q202" i="15"/>
  <c r="M195" i="15"/>
  <c r="D247" i="16"/>
  <c r="O211" i="16"/>
  <c r="L205" i="16"/>
  <c r="B185" i="16"/>
  <c r="N205" i="16"/>
  <c r="N211" i="16"/>
  <c r="B178" i="16"/>
  <c r="B175" i="16"/>
  <c r="F135" i="12"/>
  <c r="L148" i="13"/>
  <c r="P146" i="13"/>
  <c r="H244" i="16"/>
  <c r="P240" i="16"/>
  <c r="H234" i="16"/>
  <c r="L232" i="16"/>
  <c r="P230" i="16"/>
  <c r="D229" i="16"/>
  <c r="B198" i="16"/>
  <c r="D188" i="16"/>
  <c r="N162" i="16"/>
  <c r="Q205" i="16"/>
  <c r="M163" i="16"/>
  <c r="I239" i="19"/>
  <c r="I98" i="18"/>
  <c r="I245" i="19"/>
  <c r="M215" i="19"/>
  <c r="M90" i="18"/>
  <c r="M217" i="19"/>
  <c r="M218" i="19"/>
  <c r="M219" i="19"/>
  <c r="M220" i="19"/>
  <c r="M221" i="19"/>
  <c r="M84" i="18"/>
  <c r="M222" i="19"/>
  <c r="M223" i="19"/>
  <c r="F152" i="12"/>
  <c r="N150" i="12"/>
  <c r="B149" i="12"/>
  <c r="F147" i="12"/>
  <c r="O48" i="6"/>
  <c r="G45" i="6"/>
  <c r="O41" i="6"/>
  <c r="G38" i="6"/>
  <c r="O34" i="6"/>
  <c r="G29" i="6"/>
  <c r="G127" i="6" s="1"/>
  <c r="Q85" i="14"/>
  <c r="O220" i="17"/>
  <c r="O160" i="15"/>
  <c r="Q213" i="16"/>
  <c r="B195" i="16"/>
  <c r="C188" i="16"/>
  <c r="C170" i="16"/>
  <c r="D257" i="16"/>
  <c r="D256" i="16"/>
  <c r="P205" i="16"/>
  <c r="D192" i="16"/>
  <c r="D189" i="16"/>
  <c r="D242" i="16"/>
  <c r="H163" i="16"/>
  <c r="H159" i="16"/>
  <c r="B241" i="17"/>
  <c r="F76" i="14"/>
  <c r="F105" i="6" s="1"/>
  <c r="N233" i="17"/>
  <c r="N171" i="17"/>
  <c r="B232" i="17"/>
  <c r="B170" i="17"/>
  <c r="F230" i="17"/>
  <c r="F168" i="17"/>
  <c r="L224" i="17"/>
  <c r="L162" i="17"/>
  <c r="P160" i="17"/>
  <c r="P158" i="17" s="1"/>
  <c r="P222" i="17"/>
  <c r="B136" i="6"/>
  <c r="F134" i="6"/>
  <c r="P150" i="13"/>
  <c r="D143" i="13"/>
  <c r="D142" i="13"/>
  <c r="P141" i="13"/>
  <c r="M129" i="12"/>
  <c r="I63" i="10"/>
  <c r="Q62" i="10"/>
  <c r="F152" i="13"/>
  <c r="L87" i="14"/>
  <c r="P85" i="14"/>
  <c r="D84" i="14"/>
  <c r="C191" i="15"/>
  <c r="J253" i="16"/>
  <c r="N251" i="16"/>
  <c r="B250" i="16"/>
  <c r="J247" i="16"/>
  <c r="J246" i="16"/>
  <c r="J245" i="16"/>
  <c r="J242" i="16"/>
  <c r="N240" i="16"/>
  <c r="J235" i="16"/>
  <c r="F234" i="16"/>
  <c r="J232" i="16"/>
  <c r="N230" i="16"/>
  <c r="B229" i="16"/>
  <c r="B168" i="15"/>
  <c r="N227" i="16"/>
  <c r="F224" i="16"/>
  <c r="J222" i="16"/>
  <c r="N220" i="16"/>
  <c r="N162" i="15"/>
  <c r="B188" i="16"/>
  <c r="D177" i="16"/>
  <c r="D172" i="16"/>
  <c r="O205" i="16"/>
  <c r="O200" i="16" s="1"/>
  <c r="C192" i="16"/>
  <c r="C173" i="16"/>
  <c r="Q252" i="17"/>
  <c r="Q203" i="17"/>
  <c r="E251" i="17"/>
  <c r="Q184" i="17"/>
  <c r="Q240" i="17"/>
  <c r="M171" i="17"/>
  <c r="M233" i="17"/>
  <c r="Q169" i="17"/>
  <c r="Q231" i="17"/>
  <c r="E168" i="17"/>
  <c r="E230" i="17"/>
  <c r="O160" i="17"/>
  <c r="O222" i="17"/>
  <c r="G119" i="11"/>
  <c r="C99" i="14"/>
  <c r="C160" i="6" s="1"/>
  <c r="B93" i="14"/>
  <c r="D245" i="16"/>
  <c r="Q210" i="16"/>
  <c r="D184" i="16"/>
  <c r="C177" i="16"/>
  <c r="C172" i="16"/>
  <c r="O158" i="16"/>
  <c r="B257" i="16"/>
  <c r="P179" i="17"/>
  <c r="L171" i="17"/>
  <c r="L233" i="17"/>
  <c r="P169" i="17"/>
  <c r="P231" i="17"/>
  <c r="D168" i="17"/>
  <c r="D230" i="17"/>
  <c r="J224" i="17"/>
  <c r="J162" i="17"/>
  <c r="N222" i="17"/>
  <c r="N160" i="17"/>
  <c r="B221" i="17"/>
  <c r="B159" i="17"/>
  <c r="K164" i="15"/>
  <c r="H247" i="16"/>
  <c r="H246" i="16"/>
  <c r="H245" i="16"/>
  <c r="H242" i="16"/>
  <c r="H235" i="16"/>
  <c r="H173" i="15"/>
  <c r="C184" i="16"/>
  <c r="B172" i="16"/>
  <c r="N159" i="16"/>
  <c r="O231" i="17"/>
  <c r="O169" i="17"/>
  <c r="C168" i="17"/>
  <c r="C230" i="17"/>
  <c r="I224" i="17"/>
  <c r="I162" i="17"/>
  <c r="M160" i="17"/>
  <c r="M222" i="17"/>
  <c r="J129" i="12"/>
  <c r="N120" i="12"/>
  <c r="B119" i="12"/>
  <c r="F117" i="12"/>
  <c r="N154" i="12"/>
  <c r="N153" i="12"/>
  <c r="B152" i="12"/>
  <c r="N151" i="12"/>
  <c r="J150" i="12"/>
  <c r="N148" i="12"/>
  <c r="K88" i="14"/>
  <c r="O46" i="6"/>
  <c r="G43" i="6"/>
  <c r="G36" i="6"/>
  <c r="O31" i="6"/>
  <c r="B206" i="15"/>
  <c r="D162" i="15"/>
  <c r="D160" i="15"/>
  <c r="C175" i="15"/>
  <c r="K220" i="17"/>
  <c r="K162" i="15"/>
  <c r="B191" i="16"/>
  <c r="B184" i="16"/>
  <c r="D174" i="16"/>
  <c r="C233" i="17"/>
  <c r="N240" i="17"/>
  <c r="N184" i="17"/>
  <c r="B76" i="14"/>
  <c r="B74" i="14" s="1"/>
  <c r="B72" i="14" s="1"/>
  <c r="Q94" i="18"/>
  <c r="H87" i="14"/>
  <c r="C187" i="15"/>
  <c r="D164" i="15"/>
  <c r="C162" i="15"/>
  <c r="C160" i="15"/>
  <c r="J220" i="16"/>
  <c r="J164" i="15"/>
  <c r="L213" i="16"/>
  <c r="C174" i="16"/>
  <c r="K158" i="16"/>
  <c r="M169" i="17"/>
  <c r="M231" i="17"/>
  <c r="K160" i="17"/>
  <c r="K222" i="17"/>
  <c r="F87" i="14"/>
  <c r="I88" i="14"/>
  <c r="C81" i="14"/>
  <c r="C180" i="15"/>
  <c r="G172" i="15"/>
  <c r="C164" i="15"/>
  <c r="D179" i="16"/>
  <c r="B174" i="16"/>
  <c r="I163" i="17"/>
  <c r="D210" i="17"/>
  <c r="L231" i="17"/>
  <c r="L169" i="17"/>
  <c r="D75" i="14"/>
  <c r="D74" i="14" s="1"/>
  <c r="D229" i="17"/>
  <c r="D181" i="17"/>
  <c r="D178" i="17"/>
  <c r="D179" i="17"/>
  <c r="D172" i="17"/>
  <c r="B87" i="14"/>
  <c r="C178" i="15"/>
  <c r="H220" i="16"/>
  <c r="H164" i="15"/>
  <c r="Q201" i="16"/>
  <c r="C179" i="16"/>
  <c r="K169" i="17"/>
  <c r="K231" i="17"/>
  <c r="Q163" i="17"/>
  <c r="I160" i="17"/>
  <c r="I222" i="17"/>
  <c r="E94" i="18"/>
  <c r="F122" i="12"/>
  <c r="J120" i="12"/>
  <c r="J154" i="12"/>
  <c r="J153" i="12"/>
  <c r="J151" i="12"/>
  <c r="F150" i="12"/>
  <c r="J148" i="12"/>
  <c r="N146" i="12"/>
  <c r="B63" i="10"/>
  <c r="G132" i="6"/>
  <c r="K86" i="14"/>
  <c r="G48" i="6"/>
  <c r="O44" i="6"/>
  <c r="G41" i="6"/>
  <c r="O37" i="6"/>
  <c r="G34" i="6"/>
  <c r="C176" i="15"/>
  <c r="P159" i="15"/>
  <c r="C192" i="15"/>
  <c r="G220" i="17"/>
  <c r="G164" i="15"/>
  <c r="Q215" i="16"/>
  <c r="P201" i="16"/>
  <c r="B179" i="16"/>
  <c r="C176" i="16"/>
  <c r="L211" i="16"/>
  <c r="F233" i="17"/>
  <c r="F171" i="17"/>
  <c r="L163" i="17"/>
  <c r="L164" i="17"/>
  <c r="L120" i="11"/>
  <c r="L115" i="11" s="1"/>
  <c r="I62" i="10"/>
  <c r="B81" i="14"/>
  <c r="D172" i="15"/>
  <c r="O161" i="15"/>
  <c r="F230" i="16"/>
  <c r="F168" i="15"/>
  <c r="F220" i="16"/>
  <c r="F164" i="15"/>
  <c r="F159" i="15"/>
  <c r="F158" i="15" s="1"/>
  <c r="L186" i="16"/>
  <c r="B176" i="16"/>
  <c r="K211" i="16"/>
  <c r="K200" i="16" s="1"/>
  <c r="G240" i="17"/>
  <c r="Q243" i="17"/>
  <c r="Q187" i="17"/>
  <c r="I169" i="17"/>
  <c r="I231" i="17"/>
  <c r="O163" i="17"/>
  <c r="G160" i="17"/>
  <c r="G222" i="17"/>
  <c r="Q160" i="17"/>
  <c r="Q222" i="17"/>
  <c r="C181" i="19"/>
  <c r="O209" i="19"/>
  <c r="O224" i="20"/>
  <c r="O172" i="19"/>
  <c r="C167" i="19"/>
  <c r="C165" i="19"/>
  <c r="K164" i="19"/>
  <c r="K221" i="21"/>
  <c r="G172" i="19"/>
  <c r="G160" i="19"/>
  <c r="G158" i="19"/>
  <c r="C209" i="20"/>
  <c r="C205" i="20"/>
  <c r="G195" i="20"/>
  <c r="G201" i="20"/>
  <c r="G198" i="20"/>
  <c r="O182" i="20"/>
  <c r="O181" i="20"/>
  <c r="O178" i="20"/>
  <c r="O188" i="20"/>
  <c r="O185" i="20"/>
  <c r="I241" i="20"/>
  <c r="I241" i="19"/>
  <c r="Q237" i="20"/>
  <c r="Q208" i="19"/>
  <c r="Q199" i="19"/>
  <c r="Q206" i="19"/>
  <c r="Q197" i="19"/>
  <c r="Q204" i="19"/>
  <c r="I227" i="20"/>
  <c r="I227" i="19"/>
  <c r="M224" i="20"/>
  <c r="M224" i="19"/>
  <c r="E195" i="20"/>
  <c r="E202" i="20"/>
  <c r="P208" i="19"/>
  <c r="P199" i="19"/>
  <c r="P206" i="19"/>
  <c r="D229" i="20"/>
  <c r="D178" i="19"/>
  <c r="L223" i="21"/>
  <c r="L223" i="20"/>
  <c r="H221" i="21"/>
  <c r="H164" i="19"/>
  <c r="H219" i="21"/>
  <c r="H162" i="19"/>
  <c r="L217" i="20"/>
  <c r="L160" i="19"/>
  <c r="D162" i="19"/>
  <c r="D160" i="19"/>
  <c r="D172" i="19"/>
  <c r="L245" i="20"/>
  <c r="L206" i="20"/>
  <c r="H242" i="20"/>
  <c r="H199" i="20"/>
  <c r="L197" i="20"/>
  <c r="L240" i="20"/>
  <c r="D195" i="20"/>
  <c r="D202" i="20"/>
  <c r="D237" i="20"/>
  <c r="E241" i="21"/>
  <c r="E198" i="21"/>
  <c r="I196" i="21"/>
  <c r="I239" i="21"/>
  <c r="M203" i="21"/>
  <c r="M206" i="21"/>
  <c r="M201" i="21"/>
  <c r="M204" i="21"/>
  <c r="M200" i="21"/>
  <c r="M207" i="21"/>
  <c r="Q191" i="21"/>
  <c r="Q235" i="21"/>
  <c r="O237" i="20"/>
  <c r="O208" i="19"/>
  <c r="O199" i="19"/>
  <c r="O206" i="19"/>
  <c r="O195" i="19"/>
  <c r="O202" i="19"/>
  <c r="C229" i="20"/>
  <c r="C178" i="19"/>
  <c r="G219" i="20"/>
  <c r="G219" i="21"/>
  <c r="G162" i="19"/>
  <c r="C162" i="19"/>
  <c r="C160" i="19"/>
  <c r="C172" i="19"/>
  <c r="C163" i="19"/>
  <c r="C170" i="19"/>
  <c r="C195" i="20"/>
  <c r="C202" i="20"/>
  <c r="C208" i="20"/>
  <c r="C199" i="20"/>
  <c r="J233" i="17"/>
  <c r="J171" i="17"/>
  <c r="N231" i="17"/>
  <c r="N169" i="17"/>
  <c r="B230" i="17"/>
  <c r="B168" i="17"/>
  <c r="L160" i="17"/>
  <c r="L222" i="17"/>
  <c r="H245" i="20"/>
  <c r="H206" i="20"/>
  <c r="L238" i="20"/>
  <c r="L195" i="20"/>
  <c r="Q202" i="19"/>
  <c r="O198" i="19"/>
  <c r="D235" i="20"/>
  <c r="P202" i="19"/>
  <c r="P179" i="19"/>
  <c r="D166" i="19"/>
  <c r="C191" i="19"/>
  <c r="D203" i="20"/>
  <c r="B134" i="6"/>
  <c r="I224" i="19"/>
  <c r="Q209" i="19"/>
  <c r="P204" i="19"/>
  <c r="P197" i="19"/>
  <c r="P209" i="19"/>
  <c r="Q205" i="19"/>
  <c r="I198" i="19"/>
  <c r="O204" i="19"/>
  <c r="O197" i="19"/>
  <c r="D233" i="20"/>
  <c r="P205" i="19"/>
  <c r="H198" i="19"/>
  <c r="D232" i="20"/>
  <c r="D196" i="20"/>
  <c r="O205" i="19"/>
  <c r="G198" i="19"/>
  <c r="L231" i="20"/>
  <c r="C214" i="21"/>
  <c r="G193" i="17"/>
  <c r="J135" i="6"/>
  <c r="E89" i="18"/>
  <c r="E217" i="19"/>
  <c r="E219" i="19"/>
  <c r="D170" i="19"/>
  <c r="D182" i="19"/>
  <c r="D158" i="19"/>
  <c r="G207" i="20"/>
  <c r="J254" i="17"/>
  <c r="I94" i="14"/>
  <c r="M196" i="16"/>
  <c r="M193" i="16"/>
  <c r="M190" i="16"/>
  <c r="M187" i="16"/>
  <c r="M164" i="16"/>
  <c r="I163" i="16"/>
  <c r="M161" i="16"/>
  <c r="P216" i="17"/>
  <c r="D173" i="17"/>
  <c r="Q70" i="18"/>
  <c r="Q89" i="18"/>
  <c r="C184" i="19"/>
  <c r="D161" i="19"/>
  <c r="C182" i="19"/>
  <c r="C179" i="19"/>
  <c r="K169" i="19"/>
  <c r="E207" i="20"/>
  <c r="P88" i="14"/>
  <c r="D87" i="14"/>
  <c r="L178" i="16"/>
  <c r="P176" i="16"/>
  <c r="G202" i="17"/>
  <c r="C173" i="17"/>
  <c r="O91" i="18"/>
  <c r="E246" i="19"/>
  <c r="I222" i="19"/>
  <c r="P168" i="19"/>
  <c r="I165" i="19"/>
  <c r="L255" i="17"/>
  <c r="H243" i="16"/>
  <c r="H237" i="16"/>
  <c r="H236" i="16"/>
  <c r="H233" i="16"/>
  <c r="L231" i="16"/>
  <c r="H226" i="16"/>
  <c r="D225" i="16"/>
  <c r="H223" i="16"/>
  <c r="L221" i="16"/>
  <c r="K178" i="16"/>
  <c r="K167" i="16" s="1"/>
  <c r="O176" i="16"/>
  <c r="O167" i="16" s="1"/>
  <c r="C190" i="19"/>
  <c r="O168" i="19"/>
  <c r="G164" i="19"/>
  <c r="I246" i="20"/>
  <c r="I245" i="20"/>
  <c r="I206" i="19"/>
  <c r="I243" i="20"/>
  <c r="I243" i="19"/>
  <c r="I200" i="19"/>
  <c r="E242" i="20"/>
  <c r="E242" i="19"/>
  <c r="I240" i="20"/>
  <c r="I197" i="19"/>
  <c r="M238" i="20"/>
  <c r="M238" i="19"/>
  <c r="M195" i="19"/>
  <c r="Q235" i="20"/>
  <c r="E190" i="19"/>
  <c r="Q234" i="20"/>
  <c r="E186" i="19"/>
  <c r="E233" i="20"/>
  <c r="Q232" i="20"/>
  <c r="E228" i="20"/>
  <c r="E228" i="19"/>
  <c r="M171" i="19"/>
  <c r="I169" i="19"/>
  <c r="M167" i="19"/>
  <c r="D226" i="20"/>
  <c r="L200" i="20"/>
  <c r="O179" i="20"/>
  <c r="J178" i="16"/>
  <c r="N176" i="16"/>
  <c r="F135" i="6"/>
  <c r="M228" i="19"/>
  <c r="M230" i="19"/>
  <c r="Q200" i="19"/>
  <c r="P196" i="19"/>
  <c r="D177" i="19"/>
  <c r="H240" i="20"/>
  <c r="H197" i="19"/>
  <c r="H194" i="19" s="1"/>
  <c r="P235" i="20"/>
  <c r="P191" i="19"/>
  <c r="D186" i="19"/>
  <c r="P229" i="20"/>
  <c r="P178" i="19"/>
  <c r="H226" i="20"/>
  <c r="H188" i="19"/>
  <c r="H182" i="19"/>
  <c r="H179" i="19"/>
  <c r="H186" i="19"/>
  <c r="L171" i="19"/>
  <c r="H169" i="19"/>
  <c r="L167" i="19"/>
  <c r="P214" i="20"/>
  <c r="P159" i="19"/>
  <c r="P171" i="19"/>
  <c r="P169" i="19"/>
  <c r="L224" i="20"/>
  <c r="P206" i="20"/>
  <c r="J255" i="17"/>
  <c r="C158" i="16"/>
  <c r="E94" i="14"/>
  <c r="M194" i="16"/>
  <c r="M191" i="16"/>
  <c r="M185" i="16"/>
  <c r="Q93" i="14"/>
  <c r="I164" i="16"/>
  <c r="M159" i="16"/>
  <c r="Q171" i="17"/>
  <c r="I84" i="18"/>
  <c r="M244" i="19"/>
  <c r="E221" i="19"/>
  <c r="P200" i="19"/>
  <c r="O196" i="19"/>
  <c r="C177" i="19"/>
  <c r="L168" i="19"/>
  <c r="D164" i="19"/>
  <c r="G243" i="20"/>
  <c r="G200" i="19"/>
  <c r="G240" i="20"/>
  <c r="G197" i="19"/>
  <c r="C186" i="19"/>
  <c r="G226" i="20"/>
  <c r="G179" i="19"/>
  <c r="K171" i="19"/>
  <c r="G169" i="19"/>
  <c r="K167" i="19"/>
  <c r="O159" i="19"/>
  <c r="O171" i="19"/>
  <c r="O169" i="19"/>
  <c r="L179" i="20"/>
  <c r="O200" i="19"/>
  <c r="M196" i="19"/>
  <c r="K168" i="19"/>
  <c r="C164" i="19"/>
  <c r="F169" i="19"/>
  <c r="F161" i="19"/>
  <c r="J159" i="19"/>
  <c r="D206" i="20"/>
  <c r="H200" i="20"/>
  <c r="O171" i="17"/>
  <c r="L196" i="19"/>
  <c r="L194" i="19" s="1"/>
  <c r="O175" i="19"/>
  <c r="Q201" i="19"/>
  <c r="E243" i="20"/>
  <c r="E200" i="19"/>
  <c r="Q241" i="20"/>
  <c r="Q241" i="19"/>
  <c r="E240" i="20"/>
  <c r="E197" i="19"/>
  <c r="E240" i="19"/>
  <c r="I238" i="20"/>
  <c r="I195" i="19"/>
  <c r="M229" i="20"/>
  <c r="M229" i="19"/>
  <c r="Q221" i="20"/>
  <c r="Q164" i="19"/>
  <c r="Q219" i="20"/>
  <c r="Q162" i="19"/>
  <c r="I216" i="20"/>
  <c r="I216" i="19"/>
  <c r="M166" i="19"/>
  <c r="M160" i="19"/>
  <c r="C206" i="20"/>
  <c r="G200" i="20"/>
  <c r="E201" i="20"/>
  <c r="E198" i="20"/>
  <c r="M198" i="20"/>
  <c r="M205" i="20"/>
  <c r="Q177" i="20"/>
  <c r="O234" i="17"/>
  <c r="P201" i="19"/>
  <c r="D200" i="19"/>
  <c r="D243" i="20"/>
  <c r="D197" i="19"/>
  <c r="D240" i="20"/>
  <c r="H238" i="20"/>
  <c r="H195" i="19"/>
  <c r="L232" i="20"/>
  <c r="L181" i="19"/>
  <c r="D169" i="19"/>
  <c r="H222" i="21"/>
  <c r="H165" i="19"/>
  <c r="P221" i="21"/>
  <c r="P164" i="19"/>
  <c r="P219" i="21"/>
  <c r="P162" i="19"/>
  <c r="L214" i="20"/>
  <c r="L210" i="20"/>
  <c r="D200" i="20"/>
  <c r="D201" i="20"/>
  <c r="P242" i="20"/>
  <c r="P199" i="20"/>
  <c r="P194" i="20" s="1"/>
  <c r="D198" i="20"/>
  <c r="D241" i="20"/>
  <c r="L201" i="20"/>
  <c r="L237" i="20"/>
  <c r="L198" i="20"/>
  <c r="L205" i="20"/>
  <c r="L209" i="20"/>
  <c r="Q203" i="19"/>
  <c r="O201" i="19"/>
  <c r="C200" i="19"/>
  <c r="C243" i="21"/>
  <c r="G238" i="20"/>
  <c r="G195" i="19"/>
  <c r="K229" i="20"/>
  <c r="K178" i="19"/>
  <c r="C169" i="19"/>
  <c r="G222" i="20"/>
  <c r="G165" i="19"/>
  <c r="O221" i="20"/>
  <c r="O164" i="19"/>
  <c r="O219" i="20"/>
  <c r="O162" i="19"/>
  <c r="C200" i="20"/>
  <c r="G209" i="20"/>
  <c r="G205" i="20"/>
  <c r="C198" i="20"/>
  <c r="K195" i="20"/>
  <c r="K202" i="20"/>
  <c r="K201" i="20"/>
  <c r="K198" i="20"/>
  <c r="K205" i="20"/>
  <c r="K209" i="20"/>
  <c r="O184" i="20"/>
  <c r="O177" i="20"/>
  <c r="B243" i="17"/>
  <c r="F241" i="17"/>
  <c r="J76" i="14"/>
  <c r="J105" i="6" s="1"/>
  <c r="J190" i="17"/>
  <c r="D164" i="17"/>
  <c r="D158" i="17" s="1"/>
  <c r="D226" i="17"/>
  <c r="P203" i="19"/>
  <c r="H176" i="19"/>
  <c r="F171" i="19"/>
  <c r="F167" i="19"/>
  <c r="F159" i="19"/>
  <c r="F209" i="20"/>
  <c r="B207" i="20"/>
  <c r="F205" i="20"/>
  <c r="B201" i="20"/>
  <c r="C241" i="17"/>
  <c r="E98" i="18"/>
  <c r="Q207" i="19"/>
  <c r="O203" i="19"/>
  <c r="D168" i="19"/>
  <c r="L163" i="19"/>
  <c r="Q239" i="20"/>
  <c r="Q239" i="19"/>
  <c r="E238" i="20"/>
  <c r="E238" i="19"/>
  <c r="E195" i="19"/>
  <c r="I229" i="20"/>
  <c r="I229" i="19"/>
  <c r="M227" i="20"/>
  <c r="M227" i="19"/>
  <c r="Q224" i="20"/>
  <c r="Q224" i="19"/>
  <c r="E222" i="20"/>
  <c r="E165" i="19"/>
  <c r="M221" i="20"/>
  <c r="M164" i="19"/>
  <c r="M219" i="20"/>
  <c r="M162" i="19"/>
  <c r="Q217" i="20"/>
  <c r="Q217" i="19"/>
  <c r="I164" i="19"/>
  <c r="I162" i="19"/>
  <c r="I160" i="19"/>
  <c r="H210" i="20"/>
  <c r="D199" i="20"/>
  <c r="E209" i="20"/>
  <c r="E205" i="20"/>
  <c r="I201" i="20"/>
  <c r="I198" i="20"/>
  <c r="Q182" i="20"/>
  <c r="Q179" i="20"/>
  <c r="Q188" i="20"/>
  <c r="D241" i="17"/>
  <c r="D183" i="17"/>
  <c r="P174" i="17"/>
  <c r="N224" i="17"/>
  <c r="N162" i="17"/>
  <c r="B223" i="17"/>
  <c r="B161" i="17"/>
  <c r="B158" i="17" s="1"/>
  <c r="F221" i="17"/>
  <c r="F159" i="17"/>
  <c r="F158" i="17" s="1"/>
  <c r="E234" i="19"/>
  <c r="Q210" i="19"/>
  <c r="M203" i="19"/>
  <c r="C168" i="19"/>
  <c r="D238" i="20"/>
  <c r="D195" i="19"/>
  <c r="H229" i="20"/>
  <c r="H178" i="19"/>
  <c r="P224" i="20"/>
  <c r="P172" i="19"/>
  <c r="D167" i="19"/>
  <c r="D222" i="21"/>
  <c r="D222" i="20"/>
  <c r="D165" i="19"/>
  <c r="L221" i="21"/>
  <c r="L164" i="19"/>
  <c r="L221" i="20"/>
  <c r="L219" i="21"/>
  <c r="L219" i="20"/>
  <c r="L162" i="19"/>
  <c r="H214" i="20"/>
  <c r="H172" i="19"/>
  <c r="H160" i="19"/>
  <c r="H158" i="19"/>
  <c r="G210" i="20"/>
  <c r="P246" i="20"/>
  <c r="P210" i="20"/>
  <c r="D209" i="20"/>
  <c r="D205" i="20"/>
  <c r="L242" i="20"/>
  <c r="L199" i="20"/>
  <c r="H201" i="20"/>
  <c r="H198" i="20"/>
  <c r="H195" i="20"/>
  <c r="H202" i="20"/>
  <c r="L228" i="20"/>
  <c r="L177" i="20"/>
  <c r="P188" i="20"/>
  <c r="P182" i="20"/>
  <c r="D168" i="20"/>
  <c r="D223" i="20"/>
  <c r="D163" i="20"/>
  <c r="D214" i="20"/>
  <c r="D220" i="20"/>
  <c r="H157" i="20"/>
  <c r="J209" i="20"/>
  <c r="F207" i="20"/>
  <c r="J205" i="20"/>
  <c r="J203" i="20"/>
  <c r="F201" i="20"/>
  <c r="N188" i="20"/>
  <c r="N182" i="20"/>
  <c r="N179" i="20"/>
  <c r="G239" i="21"/>
  <c r="H69" i="22"/>
  <c r="H50" i="22"/>
  <c r="H64" i="6" s="1"/>
  <c r="H137" i="6" s="1"/>
  <c r="O197" i="23"/>
  <c r="M211" i="23"/>
  <c r="M175" i="23"/>
  <c r="E168" i="23"/>
  <c r="E208" i="23"/>
  <c r="I150" i="23"/>
  <c r="I152" i="23"/>
  <c r="I156" i="23"/>
  <c r="M183" i="23"/>
  <c r="M132" i="23"/>
  <c r="E130" i="23"/>
  <c r="E138" i="23"/>
  <c r="E133" i="23"/>
  <c r="E139" i="23"/>
  <c r="L158" i="20"/>
  <c r="L157" i="20" s="1"/>
  <c r="L215" i="20"/>
  <c r="F77" i="22"/>
  <c r="F168" i="6" s="1"/>
  <c r="F69" i="22"/>
  <c r="K211" i="23"/>
  <c r="K175" i="23"/>
  <c r="O166" i="23"/>
  <c r="O206" i="23"/>
  <c r="O194" i="23"/>
  <c r="O146" i="23"/>
  <c r="C193" i="23"/>
  <c r="C145" i="23"/>
  <c r="G150" i="23"/>
  <c r="G156" i="23"/>
  <c r="G152" i="23"/>
  <c r="O129" i="23"/>
  <c r="C130" i="23"/>
  <c r="C138" i="23"/>
  <c r="C132" i="23"/>
  <c r="C133" i="23"/>
  <c r="C139" i="23"/>
  <c r="K79" i="18"/>
  <c r="K108" i="6" s="1"/>
  <c r="K168" i="21"/>
  <c r="K192" i="23"/>
  <c r="K65" i="22"/>
  <c r="N197" i="24"/>
  <c r="N149" i="23"/>
  <c r="N194" i="24"/>
  <c r="N146" i="23"/>
  <c r="B193" i="24"/>
  <c r="B145" i="23"/>
  <c r="F191" i="24"/>
  <c r="F146" i="23"/>
  <c r="F149" i="23"/>
  <c r="H239" i="21"/>
  <c r="H196" i="21"/>
  <c r="L81" i="18"/>
  <c r="L110" i="6" s="1"/>
  <c r="L203" i="21"/>
  <c r="L201" i="21"/>
  <c r="C162" i="21"/>
  <c r="C168" i="21"/>
  <c r="F158" i="23"/>
  <c r="C198" i="21"/>
  <c r="C241" i="21"/>
  <c r="I65" i="22"/>
  <c r="I192" i="23"/>
  <c r="I195" i="23"/>
  <c r="I196" i="23"/>
  <c r="F239" i="21"/>
  <c r="F196" i="21"/>
  <c r="J203" i="21"/>
  <c r="J206" i="21"/>
  <c r="J201" i="21"/>
  <c r="J204" i="21"/>
  <c r="M208" i="21"/>
  <c r="G193" i="23"/>
  <c r="G65" i="22"/>
  <c r="C177" i="21"/>
  <c r="L208" i="21"/>
  <c r="L70" i="22"/>
  <c r="L78" i="22"/>
  <c r="L169" i="6" s="1"/>
  <c r="P68" i="22"/>
  <c r="P50" i="22"/>
  <c r="P64" i="6" s="1"/>
  <c r="P137" i="6" s="1"/>
  <c r="P76" i="22"/>
  <c r="P167" i="6" s="1"/>
  <c r="O171" i="23"/>
  <c r="Q180" i="20"/>
  <c r="B177" i="21"/>
  <c r="L187" i="20"/>
  <c r="L178" i="20"/>
  <c r="L185" i="20"/>
  <c r="L191" i="20"/>
  <c r="G244" i="21"/>
  <c r="D74" i="22"/>
  <c r="D164" i="24"/>
  <c r="D175" i="24"/>
  <c r="D165" i="24"/>
  <c r="D170" i="24"/>
  <c r="D163" i="24"/>
  <c r="P154" i="24"/>
  <c r="P156" i="24"/>
  <c r="P146" i="24"/>
  <c r="L131" i="24"/>
  <c r="L138" i="24"/>
  <c r="L133" i="24"/>
  <c r="L72" i="22"/>
  <c r="L140" i="24"/>
  <c r="L135" i="24"/>
  <c r="L206" i="21"/>
  <c r="C74" i="22"/>
  <c r="C164" i="24"/>
  <c r="C171" i="24"/>
  <c r="C169" i="24"/>
  <c r="C175" i="24"/>
  <c r="C168" i="24"/>
  <c r="C165" i="24"/>
  <c r="C170" i="24"/>
  <c r="C163" i="24"/>
  <c r="C166" i="24"/>
  <c r="Q160" i="20"/>
  <c r="Q158" i="20"/>
  <c r="Q172" i="20"/>
  <c r="Q163" i="20"/>
  <c r="P191" i="21"/>
  <c r="B164" i="24"/>
  <c r="B171" i="24"/>
  <c r="B169" i="24"/>
  <c r="B175" i="24"/>
  <c r="B165" i="24"/>
  <c r="B163" i="24"/>
  <c r="B166" i="24"/>
  <c r="D228" i="20"/>
  <c r="H187" i="20"/>
  <c r="H178" i="20"/>
  <c r="H185" i="20"/>
  <c r="O191" i="21"/>
  <c r="Q178" i="21"/>
  <c r="B191" i="19"/>
  <c r="B185" i="19"/>
  <c r="F183" i="19"/>
  <c r="B178" i="19"/>
  <c r="F176" i="19"/>
  <c r="J172" i="19"/>
  <c r="F170" i="19"/>
  <c r="D179" i="20"/>
  <c r="G206" i="20"/>
  <c r="G204" i="20"/>
  <c r="G197" i="20"/>
  <c r="O191" i="20"/>
  <c r="K189" i="20"/>
  <c r="B198" i="21"/>
  <c r="N191" i="21"/>
  <c r="P178" i="21"/>
  <c r="G185" i="23"/>
  <c r="F144" i="23"/>
  <c r="D174" i="24"/>
  <c r="D172" i="24"/>
  <c r="D167" i="24"/>
  <c r="P157" i="24"/>
  <c r="M188" i="16"/>
  <c r="Q186" i="16"/>
  <c r="I93" i="14"/>
  <c r="M162" i="16"/>
  <c r="E159" i="16"/>
  <c r="E158" i="16" s="1"/>
  <c r="N190" i="17"/>
  <c r="J185" i="17"/>
  <c r="J183" i="17" s="1"/>
  <c r="H227" i="17"/>
  <c r="H220" i="17"/>
  <c r="J81" i="18"/>
  <c r="J110" i="6" s="1"/>
  <c r="N136" i="6"/>
  <c r="B135" i="6"/>
  <c r="Q218" i="19"/>
  <c r="C198" i="19"/>
  <c r="Q169" i="19"/>
  <c r="P172" i="20"/>
  <c r="B208" i="20"/>
  <c r="F204" i="20"/>
  <c r="J202" i="20"/>
  <c r="Q197" i="21"/>
  <c r="O178" i="21"/>
  <c r="M73" i="22"/>
  <c r="I151" i="23"/>
  <c r="C174" i="24"/>
  <c r="C172" i="24"/>
  <c r="C167" i="24"/>
  <c r="K162" i="24"/>
  <c r="M92" i="18"/>
  <c r="M102" i="18"/>
  <c r="M165" i="6" s="1"/>
  <c r="Q90" i="18"/>
  <c r="M242" i="19"/>
  <c r="H239" i="20"/>
  <c r="L222" i="20"/>
  <c r="E206" i="20"/>
  <c r="E204" i="20"/>
  <c r="E200" i="20"/>
  <c r="E197" i="20"/>
  <c r="M191" i="20"/>
  <c r="I189" i="20"/>
  <c r="M187" i="20"/>
  <c r="I180" i="20"/>
  <c r="E180" i="20"/>
  <c r="E187" i="20"/>
  <c r="Q170" i="20"/>
  <c r="Q162" i="20"/>
  <c r="M160" i="20"/>
  <c r="M172" i="20"/>
  <c r="M163" i="20"/>
  <c r="M170" i="20"/>
  <c r="N178" i="21"/>
  <c r="K170" i="21"/>
  <c r="L73" i="22"/>
  <c r="G151" i="23"/>
  <c r="B174" i="24"/>
  <c r="B172" i="24"/>
  <c r="B167" i="24"/>
  <c r="F205" i="24"/>
  <c r="N200" i="24"/>
  <c r="B198" i="24"/>
  <c r="B150" i="24"/>
  <c r="J147" i="24"/>
  <c r="J144" i="24"/>
  <c r="J158" i="24"/>
  <c r="J149" i="24"/>
  <c r="J156" i="24"/>
  <c r="J150" i="24"/>
  <c r="G102" i="18"/>
  <c r="G165" i="6" s="1"/>
  <c r="G91" i="18"/>
  <c r="I218" i="19"/>
  <c r="E207" i="19"/>
  <c r="D246" i="20"/>
  <c r="D245" i="20"/>
  <c r="D204" i="20"/>
  <c r="D197" i="20"/>
  <c r="H189" i="20"/>
  <c r="H180" i="20"/>
  <c r="L229" i="20"/>
  <c r="K231" i="21"/>
  <c r="L200" i="21"/>
  <c r="G173" i="21"/>
  <c r="C170" i="21"/>
  <c r="K73" i="22"/>
  <c r="F151" i="23"/>
  <c r="E140" i="23"/>
  <c r="E170" i="24"/>
  <c r="E168" i="24"/>
  <c r="E165" i="24"/>
  <c r="Q155" i="24"/>
  <c r="Q149" i="24"/>
  <c r="Q146" i="24"/>
  <c r="I73" i="22"/>
  <c r="F209" i="19"/>
  <c r="N208" i="19"/>
  <c r="B207" i="19"/>
  <c r="F205" i="19"/>
  <c r="C204" i="20"/>
  <c r="G202" i="20"/>
  <c r="C197" i="20"/>
  <c r="J200" i="21"/>
  <c r="H73" i="22"/>
  <c r="G159" i="23"/>
  <c r="F154" i="23"/>
  <c r="C140" i="23"/>
  <c r="C173" i="24"/>
  <c r="D168" i="24"/>
  <c r="P149" i="24"/>
  <c r="L139" i="24"/>
  <c r="L132" i="24"/>
  <c r="M186" i="16"/>
  <c r="Q184" i="16"/>
  <c r="E93" i="14"/>
  <c r="M160" i="16"/>
  <c r="H225" i="17"/>
  <c r="N134" i="6"/>
  <c r="M197" i="19"/>
  <c r="K185" i="20"/>
  <c r="N207" i="20"/>
  <c r="B204" i="20"/>
  <c r="F202" i="20"/>
  <c r="N201" i="20"/>
  <c r="N198" i="20"/>
  <c r="J191" i="20"/>
  <c r="J208" i="21"/>
  <c r="G73" i="22"/>
  <c r="F159" i="23"/>
  <c r="B173" i="24"/>
  <c r="C102" i="18"/>
  <c r="C165" i="6" s="1"/>
  <c r="I92" i="18"/>
  <c r="P240" i="20"/>
  <c r="I185" i="20"/>
  <c r="K178" i="20"/>
  <c r="M201" i="20"/>
  <c r="O175" i="23"/>
  <c r="C154" i="23"/>
  <c r="B168" i="24"/>
  <c r="L51" i="18"/>
  <c r="O246" i="20"/>
  <c r="O245" i="20"/>
  <c r="O243" i="20"/>
  <c r="O240" i="20"/>
  <c r="K233" i="20"/>
  <c r="K228" i="20"/>
  <c r="O226" i="20"/>
  <c r="O218" i="20"/>
  <c r="G215" i="20"/>
  <c r="I178" i="20"/>
  <c r="L204" i="21"/>
  <c r="M139" i="23"/>
  <c r="G101" i="18"/>
  <c r="G164" i="6" s="1"/>
  <c r="Q216" i="19"/>
  <c r="N210" i="19"/>
  <c r="N204" i="19"/>
  <c r="N197" i="19"/>
  <c r="F188" i="19"/>
  <c r="F182" i="19"/>
  <c r="F179" i="19"/>
  <c r="N226" i="20"/>
  <c r="N169" i="19"/>
  <c r="N161" i="19"/>
  <c r="F158" i="19"/>
  <c r="K191" i="20"/>
  <c r="L181" i="20"/>
  <c r="D162" i="20"/>
  <c r="C203" i="23"/>
  <c r="C66" i="22"/>
  <c r="G189" i="23"/>
  <c r="G182" i="23"/>
  <c r="G64" i="22"/>
  <c r="J205" i="24"/>
  <c r="N203" i="24"/>
  <c r="B202" i="24"/>
  <c r="F156" i="23"/>
  <c r="F150" i="23"/>
  <c r="J193" i="24"/>
  <c r="J145" i="23"/>
  <c r="N191" i="24"/>
  <c r="N145" i="23"/>
  <c r="N150" i="23"/>
  <c r="N156" i="23"/>
  <c r="B140" i="23"/>
  <c r="H226" i="17"/>
  <c r="I89" i="18"/>
  <c r="C101" i="18"/>
  <c r="C164" i="6" s="1"/>
  <c r="F136" i="6"/>
  <c r="M216" i="19"/>
  <c r="M246" i="20"/>
  <c r="M245" i="20"/>
  <c r="M243" i="20"/>
  <c r="I242" i="20"/>
  <c r="M240" i="20"/>
  <c r="Q238" i="20"/>
  <c r="E237" i="20"/>
  <c r="I190" i="19"/>
  <c r="E188" i="19"/>
  <c r="I186" i="19"/>
  <c r="I233" i="20"/>
  <c r="E182" i="19"/>
  <c r="Q231" i="20"/>
  <c r="E230" i="20"/>
  <c r="I228" i="20"/>
  <c r="M226" i="20"/>
  <c r="Q171" i="19"/>
  <c r="Q222" i="20"/>
  <c r="M218" i="20"/>
  <c r="Q216" i="20"/>
  <c r="E215" i="20"/>
  <c r="I191" i="20"/>
  <c r="Q168" i="20"/>
  <c r="F64" i="22"/>
  <c r="F68" i="22"/>
  <c r="M203" i="23"/>
  <c r="M163" i="23"/>
  <c r="I199" i="23"/>
  <c r="I193" i="23"/>
  <c r="I145" i="23"/>
  <c r="M145" i="23"/>
  <c r="M150" i="23"/>
  <c r="M156" i="23"/>
  <c r="E182" i="23"/>
  <c r="E131" i="23"/>
  <c r="I133" i="23"/>
  <c r="I138" i="23"/>
  <c r="G79" i="18"/>
  <c r="I90" i="18"/>
  <c r="P238" i="20"/>
  <c r="H228" i="20"/>
  <c r="P216" i="20"/>
  <c r="L218" i="20"/>
  <c r="H191" i="20"/>
  <c r="I181" i="20"/>
  <c r="P168" i="20"/>
  <c r="G226" i="21"/>
  <c r="K69" i="22"/>
  <c r="Q192" i="23"/>
  <c r="Q69" i="22"/>
  <c r="Q193" i="23"/>
  <c r="Q65" i="22"/>
  <c r="Q195" i="23"/>
  <c r="E181" i="23"/>
  <c r="E184" i="23"/>
  <c r="E64" i="22"/>
  <c r="I198" i="23"/>
  <c r="H145" i="23"/>
  <c r="D131" i="23"/>
  <c r="L136" i="24"/>
  <c r="G242" i="20"/>
  <c r="O238" i="20"/>
  <c r="C237" i="20"/>
  <c r="C237" i="21"/>
  <c r="C230" i="20"/>
  <c r="K226" i="20"/>
  <c r="O222" i="20"/>
  <c r="O216" i="20"/>
  <c r="C158" i="19"/>
  <c r="H181" i="20"/>
  <c r="Q164" i="20"/>
  <c r="P158" i="20"/>
  <c r="K203" i="23"/>
  <c r="K163" i="23"/>
  <c r="O200" i="23"/>
  <c r="O157" i="23"/>
  <c r="G145" i="23"/>
  <c r="K145" i="23"/>
  <c r="K152" i="23"/>
  <c r="K150" i="23"/>
  <c r="K156" i="23"/>
  <c r="K146" i="23"/>
  <c r="C182" i="23"/>
  <c r="C131" i="23"/>
  <c r="G133" i="23"/>
  <c r="G140" i="23"/>
  <c r="G138" i="23"/>
  <c r="G139" i="23"/>
  <c r="F165" i="24"/>
  <c r="F162" i="24" s="1"/>
  <c r="M159" i="19"/>
  <c r="N202" i="19"/>
  <c r="N195" i="19"/>
  <c r="F190" i="19"/>
  <c r="B188" i="19"/>
  <c r="F186" i="19"/>
  <c r="B182" i="19"/>
  <c r="B179" i="19"/>
  <c r="F177" i="19"/>
  <c r="N171" i="19"/>
  <c r="J169" i="19"/>
  <c r="N167" i="19"/>
  <c r="N159" i="19"/>
  <c r="P164" i="20"/>
  <c r="I69" i="22"/>
  <c r="O199" i="23"/>
  <c r="O65" i="22"/>
  <c r="O193" i="23"/>
  <c r="O195" i="23"/>
  <c r="C181" i="23"/>
  <c r="C189" i="23"/>
  <c r="C184" i="23"/>
  <c r="C64" i="22"/>
  <c r="Q197" i="23"/>
  <c r="N200" i="25"/>
  <c r="N157" i="23"/>
  <c r="B198" i="25"/>
  <c r="B150" i="23"/>
  <c r="N196" i="25"/>
  <c r="N148" i="23"/>
  <c r="F193" i="24"/>
  <c r="F145" i="23"/>
  <c r="J191" i="24"/>
  <c r="J150" i="23"/>
  <c r="J152" i="23"/>
  <c r="J156" i="23"/>
  <c r="H230" i="20"/>
  <c r="P226" i="20"/>
  <c r="P218" i="20"/>
  <c r="H215" i="20"/>
  <c r="L69" i="22"/>
  <c r="F139" i="24"/>
  <c r="F132" i="24"/>
  <c r="B209" i="25"/>
  <c r="B171" i="25"/>
  <c r="J77" i="22"/>
  <c r="J168" i="6" s="1"/>
  <c r="F195" i="24"/>
  <c r="N147" i="24"/>
  <c r="N154" i="24"/>
  <c r="N158" i="24"/>
  <c r="B189" i="24"/>
  <c r="F131" i="24"/>
  <c r="J131" i="24"/>
  <c r="J138" i="24"/>
  <c r="H77" i="22"/>
  <c r="H168" i="6" s="1"/>
  <c r="Q148" i="24"/>
  <c r="I145" i="24"/>
  <c r="M137" i="24"/>
  <c r="M134" i="24"/>
  <c r="E131" i="24"/>
  <c r="P151" i="24"/>
  <c r="P148" i="24"/>
  <c r="L147" i="24"/>
  <c r="L144" i="24"/>
  <c r="L158" i="24"/>
  <c r="L137" i="24"/>
  <c r="L134" i="24"/>
  <c r="H138" i="24"/>
  <c r="H72" i="22"/>
  <c r="G72" i="22"/>
  <c r="E176" i="25"/>
  <c r="E150" i="25"/>
  <c r="E154" i="25"/>
  <c r="E158" i="25"/>
  <c r="N183" i="24"/>
  <c r="L205" i="25"/>
  <c r="L165" i="25"/>
  <c r="D77" i="22"/>
  <c r="D168" i="6" s="1"/>
  <c r="M135" i="24"/>
  <c r="M132" i="24"/>
  <c r="E72" i="22"/>
  <c r="E65" i="22"/>
  <c r="E203" i="23"/>
  <c r="E163" i="23"/>
  <c r="I157" i="23"/>
  <c r="I200" i="23"/>
  <c r="M155" i="23"/>
  <c r="I148" i="23"/>
  <c r="E155" i="23"/>
  <c r="E146" i="23"/>
  <c r="E144" i="23"/>
  <c r="E158" i="23"/>
  <c r="E137" i="23"/>
  <c r="E134" i="23"/>
  <c r="E185" i="25"/>
  <c r="M181" i="23"/>
  <c r="M130" i="23"/>
  <c r="M129" i="23" s="1"/>
  <c r="P155" i="24"/>
  <c r="L151" i="24"/>
  <c r="L148" i="24"/>
  <c r="H134" i="24"/>
  <c r="D138" i="24"/>
  <c r="D72" i="22"/>
  <c r="D135" i="24"/>
  <c r="F199" i="21"/>
  <c r="H159" i="23"/>
  <c r="L155" i="23"/>
  <c r="H151" i="23"/>
  <c r="L149" i="23"/>
  <c r="L146" i="23"/>
  <c r="D137" i="23"/>
  <c r="H135" i="23"/>
  <c r="H132" i="23"/>
  <c r="K159" i="24"/>
  <c r="K157" i="24"/>
  <c r="O155" i="24"/>
  <c r="K151" i="24"/>
  <c r="O149" i="24"/>
  <c r="K148" i="24"/>
  <c r="O146" i="24"/>
  <c r="K139" i="24"/>
  <c r="G137" i="24"/>
  <c r="K135" i="24"/>
  <c r="G134" i="24"/>
  <c r="K132" i="24"/>
  <c r="C72" i="22"/>
  <c r="J195" i="20"/>
  <c r="J189" i="20"/>
  <c r="N187" i="20"/>
  <c r="N185" i="20"/>
  <c r="N181" i="20"/>
  <c r="J180" i="20"/>
  <c r="J159" i="20"/>
  <c r="I204" i="21"/>
  <c r="K208" i="21"/>
  <c r="K199" i="21"/>
  <c r="G189" i="21"/>
  <c r="C162" i="23"/>
  <c r="G157" i="23"/>
  <c r="K155" i="23"/>
  <c r="G148" i="23"/>
  <c r="O192" i="23"/>
  <c r="C155" i="23"/>
  <c r="C146" i="23"/>
  <c r="C144" i="23"/>
  <c r="C158" i="23"/>
  <c r="C137" i="23"/>
  <c r="C134" i="23"/>
  <c r="G183" i="23"/>
  <c r="K129" i="23"/>
  <c r="N155" i="24"/>
  <c r="J151" i="24"/>
  <c r="J148" i="24"/>
  <c r="F144" i="24"/>
  <c r="F158" i="24"/>
  <c r="F155" i="24"/>
  <c r="J135" i="24"/>
  <c r="F134" i="24"/>
  <c r="B138" i="24"/>
  <c r="B135" i="24"/>
  <c r="B132" i="24"/>
  <c r="B139" i="24"/>
  <c r="B163" i="23"/>
  <c r="F157" i="23"/>
  <c r="J155" i="23"/>
  <c r="F148" i="23"/>
  <c r="J194" i="24"/>
  <c r="J146" i="23"/>
  <c r="B191" i="24"/>
  <c r="B148" i="23"/>
  <c r="B155" i="23"/>
  <c r="B146" i="23"/>
  <c r="B144" i="23"/>
  <c r="B151" i="23"/>
  <c r="B137" i="23"/>
  <c r="F135" i="23"/>
  <c r="J140" i="24"/>
  <c r="E163" i="24"/>
  <c r="I159" i="24"/>
  <c r="I157" i="24"/>
  <c r="M155" i="24"/>
  <c r="Q153" i="24"/>
  <c r="I151" i="24"/>
  <c r="M149" i="24"/>
  <c r="I148" i="24"/>
  <c r="M146" i="24"/>
  <c r="Q144" i="24"/>
  <c r="I139" i="24"/>
  <c r="E137" i="24"/>
  <c r="I135" i="24"/>
  <c r="E134" i="24"/>
  <c r="I132" i="24"/>
  <c r="M130" i="24"/>
  <c r="F204" i="21"/>
  <c r="I155" i="23"/>
  <c r="E151" i="23"/>
  <c r="E148" i="23"/>
  <c r="I146" i="23"/>
  <c r="I143" i="23" s="1"/>
  <c r="I194" i="23"/>
  <c r="I130" i="23"/>
  <c r="N156" i="24"/>
  <c r="H140" i="24"/>
  <c r="H159" i="24"/>
  <c r="L155" i="24"/>
  <c r="H151" i="24"/>
  <c r="H148" i="24"/>
  <c r="P144" i="24"/>
  <c r="D144" i="24"/>
  <c r="D148" i="24"/>
  <c r="D155" i="24"/>
  <c r="D159" i="24"/>
  <c r="H135" i="24"/>
  <c r="D134" i="24"/>
  <c r="L130" i="24"/>
  <c r="L77" i="22"/>
  <c r="L168" i="6" s="1"/>
  <c r="H155" i="23"/>
  <c r="H149" i="23"/>
  <c r="H146" i="23"/>
  <c r="L144" i="23"/>
  <c r="D135" i="23"/>
  <c r="D132" i="23"/>
  <c r="H130" i="23"/>
  <c r="L156" i="24"/>
  <c r="F140" i="24"/>
  <c r="J133" i="24"/>
  <c r="K155" i="24"/>
  <c r="K143" i="24" s="1"/>
  <c r="K149" i="24"/>
  <c r="K146" i="24"/>
  <c r="O144" i="24"/>
  <c r="G139" i="24"/>
  <c r="G135" i="24"/>
  <c r="G132" i="24"/>
  <c r="K130" i="24"/>
  <c r="J185" i="20"/>
  <c r="N183" i="20"/>
  <c r="J178" i="20"/>
  <c r="B169" i="20"/>
  <c r="I201" i="21"/>
  <c r="B196" i="21"/>
  <c r="K206" i="21"/>
  <c r="K204" i="21"/>
  <c r="K200" i="21"/>
  <c r="G199" i="21"/>
  <c r="C165" i="21"/>
  <c r="O165" i="23"/>
  <c r="O172" i="23"/>
  <c r="G155" i="23"/>
  <c r="C151" i="23"/>
  <c r="C148" i="23"/>
  <c r="G146" i="23"/>
  <c r="C183" i="23"/>
  <c r="G181" i="23"/>
  <c r="N149" i="24"/>
  <c r="H133" i="24"/>
  <c r="J155" i="24"/>
  <c r="F151" i="24"/>
  <c r="F148" i="24"/>
  <c r="N144" i="24"/>
  <c r="F186" i="24"/>
  <c r="J130" i="24"/>
  <c r="J166" i="19"/>
  <c r="J163" i="19"/>
  <c r="J160" i="19"/>
  <c r="H201" i="21"/>
  <c r="O174" i="23"/>
  <c r="F155" i="23"/>
  <c r="B140" i="24"/>
  <c r="F133" i="24"/>
  <c r="I244" i="20"/>
  <c r="Q242" i="20"/>
  <c r="E241" i="20"/>
  <c r="I239" i="20"/>
  <c r="M237" i="20"/>
  <c r="M188" i="19"/>
  <c r="Q233" i="20"/>
  <c r="E183" i="19"/>
  <c r="M182" i="19"/>
  <c r="M230" i="20"/>
  <c r="Q228" i="20"/>
  <c r="E227" i="20"/>
  <c r="I224" i="20"/>
  <c r="I223" i="20"/>
  <c r="E221" i="20"/>
  <c r="I220" i="20"/>
  <c r="E219" i="20"/>
  <c r="I217" i="20"/>
  <c r="M215" i="20"/>
  <c r="C185" i="20"/>
  <c r="P244" i="20"/>
  <c r="F201" i="21"/>
  <c r="F194" i="21" s="1"/>
  <c r="P195" i="21"/>
  <c r="Q163" i="23"/>
  <c r="J149" i="23"/>
  <c r="Q172" i="23"/>
  <c r="D173" i="24"/>
  <c r="P158" i="24"/>
  <c r="H155" i="24"/>
  <c r="D151" i="24"/>
  <c r="P228" i="20"/>
  <c r="H224" i="20"/>
  <c r="H220" i="20"/>
  <c r="H217" i="20"/>
  <c r="O240" i="21"/>
  <c r="M235" i="21"/>
  <c r="D208" i="21"/>
  <c r="D199" i="21"/>
  <c r="H240" i="21"/>
  <c r="H197" i="21"/>
  <c r="O163" i="23"/>
  <c r="H149" i="24"/>
  <c r="G244" i="20"/>
  <c r="O242" i="20"/>
  <c r="G239" i="20"/>
  <c r="K237" i="20"/>
  <c r="K230" i="20"/>
  <c r="C227" i="20"/>
  <c r="G224" i="20"/>
  <c r="G223" i="20"/>
  <c r="G220" i="20"/>
  <c r="G217" i="20"/>
  <c r="N209" i="20"/>
  <c r="J207" i="20"/>
  <c r="N205" i="20"/>
  <c r="B202" i="20"/>
  <c r="J201" i="20"/>
  <c r="N196" i="20"/>
  <c r="B189" i="20"/>
  <c r="F185" i="20"/>
  <c r="J183" i="20"/>
  <c r="J176" i="20"/>
  <c r="B171" i="20"/>
  <c r="J170" i="20"/>
  <c r="N168" i="20"/>
  <c r="B167" i="20"/>
  <c r="N166" i="20"/>
  <c r="N160" i="20"/>
  <c r="M240" i="21"/>
  <c r="O163" i="21"/>
  <c r="C208" i="21"/>
  <c r="G206" i="21"/>
  <c r="G204" i="21"/>
  <c r="G200" i="21"/>
  <c r="C199" i="21"/>
  <c r="G164" i="21"/>
  <c r="G132" i="23"/>
  <c r="F149" i="24"/>
  <c r="F204" i="25"/>
  <c r="Q165" i="25"/>
  <c r="B201" i="19"/>
  <c r="B198" i="19"/>
  <c r="F196" i="19"/>
  <c r="J237" i="21"/>
  <c r="N190" i="19"/>
  <c r="J188" i="19"/>
  <c r="N186" i="19"/>
  <c r="B183" i="19"/>
  <c r="J182" i="19"/>
  <c r="J179" i="19"/>
  <c r="B176" i="19"/>
  <c r="F172" i="19"/>
  <c r="B170" i="19"/>
  <c r="F166" i="19"/>
  <c r="F163" i="19"/>
  <c r="F160" i="19"/>
  <c r="J158" i="19"/>
  <c r="D187" i="20"/>
  <c r="K240" i="21"/>
  <c r="F200" i="21"/>
  <c r="N69" i="22"/>
  <c r="K206" i="23"/>
  <c r="N152" i="23"/>
  <c r="D149" i="24"/>
  <c r="N132" i="24"/>
  <c r="E204" i="25"/>
  <c r="Q246" i="20"/>
  <c r="Q245" i="20"/>
  <c r="E244" i="20"/>
  <c r="Q243" i="20"/>
  <c r="M242" i="20"/>
  <c r="Q240" i="20"/>
  <c r="E239" i="20"/>
  <c r="I237" i="20"/>
  <c r="M190" i="19"/>
  <c r="I188" i="19"/>
  <c r="M186" i="19"/>
  <c r="M233" i="20"/>
  <c r="I182" i="19"/>
  <c r="I230" i="20"/>
  <c r="M228" i="20"/>
  <c r="Q226" i="20"/>
  <c r="E224" i="20"/>
  <c r="E223" i="20"/>
  <c r="E220" i="20"/>
  <c r="Q218" i="20"/>
  <c r="E217" i="20"/>
  <c r="I215" i="20"/>
  <c r="L244" i="20"/>
  <c r="J195" i="21"/>
  <c r="M69" i="22"/>
  <c r="E206" i="23"/>
  <c r="E149" i="23"/>
  <c r="Q165" i="23"/>
  <c r="M152" i="23"/>
  <c r="M143" i="23" s="1"/>
  <c r="I140" i="23"/>
  <c r="D171" i="24"/>
  <c r="D169" i="24"/>
  <c r="D166" i="24"/>
  <c r="P150" i="24"/>
  <c r="P147" i="24"/>
  <c r="H144" i="24"/>
  <c r="E151" i="25"/>
  <c r="E148" i="25"/>
  <c r="I146" i="25"/>
  <c r="I194" i="25"/>
  <c r="M144" i="25"/>
  <c r="M192" i="25"/>
  <c r="H68" i="26"/>
  <c r="C125" i="27"/>
  <c r="H119" i="27"/>
  <c r="E155" i="27"/>
  <c r="D151" i="28"/>
  <c r="N78" i="22"/>
  <c r="N169" i="6" s="1"/>
  <c r="G197" i="25"/>
  <c r="G149" i="25"/>
  <c r="M139" i="27"/>
  <c r="D112" i="27"/>
  <c r="M124" i="27"/>
  <c r="E155" i="25"/>
  <c r="E197" i="25"/>
  <c r="E149" i="25"/>
  <c r="B112" i="27"/>
  <c r="M105" i="27"/>
  <c r="K106" i="32"/>
  <c r="K94" i="32"/>
  <c r="K101" i="32"/>
  <c r="K89" i="32"/>
  <c r="K96" i="32"/>
  <c r="K103" i="32"/>
  <c r="K84" i="32"/>
  <c r="K36" i="30"/>
  <c r="K95" i="32"/>
  <c r="K90" i="32"/>
  <c r="K93" i="32"/>
  <c r="K107" i="32"/>
  <c r="K88" i="32"/>
  <c r="K91" i="32"/>
  <c r="K102" i="32"/>
  <c r="K105" i="32"/>
  <c r="K86" i="32"/>
  <c r="K100" i="32"/>
  <c r="D197" i="25"/>
  <c r="D149" i="25"/>
  <c r="E130" i="25"/>
  <c r="E181" i="25"/>
  <c r="C74" i="26"/>
  <c r="C171" i="6" s="1"/>
  <c r="F68" i="26"/>
  <c r="J66" i="26"/>
  <c r="M137" i="27"/>
  <c r="P111" i="27"/>
  <c r="E119" i="28"/>
  <c r="G120" i="33"/>
  <c r="G97" i="31"/>
  <c r="K119" i="33"/>
  <c r="K93" i="31"/>
  <c r="O118" i="33"/>
  <c r="O89" i="31"/>
  <c r="K117" i="33"/>
  <c r="K88" i="31"/>
  <c r="K83" i="31" s="1"/>
  <c r="G112" i="33"/>
  <c r="G102" i="31"/>
  <c r="G90" i="31"/>
  <c r="G104" i="31"/>
  <c r="G85" i="31"/>
  <c r="G92" i="31"/>
  <c r="G106" i="31"/>
  <c r="G94" i="31"/>
  <c r="G96" i="31"/>
  <c r="G108" i="31"/>
  <c r="G100" i="31"/>
  <c r="G98" i="31"/>
  <c r="G86" i="31"/>
  <c r="G84" i="31"/>
  <c r="G101" i="31"/>
  <c r="G87" i="31"/>
  <c r="G89" i="31"/>
  <c r="G93" i="31"/>
  <c r="G103" i="31"/>
  <c r="G91" i="31"/>
  <c r="G105" i="31"/>
  <c r="G107" i="31"/>
  <c r="L189" i="25"/>
  <c r="L140" i="25"/>
  <c r="C143" i="29"/>
  <c r="C121" i="27"/>
  <c r="C116" i="27"/>
  <c r="C111" i="27"/>
  <c r="C99" i="27"/>
  <c r="K133" i="29"/>
  <c r="K102" i="27"/>
  <c r="K99" i="27"/>
  <c r="C130" i="25"/>
  <c r="C181" i="25"/>
  <c r="J149" i="28"/>
  <c r="J113" i="27"/>
  <c r="J146" i="28"/>
  <c r="J110" i="27"/>
  <c r="N144" i="28"/>
  <c r="N108" i="27"/>
  <c r="B143" i="28"/>
  <c r="B121" i="27"/>
  <c r="B116" i="27"/>
  <c r="B111" i="27"/>
  <c r="F104" i="27"/>
  <c r="I159" i="27"/>
  <c r="I129" i="27"/>
  <c r="I156" i="27"/>
  <c r="I126" i="27"/>
  <c r="I149" i="29"/>
  <c r="I149" i="27"/>
  <c r="Q141" i="27"/>
  <c r="Q105" i="27"/>
  <c r="Q139" i="27"/>
  <c r="Q136" i="27"/>
  <c r="Q98" i="27"/>
  <c r="I133" i="29"/>
  <c r="I102" i="27"/>
  <c r="I99" i="27"/>
  <c r="K37" i="30"/>
  <c r="K174" i="6" s="1"/>
  <c r="K34" i="30"/>
  <c r="K35" i="30"/>
  <c r="E59" i="22"/>
  <c r="E112" i="6" s="1"/>
  <c r="E137" i="25"/>
  <c r="D128" i="27"/>
  <c r="D158" i="28"/>
  <c r="H126" i="27"/>
  <c r="H156" i="28"/>
  <c r="L124" i="27"/>
  <c r="L154" i="28"/>
  <c r="H149" i="28"/>
  <c r="H113" i="27"/>
  <c r="H146" i="28"/>
  <c r="H110" i="27"/>
  <c r="L144" i="28"/>
  <c r="L108" i="27"/>
  <c r="D104" i="27"/>
  <c r="P144" i="29"/>
  <c r="P108" i="29"/>
  <c r="G133" i="29"/>
  <c r="G102" i="27"/>
  <c r="G99" i="27"/>
  <c r="G96" i="27"/>
  <c r="J144" i="28"/>
  <c r="J108" i="27"/>
  <c r="J107" i="27" s="1"/>
  <c r="C159" i="28"/>
  <c r="C129" i="28"/>
  <c r="O157" i="28"/>
  <c r="O127" i="28"/>
  <c r="C156" i="28"/>
  <c r="C126" i="28"/>
  <c r="G154" i="28"/>
  <c r="G124" i="28"/>
  <c r="G151" i="28"/>
  <c r="C149" i="28"/>
  <c r="C113" i="28"/>
  <c r="O147" i="28"/>
  <c r="O111" i="28"/>
  <c r="C146" i="28"/>
  <c r="C110" i="28"/>
  <c r="G144" i="28"/>
  <c r="G108" i="28"/>
  <c r="K141" i="28"/>
  <c r="K139" i="28"/>
  <c r="G138" i="28"/>
  <c r="K136" i="28"/>
  <c r="O134" i="28"/>
  <c r="C97" i="28"/>
  <c r="C104" i="28"/>
  <c r="C99" i="28"/>
  <c r="I154" i="27"/>
  <c r="I151" i="29"/>
  <c r="I151" i="27"/>
  <c r="Q134" i="27"/>
  <c r="E133" i="29"/>
  <c r="E99" i="27"/>
  <c r="E96" i="27"/>
  <c r="D126" i="27"/>
  <c r="D156" i="28"/>
  <c r="H124" i="27"/>
  <c r="H154" i="28"/>
  <c r="D149" i="28"/>
  <c r="D113" i="27"/>
  <c r="H144" i="28"/>
  <c r="H108" i="27"/>
  <c r="M157" i="28"/>
  <c r="M127" i="28"/>
  <c r="Q155" i="28"/>
  <c r="Q125" i="28"/>
  <c r="E154" i="28"/>
  <c r="E124" i="28"/>
  <c r="Q150" i="28"/>
  <c r="Q116" i="28"/>
  <c r="M147" i="28"/>
  <c r="M111" i="28"/>
  <c r="Q145" i="28"/>
  <c r="Q109" i="28"/>
  <c r="E144" i="28"/>
  <c r="E108" i="28"/>
  <c r="C133" i="29"/>
  <c r="C96" i="27"/>
  <c r="L127" i="28"/>
  <c r="L157" i="28"/>
  <c r="E134" i="25"/>
  <c r="J131" i="25"/>
  <c r="C64" i="26"/>
  <c r="G62" i="26"/>
  <c r="G98" i="27"/>
  <c r="F151" i="28"/>
  <c r="B149" i="28"/>
  <c r="B113" i="27"/>
  <c r="N147" i="28"/>
  <c r="B146" i="28"/>
  <c r="F144" i="28"/>
  <c r="F103" i="27"/>
  <c r="C105" i="28"/>
  <c r="C103" i="28"/>
  <c r="K98" i="28"/>
  <c r="K157" i="28"/>
  <c r="K127" i="28"/>
  <c r="O155" i="28"/>
  <c r="O125" i="28"/>
  <c r="C154" i="28"/>
  <c r="C124" i="28"/>
  <c r="C151" i="28"/>
  <c r="O150" i="28"/>
  <c r="O116" i="28"/>
  <c r="K147" i="28"/>
  <c r="K111" i="28"/>
  <c r="O145" i="28"/>
  <c r="O109" i="28"/>
  <c r="C144" i="28"/>
  <c r="C108" i="28"/>
  <c r="G141" i="28"/>
  <c r="G139" i="28"/>
  <c r="C138" i="28"/>
  <c r="G136" i="28"/>
  <c r="K134" i="28"/>
  <c r="F65" i="22"/>
  <c r="B173" i="23"/>
  <c r="B200" i="25"/>
  <c r="B196" i="25"/>
  <c r="J138" i="23"/>
  <c r="N187" i="25"/>
  <c r="E175" i="24"/>
  <c r="E173" i="24"/>
  <c r="Q202" i="24"/>
  <c r="E159" i="24"/>
  <c r="Q158" i="24"/>
  <c r="E157" i="24"/>
  <c r="I155" i="24"/>
  <c r="E151" i="24"/>
  <c r="I149" i="24"/>
  <c r="E148" i="24"/>
  <c r="I146" i="24"/>
  <c r="I143" i="24" s="1"/>
  <c r="M144" i="24"/>
  <c r="E139" i="24"/>
  <c r="M138" i="24"/>
  <c r="E135" i="24"/>
  <c r="E132" i="24"/>
  <c r="I130" i="24"/>
  <c r="L192" i="25"/>
  <c r="D175" i="25"/>
  <c r="C171" i="25"/>
  <c r="Q133" i="25"/>
  <c r="I131" i="25"/>
  <c r="B64" i="26"/>
  <c r="E98" i="27"/>
  <c r="M157" i="27"/>
  <c r="Q150" i="29"/>
  <c r="Q150" i="27"/>
  <c r="E103" i="27"/>
  <c r="E138" i="29"/>
  <c r="E100" i="27"/>
  <c r="J127" i="28"/>
  <c r="J111" i="28"/>
  <c r="E126" i="29"/>
  <c r="E123" i="29" s="1"/>
  <c r="E156" i="29"/>
  <c r="D206" i="21"/>
  <c r="D204" i="21"/>
  <c r="D200" i="21"/>
  <c r="N192" i="24"/>
  <c r="F135" i="24"/>
  <c r="K192" i="25"/>
  <c r="C175" i="25"/>
  <c r="O133" i="25"/>
  <c r="Q148" i="27"/>
  <c r="Q149" i="27"/>
  <c r="Q151" i="27"/>
  <c r="D110" i="27"/>
  <c r="C98" i="27"/>
  <c r="P125" i="27"/>
  <c r="P150" i="28"/>
  <c r="L147" i="28"/>
  <c r="P145" i="28"/>
  <c r="D144" i="28"/>
  <c r="D108" i="27"/>
  <c r="D103" i="27"/>
  <c r="I98" i="28"/>
  <c r="I157" i="28"/>
  <c r="I127" i="28"/>
  <c r="M155" i="28"/>
  <c r="M125" i="28"/>
  <c r="M150" i="28"/>
  <c r="M116" i="28"/>
  <c r="I147" i="28"/>
  <c r="I111" i="28"/>
  <c r="M145" i="28"/>
  <c r="M109" i="28"/>
  <c r="Q119" i="28"/>
  <c r="Q114" i="28"/>
  <c r="Q121" i="28"/>
  <c r="E141" i="28"/>
  <c r="E139" i="28"/>
  <c r="Q137" i="28"/>
  <c r="E136" i="28"/>
  <c r="I134" i="28"/>
  <c r="P174" i="23"/>
  <c r="L158" i="23"/>
  <c r="D155" i="23"/>
  <c r="D149" i="23"/>
  <c r="D146" i="23"/>
  <c r="H144" i="23"/>
  <c r="H138" i="23"/>
  <c r="D130" i="23"/>
  <c r="B159" i="24"/>
  <c r="C159" i="24"/>
  <c r="O158" i="24"/>
  <c r="C157" i="24"/>
  <c r="G155" i="24"/>
  <c r="C151" i="24"/>
  <c r="G149" i="24"/>
  <c r="C148" i="24"/>
  <c r="G146" i="24"/>
  <c r="K144" i="24"/>
  <c r="C139" i="24"/>
  <c r="K138" i="24"/>
  <c r="C135" i="24"/>
  <c r="C132" i="24"/>
  <c r="G130" i="24"/>
  <c r="H194" i="25"/>
  <c r="J192" i="25"/>
  <c r="N133" i="25"/>
  <c r="P63" i="26"/>
  <c r="M159" i="27"/>
  <c r="C114" i="27"/>
  <c r="C108" i="27"/>
  <c r="C103" i="27"/>
  <c r="C100" i="27"/>
  <c r="K96" i="27"/>
  <c r="H159" i="28"/>
  <c r="H127" i="28"/>
  <c r="H157" i="28"/>
  <c r="L125" i="28"/>
  <c r="L155" i="28"/>
  <c r="P119" i="28"/>
  <c r="P114" i="28"/>
  <c r="P121" i="28"/>
  <c r="G154" i="29"/>
  <c r="G124" i="29"/>
  <c r="I192" i="25"/>
  <c r="G144" i="25"/>
  <c r="M133" i="25"/>
  <c r="C76" i="26"/>
  <c r="C173" i="6" s="1"/>
  <c r="O63" i="26"/>
  <c r="C62" i="26"/>
  <c r="E159" i="27"/>
  <c r="B114" i="27"/>
  <c r="B110" i="27"/>
  <c r="B151" i="28"/>
  <c r="B119" i="27"/>
  <c r="B144" i="28"/>
  <c r="B108" i="27"/>
  <c r="B103" i="27"/>
  <c r="D159" i="28"/>
  <c r="G100" i="28"/>
  <c r="G98" i="28"/>
  <c r="G157" i="28"/>
  <c r="G127" i="28"/>
  <c r="K155" i="28"/>
  <c r="K125" i="28"/>
  <c r="K150" i="28"/>
  <c r="K116" i="28"/>
  <c r="G147" i="28"/>
  <c r="G111" i="28"/>
  <c r="K145" i="28"/>
  <c r="K109" i="28"/>
  <c r="O140" i="28"/>
  <c r="O102" i="28"/>
  <c r="C139" i="28"/>
  <c r="C101" i="28"/>
  <c r="N66" i="22"/>
  <c r="B65" i="22"/>
  <c r="B169" i="23"/>
  <c r="N198" i="25"/>
  <c r="F138" i="23"/>
  <c r="B130" i="23"/>
  <c r="E171" i="24"/>
  <c r="E169" i="24"/>
  <c r="E166" i="24"/>
  <c r="M158" i="24"/>
  <c r="Q156" i="24"/>
  <c r="Q143" i="24" s="1"/>
  <c r="E155" i="24"/>
  <c r="Q152" i="24"/>
  <c r="Q150" i="24"/>
  <c r="E149" i="24"/>
  <c r="Q147" i="24"/>
  <c r="E146" i="24"/>
  <c r="I144" i="24"/>
  <c r="M140" i="24"/>
  <c r="I138" i="24"/>
  <c r="M136" i="24"/>
  <c r="M133" i="24"/>
  <c r="E130" i="24"/>
  <c r="H192" i="25"/>
  <c r="F144" i="25"/>
  <c r="K133" i="25"/>
  <c r="M158" i="27"/>
  <c r="C120" i="27"/>
  <c r="I157" i="27"/>
  <c r="M125" i="27"/>
  <c r="M155" i="27"/>
  <c r="Q153" i="29"/>
  <c r="Q129" i="27"/>
  <c r="Q140" i="29"/>
  <c r="Q102" i="27"/>
  <c r="Q137" i="27"/>
  <c r="Q99" i="27"/>
  <c r="I96" i="27"/>
  <c r="J125" i="28"/>
  <c r="J116" i="28"/>
  <c r="J109" i="28"/>
  <c r="E70" i="22"/>
  <c r="M204" i="23"/>
  <c r="B197" i="25"/>
  <c r="E194" i="25"/>
  <c r="D144" i="25"/>
  <c r="J133" i="25"/>
  <c r="Q147" i="27"/>
  <c r="B120" i="27"/>
  <c r="K97" i="27"/>
  <c r="H147" i="28"/>
  <c r="H111" i="27"/>
  <c r="P143" i="28"/>
  <c r="P112" i="27"/>
  <c r="P115" i="27"/>
  <c r="P110" i="27"/>
  <c r="P113" i="27"/>
  <c r="E100" i="28"/>
  <c r="Q158" i="28"/>
  <c r="Q128" i="28"/>
  <c r="E157" i="28"/>
  <c r="E127" i="28"/>
  <c r="I155" i="28"/>
  <c r="I125" i="28"/>
  <c r="I150" i="28"/>
  <c r="I116" i="28"/>
  <c r="Q148" i="28"/>
  <c r="Q112" i="28"/>
  <c r="E147" i="28"/>
  <c r="E111" i="28"/>
  <c r="I145" i="28"/>
  <c r="I109" i="28"/>
  <c r="M140" i="28"/>
  <c r="M102" i="28"/>
  <c r="K207" i="21"/>
  <c r="K201" i="21"/>
  <c r="D70" i="22"/>
  <c r="H68" i="22"/>
  <c r="L174" i="23"/>
  <c r="P170" i="23"/>
  <c r="H158" i="23"/>
  <c r="L156" i="23"/>
  <c r="L152" i="23"/>
  <c r="L147" i="23"/>
  <c r="D144" i="23"/>
  <c r="H140" i="23"/>
  <c r="D138" i="23"/>
  <c r="H133" i="23"/>
  <c r="P168" i="24"/>
  <c r="B155" i="24"/>
  <c r="B148" i="24"/>
  <c r="K158" i="24"/>
  <c r="O156" i="24"/>
  <c r="C155" i="24"/>
  <c r="O152" i="24"/>
  <c r="O150" i="24"/>
  <c r="C149" i="24"/>
  <c r="O147" i="24"/>
  <c r="C146" i="24"/>
  <c r="G144" i="24"/>
  <c r="K140" i="24"/>
  <c r="G138" i="24"/>
  <c r="K136" i="24"/>
  <c r="K133" i="24"/>
  <c r="O131" i="24"/>
  <c r="C130" i="24"/>
  <c r="E196" i="25"/>
  <c r="L164" i="25"/>
  <c r="C144" i="25"/>
  <c r="I133" i="25"/>
  <c r="P119" i="27"/>
  <c r="E102" i="27"/>
  <c r="I97" i="27"/>
  <c r="D154" i="28"/>
  <c r="D127" i="28"/>
  <c r="D157" i="28"/>
  <c r="H125" i="28"/>
  <c r="H155" i="28"/>
  <c r="C154" i="29"/>
  <c r="C124" i="29"/>
  <c r="C70" i="22"/>
  <c r="G130" i="23"/>
  <c r="Q195" i="25"/>
  <c r="E192" i="25"/>
  <c r="H164" i="25"/>
  <c r="B144" i="25"/>
  <c r="E133" i="25"/>
  <c r="Q146" i="27"/>
  <c r="C127" i="27"/>
  <c r="P116" i="27"/>
  <c r="L109" i="27"/>
  <c r="L107" i="27" s="1"/>
  <c r="C102" i="28"/>
  <c r="C100" i="28"/>
  <c r="C98" i="28"/>
  <c r="C96" i="28"/>
  <c r="K140" i="28"/>
  <c r="K102" i="28"/>
  <c r="N125" i="29"/>
  <c r="N155" i="29"/>
  <c r="J66" i="22"/>
  <c r="N64" i="22"/>
  <c r="J174" i="23"/>
  <c r="N170" i="23"/>
  <c r="B138" i="23"/>
  <c r="M172" i="24"/>
  <c r="Q170" i="24"/>
  <c r="Q168" i="24"/>
  <c r="M167" i="24"/>
  <c r="M162" i="24" s="1"/>
  <c r="Q165" i="24"/>
  <c r="E164" i="24"/>
  <c r="I74" i="22"/>
  <c r="I158" i="24"/>
  <c r="M156" i="24"/>
  <c r="Q154" i="24"/>
  <c r="M152" i="24"/>
  <c r="M150" i="24"/>
  <c r="M147" i="24"/>
  <c r="Q145" i="24"/>
  <c r="E144" i="24"/>
  <c r="I140" i="24"/>
  <c r="E138" i="24"/>
  <c r="I136" i="24"/>
  <c r="I133" i="24"/>
  <c r="M131" i="24"/>
  <c r="F211" i="25"/>
  <c r="P195" i="25"/>
  <c r="B194" i="25"/>
  <c r="E141" i="25"/>
  <c r="Q145" i="27"/>
  <c r="Q126" i="27"/>
  <c r="N119" i="27"/>
  <c r="Q101" i="27"/>
  <c r="E97" i="27"/>
  <c r="E157" i="27"/>
  <c r="J72" i="26"/>
  <c r="I147" i="29"/>
  <c r="I111" i="29"/>
  <c r="Q113" i="29"/>
  <c r="Q119" i="29"/>
  <c r="Q120" i="29"/>
  <c r="Q117" i="29"/>
  <c r="Q112" i="29"/>
  <c r="E105" i="29"/>
  <c r="E141" i="29"/>
  <c r="K104" i="32"/>
  <c r="K98" i="32"/>
  <c r="E50" i="35"/>
  <c r="Q199" i="23"/>
  <c r="O195" i="25"/>
  <c r="Q193" i="25"/>
  <c r="G184" i="25"/>
  <c r="Q140" i="25"/>
  <c r="L119" i="27"/>
  <c r="N116" i="27"/>
  <c r="I140" i="28"/>
  <c r="I102" i="28"/>
  <c r="Q96" i="28"/>
  <c r="Q103" i="28"/>
  <c r="Q98" i="28"/>
  <c r="Q105" i="28"/>
  <c r="Q100" i="28"/>
  <c r="J157" i="29"/>
  <c r="G207" i="21"/>
  <c r="K203" i="21"/>
  <c r="G201" i="21"/>
  <c r="B77" i="22"/>
  <c r="B168" i="6" s="1"/>
  <c r="P69" i="22"/>
  <c r="H174" i="23"/>
  <c r="L170" i="23"/>
  <c r="P163" i="23"/>
  <c r="D158" i="23"/>
  <c r="H156" i="23"/>
  <c r="H152" i="23"/>
  <c r="H147" i="23"/>
  <c r="L145" i="23"/>
  <c r="D140" i="23"/>
  <c r="P137" i="23"/>
  <c r="D133" i="23"/>
  <c r="H131" i="23"/>
  <c r="B151" i="24"/>
  <c r="G158" i="24"/>
  <c r="K156" i="24"/>
  <c r="O154" i="24"/>
  <c r="K152" i="24"/>
  <c r="K150" i="24"/>
  <c r="K147" i="24"/>
  <c r="O145" i="24"/>
  <c r="O143" i="24" s="1"/>
  <c r="C144" i="24"/>
  <c r="G140" i="24"/>
  <c r="C138" i="24"/>
  <c r="G136" i="24"/>
  <c r="G133" i="24"/>
  <c r="K131" i="24"/>
  <c r="I204" i="25"/>
  <c r="N195" i="25"/>
  <c r="F184" i="25"/>
  <c r="N140" i="25"/>
  <c r="Q144" i="27"/>
  <c r="Q96" i="27"/>
  <c r="P96" i="28"/>
  <c r="P103" i="28"/>
  <c r="P98" i="28"/>
  <c r="P105" i="28"/>
  <c r="P100" i="28"/>
  <c r="I157" i="29"/>
  <c r="O69" i="22"/>
  <c r="K181" i="23"/>
  <c r="M195" i="25"/>
  <c r="O193" i="25"/>
  <c r="J68" i="26"/>
  <c r="P66" i="26"/>
  <c r="J119" i="27"/>
  <c r="K119" i="28"/>
  <c r="C111" i="28"/>
  <c r="K108" i="28"/>
  <c r="O99" i="28"/>
  <c r="O97" i="28"/>
  <c r="D34" i="34"/>
  <c r="D35" i="34"/>
  <c r="Q89" i="31"/>
  <c r="E56" i="35"/>
  <c r="L35" i="30"/>
  <c r="E106" i="33"/>
  <c r="E100" i="33"/>
  <c r="I65" i="35"/>
  <c r="I80" i="37"/>
  <c r="H51" i="37"/>
  <c r="H72" i="37"/>
  <c r="C53" i="37"/>
  <c r="C74" i="37"/>
  <c r="L103" i="29"/>
  <c r="H35" i="30"/>
  <c r="C100" i="33"/>
  <c r="C90" i="33"/>
  <c r="C104" i="33"/>
  <c r="J67" i="37"/>
  <c r="J82" i="37"/>
  <c r="M54" i="37"/>
  <c r="M75" i="37"/>
  <c r="Q73" i="37"/>
  <c r="Q52" i="37"/>
  <c r="E51" i="37"/>
  <c r="E72" i="37"/>
  <c r="E93" i="33"/>
  <c r="L54" i="37"/>
  <c r="L75" i="37"/>
  <c r="P73" i="37"/>
  <c r="P52" i="37"/>
  <c r="D51" i="37"/>
  <c r="D72" i="37"/>
  <c r="K108" i="32"/>
  <c r="K92" i="32"/>
  <c r="K87" i="32"/>
  <c r="D99" i="33"/>
  <c r="D93" i="33"/>
  <c r="D88" i="33"/>
  <c r="J66" i="36"/>
  <c r="Q75" i="48"/>
  <c r="Q58" i="47"/>
  <c r="M53" i="47"/>
  <c r="M70" i="48"/>
  <c r="Q57" i="47"/>
  <c r="Q68" i="48"/>
  <c r="Q54" i="47"/>
  <c r="Q55" i="47"/>
  <c r="Q61" i="47"/>
  <c r="Q56" i="47"/>
  <c r="Q52" i="47"/>
  <c r="Q62" i="47"/>
  <c r="D117" i="29"/>
  <c r="Q59" i="35"/>
  <c r="Q76" i="37"/>
  <c r="Q37" i="30"/>
  <c r="Q174" i="6" s="1"/>
  <c r="Q102" i="32"/>
  <c r="Q90" i="32"/>
  <c r="Q104" i="32"/>
  <c r="Q85" i="32"/>
  <c r="Q92" i="32"/>
  <c r="Q106" i="32"/>
  <c r="D37" i="34"/>
  <c r="D175" i="6" s="1"/>
  <c r="B80" i="36"/>
  <c r="B80" i="35"/>
  <c r="Q71" i="37"/>
  <c r="D87" i="44"/>
  <c r="D87" i="43"/>
  <c r="L86" i="44"/>
  <c r="L86" i="43"/>
  <c r="L65" i="43"/>
  <c r="L83" i="43"/>
  <c r="B113" i="29"/>
  <c r="F103" i="29"/>
  <c r="P36" i="30"/>
  <c r="P90" i="32"/>
  <c r="P104" i="32"/>
  <c r="P92" i="32"/>
  <c r="P106" i="32"/>
  <c r="P87" i="32"/>
  <c r="P94" i="32"/>
  <c r="P101" i="32"/>
  <c r="P108" i="32"/>
  <c r="E88" i="33"/>
  <c r="E89" i="33"/>
  <c r="K85" i="32"/>
  <c r="O90" i="32"/>
  <c r="O104" i="32"/>
  <c r="O92" i="32"/>
  <c r="O106" i="32"/>
  <c r="O87" i="32"/>
  <c r="O94" i="32"/>
  <c r="O101" i="32"/>
  <c r="O108" i="32"/>
  <c r="D89" i="33"/>
  <c r="P75" i="37"/>
  <c r="J85" i="31"/>
  <c r="J92" i="31"/>
  <c r="J106" i="31"/>
  <c r="N90" i="32"/>
  <c r="N104" i="32"/>
  <c r="N92" i="32"/>
  <c r="N106" i="32"/>
  <c r="C89" i="33"/>
  <c r="C86" i="33"/>
  <c r="C115" i="33"/>
  <c r="I112" i="33"/>
  <c r="I85" i="31"/>
  <c r="I92" i="31"/>
  <c r="I106" i="31"/>
  <c r="M90" i="32"/>
  <c r="M104" i="32"/>
  <c r="M92" i="32"/>
  <c r="M106" i="32"/>
  <c r="M87" i="32"/>
  <c r="M94" i="32"/>
  <c r="M101" i="32"/>
  <c r="M108" i="32"/>
  <c r="M63" i="35"/>
  <c r="D53" i="37"/>
  <c r="L36" i="30"/>
  <c r="L106" i="32"/>
  <c r="L94" i="32"/>
  <c r="L101" i="32"/>
  <c r="L89" i="32"/>
  <c r="L96" i="32"/>
  <c r="L103" i="32"/>
  <c r="Q85" i="33"/>
  <c r="Q114" i="33"/>
  <c r="B101" i="52"/>
  <c r="B78" i="52"/>
  <c r="N76" i="52"/>
  <c r="N99" i="52"/>
  <c r="B75" i="52"/>
  <c r="B98" i="52"/>
  <c r="F73" i="52"/>
  <c r="F96" i="52"/>
  <c r="B78" i="22"/>
  <c r="B169" i="6" s="1"/>
  <c r="K75" i="26"/>
  <c r="K172" i="6" s="1"/>
  <c r="O159" i="28"/>
  <c r="K158" i="28"/>
  <c r="O156" i="28"/>
  <c r="C155" i="28"/>
  <c r="C150" i="28"/>
  <c r="O149" i="28"/>
  <c r="K148" i="28"/>
  <c r="O146" i="28"/>
  <c r="C145" i="28"/>
  <c r="G140" i="28"/>
  <c r="G137" i="28"/>
  <c r="K135" i="28"/>
  <c r="M154" i="29"/>
  <c r="I126" i="29"/>
  <c r="P111" i="29"/>
  <c r="J84" i="31"/>
  <c r="J99" i="31"/>
  <c r="F87" i="31"/>
  <c r="F94" i="31"/>
  <c r="F101" i="31"/>
  <c r="P98" i="32"/>
  <c r="N95" i="32"/>
  <c r="N99" i="32"/>
  <c r="B98" i="32"/>
  <c r="J36" i="30"/>
  <c r="J106" i="32"/>
  <c r="J94" i="32"/>
  <c r="J101" i="32"/>
  <c r="G115" i="33"/>
  <c r="G35" i="34"/>
  <c r="P34" i="34"/>
  <c r="B73" i="35"/>
  <c r="Q54" i="36"/>
  <c r="N153" i="28"/>
  <c r="J150" i="28"/>
  <c r="F147" i="28"/>
  <c r="J145" i="28"/>
  <c r="N143" i="28"/>
  <c r="F157" i="29"/>
  <c r="K154" i="29"/>
  <c r="G126" i="29"/>
  <c r="O111" i="29"/>
  <c r="J37" i="30"/>
  <c r="J174" i="6" s="1"/>
  <c r="I37" i="30"/>
  <c r="I174" i="6" s="1"/>
  <c r="C35" i="30"/>
  <c r="I84" i="31"/>
  <c r="I99" i="31"/>
  <c r="E120" i="33"/>
  <c r="E112" i="33"/>
  <c r="E87" i="31"/>
  <c r="E94" i="31"/>
  <c r="E101" i="31"/>
  <c r="O98" i="32"/>
  <c r="M95" i="32"/>
  <c r="M99" i="32"/>
  <c r="I106" i="32"/>
  <c r="I94" i="32"/>
  <c r="I101" i="32"/>
  <c r="I89" i="32"/>
  <c r="I96" i="32"/>
  <c r="I103" i="32"/>
  <c r="E115" i="33"/>
  <c r="C35" i="34"/>
  <c r="H82" i="37"/>
  <c r="G72" i="37"/>
  <c r="M66" i="37"/>
  <c r="M81" i="37"/>
  <c r="I79" i="37"/>
  <c r="I62" i="37"/>
  <c r="Q77" i="37"/>
  <c r="Q56" i="37"/>
  <c r="Q53" i="37"/>
  <c r="Q74" i="37"/>
  <c r="E52" i="37"/>
  <c r="E73" i="37"/>
  <c r="I65" i="37"/>
  <c r="I56" i="37"/>
  <c r="I63" i="37"/>
  <c r="I71" i="37"/>
  <c r="I57" i="37"/>
  <c r="I55" i="37"/>
  <c r="K63" i="26"/>
  <c r="I155" i="27"/>
  <c r="Q135" i="27"/>
  <c r="M159" i="28"/>
  <c r="I158" i="28"/>
  <c r="M156" i="28"/>
  <c r="Q154" i="28"/>
  <c r="Q151" i="28"/>
  <c r="M149" i="28"/>
  <c r="I148" i="28"/>
  <c r="M146" i="28"/>
  <c r="Q144" i="28"/>
  <c r="E140" i="28"/>
  <c r="Q138" i="28"/>
  <c r="E137" i="28"/>
  <c r="I135" i="28"/>
  <c r="M111" i="29"/>
  <c r="J86" i="31"/>
  <c r="H84" i="31"/>
  <c r="H88" i="31"/>
  <c r="N98" i="32"/>
  <c r="L95" i="32"/>
  <c r="L99" i="32"/>
  <c r="H101" i="32"/>
  <c r="H89" i="32"/>
  <c r="H103" i="32"/>
  <c r="H84" i="32"/>
  <c r="H91" i="32"/>
  <c r="H105" i="32"/>
  <c r="N34" i="34"/>
  <c r="Q58" i="35"/>
  <c r="G67" i="41"/>
  <c r="G82" i="41"/>
  <c r="K54" i="41"/>
  <c r="K75" i="41"/>
  <c r="O52" i="41"/>
  <c r="O73" i="41"/>
  <c r="C72" i="41"/>
  <c r="C51" i="41"/>
  <c r="O76" i="26"/>
  <c r="O173" i="6" s="1"/>
  <c r="P128" i="27"/>
  <c r="D127" i="27"/>
  <c r="H125" i="27"/>
  <c r="P148" i="28"/>
  <c r="D147" i="28"/>
  <c r="H145" i="28"/>
  <c r="L143" i="28"/>
  <c r="K111" i="29"/>
  <c r="O108" i="29"/>
  <c r="I86" i="31"/>
  <c r="G99" i="31"/>
  <c r="C120" i="33"/>
  <c r="C97" i="31"/>
  <c r="G95" i="31"/>
  <c r="G119" i="33"/>
  <c r="K118" i="33"/>
  <c r="G117" i="33"/>
  <c r="G88" i="31"/>
  <c r="G83" i="31" s="1"/>
  <c r="C112" i="33"/>
  <c r="C90" i="31"/>
  <c r="C104" i="31"/>
  <c r="C92" i="31"/>
  <c r="C106" i="31"/>
  <c r="C87" i="31"/>
  <c r="C94" i="31"/>
  <c r="C101" i="31"/>
  <c r="C108" i="31"/>
  <c r="M98" i="32"/>
  <c r="Q87" i="32"/>
  <c r="Q84" i="32"/>
  <c r="K99" i="32"/>
  <c r="G101" i="32"/>
  <c r="G89" i="32"/>
  <c r="G103" i="32"/>
  <c r="G84" i="32"/>
  <c r="G91" i="32"/>
  <c r="G105" i="32"/>
  <c r="D106" i="33"/>
  <c r="D94" i="33"/>
  <c r="Q59" i="47"/>
  <c r="C58" i="26"/>
  <c r="C56" i="26" s="1"/>
  <c r="C115" i="6" s="1"/>
  <c r="L156" i="28"/>
  <c r="K159" i="28"/>
  <c r="G158" i="28"/>
  <c r="K156" i="28"/>
  <c r="O154" i="28"/>
  <c r="O151" i="28"/>
  <c r="K149" i="28"/>
  <c r="G148" i="28"/>
  <c r="K146" i="28"/>
  <c r="O144" i="28"/>
  <c r="C140" i="28"/>
  <c r="O138" i="28"/>
  <c r="C137" i="28"/>
  <c r="G135" i="28"/>
  <c r="E154" i="29"/>
  <c r="C120" i="29"/>
  <c r="M108" i="29"/>
  <c r="M107" i="29" s="1"/>
  <c r="D114" i="29"/>
  <c r="J98" i="31"/>
  <c r="M88" i="31"/>
  <c r="M83" i="31" s="1"/>
  <c r="H86" i="31"/>
  <c r="B120" i="31"/>
  <c r="B89" i="31"/>
  <c r="B96" i="31"/>
  <c r="B103" i="31"/>
  <c r="N87" i="32"/>
  <c r="P84" i="32"/>
  <c r="F36" i="30"/>
  <c r="F101" i="32"/>
  <c r="F89" i="32"/>
  <c r="F103" i="32"/>
  <c r="L34" i="34"/>
  <c r="J66" i="37"/>
  <c r="J81" i="37"/>
  <c r="N74" i="37"/>
  <c r="N53" i="37"/>
  <c r="M67" i="44"/>
  <c r="M85" i="44"/>
  <c r="E64" i="44"/>
  <c r="E82" i="44"/>
  <c r="J153" i="28"/>
  <c r="F150" i="28"/>
  <c r="N148" i="28"/>
  <c r="B147" i="28"/>
  <c r="F145" i="28"/>
  <c r="J143" i="28"/>
  <c r="B99" i="28"/>
  <c r="K108" i="29"/>
  <c r="E37" i="30"/>
  <c r="E174" i="6" s="1"/>
  <c r="J104" i="31"/>
  <c r="J100" i="31"/>
  <c r="I98" i="31"/>
  <c r="E119" i="33"/>
  <c r="E117" i="33"/>
  <c r="B93" i="32"/>
  <c r="O84" i="32"/>
  <c r="E101" i="32"/>
  <c r="E89" i="32"/>
  <c r="E103" i="32"/>
  <c r="E84" i="32"/>
  <c r="E91" i="32"/>
  <c r="E105" i="32"/>
  <c r="K34" i="34"/>
  <c r="E35" i="34"/>
  <c r="L67" i="37"/>
  <c r="L68" i="26"/>
  <c r="G63" i="26"/>
  <c r="Q117" i="27"/>
  <c r="Q110" i="27"/>
  <c r="I159" i="28"/>
  <c r="E158" i="28"/>
  <c r="I156" i="28"/>
  <c r="M154" i="28"/>
  <c r="M151" i="28"/>
  <c r="I149" i="28"/>
  <c r="E148" i="28"/>
  <c r="I146" i="28"/>
  <c r="M144" i="28"/>
  <c r="Q141" i="28"/>
  <c r="Q139" i="28"/>
  <c r="M138" i="28"/>
  <c r="Q136" i="28"/>
  <c r="E135" i="28"/>
  <c r="B149" i="29"/>
  <c r="I108" i="29"/>
  <c r="B114" i="29"/>
  <c r="I104" i="31"/>
  <c r="J102" i="31"/>
  <c r="I100" i="31"/>
  <c r="H98" i="31"/>
  <c r="J96" i="31"/>
  <c r="J90" i="31"/>
  <c r="J88" i="31"/>
  <c r="Q103" i="32"/>
  <c r="Q100" i="32"/>
  <c r="J34" i="34"/>
  <c r="Q65" i="35"/>
  <c r="Q51" i="35"/>
  <c r="K67" i="37"/>
  <c r="D37" i="38"/>
  <c r="D176" i="6" s="1"/>
  <c r="O74" i="26"/>
  <c r="O171" i="6" s="1"/>
  <c r="P129" i="27"/>
  <c r="P126" i="27"/>
  <c r="D150" i="28"/>
  <c r="P149" i="28"/>
  <c r="L148" i="28"/>
  <c r="P146" i="28"/>
  <c r="D145" i="28"/>
  <c r="H143" i="28"/>
  <c r="P133" i="28"/>
  <c r="H108" i="29"/>
  <c r="M128" i="29"/>
  <c r="M123" i="29" s="1"/>
  <c r="H104" i="31"/>
  <c r="I102" i="31"/>
  <c r="H100" i="31"/>
  <c r="I96" i="31"/>
  <c r="J94" i="31"/>
  <c r="H92" i="31"/>
  <c r="I90" i="31"/>
  <c r="I88" i="31"/>
  <c r="C119" i="33"/>
  <c r="G118" i="33"/>
  <c r="C117" i="33"/>
  <c r="I120" i="32"/>
  <c r="P100" i="32"/>
  <c r="B90" i="32"/>
  <c r="M84" i="32"/>
  <c r="J57" i="36"/>
  <c r="J54" i="36"/>
  <c r="I67" i="37"/>
  <c r="G69" i="45"/>
  <c r="G87" i="45"/>
  <c r="O68" i="45"/>
  <c r="O86" i="45"/>
  <c r="O83" i="45"/>
  <c r="O65" i="45"/>
  <c r="C82" i="45"/>
  <c r="C64" i="45"/>
  <c r="G68" i="45"/>
  <c r="G73" i="45"/>
  <c r="G80" i="45"/>
  <c r="G71" i="45"/>
  <c r="G67" i="45"/>
  <c r="G159" i="28"/>
  <c r="C158" i="28"/>
  <c r="G156" i="28"/>
  <c r="K154" i="28"/>
  <c r="K151" i="28"/>
  <c r="G149" i="28"/>
  <c r="C148" i="28"/>
  <c r="G146" i="28"/>
  <c r="K144" i="28"/>
  <c r="O141" i="28"/>
  <c r="O139" i="28"/>
  <c r="K138" i="28"/>
  <c r="O136" i="28"/>
  <c r="C135" i="28"/>
  <c r="G144" i="29"/>
  <c r="D120" i="29"/>
  <c r="N36" i="30"/>
  <c r="H102" i="31"/>
  <c r="I94" i="31"/>
  <c r="M117" i="32"/>
  <c r="O103" i="32"/>
  <c r="O100" i="32"/>
  <c r="Q89" i="32"/>
  <c r="Q86" i="32"/>
  <c r="L84" i="32"/>
  <c r="B36" i="30"/>
  <c r="B89" i="32"/>
  <c r="B103" i="32"/>
  <c r="B91" i="32"/>
  <c r="B105" i="32"/>
  <c r="C52" i="35"/>
  <c r="C59" i="35"/>
  <c r="J104" i="27"/>
  <c r="B104" i="28"/>
  <c r="J156" i="29"/>
  <c r="E144" i="29"/>
  <c r="Q122" i="33"/>
  <c r="E118" i="33"/>
  <c r="N103" i="32"/>
  <c r="N100" i="32"/>
  <c r="P89" i="32"/>
  <c r="P86" i="32"/>
  <c r="M56" i="35"/>
  <c r="D61" i="36"/>
  <c r="F58" i="22"/>
  <c r="F111" i="6" s="1"/>
  <c r="O64" i="26"/>
  <c r="C63" i="26"/>
  <c r="Q128" i="27"/>
  <c r="I125" i="27"/>
  <c r="Q115" i="27"/>
  <c r="M110" i="27"/>
  <c r="Q108" i="27"/>
  <c r="E159" i="28"/>
  <c r="Q157" i="28"/>
  <c r="E156" i="28"/>
  <c r="I154" i="28"/>
  <c r="I151" i="28"/>
  <c r="E149" i="28"/>
  <c r="Q147" i="28"/>
  <c r="E146" i="28"/>
  <c r="I144" i="28"/>
  <c r="M141" i="28"/>
  <c r="M139" i="28"/>
  <c r="I138" i="28"/>
  <c r="M136" i="28"/>
  <c r="Q134" i="28"/>
  <c r="C144" i="29"/>
  <c r="B120" i="29"/>
  <c r="I112" i="32"/>
  <c r="M103" i="32"/>
  <c r="M100" i="32"/>
  <c r="O89" i="32"/>
  <c r="O86" i="32"/>
  <c r="F34" i="34"/>
  <c r="F35" i="34"/>
  <c r="M65" i="35"/>
  <c r="Q61" i="35"/>
  <c r="M51" i="35"/>
  <c r="G76" i="26"/>
  <c r="G173" i="6" s="1"/>
  <c r="G125" i="27"/>
  <c r="P124" i="27"/>
  <c r="H104" i="27"/>
  <c r="Q141" i="29"/>
  <c r="O122" i="33"/>
  <c r="O121" i="33"/>
  <c r="O98" i="31"/>
  <c r="C118" i="33"/>
  <c r="Q108" i="32"/>
  <c r="N89" i="32"/>
  <c r="N86" i="32"/>
  <c r="P61" i="35"/>
  <c r="K50" i="40"/>
  <c r="J66" i="41"/>
  <c r="J81" i="41"/>
  <c r="K90" i="44"/>
  <c r="K76" i="43"/>
  <c r="K88" i="44"/>
  <c r="K70" i="43"/>
  <c r="O82" i="44"/>
  <c r="O64" i="43"/>
  <c r="C81" i="44"/>
  <c r="C63" i="43"/>
  <c r="N84" i="45"/>
  <c r="N66" i="45"/>
  <c r="B83" i="45"/>
  <c r="B65" i="45"/>
  <c r="F81" i="45"/>
  <c r="F63" i="45"/>
  <c r="M53" i="41"/>
  <c r="M74" i="41"/>
  <c r="Q51" i="41"/>
  <c r="Q72" i="41"/>
  <c r="O34" i="42"/>
  <c r="O37" i="42"/>
  <c r="O177" i="6" s="1"/>
  <c r="M84" i="45"/>
  <c r="M66" i="45"/>
  <c r="Q82" i="45"/>
  <c r="Q64" i="45"/>
  <c r="E81" i="45"/>
  <c r="E63" i="45"/>
  <c r="E62" i="45" s="1"/>
  <c r="C61" i="47"/>
  <c r="C55" i="47"/>
  <c r="C52" i="47"/>
  <c r="C68" i="49"/>
  <c r="P55" i="48"/>
  <c r="P53" i="48"/>
  <c r="P57" i="48"/>
  <c r="P54" i="48"/>
  <c r="N34" i="42"/>
  <c r="N37" i="42"/>
  <c r="N177" i="6" s="1"/>
  <c r="N76" i="45"/>
  <c r="L84" i="45"/>
  <c r="L66" i="45"/>
  <c r="P82" i="45"/>
  <c r="P64" i="45"/>
  <c r="D81" i="45"/>
  <c r="D63" i="45"/>
  <c r="M67" i="39"/>
  <c r="M61" i="39"/>
  <c r="M34" i="42"/>
  <c r="M37" i="42"/>
  <c r="M177" i="6" s="1"/>
  <c r="D72" i="43"/>
  <c r="L64" i="43"/>
  <c r="L82" i="43"/>
  <c r="K84" i="45"/>
  <c r="K66" i="45"/>
  <c r="O82" i="45"/>
  <c r="O64" i="45"/>
  <c r="C81" i="45"/>
  <c r="C63" i="45"/>
  <c r="J100" i="52"/>
  <c r="J77" i="52"/>
  <c r="N75" i="52"/>
  <c r="N98" i="52"/>
  <c r="B74" i="52"/>
  <c r="B97" i="52"/>
  <c r="F60" i="41"/>
  <c r="F55" i="41"/>
  <c r="B55" i="41"/>
  <c r="B60" i="41"/>
  <c r="G90" i="44"/>
  <c r="G76" i="43"/>
  <c r="G88" i="44"/>
  <c r="G70" i="43"/>
  <c r="O87" i="44"/>
  <c r="O69" i="43"/>
  <c r="K82" i="44"/>
  <c r="K64" i="43"/>
  <c r="O80" i="44"/>
  <c r="O76" i="43"/>
  <c r="O63" i="43"/>
  <c r="O70" i="43"/>
  <c r="K76" i="45"/>
  <c r="J84" i="45"/>
  <c r="J66" i="45"/>
  <c r="N82" i="45"/>
  <c r="N64" i="45"/>
  <c r="B81" i="45"/>
  <c r="B63" i="45"/>
  <c r="M64" i="48"/>
  <c r="M77" i="48"/>
  <c r="M58" i="48"/>
  <c r="M75" i="48"/>
  <c r="F59" i="49"/>
  <c r="F76" i="49"/>
  <c r="N55" i="49"/>
  <c r="N72" i="49"/>
  <c r="B54" i="49"/>
  <c r="B71" i="49"/>
  <c r="F52" i="49"/>
  <c r="F69" i="49"/>
  <c r="J52" i="36"/>
  <c r="C82" i="37"/>
  <c r="O57" i="39"/>
  <c r="C58" i="40"/>
  <c r="K37" i="42"/>
  <c r="K177" i="6" s="1"/>
  <c r="K35" i="42"/>
  <c r="J74" i="43"/>
  <c r="J64" i="43"/>
  <c r="J76" i="45"/>
  <c r="C53" i="47"/>
  <c r="P56" i="48"/>
  <c r="Q55" i="36"/>
  <c r="I52" i="36"/>
  <c r="J82" i="40"/>
  <c r="J61" i="39"/>
  <c r="D67" i="41"/>
  <c r="D50" i="41" s="1"/>
  <c r="N53" i="41"/>
  <c r="J37" i="42"/>
  <c r="J177" i="6" s="1"/>
  <c r="J35" i="42"/>
  <c r="Q73" i="43"/>
  <c r="P35" i="46"/>
  <c r="B62" i="47"/>
  <c r="P62" i="48"/>
  <c r="P60" i="36"/>
  <c r="D57" i="36"/>
  <c r="Q36" i="38"/>
  <c r="M74" i="39"/>
  <c r="D86" i="43"/>
  <c r="D76" i="43"/>
  <c r="P73" i="43"/>
  <c r="D70" i="43"/>
  <c r="D66" i="43"/>
  <c r="D84" i="43"/>
  <c r="H64" i="43"/>
  <c r="M80" i="44"/>
  <c r="E57" i="47"/>
  <c r="E74" i="48"/>
  <c r="O60" i="36"/>
  <c r="O55" i="36"/>
  <c r="D54" i="40"/>
  <c r="D61" i="40"/>
  <c r="F63" i="41"/>
  <c r="O67" i="43"/>
  <c r="C90" i="44"/>
  <c r="C76" i="43"/>
  <c r="O89" i="44"/>
  <c r="O71" i="43"/>
  <c r="C88" i="44"/>
  <c r="C70" i="43"/>
  <c r="K87" i="44"/>
  <c r="K69" i="43"/>
  <c r="K80" i="44"/>
  <c r="K63" i="43"/>
  <c r="H90" i="44"/>
  <c r="H76" i="44"/>
  <c r="P66" i="44"/>
  <c r="P64" i="44"/>
  <c r="P76" i="44"/>
  <c r="N72" i="45"/>
  <c r="N68" i="45"/>
  <c r="M76" i="48"/>
  <c r="M62" i="48"/>
  <c r="O50" i="40"/>
  <c r="C54" i="40"/>
  <c r="C61" i="40"/>
  <c r="C52" i="40"/>
  <c r="C59" i="40"/>
  <c r="F66" i="41"/>
  <c r="J53" i="41"/>
  <c r="G35" i="42"/>
  <c r="D85" i="43"/>
  <c r="O66" i="44"/>
  <c r="O64" i="44"/>
  <c r="C57" i="47"/>
  <c r="C74" i="49"/>
  <c r="C54" i="47"/>
  <c r="I76" i="48"/>
  <c r="D96" i="51"/>
  <c r="D106" i="51"/>
  <c r="D36" i="50"/>
  <c r="D98" i="51"/>
  <c r="D99" i="51"/>
  <c r="Q56" i="36"/>
  <c r="Q53" i="36"/>
  <c r="F59" i="37"/>
  <c r="F57" i="37"/>
  <c r="D34" i="38"/>
  <c r="J57" i="39"/>
  <c r="F56" i="41"/>
  <c r="F35" i="42"/>
  <c r="P34" i="42"/>
  <c r="Q65" i="43"/>
  <c r="N66" i="44"/>
  <c r="N64" i="44"/>
  <c r="C62" i="47"/>
  <c r="K90" i="51"/>
  <c r="K105" i="51"/>
  <c r="G82" i="51"/>
  <c r="G103" i="52"/>
  <c r="O99" i="51"/>
  <c r="O76" i="51"/>
  <c r="P58" i="36"/>
  <c r="C34" i="38"/>
  <c r="B63" i="41"/>
  <c r="D83" i="43"/>
  <c r="D74" i="43"/>
  <c r="P65" i="43"/>
  <c r="D64" i="43"/>
  <c r="D82" i="43"/>
  <c r="I74" i="44"/>
  <c r="I64" i="44"/>
  <c r="O87" i="45"/>
  <c r="Q60" i="47"/>
  <c r="Q53" i="47"/>
  <c r="O58" i="36"/>
  <c r="O56" i="36"/>
  <c r="O53" i="36"/>
  <c r="H75" i="41"/>
  <c r="F59" i="41"/>
  <c r="O66" i="43"/>
  <c r="K89" i="44"/>
  <c r="K71" i="43"/>
  <c r="G87" i="44"/>
  <c r="G69" i="43"/>
  <c r="C82" i="44"/>
  <c r="C64" i="43"/>
  <c r="G80" i="44"/>
  <c r="G63" i="43"/>
  <c r="P89" i="44"/>
  <c r="P71" i="44"/>
  <c r="D61" i="47"/>
  <c r="P61" i="48"/>
  <c r="J60" i="36"/>
  <c r="M72" i="39"/>
  <c r="P65" i="41"/>
  <c r="B56" i="41"/>
  <c r="C35" i="42"/>
  <c r="K66" i="43"/>
  <c r="F68" i="44"/>
  <c r="O71" i="44"/>
  <c r="O85" i="45"/>
  <c r="M72" i="48"/>
  <c r="P59" i="48"/>
  <c r="P52" i="48"/>
  <c r="Q51" i="36"/>
  <c r="Q82" i="39"/>
  <c r="B60" i="40"/>
  <c r="B55" i="40"/>
  <c r="G66" i="43"/>
  <c r="F74" i="44"/>
  <c r="N73" i="44"/>
  <c r="N71" i="44"/>
  <c r="D36" i="30"/>
  <c r="F106" i="33"/>
  <c r="F94" i="33"/>
  <c r="G66" i="36"/>
  <c r="O65" i="36"/>
  <c r="O63" i="36"/>
  <c r="G60" i="36"/>
  <c r="K58" i="36"/>
  <c r="K56" i="36"/>
  <c r="G55" i="36"/>
  <c r="K53" i="36"/>
  <c r="O51" i="36"/>
  <c r="B35" i="38"/>
  <c r="E82" i="39"/>
  <c r="E71" i="39" s="1"/>
  <c r="J67" i="39"/>
  <c r="P60" i="39"/>
  <c r="D57" i="40"/>
  <c r="D58" i="40"/>
  <c r="D56" i="40"/>
  <c r="B65" i="41"/>
  <c r="O65" i="43"/>
  <c r="F71" i="44"/>
  <c r="O63" i="44"/>
  <c r="L71" i="44"/>
  <c r="L67" i="44"/>
  <c r="F66" i="45"/>
  <c r="M61" i="48"/>
  <c r="M59" i="48"/>
  <c r="I74" i="48"/>
  <c r="E56" i="48"/>
  <c r="E73" i="48"/>
  <c r="I71" i="48"/>
  <c r="J58" i="49"/>
  <c r="J75" i="49"/>
  <c r="B55" i="49"/>
  <c r="B72" i="49"/>
  <c r="F53" i="49"/>
  <c r="F70" i="49"/>
  <c r="M121" i="33"/>
  <c r="B67" i="35"/>
  <c r="B61" i="35"/>
  <c r="N65" i="36"/>
  <c r="N63" i="36"/>
  <c r="F60" i="36"/>
  <c r="J58" i="36"/>
  <c r="J56" i="36"/>
  <c r="N51" i="36"/>
  <c r="Q63" i="37"/>
  <c r="I72" i="39"/>
  <c r="I81" i="39"/>
  <c r="O60" i="39"/>
  <c r="C57" i="39"/>
  <c r="C57" i="40"/>
  <c r="C56" i="40"/>
  <c r="G50" i="40"/>
  <c r="I59" i="41"/>
  <c r="I57" i="41"/>
  <c r="K65" i="43"/>
  <c r="N63" i="44"/>
  <c r="K71" i="44"/>
  <c r="K67" i="44"/>
  <c r="G65" i="44"/>
  <c r="G72" i="44"/>
  <c r="B69" i="47"/>
  <c r="B76" i="47"/>
  <c r="N69" i="47"/>
  <c r="C56" i="47"/>
  <c r="N34" i="38"/>
  <c r="P59" i="41"/>
  <c r="P57" i="41"/>
  <c r="P60" i="48"/>
  <c r="K122" i="33"/>
  <c r="K121" i="33"/>
  <c r="Q35" i="34"/>
  <c r="E34" i="34"/>
  <c r="P60" i="35"/>
  <c r="L71" i="37"/>
  <c r="L63" i="36"/>
  <c r="P61" i="36"/>
  <c r="D60" i="36"/>
  <c r="H58" i="36"/>
  <c r="O63" i="37"/>
  <c r="O56" i="37"/>
  <c r="Q80" i="39"/>
  <c r="M66" i="39"/>
  <c r="M60" i="39"/>
  <c r="Q58" i="39"/>
  <c r="H65" i="41"/>
  <c r="O35" i="42"/>
  <c r="K63" i="44"/>
  <c r="I73" i="44"/>
  <c r="I71" i="44"/>
  <c r="M68" i="44"/>
  <c r="I67" i="44"/>
  <c r="M65" i="44"/>
  <c r="E36" i="42"/>
  <c r="E80" i="44"/>
  <c r="C66" i="45"/>
  <c r="F34" i="46"/>
  <c r="Q70" i="48"/>
  <c r="J61" i="48"/>
  <c r="J59" i="48"/>
  <c r="J52" i="48"/>
  <c r="O54" i="49"/>
  <c r="O71" i="49"/>
  <c r="C53" i="49"/>
  <c r="C70" i="49"/>
  <c r="G68" i="49"/>
  <c r="B106" i="33"/>
  <c r="F104" i="33"/>
  <c r="F100" i="33"/>
  <c r="F98" i="33"/>
  <c r="B94" i="33"/>
  <c r="F90" i="33"/>
  <c r="O67" i="36"/>
  <c r="K65" i="36"/>
  <c r="K63" i="36"/>
  <c r="O61" i="36"/>
  <c r="G58" i="36"/>
  <c r="G56" i="36"/>
  <c r="G53" i="36"/>
  <c r="K51" i="36"/>
  <c r="C66" i="37"/>
  <c r="M63" i="37"/>
  <c r="M56" i="37"/>
  <c r="P58" i="39"/>
  <c r="E66" i="40"/>
  <c r="D65" i="40"/>
  <c r="D63" i="40"/>
  <c r="D51" i="40"/>
  <c r="F82" i="41"/>
  <c r="B52" i="41"/>
  <c r="F57" i="41"/>
  <c r="N59" i="41"/>
  <c r="N57" i="41"/>
  <c r="N35" i="42"/>
  <c r="G64" i="43"/>
  <c r="H88" i="44"/>
  <c r="P70" i="44"/>
  <c r="H71" i="44"/>
  <c r="H89" i="44"/>
  <c r="H67" i="44"/>
  <c r="O71" i="45"/>
  <c r="M68" i="45"/>
  <c r="B66" i="45"/>
  <c r="I116" i="32"/>
  <c r="M114" i="32"/>
  <c r="J79" i="36"/>
  <c r="B57" i="35"/>
  <c r="B54" i="35"/>
  <c r="N67" i="36"/>
  <c r="J63" i="36"/>
  <c r="N61" i="36"/>
  <c r="F58" i="36"/>
  <c r="O82" i="37"/>
  <c r="C72" i="37"/>
  <c r="Q65" i="37"/>
  <c r="L63" i="37"/>
  <c r="L56" i="37"/>
  <c r="O58" i="39"/>
  <c r="C63" i="40"/>
  <c r="E59" i="41"/>
  <c r="E57" i="41"/>
  <c r="Q55" i="41"/>
  <c r="M35" i="42"/>
  <c r="P87" i="44"/>
  <c r="O70" i="44"/>
  <c r="L66" i="44"/>
  <c r="G67" i="44"/>
  <c r="C67" i="44"/>
  <c r="C65" i="44"/>
  <c r="C62" i="44" s="1"/>
  <c r="P105" i="33"/>
  <c r="D104" i="33"/>
  <c r="D100" i="33"/>
  <c r="P99" i="33"/>
  <c r="D98" i="33"/>
  <c r="P93" i="33"/>
  <c r="D90" i="33"/>
  <c r="P88" i="33"/>
  <c r="B34" i="34"/>
  <c r="M67" i="36"/>
  <c r="I63" i="36"/>
  <c r="M61" i="36"/>
  <c r="Q59" i="36"/>
  <c r="E58" i="36"/>
  <c r="Q57" i="36"/>
  <c r="E53" i="36"/>
  <c r="I51" i="36"/>
  <c r="K63" i="37"/>
  <c r="K56" i="37"/>
  <c r="N65" i="37"/>
  <c r="N63" i="37"/>
  <c r="F60" i="37"/>
  <c r="J56" i="37"/>
  <c r="F55" i="37"/>
  <c r="J34" i="38"/>
  <c r="J60" i="39"/>
  <c r="N58" i="39"/>
  <c r="D53" i="40"/>
  <c r="B65" i="40"/>
  <c r="B63" i="40"/>
  <c r="N52" i="40"/>
  <c r="B51" i="40"/>
  <c r="C82" i="41"/>
  <c r="P66" i="41"/>
  <c r="P81" i="41"/>
  <c r="I35" i="42"/>
  <c r="H87" i="44"/>
  <c r="P74" i="44"/>
  <c r="N70" i="44"/>
  <c r="K66" i="44"/>
  <c r="F67" i="44"/>
  <c r="B65" i="44"/>
  <c r="B63" i="44"/>
  <c r="C34" i="46"/>
  <c r="K91" i="51"/>
  <c r="K106" i="51"/>
  <c r="K79" i="51"/>
  <c r="K102" i="51"/>
  <c r="C99" i="51"/>
  <c r="C76" i="51"/>
  <c r="K85" i="51"/>
  <c r="K82" i="51"/>
  <c r="K83" i="51"/>
  <c r="K73" i="51"/>
  <c r="K77" i="51"/>
  <c r="M35" i="34"/>
  <c r="P58" i="35"/>
  <c r="H63" i="36"/>
  <c r="L61" i="36"/>
  <c r="D58" i="36"/>
  <c r="P57" i="36"/>
  <c r="L54" i="39"/>
  <c r="Q63" i="39"/>
  <c r="I60" i="39"/>
  <c r="M58" i="39"/>
  <c r="C53" i="40"/>
  <c r="Q55" i="40"/>
  <c r="Q53" i="40"/>
  <c r="Q60" i="40"/>
  <c r="Q51" i="40"/>
  <c r="Q58" i="40"/>
  <c r="Q65" i="40"/>
  <c r="B82" i="41"/>
  <c r="N51" i="41"/>
  <c r="O66" i="41"/>
  <c r="O81" i="41"/>
  <c r="K34" i="42"/>
  <c r="G73" i="43"/>
  <c r="M86" i="44"/>
  <c r="O74" i="44"/>
  <c r="L70" i="44"/>
  <c r="J66" i="44"/>
  <c r="F63" i="44"/>
  <c r="E73" i="44"/>
  <c r="E71" i="44"/>
  <c r="I68" i="44"/>
  <c r="E67" i="44"/>
  <c r="I65" i="44"/>
  <c r="M63" i="44"/>
  <c r="B34" i="46"/>
  <c r="B35" i="46"/>
  <c r="G55" i="47"/>
  <c r="G51" i="47" s="1"/>
  <c r="B104" i="33"/>
  <c r="B100" i="33"/>
  <c r="B98" i="33"/>
  <c r="B90" i="33"/>
  <c r="N81" i="35"/>
  <c r="K67" i="36"/>
  <c r="G65" i="36"/>
  <c r="G63" i="36"/>
  <c r="K61" i="36"/>
  <c r="O59" i="36"/>
  <c r="O57" i="36"/>
  <c r="O54" i="36"/>
  <c r="G51" i="36"/>
  <c r="L52" i="39"/>
  <c r="P65" i="39"/>
  <c r="P63" i="39"/>
  <c r="H60" i="39"/>
  <c r="L58" i="39"/>
  <c r="P72" i="40"/>
  <c r="J34" i="42"/>
  <c r="N74" i="44"/>
  <c r="K70" i="44"/>
  <c r="J71" i="45"/>
  <c r="I63" i="45"/>
  <c r="I62" i="45" s="1"/>
  <c r="I114" i="32"/>
  <c r="B52" i="35"/>
  <c r="F63" i="36"/>
  <c r="J61" i="36"/>
  <c r="N59" i="36"/>
  <c r="N57" i="36"/>
  <c r="O63" i="39"/>
  <c r="Q53" i="41"/>
  <c r="Q74" i="41"/>
  <c r="E52" i="41"/>
  <c r="E73" i="41"/>
  <c r="O72" i="43"/>
  <c r="N76" i="43"/>
  <c r="J72" i="43"/>
  <c r="N70" i="43"/>
  <c r="N66" i="43"/>
  <c r="J70" i="44"/>
  <c r="M72" i="45"/>
  <c r="K74" i="49"/>
  <c r="P103" i="51"/>
  <c r="P96" i="51"/>
  <c r="P89" i="33"/>
  <c r="P37" i="34"/>
  <c r="P175" i="6" s="1"/>
  <c r="J72" i="35"/>
  <c r="I67" i="36"/>
  <c r="E65" i="36"/>
  <c r="E63" i="36"/>
  <c r="M59" i="36"/>
  <c r="M57" i="36"/>
  <c r="M54" i="36"/>
  <c r="Q52" i="36"/>
  <c r="E51" i="36"/>
  <c r="J65" i="37"/>
  <c r="J63" i="37"/>
  <c r="F56" i="37"/>
  <c r="N37" i="38"/>
  <c r="N176" i="6" s="1"/>
  <c r="F34" i="38"/>
  <c r="N63" i="39"/>
  <c r="J58" i="39"/>
  <c r="B71" i="40"/>
  <c r="C65" i="40"/>
  <c r="B67" i="40"/>
  <c r="B61" i="40"/>
  <c r="L66" i="41"/>
  <c r="L81" i="41"/>
  <c r="G34" i="42"/>
  <c r="L35" i="42"/>
  <c r="L81" i="43"/>
  <c r="L80" i="43" s="1"/>
  <c r="L90" i="43"/>
  <c r="K72" i="43"/>
  <c r="Q74" i="43"/>
  <c r="I72" i="43"/>
  <c r="M66" i="43"/>
  <c r="Q64" i="43"/>
  <c r="L73" i="44"/>
  <c r="F65" i="44"/>
  <c r="O80" i="45"/>
  <c r="L72" i="45"/>
  <c r="P84" i="45"/>
  <c r="P66" i="45"/>
  <c r="D83" i="45"/>
  <c r="D65" i="45"/>
  <c r="H81" i="45"/>
  <c r="H63" i="45"/>
  <c r="P36" i="46"/>
  <c r="B60" i="47"/>
  <c r="B53" i="47"/>
  <c r="I53" i="48"/>
  <c r="I35" i="34"/>
  <c r="P63" i="35"/>
  <c r="D63" i="36"/>
  <c r="H61" i="36"/>
  <c r="L57" i="36"/>
  <c r="Q67" i="39"/>
  <c r="M63" i="39"/>
  <c r="Q61" i="39"/>
  <c r="K66" i="41"/>
  <c r="K81" i="41"/>
  <c r="G55" i="41"/>
  <c r="G60" i="41"/>
  <c r="F34" i="42"/>
  <c r="Q34" i="42"/>
  <c r="Q37" i="42"/>
  <c r="Q177" i="6" s="1"/>
  <c r="D90" i="43"/>
  <c r="L76" i="43"/>
  <c r="P74" i="43"/>
  <c r="H72" i="43"/>
  <c r="L70" i="43"/>
  <c r="L66" i="43"/>
  <c r="P64" i="43"/>
  <c r="D63" i="43"/>
  <c r="D81" i="43"/>
  <c r="M84" i="44"/>
  <c r="K73" i="44"/>
  <c r="K72" i="45"/>
  <c r="O84" i="45"/>
  <c r="O66" i="45"/>
  <c r="C83" i="45"/>
  <c r="C65" i="45"/>
  <c r="G81" i="45"/>
  <c r="G63" i="45"/>
  <c r="E60" i="47"/>
  <c r="E55" i="47"/>
  <c r="G68" i="48"/>
  <c r="F105" i="52"/>
  <c r="J60" i="48"/>
  <c r="G61" i="49"/>
  <c r="G59" i="49"/>
  <c r="H88" i="51"/>
  <c r="H84" i="51"/>
  <c r="H80" i="51"/>
  <c r="C74" i="52"/>
  <c r="I88" i="53"/>
  <c r="I84" i="53"/>
  <c r="I82" i="53"/>
  <c r="I80" i="53"/>
  <c r="M36" i="50"/>
  <c r="G98" i="51"/>
  <c r="I90" i="53"/>
  <c r="I86" i="53"/>
  <c r="M56" i="48"/>
  <c r="L97" i="51"/>
  <c r="K76" i="51"/>
  <c r="F89" i="52"/>
  <c r="F85" i="52"/>
  <c r="O71" i="48"/>
  <c r="D77" i="52"/>
  <c r="H75" i="52"/>
  <c r="J62" i="48"/>
  <c r="J56" i="48"/>
  <c r="C85" i="52"/>
  <c r="M57" i="48"/>
  <c r="M54" i="48"/>
  <c r="E68" i="48"/>
  <c r="J60" i="49"/>
  <c r="O106" i="51"/>
  <c r="J96" i="52"/>
  <c r="L83" i="53"/>
  <c r="G105" i="51"/>
  <c r="I80" i="52"/>
  <c r="N104" i="51"/>
  <c r="D78" i="52"/>
  <c r="D75" i="52"/>
  <c r="H73" i="52"/>
  <c r="H72" i="52" s="1"/>
  <c r="J57" i="48"/>
  <c r="J54" i="48"/>
  <c r="G60" i="49"/>
  <c r="O56" i="49"/>
  <c r="H83" i="51"/>
  <c r="G84" i="52"/>
  <c r="G82" i="52"/>
  <c r="G80" i="52"/>
  <c r="I83" i="53"/>
  <c r="J73" i="43"/>
  <c r="N86" i="44"/>
  <c r="N65" i="43"/>
  <c r="N71" i="47"/>
  <c r="F72" i="49"/>
  <c r="J70" i="49"/>
  <c r="M64" i="49"/>
  <c r="M57" i="49"/>
  <c r="Q57" i="49"/>
  <c r="I37" i="50"/>
  <c r="I179" i="6" s="1"/>
  <c r="I90" i="52"/>
  <c r="O77" i="53"/>
  <c r="D55" i="39"/>
  <c r="I73" i="43"/>
  <c r="M65" i="43"/>
  <c r="Q63" i="43"/>
  <c r="G86" i="45"/>
  <c r="L73" i="45"/>
  <c r="L71" i="45"/>
  <c r="M72" i="47"/>
  <c r="B61" i="47"/>
  <c r="N53" i="47"/>
  <c r="B52" i="47"/>
  <c r="C62" i="48"/>
  <c r="K61" i="48"/>
  <c r="K59" i="48"/>
  <c r="C56" i="48"/>
  <c r="K52" i="48"/>
  <c r="I70" i="49"/>
  <c r="L57" i="49"/>
  <c r="L51" i="49" s="1"/>
  <c r="B103" i="51"/>
  <c r="K103" i="51"/>
  <c r="M85" i="51"/>
  <c r="Q78" i="51"/>
  <c r="M77" i="51"/>
  <c r="Q98" i="52"/>
  <c r="E74" i="51"/>
  <c r="D88" i="52"/>
  <c r="D84" i="52"/>
  <c r="D82" i="52"/>
  <c r="D80" i="52"/>
  <c r="D73" i="52"/>
  <c r="F58" i="39"/>
  <c r="M65" i="41"/>
  <c r="M63" i="41"/>
  <c r="E60" i="41"/>
  <c r="I56" i="41"/>
  <c r="E55" i="41"/>
  <c r="L34" i="42"/>
  <c r="G89" i="44"/>
  <c r="C87" i="44"/>
  <c r="K86" i="44"/>
  <c r="G85" i="44"/>
  <c r="K83" i="44"/>
  <c r="O81" i="44"/>
  <c r="C80" i="44"/>
  <c r="M72" i="44"/>
  <c r="E68" i="44"/>
  <c r="Q66" i="44"/>
  <c r="E65" i="44"/>
  <c r="I63" i="44"/>
  <c r="G85" i="45"/>
  <c r="K36" i="46"/>
  <c r="I56" i="48"/>
  <c r="E57" i="48"/>
  <c r="E54" i="48"/>
  <c r="I69" i="48"/>
  <c r="G70" i="49"/>
  <c r="N57" i="49"/>
  <c r="O78" i="51"/>
  <c r="K89" i="51"/>
  <c r="O101" i="51"/>
  <c r="O75" i="51"/>
  <c r="G95" i="52"/>
  <c r="E73" i="52"/>
  <c r="F90" i="52"/>
  <c r="F86" i="52"/>
  <c r="F85" i="44"/>
  <c r="J65" i="43"/>
  <c r="N63" i="43"/>
  <c r="M74" i="48"/>
  <c r="Q61" i="49"/>
  <c r="Q59" i="49"/>
  <c r="Q90" i="51"/>
  <c r="N78" i="51"/>
  <c r="E82" i="52"/>
  <c r="O78" i="53"/>
  <c r="K77" i="53"/>
  <c r="Q72" i="43"/>
  <c r="I65" i="43"/>
  <c r="M63" i="43"/>
  <c r="I72" i="47"/>
  <c r="N68" i="49"/>
  <c r="G61" i="48"/>
  <c r="C57" i="48"/>
  <c r="O72" i="48"/>
  <c r="C54" i="48"/>
  <c r="D34" i="50"/>
  <c r="N34" i="50"/>
  <c r="N82" i="51"/>
  <c r="Q84" i="51"/>
  <c r="M75" i="51"/>
  <c r="B82" i="52"/>
  <c r="D90" i="52"/>
  <c r="D86" i="52"/>
  <c r="N66" i="40"/>
  <c r="N60" i="40"/>
  <c r="B59" i="40"/>
  <c r="B57" i="40"/>
  <c r="N55" i="40"/>
  <c r="B54" i="40"/>
  <c r="B50" i="40" s="1"/>
  <c r="D73" i="43"/>
  <c r="P72" i="43"/>
  <c r="H65" i="43"/>
  <c r="L63" i="43"/>
  <c r="N34" i="46"/>
  <c r="L59" i="48"/>
  <c r="D56" i="48"/>
  <c r="L52" i="48"/>
  <c r="F61" i="48"/>
  <c r="B57" i="48"/>
  <c r="B54" i="48"/>
  <c r="F52" i="48"/>
  <c r="O61" i="49"/>
  <c r="O59" i="49"/>
  <c r="G56" i="49"/>
  <c r="C34" i="50"/>
  <c r="H89" i="51"/>
  <c r="P88" i="51"/>
  <c r="H85" i="51"/>
  <c r="P84" i="51"/>
  <c r="P80" i="51"/>
  <c r="C90" i="52"/>
  <c r="Q88" i="53"/>
  <c r="Q84" i="53"/>
  <c r="Q82" i="53"/>
  <c r="Q80" i="53"/>
  <c r="M78" i="53"/>
  <c r="I77" i="53"/>
  <c r="I65" i="41"/>
  <c r="I63" i="41"/>
  <c r="Q59" i="41"/>
  <c r="Q57" i="41"/>
  <c r="E56" i="41"/>
  <c r="H34" i="42"/>
  <c r="M76" i="44"/>
  <c r="I72" i="44"/>
  <c r="M70" i="44"/>
  <c r="M66" i="44"/>
  <c r="Q64" i="44"/>
  <c r="E63" i="44"/>
  <c r="G36" i="46"/>
  <c r="N75" i="47"/>
  <c r="I59" i="48"/>
  <c r="I52" i="48"/>
  <c r="E61" i="48"/>
  <c r="E59" i="48"/>
  <c r="M55" i="48"/>
  <c r="N61" i="49"/>
  <c r="C86" i="51"/>
  <c r="O88" i="51"/>
  <c r="O80" i="51"/>
  <c r="K78" i="51"/>
  <c r="E90" i="52"/>
  <c r="B104" i="52"/>
  <c r="N95" i="52"/>
  <c r="P88" i="53"/>
  <c r="P84" i="53"/>
  <c r="P80" i="53"/>
  <c r="M57" i="39"/>
  <c r="N72" i="43"/>
  <c r="F86" i="44"/>
  <c r="J63" i="43"/>
  <c r="M73" i="48"/>
  <c r="H59" i="48"/>
  <c r="N75" i="49"/>
  <c r="K101" i="51"/>
  <c r="B90" i="52"/>
  <c r="I83" i="52"/>
  <c r="I74" i="52"/>
  <c r="O88" i="53"/>
  <c r="O84" i="53"/>
  <c r="O82" i="53"/>
  <c r="O80" i="53"/>
  <c r="K78" i="53"/>
  <c r="G77" i="53"/>
  <c r="M72" i="43"/>
  <c r="Q66" i="43"/>
  <c r="I63" i="43"/>
  <c r="P72" i="45"/>
  <c r="B55" i="47"/>
  <c r="G59" i="48"/>
  <c r="O55" i="48"/>
  <c r="O51" i="48" s="1"/>
  <c r="C61" i="48"/>
  <c r="C59" i="48"/>
  <c r="O70" i="48"/>
  <c r="C52" i="48"/>
  <c r="J34" i="50"/>
  <c r="I90" i="51"/>
  <c r="M88" i="51"/>
  <c r="Q86" i="51"/>
  <c r="M82" i="51"/>
  <c r="M80" i="51"/>
  <c r="M73" i="51"/>
  <c r="H83" i="52"/>
  <c r="P77" i="52"/>
  <c r="D76" i="52"/>
  <c r="D72" i="52" s="1"/>
  <c r="N88" i="53"/>
  <c r="N84" i="53"/>
  <c r="N80" i="53"/>
  <c r="N58" i="40"/>
  <c r="N56" i="40"/>
  <c r="N53" i="40"/>
  <c r="B52" i="40"/>
  <c r="P76" i="43"/>
  <c r="L72" i="43"/>
  <c r="P70" i="43"/>
  <c r="P66" i="43"/>
  <c r="D65" i="43"/>
  <c r="H63" i="43"/>
  <c r="D74" i="47"/>
  <c r="D59" i="48"/>
  <c r="B61" i="48"/>
  <c r="N60" i="48"/>
  <c r="B59" i="48"/>
  <c r="B52" i="48"/>
  <c r="N85" i="51"/>
  <c r="L88" i="51"/>
  <c r="L84" i="51"/>
  <c r="L80" i="51"/>
  <c r="G83" i="52"/>
  <c r="Q90" i="53"/>
  <c r="M88" i="53"/>
  <c r="Q86" i="53"/>
  <c r="M84" i="53"/>
  <c r="M82" i="53"/>
  <c r="M80" i="53"/>
  <c r="I78" i="53"/>
  <c r="E77" i="53"/>
  <c r="E65" i="41"/>
  <c r="E63" i="41"/>
  <c r="M59" i="41"/>
  <c r="M57" i="41"/>
  <c r="M50" i="41" s="1"/>
  <c r="P81" i="43"/>
  <c r="D34" i="42"/>
  <c r="P88" i="44"/>
  <c r="I76" i="44"/>
  <c r="M74" i="44"/>
  <c r="E72" i="44"/>
  <c r="I70" i="44"/>
  <c r="I66" i="44"/>
  <c r="M64" i="44"/>
  <c r="Q36" i="42"/>
  <c r="C36" i="46"/>
  <c r="D60" i="47"/>
  <c r="P74" i="48"/>
  <c r="I55" i="48"/>
  <c r="Q77" i="48"/>
  <c r="M60" i="48"/>
  <c r="I72" i="48"/>
  <c r="M53" i="48"/>
  <c r="J61" i="49"/>
  <c r="B56" i="49"/>
  <c r="B82" i="51"/>
  <c r="O105" i="51"/>
  <c r="K88" i="51"/>
  <c r="O104" i="51"/>
  <c r="K84" i="51"/>
  <c r="K80" i="51"/>
  <c r="J106" i="52"/>
  <c r="F83" i="52"/>
  <c r="J102" i="52"/>
  <c r="F74" i="52"/>
  <c r="L88" i="53"/>
  <c r="L84" i="53"/>
  <c r="L80" i="53"/>
  <c r="K93" i="6"/>
  <c r="E115" i="11"/>
  <c r="M98" i="11"/>
  <c r="E154" i="12"/>
  <c r="E154" i="11"/>
  <c r="M151" i="12"/>
  <c r="M151" i="11"/>
  <c r="M150" i="12"/>
  <c r="M150" i="11"/>
  <c r="E150" i="12"/>
  <c r="E150" i="11"/>
  <c r="E149" i="12"/>
  <c r="E149" i="11"/>
  <c r="I148" i="12"/>
  <c r="I148" i="11"/>
  <c r="M147" i="12"/>
  <c r="M147" i="11"/>
  <c r="E147" i="12"/>
  <c r="E147" i="11"/>
  <c r="I146" i="12"/>
  <c r="I146" i="11"/>
  <c r="M143" i="12"/>
  <c r="M143" i="11"/>
  <c r="M142" i="12"/>
  <c r="M142" i="11"/>
  <c r="M141" i="12"/>
  <c r="M141" i="11"/>
  <c r="I140" i="12"/>
  <c r="I140" i="11"/>
  <c r="H213" i="17"/>
  <c r="H207" i="17"/>
  <c r="B93" i="6"/>
  <c r="N245" i="21"/>
  <c r="N206" i="19"/>
  <c r="B245" i="21"/>
  <c r="B206" i="19"/>
  <c r="F244" i="21"/>
  <c r="F203" i="19"/>
  <c r="N243" i="21"/>
  <c r="N200" i="19"/>
  <c r="F243" i="21"/>
  <c r="F200" i="19"/>
  <c r="J242" i="21"/>
  <c r="J199" i="19"/>
  <c r="B242" i="21"/>
  <c r="B199" i="19"/>
  <c r="F234" i="21"/>
  <c r="F187" i="19"/>
  <c r="N233" i="21"/>
  <c r="N184" i="19"/>
  <c r="F233" i="21"/>
  <c r="F184" i="19"/>
  <c r="N232" i="21"/>
  <c r="N181" i="19"/>
  <c r="N232" i="20"/>
  <c r="N231" i="21"/>
  <c r="N180" i="19"/>
  <c r="F231" i="21"/>
  <c r="F180" i="19"/>
  <c r="F223" i="21"/>
  <c r="F168" i="19"/>
  <c r="B222" i="21"/>
  <c r="B165" i="19"/>
  <c r="N221" i="21"/>
  <c r="N164" i="19"/>
  <c r="B221" i="21"/>
  <c r="B164" i="19"/>
  <c r="J219" i="21"/>
  <c r="J162" i="19"/>
  <c r="J214" i="20"/>
  <c r="L55" i="22"/>
  <c r="M93" i="6"/>
  <c r="H93" i="6"/>
  <c r="C93" i="6"/>
  <c r="J141" i="6"/>
  <c r="M136" i="6"/>
  <c r="M135" i="6"/>
  <c r="M134" i="6"/>
  <c r="I132" i="6"/>
  <c r="C131" i="6"/>
  <c r="I130" i="6"/>
  <c r="I127" i="6"/>
  <c r="P66" i="10"/>
  <c r="P155" i="6" s="1"/>
  <c r="P53" i="6"/>
  <c r="L66" i="10"/>
  <c r="L155" i="6" s="1"/>
  <c r="L53" i="6"/>
  <c r="H66" i="10"/>
  <c r="H155" i="6" s="1"/>
  <c r="H53" i="6"/>
  <c r="D66" i="10"/>
  <c r="D155" i="6" s="1"/>
  <c r="D53" i="6"/>
  <c r="P51" i="6"/>
  <c r="P65" i="10"/>
  <c r="P154" i="6" s="1"/>
  <c r="P52" i="6"/>
  <c r="L65" i="10"/>
  <c r="L154" i="6" s="1"/>
  <c r="L52" i="6"/>
  <c r="H51" i="6"/>
  <c r="H65" i="10"/>
  <c r="H154" i="6" s="1"/>
  <c r="H52" i="6"/>
  <c r="D65" i="10"/>
  <c r="D154" i="6" s="1"/>
  <c r="D52" i="6"/>
  <c r="D51" i="6"/>
  <c r="Q154" i="11"/>
  <c r="Q150" i="11"/>
  <c r="Q146" i="11"/>
  <c r="Q140" i="11"/>
  <c r="B145" i="12"/>
  <c r="N99" i="14"/>
  <c r="N160" i="6" s="1"/>
  <c r="O69" i="14"/>
  <c r="K69" i="14"/>
  <c r="G69" i="14"/>
  <c r="C69" i="14"/>
  <c r="O59" i="6"/>
  <c r="O132" i="6" s="1"/>
  <c r="O88" i="14"/>
  <c r="O99" i="14"/>
  <c r="O160" i="6" s="1"/>
  <c r="O58" i="6"/>
  <c r="O87" i="14"/>
  <c r="K87" i="14"/>
  <c r="K99" i="14"/>
  <c r="K160" i="6" s="1"/>
  <c r="G99" i="14"/>
  <c r="G160" i="6" s="1"/>
  <c r="G58" i="6"/>
  <c r="O57" i="6"/>
  <c r="O86" i="14"/>
  <c r="O96" i="14"/>
  <c r="O157" i="6" s="1"/>
  <c r="O55" i="6"/>
  <c r="O130" i="6" s="1"/>
  <c r="O84" i="14"/>
  <c r="K84" i="14"/>
  <c r="K96" i="14"/>
  <c r="K157" i="6" s="1"/>
  <c r="G96" i="14"/>
  <c r="G157" i="6" s="1"/>
  <c r="G55" i="6"/>
  <c r="G130" i="6" s="1"/>
  <c r="C84" i="14"/>
  <c r="C96" i="14"/>
  <c r="C157" i="6" s="1"/>
  <c r="Q253" i="15"/>
  <c r="Q257" i="15"/>
  <c r="Q88" i="14"/>
  <c r="Q250" i="15"/>
  <c r="Q254" i="15"/>
  <c r="M252" i="15"/>
  <c r="M256" i="15"/>
  <c r="M253" i="15"/>
  <c r="M257" i="15"/>
  <c r="E251" i="15"/>
  <c r="E255" i="15"/>
  <c r="E252" i="15"/>
  <c r="E256" i="15"/>
  <c r="E88" i="14"/>
  <c r="Q243" i="15"/>
  <c r="Q247" i="15"/>
  <c r="Q87" i="14"/>
  <c r="Q240" i="15"/>
  <c r="Q244" i="15"/>
  <c r="M242" i="15"/>
  <c r="M246" i="15"/>
  <c r="M243" i="15"/>
  <c r="M247" i="15"/>
  <c r="E241" i="15"/>
  <c r="E245" i="15"/>
  <c r="E242" i="15"/>
  <c r="E246" i="15"/>
  <c r="E87" i="14"/>
  <c r="Q233" i="15"/>
  <c r="Q237" i="15"/>
  <c r="Q86" i="14"/>
  <c r="Q230" i="15"/>
  <c r="Q234" i="15"/>
  <c r="M232" i="15"/>
  <c r="M236" i="15"/>
  <c r="M233" i="15"/>
  <c r="M237" i="15"/>
  <c r="E231" i="15"/>
  <c r="E235" i="15"/>
  <c r="E232" i="15"/>
  <c r="E236" i="15"/>
  <c r="E86" i="14"/>
  <c r="Q223" i="15"/>
  <c r="Q227" i="15"/>
  <c r="Q84" i="14"/>
  <c r="Q224" i="15"/>
  <c r="M222" i="15"/>
  <c r="M226" i="15"/>
  <c r="M223" i="15"/>
  <c r="M227" i="15"/>
  <c r="E221" i="15"/>
  <c r="E225" i="15"/>
  <c r="E222" i="15"/>
  <c r="E226" i="15"/>
  <c r="E84" i="14"/>
  <c r="Q82" i="14"/>
  <c r="I82" i="14"/>
  <c r="E82" i="14"/>
  <c r="Q81" i="14"/>
  <c r="I81" i="14"/>
  <c r="E81" i="14"/>
  <c r="Q80" i="14"/>
  <c r="I80" i="14"/>
  <c r="E80" i="14"/>
  <c r="Q252" i="15"/>
  <c r="M245" i="15"/>
  <c r="E240" i="15"/>
  <c r="Q232" i="15"/>
  <c r="M225" i="15"/>
  <c r="E257" i="15"/>
  <c r="Q255" i="15"/>
  <c r="M254" i="15"/>
  <c r="E247" i="15"/>
  <c r="Q245" i="15"/>
  <c r="M244" i="15"/>
  <c r="E237" i="15"/>
  <c r="M234" i="15"/>
  <c r="E227" i="15"/>
  <c r="Q225" i="15"/>
  <c r="O157" i="20"/>
  <c r="P93" i="6"/>
  <c r="C33" i="6"/>
  <c r="B10" i="7"/>
  <c r="Q115" i="11"/>
  <c r="I115" i="11"/>
  <c r="Q98" i="11"/>
  <c r="I98" i="11"/>
  <c r="M154" i="12"/>
  <c r="M154" i="11"/>
  <c r="M153" i="12"/>
  <c r="M153" i="11"/>
  <c r="E153" i="12"/>
  <c r="E153" i="11"/>
  <c r="I152" i="12"/>
  <c r="I152" i="11"/>
  <c r="E152" i="12"/>
  <c r="E152" i="11"/>
  <c r="I151" i="12"/>
  <c r="I151" i="11"/>
  <c r="I150" i="12"/>
  <c r="I150" i="11"/>
  <c r="M149" i="12"/>
  <c r="M149" i="11"/>
  <c r="E143" i="12"/>
  <c r="E143" i="11"/>
  <c r="E142" i="12"/>
  <c r="E142" i="11"/>
  <c r="I141" i="12"/>
  <c r="I141" i="11"/>
  <c r="M139" i="12"/>
  <c r="M139" i="11"/>
  <c r="I139" i="12"/>
  <c r="I139" i="11"/>
  <c r="E139" i="12"/>
  <c r="E139" i="11"/>
  <c r="Q138" i="12"/>
  <c r="M138" i="12"/>
  <c r="M138" i="11"/>
  <c r="I138" i="12"/>
  <c r="I138" i="11"/>
  <c r="E138" i="12"/>
  <c r="E138" i="11"/>
  <c r="Q137" i="12"/>
  <c r="M137" i="12"/>
  <c r="M137" i="11"/>
  <c r="I137" i="12"/>
  <c r="I137" i="11"/>
  <c r="E137" i="12"/>
  <c r="E137" i="11"/>
  <c r="Q136" i="12"/>
  <c r="M136" i="12"/>
  <c r="M136" i="11"/>
  <c r="I136" i="12"/>
  <c r="I136" i="11"/>
  <c r="E136" i="12"/>
  <c r="E136" i="11"/>
  <c r="Q135" i="12"/>
  <c r="M135" i="12"/>
  <c r="M135" i="11"/>
  <c r="I135" i="12"/>
  <c r="I135" i="11"/>
  <c r="E135" i="12"/>
  <c r="E135" i="11"/>
  <c r="N115" i="12"/>
  <c r="J115" i="12"/>
  <c r="N98" i="12"/>
  <c r="N63" i="10"/>
  <c r="N145" i="12"/>
  <c r="F63" i="10"/>
  <c r="F145" i="12"/>
  <c r="N183" i="17"/>
  <c r="N158" i="17"/>
  <c r="H249" i="17"/>
  <c r="H77" i="14"/>
  <c r="H106" i="6" s="1"/>
  <c r="H214" i="17"/>
  <c r="H209" i="17"/>
  <c r="H206" i="17"/>
  <c r="D77" i="14"/>
  <c r="D106" i="6" s="1"/>
  <c r="D249" i="17"/>
  <c r="D209" i="17"/>
  <c r="D212" i="17"/>
  <c r="D214" i="17"/>
  <c r="B99" i="14"/>
  <c r="B160" i="6" s="1"/>
  <c r="N104" i="6"/>
  <c r="N98" i="14"/>
  <c r="N159" i="6" s="1"/>
  <c r="N93" i="6"/>
  <c r="J93" i="6"/>
  <c r="J210" i="19"/>
  <c r="J246" i="20"/>
  <c r="J245" i="21"/>
  <c r="J206" i="19"/>
  <c r="J244" i="21"/>
  <c r="J203" i="19"/>
  <c r="J244" i="20"/>
  <c r="J243" i="21"/>
  <c r="J200" i="19"/>
  <c r="N242" i="21"/>
  <c r="N199" i="19"/>
  <c r="F242" i="21"/>
  <c r="F199" i="19"/>
  <c r="N198" i="19"/>
  <c r="N241" i="20"/>
  <c r="J197" i="19"/>
  <c r="J240" i="20"/>
  <c r="N237" i="21"/>
  <c r="N237" i="20"/>
  <c r="J191" i="19"/>
  <c r="J235" i="20"/>
  <c r="N234" i="21"/>
  <c r="N187" i="19"/>
  <c r="J232" i="21"/>
  <c r="J181" i="19"/>
  <c r="B232" i="21"/>
  <c r="B181" i="19"/>
  <c r="N177" i="19"/>
  <c r="N228" i="20"/>
  <c r="J223" i="21"/>
  <c r="J168" i="19"/>
  <c r="J222" i="21"/>
  <c r="J165" i="19"/>
  <c r="J222" i="20"/>
  <c r="F221" i="21"/>
  <c r="F164" i="19"/>
  <c r="N219" i="21"/>
  <c r="N162" i="19"/>
  <c r="N219" i="20"/>
  <c r="F219" i="21"/>
  <c r="F162" i="19"/>
  <c r="B219" i="21"/>
  <c r="B162" i="19"/>
  <c r="N158" i="19"/>
  <c r="N215" i="20"/>
  <c r="H55" i="22"/>
  <c r="Q93" i="6"/>
  <c r="G93" i="6"/>
  <c r="Q150" i="6"/>
  <c r="M150" i="6"/>
  <c r="I150" i="6"/>
  <c r="E150" i="6"/>
  <c r="Q149" i="6"/>
  <c r="M149" i="6"/>
  <c r="I149" i="6"/>
  <c r="E149" i="6"/>
  <c r="Q148" i="6"/>
  <c r="M148" i="6"/>
  <c r="I148" i="6"/>
  <c r="E148" i="6"/>
  <c r="Q147" i="6"/>
  <c r="M147" i="6"/>
  <c r="I147" i="6"/>
  <c r="E147" i="6"/>
  <c r="Q146" i="6"/>
  <c r="M146" i="6"/>
  <c r="I146" i="6"/>
  <c r="E146" i="6"/>
  <c r="Q145" i="6"/>
  <c r="M145" i="6"/>
  <c r="I145" i="6"/>
  <c r="E145" i="6"/>
  <c r="Q144" i="6"/>
  <c r="M144" i="6"/>
  <c r="I144" i="6"/>
  <c r="E144" i="6"/>
  <c r="Q143" i="6"/>
  <c r="M143" i="6"/>
  <c r="I143" i="6"/>
  <c r="E143" i="6"/>
  <c r="Q142" i="6"/>
  <c r="M142" i="6"/>
  <c r="I142" i="6"/>
  <c r="E142" i="6"/>
  <c r="Q140" i="6"/>
  <c r="M140" i="6"/>
  <c r="I140" i="6"/>
  <c r="E140" i="6"/>
  <c r="Q139" i="6"/>
  <c r="M139" i="6"/>
  <c r="I139" i="6"/>
  <c r="E139" i="6"/>
  <c r="Q138" i="6"/>
  <c r="M138" i="6"/>
  <c r="I138" i="6"/>
  <c r="E138" i="6"/>
  <c r="Q136" i="6"/>
  <c r="Q135" i="6"/>
  <c r="Q134" i="6"/>
  <c r="Q132" i="6"/>
  <c r="Q130" i="6"/>
  <c r="Q33" i="6"/>
  <c r="E33" i="6"/>
  <c r="Q127" i="6"/>
  <c r="Q153" i="11"/>
  <c r="Q149" i="11"/>
  <c r="Q143" i="11"/>
  <c r="Q139" i="11"/>
  <c r="Q135" i="11"/>
  <c r="F100" i="14"/>
  <c r="F161" i="6" s="1"/>
  <c r="M87" i="14"/>
  <c r="G85" i="14"/>
  <c r="Q256" i="15"/>
  <c r="M251" i="15"/>
  <c r="E244" i="15"/>
  <c r="Q236" i="15"/>
  <c r="M231" i="15"/>
  <c r="E224" i="15"/>
  <c r="N235" i="17"/>
  <c r="J235" i="17"/>
  <c r="F235" i="17"/>
  <c r="B235" i="17"/>
  <c r="D213" i="17"/>
  <c r="N245" i="20"/>
  <c r="N239" i="20"/>
  <c r="J238" i="20"/>
  <c r="N230" i="20"/>
  <c r="J229" i="20"/>
  <c r="N221" i="20"/>
  <c r="J220" i="20"/>
  <c r="E93" i="6"/>
  <c r="M33" i="6"/>
  <c r="B15" i="7"/>
  <c r="E98" i="11"/>
  <c r="I154" i="12"/>
  <c r="I154" i="11"/>
  <c r="I153" i="12"/>
  <c r="I153" i="11"/>
  <c r="M152" i="12"/>
  <c r="M152" i="11"/>
  <c r="E151" i="12"/>
  <c r="E151" i="11"/>
  <c r="I149" i="12"/>
  <c r="I149" i="11"/>
  <c r="M148" i="12"/>
  <c r="M148" i="11"/>
  <c r="E148" i="12"/>
  <c r="E148" i="11"/>
  <c r="I147" i="12"/>
  <c r="I147" i="11"/>
  <c r="M146" i="12"/>
  <c r="M146" i="11"/>
  <c r="E146" i="12"/>
  <c r="E146" i="11"/>
  <c r="I143" i="12"/>
  <c r="I143" i="11"/>
  <c r="I142" i="12"/>
  <c r="I142" i="11"/>
  <c r="E141" i="12"/>
  <c r="E141" i="11"/>
  <c r="M140" i="12"/>
  <c r="M140" i="11"/>
  <c r="E140" i="12"/>
  <c r="E140" i="11"/>
  <c r="J98" i="12"/>
  <c r="J63" i="10"/>
  <c r="J145" i="12"/>
  <c r="F183" i="17"/>
  <c r="J158" i="17"/>
  <c r="L77" i="14"/>
  <c r="L106" i="6" s="1"/>
  <c r="L205" i="17"/>
  <c r="L206" i="17"/>
  <c r="L207" i="17"/>
  <c r="L209" i="17"/>
  <c r="L210" i="17"/>
  <c r="L212" i="17"/>
  <c r="L213" i="17"/>
  <c r="L214" i="17"/>
  <c r="L216" i="17"/>
  <c r="L249" i="17"/>
  <c r="H212" i="17"/>
  <c r="H210" i="17"/>
  <c r="H205" i="17"/>
  <c r="F93" i="6"/>
  <c r="F245" i="21"/>
  <c r="F206" i="19"/>
  <c r="N244" i="21"/>
  <c r="N203" i="19"/>
  <c r="B244" i="21"/>
  <c r="B203" i="19"/>
  <c r="B243" i="21"/>
  <c r="B200" i="19"/>
  <c r="J234" i="21"/>
  <c r="J187" i="19"/>
  <c r="B234" i="21"/>
  <c r="B187" i="19"/>
  <c r="J233" i="21"/>
  <c r="J184" i="19"/>
  <c r="B233" i="21"/>
  <c r="B184" i="19"/>
  <c r="F232" i="21"/>
  <c r="F181" i="19"/>
  <c r="J231" i="21"/>
  <c r="J180" i="19"/>
  <c r="J231" i="20"/>
  <c r="B231" i="21"/>
  <c r="B180" i="19"/>
  <c r="J176" i="19"/>
  <c r="J227" i="20"/>
  <c r="N223" i="21"/>
  <c r="N168" i="19"/>
  <c r="N223" i="20"/>
  <c r="B223" i="21"/>
  <c r="B168" i="19"/>
  <c r="N222" i="21"/>
  <c r="N165" i="19"/>
  <c r="F222" i="21"/>
  <c r="F165" i="19"/>
  <c r="J221" i="21"/>
  <c r="J164" i="19"/>
  <c r="J161" i="19"/>
  <c r="J218" i="20"/>
  <c r="P55" i="22"/>
  <c r="D55" i="22"/>
  <c r="O110" i="6"/>
  <c r="O93" i="6"/>
  <c r="I93" i="6"/>
  <c r="D93" i="6"/>
  <c r="K132" i="6"/>
  <c r="K130" i="6"/>
  <c r="K127" i="6"/>
  <c r="N53" i="10"/>
  <c r="N98" i="6" s="1"/>
  <c r="F53" i="10"/>
  <c r="F98" i="6" s="1"/>
  <c r="P50" i="10"/>
  <c r="H50" i="10"/>
  <c r="D50" i="10"/>
  <c r="Q151" i="11"/>
  <c r="Q147" i="11"/>
  <c r="Q141" i="11"/>
  <c r="Q137" i="11"/>
  <c r="B98" i="14"/>
  <c r="B159" i="6" s="1"/>
  <c r="H105" i="6"/>
  <c r="H99" i="14"/>
  <c r="H160" i="6" s="1"/>
  <c r="M200" i="16"/>
  <c r="I200" i="16"/>
  <c r="E200" i="16"/>
  <c r="Q167" i="16"/>
  <c r="M167" i="16"/>
  <c r="I167" i="16"/>
  <c r="E167" i="16"/>
  <c r="Q183" i="16"/>
  <c r="M183" i="16"/>
  <c r="I183" i="16"/>
  <c r="E183" i="16"/>
  <c r="Q91" i="14"/>
  <c r="Q92" i="14"/>
  <c r="I91" i="14"/>
  <c r="I92" i="14"/>
  <c r="E91" i="14"/>
  <c r="E92" i="14"/>
  <c r="Q162" i="16"/>
  <c r="I162" i="16"/>
  <c r="Q161" i="16"/>
  <c r="I161" i="16"/>
  <c r="Q160" i="16"/>
  <c r="I160" i="16"/>
  <c r="Q159" i="16"/>
  <c r="I159" i="16"/>
  <c r="Q90" i="14"/>
  <c r="I90" i="14"/>
  <c r="E90" i="14"/>
  <c r="J242" i="20"/>
  <c r="N234" i="20"/>
  <c r="J233" i="20"/>
  <c r="J224" i="20"/>
  <c r="N217" i="20"/>
  <c r="J216" i="20"/>
  <c r="J53" i="10"/>
  <c r="J98" i="6" s="1"/>
  <c r="B53" i="10"/>
  <c r="B98" i="6" s="1"/>
  <c r="N50" i="10"/>
  <c r="J50" i="10"/>
  <c r="F50" i="10"/>
  <c r="B50" i="10"/>
  <c r="F51" i="6"/>
  <c r="O115" i="11"/>
  <c r="G115" i="11"/>
  <c r="C115" i="11"/>
  <c r="O98" i="11"/>
  <c r="K98" i="11"/>
  <c r="G98" i="11"/>
  <c r="P115" i="12"/>
  <c r="L115" i="12"/>
  <c r="H115" i="12"/>
  <c r="D115" i="12"/>
  <c r="P98" i="12"/>
  <c r="L98" i="12"/>
  <c r="H98" i="12"/>
  <c r="D98" i="12"/>
  <c r="P154" i="12"/>
  <c r="L154" i="12"/>
  <c r="H154" i="12"/>
  <c r="D154" i="12"/>
  <c r="P153" i="12"/>
  <c r="L153" i="12"/>
  <c r="H153" i="12"/>
  <c r="D153" i="12"/>
  <c r="P152" i="12"/>
  <c r="L152" i="12"/>
  <c r="H152" i="12"/>
  <c r="D152" i="12"/>
  <c r="P151" i="12"/>
  <c r="L151" i="12"/>
  <c r="H151" i="12"/>
  <c r="D151" i="12"/>
  <c r="P150" i="12"/>
  <c r="L150" i="12"/>
  <c r="H150" i="12"/>
  <c r="D150" i="12"/>
  <c r="P149" i="12"/>
  <c r="L149" i="12"/>
  <c r="H149" i="12"/>
  <c r="D149" i="12"/>
  <c r="P148" i="12"/>
  <c r="L148" i="12"/>
  <c r="H148" i="12"/>
  <c r="D148" i="12"/>
  <c r="P147" i="12"/>
  <c r="L147" i="12"/>
  <c r="H147" i="12"/>
  <c r="D147" i="12"/>
  <c r="P146" i="12"/>
  <c r="L146" i="12"/>
  <c r="H146" i="12"/>
  <c r="D146" i="12"/>
  <c r="P145" i="12"/>
  <c r="L145" i="12"/>
  <c r="H145" i="12"/>
  <c r="D145" i="12"/>
  <c r="P143" i="12"/>
  <c r="L143" i="12"/>
  <c r="H143" i="12"/>
  <c r="D143" i="12"/>
  <c r="P142" i="12"/>
  <c r="L142" i="12"/>
  <c r="H142" i="12"/>
  <c r="D142" i="12"/>
  <c r="P141" i="12"/>
  <c r="L141" i="12"/>
  <c r="H141" i="12"/>
  <c r="D141" i="12"/>
  <c r="P140" i="12"/>
  <c r="L140" i="12"/>
  <c r="H140" i="12"/>
  <c r="D140" i="12"/>
  <c r="P139" i="12"/>
  <c r="L139" i="12"/>
  <c r="H139" i="12"/>
  <c r="D139" i="12"/>
  <c r="P138" i="12"/>
  <c r="H138" i="12"/>
  <c r="P137" i="12"/>
  <c r="H137" i="12"/>
  <c r="P136" i="12"/>
  <c r="H136" i="12"/>
  <c r="P135" i="12"/>
  <c r="H135" i="12"/>
  <c r="P134" i="12"/>
  <c r="L134" i="12"/>
  <c r="H134" i="12"/>
  <c r="D134" i="12"/>
  <c r="Q50" i="9"/>
  <c r="M50" i="9"/>
  <c r="I50" i="9"/>
  <c r="E50" i="9"/>
  <c r="Q49" i="9"/>
  <c r="M49" i="9"/>
  <c r="I49" i="9"/>
  <c r="E49" i="9"/>
  <c r="Q48" i="9"/>
  <c r="M48" i="9"/>
  <c r="I48" i="9"/>
  <c r="E48" i="9"/>
  <c r="Q47" i="9"/>
  <c r="P105" i="6"/>
  <c r="P99" i="14"/>
  <c r="P160" i="6" s="1"/>
  <c r="Q69" i="14"/>
  <c r="M69" i="14"/>
  <c r="I69" i="14"/>
  <c r="E69" i="14"/>
  <c r="Q200" i="15"/>
  <c r="M200" i="15"/>
  <c r="I200" i="15"/>
  <c r="E200" i="15"/>
  <c r="Q183" i="15"/>
  <c r="M183" i="15"/>
  <c r="I183" i="15"/>
  <c r="E183" i="15"/>
  <c r="Q167" i="15"/>
  <c r="M167" i="15"/>
  <c r="I167" i="15"/>
  <c r="E167" i="15"/>
  <c r="Q158" i="15"/>
  <c r="M158" i="15"/>
  <c r="I158" i="15"/>
  <c r="E158" i="15"/>
  <c r="I257" i="15"/>
  <c r="I256" i="15"/>
  <c r="I255" i="15"/>
  <c r="I254" i="15"/>
  <c r="Q253" i="16"/>
  <c r="M253" i="16"/>
  <c r="I253" i="16"/>
  <c r="I253" i="15"/>
  <c r="E253" i="16"/>
  <c r="Q252" i="16"/>
  <c r="M252" i="16"/>
  <c r="I252" i="16"/>
  <c r="I252" i="15"/>
  <c r="E252" i="16"/>
  <c r="Q251" i="16"/>
  <c r="M251" i="16"/>
  <c r="I251" i="16"/>
  <c r="I251" i="15"/>
  <c r="E251" i="16"/>
  <c r="Q250" i="16"/>
  <c r="M250" i="16"/>
  <c r="I250" i="16"/>
  <c r="I250" i="15"/>
  <c r="E250" i="16"/>
  <c r="Q249" i="16"/>
  <c r="M249" i="16"/>
  <c r="I249" i="16"/>
  <c r="E249" i="16"/>
  <c r="I247" i="15"/>
  <c r="I246" i="15"/>
  <c r="I245" i="15"/>
  <c r="I244" i="15"/>
  <c r="Q243" i="16"/>
  <c r="M243" i="16"/>
  <c r="I243" i="16"/>
  <c r="I243" i="15"/>
  <c r="E243" i="16"/>
  <c r="Q242" i="16"/>
  <c r="M242" i="16"/>
  <c r="I242" i="16"/>
  <c r="I242" i="15"/>
  <c r="E242" i="16"/>
  <c r="Q241" i="16"/>
  <c r="M241" i="16"/>
  <c r="I241" i="16"/>
  <c r="I241" i="15"/>
  <c r="E241" i="16"/>
  <c r="Q240" i="16"/>
  <c r="M240" i="16"/>
  <c r="I240" i="16"/>
  <c r="I240" i="15"/>
  <c r="E240" i="16"/>
  <c r="I237" i="15"/>
  <c r="I236" i="15"/>
  <c r="Q235" i="16"/>
  <c r="M235" i="16"/>
  <c r="I235" i="16"/>
  <c r="I235" i="15"/>
  <c r="E235" i="16"/>
  <c r="I234" i="15"/>
  <c r="Q233" i="16"/>
  <c r="M233" i="16"/>
  <c r="I233" i="16"/>
  <c r="I233" i="15"/>
  <c r="E233" i="16"/>
  <c r="Q232" i="16"/>
  <c r="M232" i="16"/>
  <c r="I232" i="16"/>
  <c r="I232" i="15"/>
  <c r="E232" i="16"/>
  <c r="Q231" i="16"/>
  <c r="M231" i="16"/>
  <c r="I231" i="16"/>
  <c r="I231" i="15"/>
  <c r="E231" i="16"/>
  <c r="Q230" i="16"/>
  <c r="M230" i="16"/>
  <c r="I230" i="16"/>
  <c r="I230" i="15"/>
  <c r="E230" i="16"/>
  <c r="Q229" i="16"/>
  <c r="M229" i="16"/>
  <c r="I229" i="16"/>
  <c r="E229" i="16"/>
  <c r="I227" i="15"/>
  <c r="I226" i="15"/>
  <c r="I225" i="15"/>
  <c r="Q224" i="16"/>
  <c r="M224" i="16"/>
  <c r="I224" i="16"/>
  <c r="I224" i="15"/>
  <c r="E224" i="16"/>
  <c r="Q223" i="16"/>
  <c r="M223" i="16"/>
  <c r="I223" i="16"/>
  <c r="I223" i="15"/>
  <c r="E223" i="16"/>
  <c r="Q222" i="16"/>
  <c r="M222" i="16"/>
  <c r="I222" i="16"/>
  <c r="I222" i="15"/>
  <c r="E222" i="16"/>
  <c r="Q221" i="16"/>
  <c r="M221" i="16"/>
  <c r="I221" i="16"/>
  <c r="I221" i="15"/>
  <c r="E221" i="16"/>
  <c r="H247" i="17"/>
  <c r="H246" i="17"/>
  <c r="H245" i="17"/>
  <c r="H244" i="17"/>
  <c r="H239" i="17"/>
  <c r="L75" i="14"/>
  <c r="L74" i="14" s="1"/>
  <c r="L103" i="6" s="1"/>
  <c r="L172" i="17"/>
  <c r="L174" i="17"/>
  <c r="L175" i="17"/>
  <c r="L177" i="17"/>
  <c r="L178" i="17"/>
  <c r="L179" i="17"/>
  <c r="L181" i="17"/>
  <c r="L229" i="17"/>
  <c r="H229" i="17"/>
  <c r="H75" i="14"/>
  <c r="H74" i="14" s="1"/>
  <c r="H179" i="17"/>
  <c r="H178" i="17"/>
  <c r="H177" i="17"/>
  <c r="H175" i="17"/>
  <c r="H174" i="17"/>
  <c r="H172" i="17"/>
  <c r="C78" i="18"/>
  <c r="C100" i="18"/>
  <c r="C163" i="6" s="1"/>
  <c r="N75" i="18"/>
  <c r="J75" i="18"/>
  <c r="F75" i="18"/>
  <c r="B75" i="18"/>
  <c r="D133" i="6"/>
  <c r="O239" i="19"/>
  <c r="O241" i="19"/>
  <c r="O243" i="19"/>
  <c r="O245" i="19"/>
  <c r="G239" i="19"/>
  <c r="G241" i="19"/>
  <c r="G243" i="19"/>
  <c r="G245" i="19"/>
  <c r="G238" i="19"/>
  <c r="G240" i="19"/>
  <c r="G242" i="19"/>
  <c r="G244" i="19"/>
  <c r="G246" i="19"/>
  <c r="G92" i="18"/>
  <c r="C92" i="18"/>
  <c r="C98" i="18"/>
  <c r="K91" i="18"/>
  <c r="K227" i="19"/>
  <c r="K229" i="19"/>
  <c r="K231" i="19"/>
  <c r="K233" i="19"/>
  <c r="K235" i="19"/>
  <c r="K228" i="19"/>
  <c r="K230" i="19"/>
  <c r="K232" i="19"/>
  <c r="K234" i="19"/>
  <c r="K97" i="18"/>
  <c r="C91" i="18"/>
  <c r="C97" i="18"/>
  <c r="C228" i="19"/>
  <c r="C230" i="19"/>
  <c r="C232" i="19"/>
  <c r="C234" i="19"/>
  <c r="O95" i="18"/>
  <c r="O96" i="18"/>
  <c r="O215" i="19"/>
  <c r="O217" i="19"/>
  <c r="O219" i="19"/>
  <c r="O221" i="19"/>
  <c r="O223" i="19"/>
  <c r="O216" i="19"/>
  <c r="O218" i="19"/>
  <c r="O220" i="19"/>
  <c r="O222" i="19"/>
  <c r="O224" i="19"/>
  <c r="K90" i="18"/>
  <c r="K95" i="18"/>
  <c r="G95" i="18"/>
  <c r="G96" i="18"/>
  <c r="G90" i="18"/>
  <c r="G216" i="19"/>
  <c r="G218" i="19"/>
  <c r="G220" i="19"/>
  <c r="G222" i="19"/>
  <c r="G224" i="19"/>
  <c r="C90" i="18"/>
  <c r="C95" i="18"/>
  <c r="C96" i="18"/>
  <c r="O86" i="18"/>
  <c r="K86" i="18"/>
  <c r="G86" i="18"/>
  <c r="C86" i="18"/>
  <c r="O85" i="18"/>
  <c r="K85" i="18"/>
  <c r="G85" i="18"/>
  <c r="O84" i="18"/>
  <c r="K84" i="18"/>
  <c r="G84" i="18"/>
  <c r="C84" i="18"/>
  <c r="O244" i="19"/>
  <c r="C229" i="19"/>
  <c r="G221" i="19"/>
  <c r="E194" i="19"/>
  <c r="O157" i="19"/>
  <c r="P175" i="20"/>
  <c r="G157" i="20"/>
  <c r="Q50" i="10"/>
  <c r="M50" i="10"/>
  <c r="I50" i="10"/>
  <c r="E50" i="10"/>
  <c r="Q51" i="6"/>
  <c r="Q128" i="6" s="1"/>
  <c r="M51" i="6"/>
  <c r="M128" i="6" s="1"/>
  <c r="I51" i="6"/>
  <c r="I128" i="6" s="1"/>
  <c r="E51" i="6"/>
  <c r="E128" i="6" s="1"/>
  <c r="M57" i="10"/>
  <c r="I61" i="10"/>
  <c r="N115" i="11"/>
  <c r="J115" i="11"/>
  <c r="F115" i="11"/>
  <c r="B115" i="11"/>
  <c r="N98" i="11"/>
  <c r="J98" i="11"/>
  <c r="F98" i="11"/>
  <c r="B98" i="11"/>
  <c r="N154" i="13"/>
  <c r="J154" i="13"/>
  <c r="F154" i="13"/>
  <c r="B154" i="13"/>
  <c r="N153" i="13"/>
  <c r="J153" i="13"/>
  <c r="F153" i="13"/>
  <c r="B153" i="13"/>
  <c r="N151" i="13"/>
  <c r="J151" i="13"/>
  <c r="F151" i="13"/>
  <c r="B151" i="13"/>
  <c r="N150" i="13"/>
  <c r="J150" i="13"/>
  <c r="F150" i="13"/>
  <c r="B150" i="13"/>
  <c r="N143" i="13"/>
  <c r="J143" i="13"/>
  <c r="F143" i="13"/>
  <c r="B143" i="13"/>
  <c r="N142" i="13"/>
  <c r="J142" i="13"/>
  <c r="F142" i="13"/>
  <c r="B142" i="13"/>
  <c r="N141" i="13"/>
  <c r="J141" i="13"/>
  <c r="F141" i="13"/>
  <c r="B141" i="13"/>
  <c r="N140" i="13"/>
  <c r="J140" i="13"/>
  <c r="F140" i="13"/>
  <c r="B140" i="13"/>
  <c r="N139" i="13"/>
  <c r="J139" i="13"/>
  <c r="F139" i="13"/>
  <c r="B139" i="13"/>
  <c r="F143" i="12"/>
  <c r="F142" i="12"/>
  <c r="F141" i="12"/>
  <c r="F140" i="12"/>
  <c r="F139" i="12"/>
  <c r="O115" i="12"/>
  <c r="K115" i="12"/>
  <c r="G115" i="12"/>
  <c r="C115" i="12"/>
  <c r="O98" i="12"/>
  <c r="K98" i="12"/>
  <c r="G98" i="12"/>
  <c r="C98" i="12"/>
  <c r="N100" i="14"/>
  <c r="N161" i="6" s="1"/>
  <c r="J99" i="14"/>
  <c r="J160" i="6" s="1"/>
  <c r="F98" i="14"/>
  <c r="F159" i="6" s="1"/>
  <c r="N88" i="14"/>
  <c r="N87" i="14"/>
  <c r="N86" i="14"/>
  <c r="N85" i="14"/>
  <c r="N84" i="14"/>
  <c r="D105" i="6"/>
  <c r="D99" i="14"/>
  <c r="D160" i="6" s="1"/>
  <c r="E253" i="15"/>
  <c r="Q251" i="15"/>
  <c r="M250" i="15"/>
  <c r="E243" i="15"/>
  <c r="Q241" i="15"/>
  <c r="M240" i="15"/>
  <c r="Q235" i="15"/>
  <c r="E233" i="15"/>
  <c r="Q231" i="15"/>
  <c r="M230" i="15"/>
  <c r="M224" i="15"/>
  <c r="E223" i="15"/>
  <c r="Q221" i="15"/>
  <c r="P200" i="15"/>
  <c r="L200" i="15"/>
  <c r="H200" i="15"/>
  <c r="P183" i="15"/>
  <c r="L183" i="15"/>
  <c r="P167" i="15"/>
  <c r="L167" i="15"/>
  <c r="H167" i="15"/>
  <c r="D167" i="15"/>
  <c r="P158" i="15"/>
  <c r="L158" i="15"/>
  <c r="H158" i="15"/>
  <c r="D158" i="15"/>
  <c r="P247" i="17"/>
  <c r="P247" i="16"/>
  <c r="P246" i="17"/>
  <c r="P246" i="16"/>
  <c r="P245" i="17"/>
  <c r="P245" i="16"/>
  <c r="P244" i="17"/>
  <c r="P244" i="16"/>
  <c r="P239" i="17"/>
  <c r="P239" i="16"/>
  <c r="P237" i="17"/>
  <c r="P237" i="16"/>
  <c r="P236" i="17"/>
  <c r="P236" i="16"/>
  <c r="P234" i="16"/>
  <c r="P234" i="17"/>
  <c r="L234" i="16"/>
  <c r="L234" i="17"/>
  <c r="P229" i="16"/>
  <c r="P229" i="17"/>
  <c r="P227" i="16"/>
  <c r="P227" i="17"/>
  <c r="L227" i="16"/>
  <c r="L227" i="17"/>
  <c r="P226" i="16"/>
  <c r="P226" i="17"/>
  <c r="L226" i="16"/>
  <c r="L226" i="17"/>
  <c r="P225" i="16"/>
  <c r="P225" i="17"/>
  <c r="L225" i="16"/>
  <c r="L225" i="17"/>
  <c r="P220" i="16"/>
  <c r="P220" i="17"/>
  <c r="L220" i="16"/>
  <c r="L220" i="17"/>
  <c r="J256" i="16"/>
  <c r="J255" i="16"/>
  <c r="J254" i="16"/>
  <c r="P183" i="16"/>
  <c r="L183" i="16"/>
  <c r="H183" i="16"/>
  <c r="D183" i="16"/>
  <c r="P158" i="16"/>
  <c r="L158" i="16"/>
  <c r="H158" i="16"/>
  <c r="D158" i="16"/>
  <c r="D227" i="17"/>
  <c r="K96" i="18"/>
  <c r="O90" i="18"/>
  <c r="O242" i="19"/>
  <c r="C231" i="19"/>
  <c r="G223" i="19"/>
  <c r="G215" i="19"/>
  <c r="I194" i="19"/>
  <c r="D175" i="20"/>
  <c r="K157" i="20"/>
  <c r="N210" i="20"/>
  <c r="N246" i="20"/>
  <c r="F246" i="20"/>
  <c r="F210" i="20"/>
  <c r="B210" i="20"/>
  <c r="B246" i="20"/>
  <c r="J206" i="20"/>
  <c r="J245" i="20"/>
  <c r="F206" i="20"/>
  <c r="F245" i="20"/>
  <c r="B245" i="20"/>
  <c r="B206" i="20"/>
  <c r="N203" i="20"/>
  <c r="N244" i="20"/>
  <c r="F244" i="20"/>
  <c r="F203" i="20"/>
  <c r="B203" i="20"/>
  <c r="B244" i="20"/>
  <c r="J200" i="20"/>
  <c r="J243" i="20"/>
  <c r="F200" i="20"/>
  <c r="F243" i="20"/>
  <c r="B243" i="20"/>
  <c r="B200" i="20"/>
  <c r="N199" i="20"/>
  <c r="N242" i="20"/>
  <c r="F242" i="20"/>
  <c r="F199" i="20"/>
  <c r="B199" i="20"/>
  <c r="B242" i="20"/>
  <c r="J198" i="20"/>
  <c r="J241" i="20"/>
  <c r="F198" i="20"/>
  <c r="F241" i="20"/>
  <c r="B241" i="20"/>
  <c r="B198" i="20"/>
  <c r="N197" i="20"/>
  <c r="N240" i="20"/>
  <c r="F240" i="20"/>
  <c r="F197" i="20"/>
  <c r="B197" i="20"/>
  <c r="B240" i="20"/>
  <c r="J196" i="20"/>
  <c r="J239" i="20"/>
  <c r="F196" i="20"/>
  <c r="F239" i="20"/>
  <c r="B239" i="20"/>
  <c r="B196" i="20"/>
  <c r="N195" i="20"/>
  <c r="N238" i="20"/>
  <c r="F238" i="20"/>
  <c r="F195" i="20"/>
  <c r="B195" i="20"/>
  <c r="B238" i="20"/>
  <c r="J237" i="20"/>
  <c r="F237" i="20"/>
  <c r="B237" i="20"/>
  <c r="N191" i="20"/>
  <c r="N235" i="20"/>
  <c r="F235" i="20"/>
  <c r="F191" i="20"/>
  <c r="B235" i="20"/>
  <c r="B191" i="20"/>
  <c r="J187" i="20"/>
  <c r="J234" i="20"/>
  <c r="F234" i="20"/>
  <c r="F187" i="20"/>
  <c r="B234" i="20"/>
  <c r="B187" i="20"/>
  <c r="N184" i="20"/>
  <c r="N233" i="20"/>
  <c r="F233" i="20"/>
  <c r="F184" i="20"/>
  <c r="B233" i="20"/>
  <c r="B184" i="20"/>
  <c r="J181" i="20"/>
  <c r="J232" i="20"/>
  <c r="F232" i="20"/>
  <c r="F181" i="20"/>
  <c r="B232" i="20"/>
  <c r="B181" i="20"/>
  <c r="N180" i="20"/>
  <c r="N231" i="20"/>
  <c r="F231" i="20"/>
  <c r="F180" i="20"/>
  <c r="B231" i="20"/>
  <c r="B180" i="20"/>
  <c r="J179" i="20"/>
  <c r="J230" i="20"/>
  <c r="F230" i="20"/>
  <c r="F179" i="20"/>
  <c r="B230" i="20"/>
  <c r="B179" i="20"/>
  <c r="N178" i="20"/>
  <c r="N229" i="20"/>
  <c r="F229" i="20"/>
  <c r="F178" i="20"/>
  <c r="B229" i="20"/>
  <c r="B178" i="20"/>
  <c r="J177" i="20"/>
  <c r="J228" i="20"/>
  <c r="F228" i="20"/>
  <c r="F177" i="20"/>
  <c r="B228" i="20"/>
  <c r="B177" i="20"/>
  <c r="N176" i="20"/>
  <c r="N227" i="20"/>
  <c r="F227" i="20"/>
  <c r="F176" i="20"/>
  <c r="B227" i="20"/>
  <c r="B176" i="20"/>
  <c r="J226" i="20"/>
  <c r="F226" i="20"/>
  <c r="B226" i="20"/>
  <c r="N172" i="20"/>
  <c r="N224" i="20"/>
  <c r="F172" i="20"/>
  <c r="F224" i="20"/>
  <c r="B172" i="20"/>
  <c r="B224" i="20"/>
  <c r="J168" i="20"/>
  <c r="J223" i="20"/>
  <c r="F168" i="20"/>
  <c r="F223" i="20"/>
  <c r="B168" i="20"/>
  <c r="B223" i="20"/>
  <c r="N165" i="20"/>
  <c r="N222" i="20"/>
  <c r="F165" i="20"/>
  <c r="F222" i="20"/>
  <c r="B165" i="20"/>
  <c r="B222" i="20"/>
  <c r="J164" i="20"/>
  <c r="J221" i="20"/>
  <c r="F164" i="20"/>
  <c r="F221" i="20"/>
  <c r="B164" i="20"/>
  <c r="B221" i="20"/>
  <c r="N163" i="20"/>
  <c r="N220" i="20"/>
  <c r="F163" i="20"/>
  <c r="F220" i="20"/>
  <c r="B163" i="20"/>
  <c r="B220" i="20"/>
  <c r="J162" i="20"/>
  <c r="J219" i="20"/>
  <c r="F162" i="20"/>
  <c r="F219" i="20"/>
  <c r="B162" i="20"/>
  <c r="B219" i="20"/>
  <c r="N161" i="20"/>
  <c r="N218" i="20"/>
  <c r="F161" i="20"/>
  <c r="F218" i="20"/>
  <c r="B161" i="20"/>
  <c r="B218" i="20"/>
  <c r="J160" i="20"/>
  <c r="J217" i="20"/>
  <c r="F160" i="20"/>
  <c r="F217" i="20"/>
  <c r="B160" i="20"/>
  <c r="B217" i="20"/>
  <c r="N159" i="20"/>
  <c r="N216" i="20"/>
  <c r="F159" i="20"/>
  <c r="F216" i="20"/>
  <c r="B159" i="20"/>
  <c r="B216" i="20"/>
  <c r="J158" i="20"/>
  <c r="J215" i="20"/>
  <c r="F158" i="20"/>
  <c r="F215" i="20"/>
  <c r="B158" i="20"/>
  <c r="B215" i="20"/>
  <c r="N214" i="20"/>
  <c r="F214" i="20"/>
  <c r="B214" i="20"/>
  <c r="L53" i="10"/>
  <c r="D53" i="10"/>
  <c r="O50" i="10"/>
  <c r="K50" i="10"/>
  <c r="G50" i="10"/>
  <c r="C50" i="10"/>
  <c r="O51" i="6"/>
  <c r="O128" i="6" s="1"/>
  <c r="K51" i="6"/>
  <c r="K128" i="6" s="1"/>
  <c r="G51" i="6"/>
  <c r="G128" i="6" s="1"/>
  <c r="C51" i="6"/>
  <c r="C57" i="10"/>
  <c r="P115" i="11"/>
  <c r="H115" i="11"/>
  <c r="P98" i="11"/>
  <c r="L98" i="11"/>
  <c r="H98" i="11"/>
  <c r="Q115" i="12"/>
  <c r="I115" i="12"/>
  <c r="E115" i="12"/>
  <c r="Q98" i="12"/>
  <c r="M98" i="12"/>
  <c r="I98" i="12"/>
  <c r="E98" i="12"/>
  <c r="L105" i="6"/>
  <c r="L99" i="14"/>
  <c r="L160" i="6" s="1"/>
  <c r="N69" i="14"/>
  <c r="J69" i="14"/>
  <c r="F69" i="14"/>
  <c r="B69" i="14"/>
  <c r="J59" i="6"/>
  <c r="J132" i="6" s="1"/>
  <c r="J100" i="14"/>
  <c r="J161" i="6" s="1"/>
  <c r="J57" i="6"/>
  <c r="J98" i="14"/>
  <c r="J159" i="6" s="1"/>
  <c r="N49" i="6"/>
  <c r="J49" i="6"/>
  <c r="F49" i="6"/>
  <c r="B49" i="6"/>
  <c r="N48" i="6"/>
  <c r="J48" i="6"/>
  <c r="F48" i="6"/>
  <c r="B48" i="6"/>
  <c r="N47" i="6"/>
  <c r="J47" i="6"/>
  <c r="F47" i="6"/>
  <c r="B47" i="6"/>
  <c r="N46" i="6"/>
  <c r="J46" i="6"/>
  <c r="F46" i="6"/>
  <c r="B46" i="6"/>
  <c r="N45" i="6"/>
  <c r="J45" i="6"/>
  <c r="F45" i="6"/>
  <c r="B45" i="6"/>
  <c r="N44" i="6"/>
  <c r="J44" i="6"/>
  <c r="F44" i="6"/>
  <c r="B44" i="6"/>
  <c r="N43" i="6"/>
  <c r="J43" i="6"/>
  <c r="F43" i="6"/>
  <c r="B43" i="6"/>
  <c r="N41" i="6"/>
  <c r="J41" i="6"/>
  <c r="F41" i="6"/>
  <c r="B41" i="6"/>
  <c r="N40" i="6"/>
  <c r="J40" i="6"/>
  <c r="F40" i="6"/>
  <c r="B40" i="6"/>
  <c r="N38" i="6"/>
  <c r="J38" i="6"/>
  <c r="F38" i="6"/>
  <c r="B38" i="6"/>
  <c r="N37" i="6"/>
  <c r="J37" i="6"/>
  <c r="F37" i="6"/>
  <c r="B37" i="6"/>
  <c r="N36" i="6"/>
  <c r="J36" i="6"/>
  <c r="F36" i="6"/>
  <c r="B36" i="6"/>
  <c r="N35" i="6"/>
  <c r="J35" i="6"/>
  <c r="F35" i="6"/>
  <c r="B35" i="6"/>
  <c r="N34" i="6"/>
  <c r="J34" i="6"/>
  <c r="F34" i="6"/>
  <c r="B34" i="6"/>
  <c r="N31" i="6"/>
  <c r="J31" i="6"/>
  <c r="F31" i="6"/>
  <c r="B31" i="6"/>
  <c r="N29" i="6"/>
  <c r="J29" i="6"/>
  <c r="J127" i="6" s="1"/>
  <c r="F29" i="6"/>
  <c r="F127" i="6" s="1"/>
  <c r="B29" i="6"/>
  <c r="B127" i="6" s="1"/>
  <c r="P8" i="6"/>
  <c r="P82" i="14"/>
  <c r="L8" i="6"/>
  <c r="L82" i="14"/>
  <c r="H8" i="6"/>
  <c r="H82" i="14"/>
  <c r="D8" i="6"/>
  <c r="D82" i="14"/>
  <c r="P7" i="6"/>
  <c r="P81" i="14"/>
  <c r="L7" i="6"/>
  <c r="L81" i="14"/>
  <c r="H7" i="6"/>
  <c r="H81" i="14"/>
  <c r="D7" i="6"/>
  <c r="D81" i="14"/>
  <c r="P6" i="6"/>
  <c r="P80" i="14"/>
  <c r="L6" i="6"/>
  <c r="L130" i="6" s="1"/>
  <c r="L80" i="14"/>
  <c r="H6" i="6"/>
  <c r="H130" i="6" s="1"/>
  <c r="H80" i="14"/>
  <c r="D6" i="6"/>
  <c r="D130" i="6" s="1"/>
  <c r="D80" i="14"/>
  <c r="N200" i="15"/>
  <c r="J200" i="15"/>
  <c r="F200" i="15"/>
  <c r="B200" i="15"/>
  <c r="N183" i="15"/>
  <c r="J183" i="15"/>
  <c r="F183" i="15"/>
  <c r="B183" i="15"/>
  <c r="N167" i="15"/>
  <c r="F167" i="15"/>
  <c r="B167" i="15"/>
  <c r="N158" i="15"/>
  <c r="J158" i="15"/>
  <c r="B158" i="15"/>
  <c r="N257" i="17"/>
  <c r="N257" i="16"/>
  <c r="F257" i="17"/>
  <c r="F257" i="16"/>
  <c r="N256" i="17"/>
  <c r="N256" i="16"/>
  <c r="F256" i="17"/>
  <c r="F256" i="16"/>
  <c r="N255" i="17"/>
  <c r="N255" i="16"/>
  <c r="F255" i="17"/>
  <c r="F255" i="16"/>
  <c r="N254" i="17"/>
  <c r="N254" i="16"/>
  <c r="F254" i="17"/>
  <c r="F254" i="16"/>
  <c r="N247" i="17"/>
  <c r="N247" i="16"/>
  <c r="J247" i="17"/>
  <c r="F247" i="17"/>
  <c r="F247" i="16"/>
  <c r="B247" i="17"/>
  <c r="N246" i="17"/>
  <c r="N246" i="16"/>
  <c r="J246" i="17"/>
  <c r="F246" i="17"/>
  <c r="F246" i="16"/>
  <c r="B246" i="17"/>
  <c r="N245" i="17"/>
  <c r="N245" i="16"/>
  <c r="J245" i="17"/>
  <c r="F245" i="17"/>
  <c r="F245" i="16"/>
  <c r="B245" i="17"/>
  <c r="N244" i="17"/>
  <c r="N244" i="16"/>
  <c r="J244" i="17"/>
  <c r="F244" i="17"/>
  <c r="F244" i="16"/>
  <c r="B244" i="17"/>
  <c r="N239" i="17"/>
  <c r="N239" i="16"/>
  <c r="J239" i="17"/>
  <c r="F239" i="17"/>
  <c r="F239" i="16"/>
  <c r="B239" i="17"/>
  <c r="N237" i="17"/>
  <c r="N237" i="16"/>
  <c r="J237" i="17"/>
  <c r="F237" i="17"/>
  <c r="F237" i="16"/>
  <c r="B237" i="17"/>
  <c r="N236" i="17"/>
  <c r="N236" i="16"/>
  <c r="J236" i="17"/>
  <c r="F236" i="17"/>
  <c r="F236" i="16"/>
  <c r="B236" i="17"/>
  <c r="J257" i="16"/>
  <c r="P256" i="16"/>
  <c r="B256" i="16"/>
  <c r="B255" i="16"/>
  <c r="B254" i="16"/>
  <c r="B247" i="16"/>
  <c r="B246" i="16"/>
  <c r="B245" i="16"/>
  <c r="B244" i="16"/>
  <c r="B239" i="16"/>
  <c r="B237" i="16"/>
  <c r="B236" i="16"/>
  <c r="P200" i="16"/>
  <c r="L200" i="16"/>
  <c r="H200" i="16"/>
  <c r="D200" i="16"/>
  <c r="P167" i="16"/>
  <c r="L167" i="16"/>
  <c r="H167" i="16"/>
  <c r="D167" i="16"/>
  <c r="H256" i="16"/>
  <c r="P255" i="16"/>
  <c r="H255" i="16"/>
  <c r="P254" i="16"/>
  <c r="H254" i="16"/>
  <c r="P253" i="16"/>
  <c r="H253" i="16"/>
  <c r="P252" i="16"/>
  <c r="H252" i="16"/>
  <c r="P251" i="16"/>
  <c r="H251" i="16"/>
  <c r="P250" i="16"/>
  <c r="H250" i="16"/>
  <c r="P94" i="14"/>
  <c r="L94" i="14"/>
  <c r="H94" i="14"/>
  <c r="D94" i="14"/>
  <c r="P93" i="14"/>
  <c r="L93" i="14"/>
  <c r="H93" i="14"/>
  <c r="D93" i="14"/>
  <c r="P91" i="14"/>
  <c r="L91" i="14"/>
  <c r="H91" i="14"/>
  <c r="D91" i="14"/>
  <c r="P90" i="14"/>
  <c r="L90" i="14"/>
  <c r="H90" i="14"/>
  <c r="D90" i="14"/>
  <c r="D234" i="17"/>
  <c r="D225" i="17"/>
  <c r="O70" i="18"/>
  <c r="O89" i="18"/>
  <c r="K70" i="18"/>
  <c r="K89" i="18"/>
  <c r="G70" i="18"/>
  <c r="G89" i="18"/>
  <c r="C70" i="18"/>
  <c r="C89" i="18"/>
  <c r="E102" i="18"/>
  <c r="E165" i="6" s="1"/>
  <c r="O246" i="19"/>
  <c r="O238" i="19"/>
  <c r="C235" i="19"/>
  <c r="C227" i="19"/>
  <c r="G219" i="19"/>
  <c r="K157" i="19"/>
  <c r="N243" i="20"/>
  <c r="L175" i="20"/>
  <c r="C157" i="20"/>
  <c r="B194" i="21"/>
  <c r="G180" i="21"/>
  <c r="G185" i="21"/>
  <c r="G192" i="21"/>
  <c r="G181" i="21"/>
  <c r="G187" i="21"/>
  <c r="G184" i="21"/>
  <c r="P249" i="16"/>
  <c r="H249" i="16"/>
  <c r="Q102" i="18"/>
  <c r="Q165" i="6" s="1"/>
  <c r="E88" i="18"/>
  <c r="H51" i="18"/>
  <c r="H60" i="6" s="1"/>
  <c r="H133" i="6" s="1"/>
  <c r="I246" i="19"/>
  <c r="E245" i="19"/>
  <c r="I244" i="19"/>
  <c r="E243" i="19"/>
  <c r="I242" i="19"/>
  <c r="E241" i="19"/>
  <c r="I240" i="19"/>
  <c r="E239" i="19"/>
  <c r="I238" i="19"/>
  <c r="I235" i="19"/>
  <c r="K194" i="19"/>
  <c r="Q172" i="19"/>
  <c r="Q157" i="19" s="1"/>
  <c r="M172" i="19"/>
  <c r="I172" i="19"/>
  <c r="I157" i="19" s="1"/>
  <c r="E172" i="19"/>
  <c r="E157" i="19" s="1"/>
  <c r="O194" i="20"/>
  <c r="P194" i="21"/>
  <c r="O194" i="21"/>
  <c r="K181" i="21"/>
  <c r="K187" i="21"/>
  <c r="K226" i="21"/>
  <c r="K80" i="18"/>
  <c r="K78" i="18" s="1"/>
  <c r="K107" i="6" s="1"/>
  <c r="C184" i="21"/>
  <c r="C189" i="21"/>
  <c r="C226" i="21"/>
  <c r="K189" i="21"/>
  <c r="G188" i="21"/>
  <c r="K234" i="21"/>
  <c r="C187" i="21"/>
  <c r="K184" i="21"/>
  <c r="G233" i="21"/>
  <c r="G182" i="21"/>
  <c r="C181" i="21"/>
  <c r="O50" i="22"/>
  <c r="O64" i="6" s="1"/>
  <c r="O137" i="6" s="1"/>
  <c r="O68" i="22"/>
  <c r="K50" i="22"/>
  <c r="K64" i="6" s="1"/>
  <c r="K137" i="6" s="1"/>
  <c r="K68" i="22"/>
  <c r="G50" i="22"/>
  <c r="G64" i="6" s="1"/>
  <c r="G137" i="6" s="1"/>
  <c r="G68" i="22"/>
  <c r="C50" i="22"/>
  <c r="C64" i="6" s="1"/>
  <c r="C137" i="6" s="1"/>
  <c r="I162" i="24"/>
  <c r="Q129" i="24"/>
  <c r="M129" i="24"/>
  <c r="I129" i="24"/>
  <c r="E129" i="24"/>
  <c r="N62" i="10"/>
  <c r="F62" i="10"/>
  <c r="P92" i="14"/>
  <c r="L92" i="14"/>
  <c r="H92" i="14"/>
  <c r="D92" i="14"/>
  <c r="P69" i="14"/>
  <c r="L69" i="14"/>
  <c r="H69" i="14"/>
  <c r="D69" i="14"/>
  <c r="P100" i="14"/>
  <c r="P161" i="6" s="1"/>
  <c r="P98" i="14"/>
  <c r="P159" i="6" s="1"/>
  <c r="P130" i="6"/>
  <c r="P49" i="6"/>
  <c r="L49" i="6"/>
  <c r="H49" i="6"/>
  <c r="D49" i="6"/>
  <c r="P48" i="6"/>
  <c r="L48" i="6"/>
  <c r="H48" i="6"/>
  <c r="D48" i="6"/>
  <c r="P47" i="6"/>
  <c r="L47" i="6"/>
  <c r="H47" i="6"/>
  <c r="D47" i="6"/>
  <c r="P46" i="6"/>
  <c r="L46" i="6"/>
  <c r="H46" i="6"/>
  <c r="D46" i="6"/>
  <c r="P45" i="6"/>
  <c r="L45" i="6"/>
  <c r="H45" i="6"/>
  <c r="D45" i="6"/>
  <c r="P44" i="6"/>
  <c r="L44" i="6"/>
  <c r="H44" i="6"/>
  <c r="D44" i="6"/>
  <c r="P43" i="6"/>
  <c r="L43" i="6"/>
  <c r="H43" i="6"/>
  <c r="D43" i="6"/>
  <c r="P41" i="6"/>
  <c r="L41" i="6"/>
  <c r="H41" i="6"/>
  <c r="D41" i="6"/>
  <c r="P40" i="6"/>
  <c r="L40" i="6"/>
  <c r="H40" i="6"/>
  <c r="D40" i="6"/>
  <c r="P38" i="6"/>
  <c r="L38" i="6"/>
  <c r="H38" i="6"/>
  <c r="D38" i="6"/>
  <c r="P37" i="6"/>
  <c r="L37" i="6"/>
  <c r="H37" i="6"/>
  <c r="D37" i="6"/>
  <c r="P36" i="6"/>
  <c r="L36" i="6"/>
  <c r="H36" i="6"/>
  <c r="D36" i="6"/>
  <c r="P35" i="6"/>
  <c r="L35" i="6"/>
  <c r="H35" i="6"/>
  <c r="D35" i="6"/>
  <c r="P34" i="6"/>
  <c r="L34" i="6"/>
  <c r="H34" i="6"/>
  <c r="D34" i="6"/>
  <c r="P31" i="6"/>
  <c r="L31" i="6"/>
  <c r="H31" i="6"/>
  <c r="D31" i="6"/>
  <c r="P29" i="6"/>
  <c r="L29" i="6"/>
  <c r="H29" i="6"/>
  <c r="H127" i="6" s="1"/>
  <c r="D29" i="6"/>
  <c r="D127" i="6" s="1"/>
  <c r="O200" i="15"/>
  <c r="K200" i="15"/>
  <c r="G200" i="15"/>
  <c r="C200" i="15"/>
  <c r="O183" i="15"/>
  <c r="K183" i="15"/>
  <c r="G183" i="15"/>
  <c r="C183" i="15"/>
  <c r="O167" i="15"/>
  <c r="K167" i="15"/>
  <c r="G167" i="15"/>
  <c r="C167" i="15"/>
  <c r="O158" i="15"/>
  <c r="K158" i="15"/>
  <c r="G158" i="15"/>
  <c r="C158" i="15"/>
  <c r="O253" i="16"/>
  <c r="K253" i="16"/>
  <c r="G253" i="16"/>
  <c r="C253" i="16"/>
  <c r="O252" i="16"/>
  <c r="K252" i="16"/>
  <c r="G252" i="16"/>
  <c r="C252" i="16"/>
  <c r="O251" i="16"/>
  <c r="K251" i="16"/>
  <c r="G251" i="16"/>
  <c r="C251" i="16"/>
  <c r="O250" i="16"/>
  <c r="K250" i="16"/>
  <c r="G250" i="16"/>
  <c r="C250" i="16"/>
  <c r="O249" i="16"/>
  <c r="K249" i="16"/>
  <c r="G249" i="16"/>
  <c r="C249" i="16"/>
  <c r="O243" i="16"/>
  <c r="K243" i="16"/>
  <c r="G243" i="16"/>
  <c r="C243" i="16"/>
  <c r="O242" i="16"/>
  <c r="K242" i="16"/>
  <c r="G242" i="16"/>
  <c r="C242" i="16"/>
  <c r="O241" i="16"/>
  <c r="K241" i="16"/>
  <c r="G241" i="16"/>
  <c r="C241" i="16"/>
  <c r="O240" i="16"/>
  <c r="K240" i="16"/>
  <c r="G240" i="16"/>
  <c r="C240" i="16"/>
  <c r="O235" i="16"/>
  <c r="K235" i="16"/>
  <c r="G235" i="16"/>
  <c r="C235" i="16"/>
  <c r="O233" i="15"/>
  <c r="K233" i="16"/>
  <c r="G233" i="15"/>
  <c r="C233" i="16"/>
  <c r="O232" i="15"/>
  <c r="K232" i="16"/>
  <c r="G232" i="15"/>
  <c r="C232" i="16"/>
  <c r="O231" i="15"/>
  <c r="K231" i="16"/>
  <c r="G231" i="15"/>
  <c r="C231" i="16"/>
  <c r="O230" i="15"/>
  <c r="K230" i="16"/>
  <c r="G230" i="15"/>
  <c r="C230" i="16"/>
  <c r="O229" i="16"/>
  <c r="K229" i="16"/>
  <c r="G229" i="16"/>
  <c r="C229" i="16"/>
  <c r="O224" i="15"/>
  <c r="K224" i="16"/>
  <c r="G224" i="15"/>
  <c r="C224" i="16"/>
  <c r="O223" i="15"/>
  <c r="K223" i="16"/>
  <c r="G223" i="15"/>
  <c r="C223" i="16"/>
  <c r="O222" i="15"/>
  <c r="K222" i="16"/>
  <c r="G222" i="15"/>
  <c r="C222" i="16"/>
  <c r="O221" i="15"/>
  <c r="K221" i="16"/>
  <c r="G221" i="15"/>
  <c r="C221" i="16"/>
  <c r="N200" i="16"/>
  <c r="J200" i="16"/>
  <c r="F200" i="16"/>
  <c r="B200" i="16"/>
  <c r="N183" i="16"/>
  <c r="J183" i="16"/>
  <c r="F183" i="16"/>
  <c r="N167" i="16"/>
  <c r="J167" i="16"/>
  <c r="F167" i="16"/>
  <c r="B167" i="16"/>
  <c r="N158" i="16"/>
  <c r="J158" i="16"/>
  <c r="F158" i="16"/>
  <c r="B158" i="16"/>
  <c r="H257" i="17"/>
  <c r="H256" i="17"/>
  <c r="H255" i="17"/>
  <c r="H254" i="17"/>
  <c r="H237" i="17"/>
  <c r="H236" i="17"/>
  <c r="H234" i="17"/>
  <c r="H216" i="17"/>
  <c r="O183" i="17"/>
  <c r="K183" i="17"/>
  <c r="G183" i="17"/>
  <c r="C183" i="17"/>
  <c r="H181" i="17"/>
  <c r="O158" i="17"/>
  <c r="K158" i="17"/>
  <c r="G158" i="17"/>
  <c r="C158" i="17"/>
  <c r="I94" i="18"/>
  <c r="M89" i="18"/>
  <c r="G78" i="18"/>
  <c r="K75" i="18"/>
  <c r="Q246" i="19"/>
  <c r="M245" i="19"/>
  <c r="Q244" i="19"/>
  <c r="M243" i="19"/>
  <c r="Q242" i="19"/>
  <c r="M241" i="19"/>
  <c r="Q240" i="19"/>
  <c r="M239" i="19"/>
  <c r="Q238" i="19"/>
  <c r="Q235" i="19"/>
  <c r="E235" i="19"/>
  <c r="Q233" i="19"/>
  <c r="E233" i="19"/>
  <c r="Q231" i="19"/>
  <c r="E231" i="19"/>
  <c r="Q229" i="19"/>
  <c r="E229" i="19"/>
  <c r="Q227" i="19"/>
  <c r="E227" i="19"/>
  <c r="E224" i="19"/>
  <c r="I223" i="19"/>
  <c r="E222" i="19"/>
  <c r="I221" i="19"/>
  <c r="E220" i="19"/>
  <c r="I219" i="19"/>
  <c r="E218" i="19"/>
  <c r="I217" i="19"/>
  <c r="E216" i="19"/>
  <c r="I215" i="19"/>
  <c r="Q191" i="19"/>
  <c r="M191" i="19"/>
  <c r="I191" i="19"/>
  <c r="E191" i="19"/>
  <c r="Q187" i="19"/>
  <c r="M187" i="19"/>
  <c r="I187" i="19"/>
  <c r="E187" i="19"/>
  <c r="Q184" i="19"/>
  <c r="M184" i="19"/>
  <c r="I184" i="19"/>
  <c r="E184" i="19"/>
  <c r="Q181" i="19"/>
  <c r="M181" i="19"/>
  <c r="I181" i="19"/>
  <c r="E181" i="19"/>
  <c r="Q180" i="19"/>
  <c r="M180" i="19"/>
  <c r="I180" i="19"/>
  <c r="E180" i="19"/>
  <c r="Q179" i="19"/>
  <c r="M179" i="19"/>
  <c r="I179" i="19"/>
  <c r="E179" i="19"/>
  <c r="Q178" i="19"/>
  <c r="M178" i="19"/>
  <c r="I178" i="19"/>
  <c r="E178" i="19"/>
  <c r="Q177" i="19"/>
  <c r="M177" i="19"/>
  <c r="I177" i="19"/>
  <c r="E177" i="19"/>
  <c r="Q176" i="19"/>
  <c r="M176" i="19"/>
  <c r="I176" i="19"/>
  <c r="E176" i="19"/>
  <c r="K246" i="20"/>
  <c r="K246" i="19"/>
  <c r="C246" i="20"/>
  <c r="C246" i="19"/>
  <c r="K245" i="20"/>
  <c r="K245" i="19"/>
  <c r="G245" i="20"/>
  <c r="G245" i="21"/>
  <c r="C245" i="20"/>
  <c r="C245" i="19"/>
  <c r="K244" i="20"/>
  <c r="K244" i="19"/>
  <c r="C244" i="20"/>
  <c r="C244" i="21"/>
  <c r="C244" i="19"/>
  <c r="K243" i="20"/>
  <c r="K243" i="19"/>
  <c r="C243" i="20"/>
  <c r="C243" i="19"/>
  <c r="K242" i="20"/>
  <c r="K242" i="21"/>
  <c r="K242" i="19"/>
  <c r="C242" i="20"/>
  <c r="C242" i="19"/>
  <c r="K241" i="20"/>
  <c r="K241" i="19"/>
  <c r="C241" i="20"/>
  <c r="C241" i="19"/>
  <c r="K240" i="20"/>
  <c r="K240" i="19"/>
  <c r="C240" i="20"/>
  <c r="C240" i="19"/>
  <c r="K239" i="20"/>
  <c r="K239" i="19"/>
  <c r="C239" i="20"/>
  <c r="C239" i="19"/>
  <c r="K238" i="20"/>
  <c r="K238" i="19"/>
  <c r="C238" i="20"/>
  <c r="C238" i="19"/>
  <c r="G237" i="20"/>
  <c r="G237" i="21"/>
  <c r="O235" i="20"/>
  <c r="O235" i="19"/>
  <c r="G235" i="20"/>
  <c r="G235" i="19"/>
  <c r="O234" i="20"/>
  <c r="O234" i="19"/>
  <c r="G234" i="20"/>
  <c r="G234" i="19"/>
  <c r="C234" i="20"/>
  <c r="C234" i="21"/>
  <c r="O233" i="20"/>
  <c r="O233" i="19"/>
  <c r="G233" i="20"/>
  <c r="G233" i="19"/>
  <c r="O232" i="20"/>
  <c r="O232" i="19"/>
  <c r="K232" i="20"/>
  <c r="K232" i="21"/>
  <c r="G232" i="20"/>
  <c r="G232" i="19"/>
  <c r="O231" i="20"/>
  <c r="O231" i="19"/>
  <c r="G231" i="20"/>
  <c r="G231" i="21"/>
  <c r="G231" i="19"/>
  <c r="O230" i="20"/>
  <c r="O230" i="19"/>
  <c r="G230" i="20"/>
  <c r="G230" i="19"/>
  <c r="O229" i="20"/>
  <c r="O229" i="19"/>
  <c r="G229" i="20"/>
  <c r="G229" i="19"/>
  <c r="O228" i="20"/>
  <c r="O228" i="19"/>
  <c r="G228" i="20"/>
  <c r="G228" i="19"/>
  <c r="O227" i="20"/>
  <c r="O227" i="19"/>
  <c r="G227" i="20"/>
  <c r="G227" i="19"/>
  <c r="K224" i="20"/>
  <c r="K224" i="19"/>
  <c r="C224" i="20"/>
  <c r="C224" i="19"/>
  <c r="K223" i="20"/>
  <c r="K223" i="19"/>
  <c r="C223" i="20"/>
  <c r="C223" i="19"/>
  <c r="K222" i="20"/>
  <c r="K222" i="19"/>
  <c r="C222" i="20"/>
  <c r="C222" i="19"/>
  <c r="K221" i="20"/>
  <c r="K221" i="19"/>
  <c r="C221" i="20"/>
  <c r="C221" i="19"/>
  <c r="K220" i="20"/>
  <c r="K220" i="19"/>
  <c r="C220" i="20"/>
  <c r="C220" i="19"/>
  <c r="K219" i="20"/>
  <c r="K219" i="19"/>
  <c r="C219" i="20"/>
  <c r="C219" i="19"/>
  <c r="K218" i="20"/>
  <c r="K218" i="19"/>
  <c r="C218" i="20"/>
  <c r="C218" i="19"/>
  <c r="K217" i="20"/>
  <c r="K217" i="19"/>
  <c r="C217" i="20"/>
  <c r="C217" i="19"/>
  <c r="K216" i="20"/>
  <c r="K216" i="19"/>
  <c r="C216" i="20"/>
  <c r="C216" i="19"/>
  <c r="K215" i="20"/>
  <c r="K215" i="19"/>
  <c r="C215" i="20"/>
  <c r="C215" i="19"/>
  <c r="O98" i="18"/>
  <c r="G98" i="18"/>
  <c r="O97" i="18"/>
  <c r="G97" i="18"/>
  <c r="C245" i="21"/>
  <c r="G242" i="21"/>
  <c r="K233" i="21"/>
  <c r="C231" i="21"/>
  <c r="G222" i="21"/>
  <c r="K214" i="21"/>
  <c r="D210" i="21"/>
  <c r="D198" i="21"/>
  <c r="D197" i="21"/>
  <c r="D196" i="21"/>
  <c r="N194" i="21"/>
  <c r="D195" i="21"/>
  <c r="C192" i="21"/>
  <c r="K182" i="21"/>
  <c r="C180" i="21"/>
  <c r="K165" i="21"/>
  <c r="O170" i="21"/>
  <c r="K173" i="21"/>
  <c r="G214" i="21"/>
  <c r="C173" i="21"/>
  <c r="G170" i="21"/>
  <c r="K169" i="21"/>
  <c r="C169" i="21"/>
  <c r="O168" i="21"/>
  <c r="O223" i="21"/>
  <c r="G168" i="21"/>
  <c r="G223" i="21"/>
  <c r="O166" i="21"/>
  <c r="K166" i="21"/>
  <c r="C166" i="21"/>
  <c r="O165" i="21"/>
  <c r="O222" i="21"/>
  <c r="K222" i="21"/>
  <c r="G165" i="21"/>
  <c r="C222" i="21"/>
  <c r="O164" i="21"/>
  <c r="O221" i="21"/>
  <c r="K164" i="21"/>
  <c r="G221" i="21"/>
  <c r="C164" i="21"/>
  <c r="O162" i="21"/>
  <c r="O219" i="21"/>
  <c r="K219" i="21"/>
  <c r="G162" i="21"/>
  <c r="C219" i="21"/>
  <c r="C68" i="22"/>
  <c r="J143" i="23"/>
  <c r="E129" i="23"/>
  <c r="P203" i="24"/>
  <c r="G162" i="24"/>
  <c r="P200" i="17"/>
  <c r="Q183" i="17"/>
  <c r="M183" i="17"/>
  <c r="I183" i="17"/>
  <c r="Q158" i="17"/>
  <c r="M158" i="17"/>
  <c r="I158" i="17"/>
  <c r="E158" i="17"/>
  <c r="Q75" i="18"/>
  <c r="M75" i="18"/>
  <c r="I75" i="18"/>
  <c r="E75" i="18"/>
  <c r="Q51" i="18"/>
  <c r="Q60" i="6" s="1"/>
  <c r="Q133" i="6" s="1"/>
  <c r="M51" i="18"/>
  <c r="M60" i="6" s="1"/>
  <c r="M133" i="6" s="1"/>
  <c r="I51" i="18"/>
  <c r="I60" i="6" s="1"/>
  <c r="I133" i="6" s="1"/>
  <c r="E51" i="18"/>
  <c r="E60" i="6" s="1"/>
  <c r="E133" i="6" s="1"/>
  <c r="K175" i="19"/>
  <c r="O175" i="20"/>
  <c r="K175" i="20"/>
  <c r="G175" i="20"/>
  <c r="C175" i="20"/>
  <c r="L194" i="21"/>
  <c r="K100" i="18"/>
  <c r="K163" i="6" s="1"/>
  <c r="P58" i="22"/>
  <c r="P111" i="6" s="1"/>
  <c r="D58" i="22"/>
  <c r="D111" i="6" s="1"/>
  <c r="D76" i="22"/>
  <c r="D167" i="6" s="1"/>
  <c r="O202" i="23"/>
  <c r="O191" i="23"/>
  <c r="B143" i="23"/>
  <c r="Q129" i="23"/>
  <c r="I129" i="23"/>
  <c r="L211" i="24"/>
  <c r="L175" i="23"/>
  <c r="H211" i="24"/>
  <c r="H175" i="23"/>
  <c r="D211" i="24"/>
  <c r="D175" i="23"/>
  <c r="P210" i="25"/>
  <c r="P210" i="24"/>
  <c r="P172" i="23"/>
  <c r="L210" i="25"/>
  <c r="L172" i="23"/>
  <c r="H210" i="25"/>
  <c r="H210" i="24"/>
  <c r="H172" i="23"/>
  <c r="D210" i="25"/>
  <c r="D210" i="24"/>
  <c r="D172" i="23"/>
  <c r="P171" i="23"/>
  <c r="P209" i="24"/>
  <c r="L209" i="24"/>
  <c r="L171" i="23"/>
  <c r="H209" i="24"/>
  <c r="H171" i="23"/>
  <c r="D209" i="24"/>
  <c r="D171" i="23"/>
  <c r="P208" i="25"/>
  <c r="P208" i="24"/>
  <c r="P168" i="23"/>
  <c r="L208" i="25"/>
  <c r="L168" i="23"/>
  <c r="L208" i="24"/>
  <c r="H208" i="25"/>
  <c r="H208" i="24"/>
  <c r="H168" i="23"/>
  <c r="D208" i="25"/>
  <c r="D208" i="24"/>
  <c r="D168" i="23"/>
  <c r="P207" i="25"/>
  <c r="P167" i="23"/>
  <c r="L207" i="25"/>
  <c r="L207" i="24"/>
  <c r="L167" i="23"/>
  <c r="H207" i="25"/>
  <c r="H207" i="24"/>
  <c r="H167" i="23"/>
  <c r="D207" i="25"/>
  <c r="D207" i="24"/>
  <c r="D167" i="23"/>
  <c r="P206" i="24"/>
  <c r="P166" i="23"/>
  <c r="H206" i="24"/>
  <c r="H166" i="23"/>
  <c r="D206" i="24"/>
  <c r="D166" i="23"/>
  <c r="P165" i="23"/>
  <c r="P205" i="24"/>
  <c r="L205" i="24"/>
  <c r="L165" i="23"/>
  <c r="H205" i="24"/>
  <c r="H165" i="23"/>
  <c r="D205" i="24"/>
  <c r="D165" i="23"/>
  <c r="P204" i="24"/>
  <c r="P164" i="23"/>
  <c r="L164" i="23"/>
  <c r="L204" i="24"/>
  <c r="H204" i="24"/>
  <c r="H164" i="23"/>
  <c r="D204" i="24"/>
  <c r="D164" i="23"/>
  <c r="L203" i="24"/>
  <c r="L163" i="23"/>
  <c r="D203" i="24"/>
  <c r="D163" i="23"/>
  <c r="P200" i="25"/>
  <c r="P157" i="23"/>
  <c r="L200" i="25"/>
  <c r="L157" i="23"/>
  <c r="H200" i="25"/>
  <c r="H157" i="23"/>
  <c r="D200" i="25"/>
  <c r="D157" i="23"/>
  <c r="P199" i="25"/>
  <c r="P154" i="23"/>
  <c r="L199" i="25"/>
  <c r="L154" i="23"/>
  <c r="H199" i="25"/>
  <c r="H154" i="23"/>
  <c r="D199" i="25"/>
  <c r="D154" i="23"/>
  <c r="P198" i="25"/>
  <c r="P150" i="23"/>
  <c r="L198" i="25"/>
  <c r="L150" i="23"/>
  <c r="H198" i="25"/>
  <c r="H150" i="23"/>
  <c r="D198" i="25"/>
  <c r="D150" i="23"/>
  <c r="P196" i="25"/>
  <c r="P148" i="23"/>
  <c r="P143" i="23" s="1"/>
  <c r="L196" i="25"/>
  <c r="L148" i="23"/>
  <c r="H196" i="25"/>
  <c r="H148" i="23"/>
  <c r="D196" i="25"/>
  <c r="D148" i="23"/>
  <c r="P188" i="25"/>
  <c r="P139" i="23"/>
  <c r="L188" i="25"/>
  <c r="L139" i="23"/>
  <c r="H188" i="25"/>
  <c r="H139" i="23"/>
  <c r="D188" i="25"/>
  <c r="D139" i="23"/>
  <c r="P187" i="25"/>
  <c r="P136" i="23"/>
  <c r="L187" i="25"/>
  <c r="L136" i="23"/>
  <c r="H187" i="25"/>
  <c r="H136" i="23"/>
  <c r="D187" i="25"/>
  <c r="D136" i="23"/>
  <c r="P185" i="25"/>
  <c r="P134" i="23"/>
  <c r="P129" i="23" s="1"/>
  <c r="L185" i="25"/>
  <c r="L134" i="23"/>
  <c r="H185" i="25"/>
  <c r="H134" i="23"/>
  <c r="D185" i="25"/>
  <c r="D134" i="23"/>
  <c r="P211" i="24"/>
  <c r="L206" i="24"/>
  <c r="O162" i="24"/>
  <c r="N58" i="22"/>
  <c r="N111" i="6" s="1"/>
  <c r="N76" i="22"/>
  <c r="N167" i="6" s="1"/>
  <c r="J58" i="22"/>
  <c r="J111" i="6" s="1"/>
  <c r="J76" i="22"/>
  <c r="J167" i="6" s="1"/>
  <c r="Q50" i="22"/>
  <c r="Q64" i="6" s="1"/>
  <c r="Q137" i="6" s="1"/>
  <c r="M50" i="22"/>
  <c r="M64" i="6" s="1"/>
  <c r="M137" i="6" s="1"/>
  <c r="I50" i="22"/>
  <c r="I64" i="6" s="1"/>
  <c r="I137" i="6" s="1"/>
  <c r="E50" i="22"/>
  <c r="E64" i="6" s="1"/>
  <c r="E137" i="6" s="1"/>
  <c r="Q162" i="23"/>
  <c r="M162" i="23"/>
  <c r="I162" i="23"/>
  <c r="E162" i="23"/>
  <c r="N210" i="25"/>
  <c r="N210" i="24"/>
  <c r="J210" i="25"/>
  <c r="J210" i="24"/>
  <c r="B210" i="25"/>
  <c r="B210" i="24"/>
  <c r="N208" i="25"/>
  <c r="N208" i="24"/>
  <c r="J208" i="25"/>
  <c r="J208" i="24"/>
  <c r="B208" i="25"/>
  <c r="B208" i="24"/>
  <c r="N207" i="25"/>
  <c r="N207" i="24"/>
  <c r="J207" i="25"/>
  <c r="J207" i="24"/>
  <c r="B207" i="25"/>
  <c r="B207" i="24"/>
  <c r="J200" i="25"/>
  <c r="J200" i="24"/>
  <c r="F200" i="25"/>
  <c r="F200" i="24"/>
  <c r="N199" i="25"/>
  <c r="N199" i="24"/>
  <c r="J199" i="25"/>
  <c r="J199" i="24"/>
  <c r="B199" i="25"/>
  <c r="B199" i="24"/>
  <c r="J198" i="25"/>
  <c r="J198" i="24"/>
  <c r="F198" i="25"/>
  <c r="F198" i="24"/>
  <c r="J196" i="25"/>
  <c r="J196" i="24"/>
  <c r="F196" i="25"/>
  <c r="F196" i="24"/>
  <c r="N188" i="25"/>
  <c r="N188" i="24"/>
  <c r="J188" i="25"/>
  <c r="J188" i="24"/>
  <c r="B188" i="25"/>
  <c r="B188" i="24"/>
  <c r="J187" i="25"/>
  <c r="J187" i="24"/>
  <c r="F187" i="25"/>
  <c r="F187" i="24"/>
  <c r="J185" i="25"/>
  <c r="J185" i="24"/>
  <c r="F185" i="25"/>
  <c r="F185" i="24"/>
  <c r="F211" i="24"/>
  <c r="F207" i="24"/>
  <c r="F199" i="24"/>
  <c r="N196" i="24"/>
  <c r="N187" i="24"/>
  <c r="B185" i="24"/>
  <c r="F182" i="24"/>
  <c r="N166" i="25"/>
  <c r="N206" i="25"/>
  <c r="J166" i="25"/>
  <c r="J206" i="25"/>
  <c r="B166" i="25"/>
  <c r="B206" i="25"/>
  <c r="N165" i="25"/>
  <c r="N205" i="25"/>
  <c r="J165" i="25"/>
  <c r="J205" i="25"/>
  <c r="B165" i="25"/>
  <c r="B205" i="25"/>
  <c r="N164" i="25"/>
  <c r="N204" i="25"/>
  <c r="J164" i="25"/>
  <c r="J204" i="25"/>
  <c r="B164" i="25"/>
  <c r="B204" i="25"/>
  <c r="N163" i="25"/>
  <c r="N203" i="25"/>
  <c r="J163" i="25"/>
  <c r="J203" i="25"/>
  <c r="B163" i="25"/>
  <c r="B203" i="25"/>
  <c r="P189" i="25"/>
  <c r="P140" i="25"/>
  <c r="H140" i="25"/>
  <c r="H189" i="25"/>
  <c r="D189" i="25"/>
  <c r="D140" i="25"/>
  <c r="P135" i="25"/>
  <c r="P186" i="25"/>
  <c r="L135" i="25"/>
  <c r="L186" i="25"/>
  <c r="H135" i="25"/>
  <c r="H186" i="25"/>
  <c r="D135" i="25"/>
  <c r="D186" i="25"/>
  <c r="P133" i="25"/>
  <c r="P184" i="25"/>
  <c r="L133" i="25"/>
  <c r="L184" i="25"/>
  <c r="H133" i="25"/>
  <c r="H184" i="25"/>
  <c r="D133" i="25"/>
  <c r="D184" i="25"/>
  <c r="P132" i="25"/>
  <c r="P183" i="25"/>
  <c r="L132" i="25"/>
  <c r="L183" i="25"/>
  <c r="H132" i="25"/>
  <c r="H183" i="25"/>
  <c r="D132" i="25"/>
  <c r="D183" i="25"/>
  <c r="P131" i="25"/>
  <c r="P182" i="25"/>
  <c r="L131" i="25"/>
  <c r="L182" i="25"/>
  <c r="H131" i="25"/>
  <c r="H182" i="25"/>
  <c r="D131" i="25"/>
  <c r="D182" i="25"/>
  <c r="P130" i="25"/>
  <c r="P181" i="25"/>
  <c r="L130" i="25"/>
  <c r="L181" i="25"/>
  <c r="H130" i="25"/>
  <c r="H181" i="25"/>
  <c r="D130" i="25"/>
  <c r="D181" i="25"/>
  <c r="M95" i="27"/>
  <c r="P75" i="18"/>
  <c r="L75" i="18"/>
  <c r="H75" i="18"/>
  <c r="D75" i="18"/>
  <c r="O51" i="18"/>
  <c r="O60" i="6" s="1"/>
  <c r="O133" i="6" s="1"/>
  <c r="K51" i="18"/>
  <c r="K60" i="6" s="1"/>
  <c r="K133" i="6" s="1"/>
  <c r="G51" i="18"/>
  <c r="G60" i="6" s="1"/>
  <c r="G133" i="6" s="1"/>
  <c r="C51" i="18"/>
  <c r="C60" i="6" s="1"/>
  <c r="C133" i="6" s="1"/>
  <c r="D194" i="19"/>
  <c r="L175" i="19"/>
  <c r="H175" i="19"/>
  <c r="D175" i="19"/>
  <c r="P157" i="19"/>
  <c r="L157" i="19"/>
  <c r="H157" i="19"/>
  <c r="P245" i="21"/>
  <c r="L245" i="21"/>
  <c r="H245" i="21"/>
  <c r="D245" i="21"/>
  <c r="P244" i="21"/>
  <c r="L244" i="21"/>
  <c r="H244" i="21"/>
  <c r="D244" i="21"/>
  <c r="P243" i="21"/>
  <c r="L243" i="21"/>
  <c r="H243" i="21"/>
  <c r="D243" i="21"/>
  <c r="P242" i="21"/>
  <c r="L242" i="21"/>
  <c r="H242" i="21"/>
  <c r="D242" i="21"/>
  <c r="P237" i="21"/>
  <c r="L237" i="21"/>
  <c r="H237" i="21"/>
  <c r="D237" i="21"/>
  <c r="P234" i="21"/>
  <c r="L234" i="21"/>
  <c r="H234" i="21"/>
  <c r="D234" i="21"/>
  <c r="P233" i="21"/>
  <c r="L233" i="21"/>
  <c r="H233" i="21"/>
  <c r="D233" i="21"/>
  <c r="P232" i="21"/>
  <c r="L232" i="21"/>
  <c r="H232" i="21"/>
  <c r="D232" i="21"/>
  <c r="P231" i="21"/>
  <c r="L231" i="21"/>
  <c r="H231" i="21"/>
  <c r="D231" i="21"/>
  <c r="P237" i="20"/>
  <c r="H237" i="20"/>
  <c r="P234" i="20"/>
  <c r="H234" i="20"/>
  <c r="P233" i="20"/>
  <c r="H233" i="20"/>
  <c r="P232" i="20"/>
  <c r="H232" i="20"/>
  <c r="P231" i="20"/>
  <c r="H231" i="20"/>
  <c r="P223" i="20"/>
  <c r="H223" i="20"/>
  <c r="P222" i="20"/>
  <c r="H222" i="20"/>
  <c r="P221" i="20"/>
  <c r="H221" i="20"/>
  <c r="P219" i="20"/>
  <c r="H219" i="20"/>
  <c r="Q194" i="20"/>
  <c r="M194" i="20"/>
  <c r="I194" i="20"/>
  <c r="M175" i="20"/>
  <c r="I175" i="20"/>
  <c r="E175" i="20"/>
  <c r="Q157" i="20"/>
  <c r="I157" i="20"/>
  <c r="E157" i="20"/>
  <c r="K244" i="21"/>
  <c r="G243" i="21"/>
  <c r="C242" i="21"/>
  <c r="C232" i="21"/>
  <c r="J70" i="22"/>
  <c r="J69" i="22"/>
  <c r="J68" i="22"/>
  <c r="E68" i="22"/>
  <c r="H58" i="22"/>
  <c r="Q55" i="22"/>
  <c r="M55" i="22"/>
  <c r="I55" i="22"/>
  <c r="E55" i="22"/>
  <c r="D50" i="22"/>
  <c r="D64" i="6" s="1"/>
  <c r="D137" i="6" s="1"/>
  <c r="D68" i="22"/>
  <c r="L50" i="22"/>
  <c r="L64" i="6" s="1"/>
  <c r="L137" i="6" s="1"/>
  <c r="G211" i="23"/>
  <c r="M210" i="23"/>
  <c r="C210" i="23"/>
  <c r="G209" i="23"/>
  <c r="M208" i="23"/>
  <c r="C208" i="23"/>
  <c r="G207" i="23"/>
  <c r="M206" i="23"/>
  <c r="C206" i="23"/>
  <c r="G205" i="23"/>
  <c r="C204" i="23"/>
  <c r="G203" i="23"/>
  <c r="Q200" i="23"/>
  <c r="G200" i="23"/>
  <c r="K199" i="23"/>
  <c r="Q198" i="23"/>
  <c r="G198" i="23"/>
  <c r="K197" i="23"/>
  <c r="Q196" i="23"/>
  <c r="G196" i="23"/>
  <c r="K195" i="23"/>
  <c r="Q194" i="23"/>
  <c r="G194" i="23"/>
  <c r="K193" i="23"/>
  <c r="G192" i="23"/>
  <c r="O189" i="23"/>
  <c r="E189" i="23"/>
  <c r="K188" i="23"/>
  <c r="O187" i="23"/>
  <c r="E187" i="23"/>
  <c r="K186" i="23"/>
  <c r="O185" i="23"/>
  <c r="E185" i="23"/>
  <c r="K184" i="23"/>
  <c r="O183" i="23"/>
  <c r="E183" i="23"/>
  <c r="K182" i="23"/>
  <c r="O181" i="23"/>
  <c r="N140" i="23"/>
  <c r="J140" i="23"/>
  <c r="F140" i="23"/>
  <c r="N139" i="23"/>
  <c r="J139" i="23"/>
  <c r="F139" i="23"/>
  <c r="B139" i="23"/>
  <c r="N136" i="23"/>
  <c r="J136" i="23"/>
  <c r="F136" i="23"/>
  <c r="B136" i="23"/>
  <c r="N135" i="23"/>
  <c r="J135" i="23"/>
  <c r="B135" i="23"/>
  <c r="N134" i="23"/>
  <c r="J134" i="23"/>
  <c r="F134" i="23"/>
  <c r="B134" i="23"/>
  <c r="N133" i="23"/>
  <c r="J133" i="23"/>
  <c r="F133" i="23"/>
  <c r="B133" i="23"/>
  <c r="J132" i="23"/>
  <c r="F132" i="23"/>
  <c r="B132" i="23"/>
  <c r="N131" i="23"/>
  <c r="J131" i="23"/>
  <c r="B131" i="23"/>
  <c r="N130" i="23"/>
  <c r="J130" i="23"/>
  <c r="F130" i="23"/>
  <c r="Q211" i="24"/>
  <c r="Q211" i="23"/>
  <c r="M211" i="24"/>
  <c r="I211" i="24"/>
  <c r="I211" i="23"/>
  <c r="E211" i="24"/>
  <c r="Q210" i="24"/>
  <c r="Q210" i="23"/>
  <c r="M210" i="24"/>
  <c r="M210" i="25"/>
  <c r="I210" i="24"/>
  <c r="I210" i="23"/>
  <c r="E210" i="24"/>
  <c r="E210" i="25"/>
  <c r="Q209" i="24"/>
  <c r="Q209" i="23"/>
  <c r="M209" i="24"/>
  <c r="I209" i="24"/>
  <c r="I209" i="23"/>
  <c r="E209" i="24"/>
  <c r="Q208" i="24"/>
  <c r="Q208" i="23"/>
  <c r="M208" i="24"/>
  <c r="M208" i="25"/>
  <c r="I208" i="24"/>
  <c r="I208" i="23"/>
  <c r="E208" i="24"/>
  <c r="E208" i="25"/>
  <c r="Q207" i="24"/>
  <c r="Q207" i="23"/>
  <c r="M207" i="24"/>
  <c r="M207" i="25"/>
  <c r="I207" i="24"/>
  <c r="I207" i="23"/>
  <c r="E207" i="24"/>
  <c r="E207" i="25"/>
  <c r="Q206" i="24"/>
  <c r="Q206" i="23"/>
  <c r="M206" i="24"/>
  <c r="I206" i="24"/>
  <c r="I206" i="23"/>
  <c r="E206" i="24"/>
  <c r="Q205" i="24"/>
  <c r="Q205" i="23"/>
  <c r="M205" i="24"/>
  <c r="I205" i="24"/>
  <c r="I205" i="23"/>
  <c r="E205" i="24"/>
  <c r="Q204" i="24"/>
  <c r="Q204" i="23"/>
  <c r="M204" i="24"/>
  <c r="I204" i="24"/>
  <c r="I204" i="23"/>
  <c r="E204" i="24"/>
  <c r="Q203" i="24"/>
  <c r="Q203" i="23"/>
  <c r="M203" i="24"/>
  <c r="I203" i="24"/>
  <c r="I203" i="23"/>
  <c r="E203" i="24"/>
  <c r="M202" i="24"/>
  <c r="I202" i="24"/>
  <c r="E202" i="24"/>
  <c r="Q200" i="24"/>
  <c r="M200" i="24"/>
  <c r="M200" i="23"/>
  <c r="I200" i="24"/>
  <c r="E200" i="24"/>
  <c r="E200" i="25"/>
  <c r="E200" i="23"/>
  <c r="Q199" i="24"/>
  <c r="M199" i="24"/>
  <c r="M199" i="25"/>
  <c r="M199" i="23"/>
  <c r="I199" i="24"/>
  <c r="E199" i="24"/>
  <c r="E199" i="25"/>
  <c r="E199" i="23"/>
  <c r="Q198" i="24"/>
  <c r="M198" i="24"/>
  <c r="M198" i="25"/>
  <c r="M198" i="23"/>
  <c r="I198" i="24"/>
  <c r="E198" i="24"/>
  <c r="E198" i="25"/>
  <c r="E198" i="23"/>
  <c r="Q197" i="24"/>
  <c r="M197" i="24"/>
  <c r="M197" i="23"/>
  <c r="I197" i="24"/>
  <c r="E197" i="24"/>
  <c r="E197" i="23"/>
  <c r="Q196" i="24"/>
  <c r="M196" i="24"/>
  <c r="M196" i="25"/>
  <c r="M196" i="23"/>
  <c r="I196" i="24"/>
  <c r="E196" i="24"/>
  <c r="E196" i="23"/>
  <c r="Q195" i="24"/>
  <c r="M195" i="24"/>
  <c r="M195" i="23"/>
  <c r="I195" i="24"/>
  <c r="E195" i="24"/>
  <c r="E195" i="23"/>
  <c r="Q194" i="24"/>
  <c r="M194" i="24"/>
  <c r="M194" i="23"/>
  <c r="I194" i="24"/>
  <c r="E194" i="24"/>
  <c r="E194" i="23"/>
  <c r="Q193" i="24"/>
  <c r="M193" i="24"/>
  <c r="M193" i="23"/>
  <c r="I193" i="24"/>
  <c r="E193" i="24"/>
  <c r="E193" i="23"/>
  <c r="Q192" i="24"/>
  <c r="M192" i="24"/>
  <c r="M192" i="23"/>
  <c r="I192" i="24"/>
  <c r="E192" i="24"/>
  <c r="E192" i="23"/>
  <c r="Q191" i="24"/>
  <c r="M191" i="24"/>
  <c r="I191" i="24"/>
  <c r="E191" i="24"/>
  <c r="Q189" i="24"/>
  <c r="Q189" i="23"/>
  <c r="M189" i="24"/>
  <c r="I189" i="24"/>
  <c r="I189" i="23"/>
  <c r="E189" i="24"/>
  <c r="Q188" i="24"/>
  <c r="Q188" i="23"/>
  <c r="M188" i="24"/>
  <c r="M188" i="25"/>
  <c r="I188" i="24"/>
  <c r="I188" i="23"/>
  <c r="E188" i="24"/>
  <c r="E188" i="25"/>
  <c r="Q187" i="23"/>
  <c r="I187" i="23"/>
  <c r="Q186" i="23"/>
  <c r="I186" i="23"/>
  <c r="Q185" i="23"/>
  <c r="I185" i="23"/>
  <c r="Q184" i="23"/>
  <c r="I184" i="23"/>
  <c r="Q183" i="23"/>
  <c r="I183" i="23"/>
  <c r="Q182" i="23"/>
  <c r="I182" i="23"/>
  <c r="Q181" i="23"/>
  <c r="I181" i="23"/>
  <c r="F208" i="24"/>
  <c r="F204" i="24"/>
  <c r="N198" i="24"/>
  <c r="B196" i="24"/>
  <c r="B187" i="24"/>
  <c r="J129" i="24"/>
  <c r="B129" i="24"/>
  <c r="Q143" i="27"/>
  <c r="B107" i="27"/>
  <c r="O245" i="21"/>
  <c r="O244" i="21"/>
  <c r="O243" i="21"/>
  <c r="O242" i="21"/>
  <c r="O237" i="21"/>
  <c r="O234" i="21"/>
  <c r="O233" i="21"/>
  <c r="O232" i="21"/>
  <c r="O231" i="21"/>
  <c r="N74" i="22"/>
  <c r="J74" i="22"/>
  <c r="F74" i="22"/>
  <c r="B74" i="22"/>
  <c r="N73" i="22"/>
  <c r="J73" i="22"/>
  <c r="F73" i="22"/>
  <c r="B73" i="22"/>
  <c r="N72" i="22"/>
  <c r="J72" i="22"/>
  <c r="F72" i="22"/>
  <c r="B72" i="22"/>
  <c r="B70" i="22"/>
  <c r="B69" i="22"/>
  <c r="M68" i="22"/>
  <c r="B68" i="22"/>
  <c r="B58" i="22"/>
  <c r="B111" i="6" s="1"/>
  <c r="B76" i="22"/>
  <c r="B167" i="6" s="1"/>
  <c r="O55" i="22"/>
  <c r="K55" i="22"/>
  <c r="G55" i="22"/>
  <c r="C55" i="22"/>
  <c r="C211" i="23"/>
  <c r="G210" i="23"/>
  <c r="C209" i="23"/>
  <c r="G208" i="23"/>
  <c r="C207" i="23"/>
  <c r="G206" i="23"/>
  <c r="C205" i="23"/>
  <c r="K200" i="23"/>
  <c r="G199" i="23"/>
  <c r="K198" i="23"/>
  <c r="G197" i="23"/>
  <c r="K196" i="23"/>
  <c r="G195" i="23"/>
  <c r="K194" i="23"/>
  <c r="K189" i="23"/>
  <c r="O188" i="23"/>
  <c r="K187" i="23"/>
  <c r="O186" i="23"/>
  <c r="K185" i="23"/>
  <c r="O184" i="23"/>
  <c r="K183" i="23"/>
  <c r="N175" i="23"/>
  <c r="J175" i="23"/>
  <c r="B175" i="23"/>
  <c r="N172" i="23"/>
  <c r="J172" i="23"/>
  <c r="F172" i="23"/>
  <c r="B172" i="23"/>
  <c r="N171" i="23"/>
  <c r="J171" i="23"/>
  <c r="B171" i="23"/>
  <c r="N168" i="23"/>
  <c r="J168" i="23"/>
  <c r="F168" i="23"/>
  <c r="B168" i="23"/>
  <c r="N167" i="23"/>
  <c r="J167" i="23"/>
  <c r="F167" i="23"/>
  <c r="B167" i="23"/>
  <c r="N166" i="23"/>
  <c r="J166" i="23"/>
  <c r="F166" i="23"/>
  <c r="B166" i="23"/>
  <c r="N165" i="23"/>
  <c r="J165" i="23"/>
  <c r="B165" i="23"/>
  <c r="N164" i="23"/>
  <c r="J164" i="23"/>
  <c r="B164" i="23"/>
  <c r="N163" i="23"/>
  <c r="F163" i="23"/>
  <c r="Q143" i="23"/>
  <c r="F210" i="24"/>
  <c r="B200" i="24"/>
  <c r="F188" i="24"/>
  <c r="N185" i="24"/>
  <c r="N129" i="24"/>
  <c r="F129" i="24"/>
  <c r="Q123" i="28"/>
  <c r="Q107" i="28"/>
  <c r="Q95" i="28"/>
  <c r="Q71" i="26"/>
  <c r="Q143" i="28"/>
  <c r="Q70" i="26"/>
  <c r="Q133" i="28"/>
  <c r="Q194" i="21"/>
  <c r="M194" i="21"/>
  <c r="I194" i="21"/>
  <c r="E194" i="21"/>
  <c r="N55" i="22"/>
  <c r="J55" i="22"/>
  <c r="F55" i="22"/>
  <c r="B55" i="22"/>
  <c r="N50" i="22"/>
  <c r="N64" i="6" s="1"/>
  <c r="N137" i="6" s="1"/>
  <c r="J50" i="22"/>
  <c r="J64" i="6" s="1"/>
  <c r="J137" i="6" s="1"/>
  <c r="F50" i="22"/>
  <c r="F64" i="6" s="1"/>
  <c r="F137" i="6" s="1"/>
  <c r="B50" i="22"/>
  <c r="B75" i="22" s="1"/>
  <c r="B166" i="6" s="1"/>
  <c r="O211" i="24"/>
  <c r="K211" i="24"/>
  <c r="G211" i="24"/>
  <c r="C211" i="24"/>
  <c r="O210" i="24"/>
  <c r="K210" i="24"/>
  <c r="G210" i="24"/>
  <c r="C210" i="24"/>
  <c r="O209" i="24"/>
  <c r="K209" i="24"/>
  <c r="G209" i="24"/>
  <c r="C209" i="24"/>
  <c r="O208" i="24"/>
  <c r="K208" i="24"/>
  <c r="G208" i="24"/>
  <c r="C208" i="24"/>
  <c r="O207" i="24"/>
  <c r="K207" i="24"/>
  <c r="G207" i="24"/>
  <c r="C207" i="24"/>
  <c r="O206" i="24"/>
  <c r="K206" i="24"/>
  <c r="G206" i="24"/>
  <c r="C206" i="24"/>
  <c r="O205" i="24"/>
  <c r="K205" i="24"/>
  <c r="G205" i="24"/>
  <c r="C205" i="24"/>
  <c r="O204" i="24"/>
  <c r="K204" i="24"/>
  <c r="G204" i="24"/>
  <c r="C204" i="24"/>
  <c r="O203" i="24"/>
  <c r="K203" i="24"/>
  <c r="G203" i="24"/>
  <c r="C203" i="24"/>
  <c r="O202" i="24"/>
  <c r="K202" i="24"/>
  <c r="G202" i="24"/>
  <c r="C202" i="24"/>
  <c r="O200" i="24"/>
  <c r="K200" i="24"/>
  <c r="G200" i="24"/>
  <c r="C200" i="24"/>
  <c r="O199" i="24"/>
  <c r="K199" i="24"/>
  <c r="G199" i="24"/>
  <c r="C199" i="24"/>
  <c r="O198" i="24"/>
  <c r="K198" i="24"/>
  <c r="G198" i="24"/>
  <c r="C198" i="24"/>
  <c r="O197" i="24"/>
  <c r="K197" i="24"/>
  <c r="G197" i="24"/>
  <c r="C197" i="24"/>
  <c r="O196" i="24"/>
  <c r="K196" i="24"/>
  <c r="G196" i="24"/>
  <c r="C196" i="24"/>
  <c r="O195" i="24"/>
  <c r="K195" i="24"/>
  <c r="G195" i="24"/>
  <c r="C195" i="24"/>
  <c r="O194" i="24"/>
  <c r="K194" i="24"/>
  <c r="G194" i="24"/>
  <c r="C194" i="24"/>
  <c r="O193" i="24"/>
  <c r="K193" i="24"/>
  <c r="G193" i="24"/>
  <c r="C193" i="24"/>
  <c r="O192" i="24"/>
  <c r="K192" i="24"/>
  <c r="G192" i="24"/>
  <c r="C192" i="24"/>
  <c r="O191" i="24"/>
  <c r="K191" i="24"/>
  <c r="G191" i="24"/>
  <c r="C191" i="24"/>
  <c r="O189" i="24"/>
  <c r="K189" i="24"/>
  <c r="G189" i="24"/>
  <c r="C189" i="24"/>
  <c r="O188" i="24"/>
  <c r="K188" i="24"/>
  <c r="G188" i="24"/>
  <c r="C188" i="24"/>
  <c r="O187" i="24"/>
  <c r="K187" i="24"/>
  <c r="G187" i="24"/>
  <c r="C187" i="24"/>
  <c r="O186" i="24"/>
  <c r="K186" i="24"/>
  <c r="G186" i="24"/>
  <c r="C186" i="24"/>
  <c r="O185" i="24"/>
  <c r="K185" i="24"/>
  <c r="G185" i="24"/>
  <c r="C185" i="24"/>
  <c r="O184" i="24"/>
  <c r="K184" i="24"/>
  <c r="G184" i="24"/>
  <c r="C184" i="24"/>
  <c r="O183" i="24"/>
  <c r="K183" i="24"/>
  <c r="G183" i="24"/>
  <c r="C183" i="24"/>
  <c r="O182" i="24"/>
  <c r="K182" i="24"/>
  <c r="G182" i="24"/>
  <c r="C182" i="24"/>
  <c r="O181" i="24"/>
  <c r="K181" i="24"/>
  <c r="G181" i="24"/>
  <c r="C181" i="24"/>
  <c r="O180" i="24"/>
  <c r="K180" i="24"/>
  <c r="G180" i="24"/>
  <c r="C180" i="24"/>
  <c r="P206" i="25"/>
  <c r="P205" i="25"/>
  <c r="P204" i="25"/>
  <c r="P203" i="25"/>
  <c r="E191" i="25"/>
  <c r="J189" i="25"/>
  <c r="E180" i="25"/>
  <c r="E138" i="25"/>
  <c r="M61" i="22"/>
  <c r="M168" i="25"/>
  <c r="M172" i="25"/>
  <c r="M176" i="25"/>
  <c r="M202" i="25"/>
  <c r="M167" i="25"/>
  <c r="M169" i="25"/>
  <c r="M173" i="25"/>
  <c r="N66" i="26"/>
  <c r="N51" i="26"/>
  <c r="N68" i="6" s="1"/>
  <c r="N141" i="6" s="1"/>
  <c r="F66" i="26"/>
  <c r="F51" i="26"/>
  <c r="B51" i="26"/>
  <c r="Q154" i="27"/>
  <c r="Q155" i="27"/>
  <c r="Q156" i="27"/>
  <c r="Q157" i="27"/>
  <c r="Q158" i="27"/>
  <c r="Q159" i="27"/>
  <c r="Q64" i="26"/>
  <c r="Q68" i="26"/>
  <c r="M64" i="26"/>
  <c r="M68" i="26"/>
  <c r="I64" i="26"/>
  <c r="I68" i="26"/>
  <c r="E64" i="26"/>
  <c r="E68" i="26"/>
  <c r="Q63" i="26"/>
  <c r="Q67" i="26"/>
  <c r="M63" i="26"/>
  <c r="M67" i="26"/>
  <c r="I63" i="26"/>
  <c r="I67" i="26"/>
  <c r="E144" i="27"/>
  <c r="E145" i="27"/>
  <c r="E146" i="27"/>
  <c r="E147" i="27"/>
  <c r="E148" i="27"/>
  <c r="E149" i="27"/>
  <c r="E150" i="27"/>
  <c r="E151" i="27"/>
  <c r="E63" i="26"/>
  <c r="E67" i="26"/>
  <c r="Q62" i="26"/>
  <c r="Q66" i="26"/>
  <c r="M62" i="26"/>
  <c r="M66" i="26"/>
  <c r="I134" i="27"/>
  <c r="I135" i="27"/>
  <c r="I136" i="27"/>
  <c r="I137" i="27"/>
  <c r="I138" i="27"/>
  <c r="I139" i="27"/>
  <c r="I140" i="27"/>
  <c r="I141" i="27"/>
  <c r="I62" i="26"/>
  <c r="I66" i="26"/>
  <c r="E62" i="26"/>
  <c r="E66" i="26"/>
  <c r="E158" i="27"/>
  <c r="E156" i="27"/>
  <c r="E154" i="27"/>
  <c r="I150" i="27"/>
  <c r="I148" i="27"/>
  <c r="I146" i="27"/>
  <c r="I144" i="27"/>
  <c r="M140" i="27"/>
  <c r="M138" i="27"/>
  <c r="M136" i="27"/>
  <c r="M134" i="27"/>
  <c r="F119" i="27"/>
  <c r="F116" i="27"/>
  <c r="F113" i="27"/>
  <c r="F112" i="27"/>
  <c r="F111" i="27"/>
  <c r="F110" i="27"/>
  <c r="F109" i="27"/>
  <c r="F108" i="27"/>
  <c r="P123" i="27"/>
  <c r="L123" i="27"/>
  <c r="H123" i="27"/>
  <c r="P141" i="28"/>
  <c r="P105" i="27"/>
  <c r="L141" i="28"/>
  <c r="L105" i="27"/>
  <c r="H141" i="28"/>
  <c r="H105" i="27"/>
  <c r="D141" i="28"/>
  <c r="D105" i="27"/>
  <c r="P140" i="28"/>
  <c r="P102" i="27"/>
  <c r="L140" i="28"/>
  <c r="L102" i="27"/>
  <c r="H140" i="28"/>
  <c r="H102" i="27"/>
  <c r="D140" i="28"/>
  <c r="D102" i="27"/>
  <c r="P139" i="28"/>
  <c r="P101" i="27"/>
  <c r="L139" i="28"/>
  <c r="L101" i="27"/>
  <c r="H139" i="28"/>
  <c r="H101" i="27"/>
  <c r="D139" i="28"/>
  <c r="D101" i="27"/>
  <c r="P138" i="28"/>
  <c r="P100" i="27"/>
  <c r="L138" i="28"/>
  <c r="L100" i="27"/>
  <c r="H138" i="28"/>
  <c r="H100" i="27"/>
  <c r="D138" i="28"/>
  <c r="D100" i="27"/>
  <c r="P137" i="28"/>
  <c r="P99" i="27"/>
  <c r="L137" i="28"/>
  <c r="L99" i="27"/>
  <c r="H137" i="28"/>
  <c r="H99" i="27"/>
  <c r="D137" i="28"/>
  <c r="D99" i="27"/>
  <c r="P136" i="28"/>
  <c r="P98" i="27"/>
  <c r="L136" i="28"/>
  <c r="L98" i="27"/>
  <c r="H136" i="28"/>
  <c r="H98" i="27"/>
  <c r="D136" i="28"/>
  <c r="D98" i="27"/>
  <c r="P135" i="28"/>
  <c r="P97" i="27"/>
  <c r="L135" i="28"/>
  <c r="L97" i="27"/>
  <c r="H135" i="28"/>
  <c r="H97" i="27"/>
  <c r="D135" i="28"/>
  <c r="D97" i="27"/>
  <c r="P134" i="28"/>
  <c r="P96" i="27"/>
  <c r="L134" i="28"/>
  <c r="L96" i="27"/>
  <c r="H134" i="28"/>
  <c r="H96" i="27"/>
  <c r="D134" i="28"/>
  <c r="D96" i="27"/>
  <c r="P159" i="28"/>
  <c r="P158" i="28"/>
  <c r="P157" i="28"/>
  <c r="P156" i="28"/>
  <c r="P155" i="28"/>
  <c r="P154" i="28"/>
  <c r="K123" i="29"/>
  <c r="O83" i="31"/>
  <c r="M121" i="32"/>
  <c r="O129" i="24"/>
  <c r="K129" i="24"/>
  <c r="G129" i="24"/>
  <c r="C129" i="24"/>
  <c r="M60" i="22"/>
  <c r="M148" i="25"/>
  <c r="M160" i="25"/>
  <c r="M191" i="25"/>
  <c r="M200" i="25"/>
  <c r="M154" i="25"/>
  <c r="E60" i="22"/>
  <c r="E152" i="25"/>
  <c r="E157" i="25"/>
  <c r="E133" i="27"/>
  <c r="D107" i="27"/>
  <c r="D83" i="32"/>
  <c r="K83" i="33"/>
  <c r="Q91" i="53"/>
  <c r="Q106" i="53"/>
  <c r="M106" i="53"/>
  <c r="M91" i="53"/>
  <c r="I91" i="53"/>
  <c r="I106" i="53"/>
  <c r="E91" i="53"/>
  <c r="E106" i="53"/>
  <c r="Q76" i="53"/>
  <c r="Q99" i="53"/>
  <c r="M76" i="53"/>
  <c r="M99" i="53"/>
  <c r="I76" i="53"/>
  <c r="I99" i="53"/>
  <c r="E99" i="53"/>
  <c r="E76" i="53"/>
  <c r="Q75" i="53"/>
  <c r="Q98" i="53"/>
  <c r="M98" i="53"/>
  <c r="M75" i="53"/>
  <c r="I75" i="53"/>
  <c r="I98" i="53"/>
  <c r="E98" i="53"/>
  <c r="E75" i="53"/>
  <c r="Q74" i="53"/>
  <c r="Q97" i="53"/>
  <c r="M74" i="53"/>
  <c r="M97" i="53"/>
  <c r="I74" i="53"/>
  <c r="I97" i="53"/>
  <c r="E97" i="53"/>
  <c r="E74" i="53"/>
  <c r="Q96" i="53"/>
  <c r="Q73" i="53"/>
  <c r="M96" i="53"/>
  <c r="M73" i="53"/>
  <c r="I73" i="53"/>
  <c r="I96" i="53"/>
  <c r="E73" i="53"/>
  <c r="E96" i="53"/>
  <c r="Q187" i="24"/>
  <c r="M187" i="24"/>
  <c r="M187" i="25"/>
  <c r="I187" i="24"/>
  <c r="E187" i="24"/>
  <c r="Q186" i="24"/>
  <c r="M186" i="24"/>
  <c r="I186" i="24"/>
  <c r="E186" i="24"/>
  <c r="Q185" i="24"/>
  <c r="M185" i="24"/>
  <c r="M185" i="25"/>
  <c r="I185" i="24"/>
  <c r="E185" i="24"/>
  <c r="Q184" i="24"/>
  <c r="M184" i="24"/>
  <c r="I184" i="24"/>
  <c r="E184" i="24"/>
  <c r="Q183" i="24"/>
  <c r="M183" i="24"/>
  <c r="I183" i="24"/>
  <c r="E183" i="24"/>
  <c r="Q182" i="24"/>
  <c r="M182" i="24"/>
  <c r="I182" i="24"/>
  <c r="E182" i="24"/>
  <c r="Q181" i="24"/>
  <c r="M181" i="24"/>
  <c r="I181" i="24"/>
  <c r="E181" i="24"/>
  <c r="Q180" i="24"/>
  <c r="M180" i="24"/>
  <c r="I180" i="24"/>
  <c r="E180" i="24"/>
  <c r="J162" i="24"/>
  <c r="N143" i="24"/>
  <c r="E187" i="25"/>
  <c r="M59" i="22"/>
  <c r="M112" i="6" s="1"/>
  <c r="M134" i="25"/>
  <c r="M137" i="25"/>
  <c r="M139" i="25"/>
  <c r="M136" i="25"/>
  <c r="M138" i="25"/>
  <c r="M141" i="25"/>
  <c r="M180" i="25"/>
  <c r="N107" i="27"/>
  <c r="N159" i="28"/>
  <c r="N129" i="27"/>
  <c r="J159" i="28"/>
  <c r="J129" i="27"/>
  <c r="F159" i="28"/>
  <c r="F129" i="27"/>
  <c r="B159" i="28"/>
  <c r="B129" i="27"/>
  <c r="N158" i="28"/>
  <c r="N128" i="27"/>
  <c r="J158" i="28"/>
  <c r="J128" i="27"/>
  <c r="F158" i="28"/>
  <c r="F128" i="27"/>
  <c r="B158" i="28"/>
  <c r="B128" i="27"/>
  <c r="N157" i="28"/>
  <c r="N127" i="27"/>
  <c r="J157" i="28"/>
  <c r="J127" i="27"/>
  <c r="F157" i="28"/>
  <c r="F127" i="27"/>
  <c r="B157" i="28"/>
  <c r="B127" i="27"/>
  <c r="N156" i="28"/>
  <c r="N126" i="27"/>
  <c r="J156" i="28"/>
  <c r="J126" i="27"/>
  <c r="F156" i="28"/>
  <c r="F126" i="27"/>
  <c r="B156" i="28"/>
  <c r="B126" i="27"/>
  <c r="N155" i="28"/>
  <c r="N125" i="27"/>
  <c r="J155" i="28"/>
  <c r="J125" i="27"/>
  <c r="F155" i="28"/>
  <c r="F125" i="27"/>
  <c r="B155" i="28"/>
  <c r="B125" i="27"/>
  <c r="N154" i="28"/>
  <c r="N124" i="27"/>
  <c r="J154" i="28"/>
  <c r="J124" i="27"/>
  <c r="F154" i="28"/>
  <c r="F124" i="27"/>
  <c r="B154" i="28"/>
  <c r="B124" i="27"/>
  <c r="N141" i="28"/>
  <c r="N105" i="27"/>
  <c r="J141" i="28"/>
  <c r="J105" i="27"/>
  <c r="F141" i="28"/>
  <c r="F105" i="27"/>
  <c r="B141" i="28"/>
  <c r="B105" i="27"/>
  <c r="N140" i="28"/>
  <c r="N102" i="27"/>
  <c r="J140" i="28"/>
  <c r="J102" i="27"/>
  <c r="F140" i="28"/>
  <c r="F102" i="27"/>
  <c r="B140" i="28"/>
  <c r="B102" i="27"/>
  <c r="N139" i="28"/>
  <c r="N101" i="27"/>
  <c r="J139" i="28"/>
  <c r="J101" i="27"/>
  <c r="F139" i="28"/>
  <c r="F101" i="27"/>
  <c r="B139" i="28"/>
  <c r="B101" i="27"/>
  <c r="N138" i="28"/>
  <c r="N100" i="27"/>
  <c r="J138" i="28"/>
  <c r="J100" i="27"/>
  <c r="F138" i="28"/>
  <c r="F100" i="27"/>
  <c r="B138" i="28"/>
  <c r="B138" i="29"/>
  <c r="B100" i="27"/>
  <c r="N137" i="28"/>
  <c r="N99" i="27"/>
  <c r="J137" i="28"/>
  <c r="J99" i="27"/>
  <c r="F137" i="28"/>
  <c r="F99" i="27"/>
  <c r="B137" i="28"/>
  <c r="B99" i="27"/>
  <c r="N136" i="28"/>
  <c r="N98" i="27"/>
  <c r="J136" i="28"/>
  <c r="J98" i="27"/>
  <c r="F136" i="28"/>
  <c r="F98" i="27"/>
  <c r="B136" i="28"/>
  <c r="B98" i="27"/>
  <c r="N135" i="28"/>
  <c r="N97" i="27"/>
  <c r="J135" i="28"/>
  <c r="J97" i="27"/>
  <c r="F135" i="28"/>
  <c r="F97" i="27"/>
  <c r="B135" i="28"/>
  <c r="B97" i="27"/>
  <c r="N134" i="28"/>
  <c r="N96" i="27"/>
  <c r="J134" i="28"/>
  <c r="J96" i="27"/>
  <c r="F134" i="28"/>
  <c r="F96" i="27"/>
  <c r="B134" i="28"/>
  <c r="B96" i="27"/>
  <c r="E107" i="29"/>
  <c r="Q83" i="31"/>
  <c r="E83" i="31"/>
  <c r="M122" i="33"/>
  <c r="M122" i="32"/>
  <c r="I122" i="33"/>
  <c r="I122" i="32"/>
  <c r="Q121" i="33"/>
  <c r="Q121" i="32"/>
  <c r="I121" i="33"/>
  <c r="I121" i="32"/>
  <c r="Q120" i="33"/>
  <c r="Q120" i="32"/>
  <c r="M120" i="33"/>
  <c r="M120" i="32"/>
  <c r="Q119" i="33"/>
  <c r="Q119" i="32"/>
  <c r="M119" i="33"/>
  <c r="M119" i="32"/>
  <c r="I119" i="33"/>
  <c r="I119" i="32"/>
  <c r="M118" i="33"/>
  <c r="M118" i="32"/>
  <c r="I118" i="33"/>
  <c r="I118" i="32"/>
  <c r="Q117" i="33"/>
  <c r="Q117" i="32"/>
  <c r="I117" i="33"/>
  <c r="I117" i="32"/>
  <c r="Q112" i="33"/>
  <c r="Q112" i="32"/>
  <c r="M112" i="33"/>
  <c r="M112" i="32"/>
  <c r="Q118" i="32"/>
  <c r="O50" i="35"/>
  <c r="G50" i="35"/>
  <c r="N67" i="35"/>
  <c r="N82" i="36"/>
  <c r="N82" i="35"/>
  <c r="J67" i="35"/>
  <c r="J82" i="35"/>
  <c r="J66" i="35"/>
  <c r="J81" i="35"/>
  <c r="J81" i="36"/>
  <c r="B66" i="35"/>
  <c r="B81" i="35"/>
  <c r="J83" i="32"/>
  <c r="F83" i="32"/>
  <c r="B83" i="32"/>
  <c r="O83" i="33"/>
  <c r="G83" i="33"/>
  <c r="K50" i="35"/>
  <c r="C50" i="35"/>
  <c r="O50" i="36"/>
  <c r="K50" i="36"/>
  <c r="G50" i="36"/>
  <c r="N75" i="37"/>
  <c r="N54" i="37"/>
  <c r="J75" i="37"/>
  <c r="J54" i="37"/>
  <c r="F75" i="37"/>
  <c r="F54" i="37"/>
  <c r="B54" i="37"/>
  <c r="B75" i="37"/>
  <c r="J53" i="37"/>
  <c r="J74" i="37"/>
  <c r="B53" i="37"/>
  <c r="B74" i="37"/>
  <c r="N73" i="37"/>
  <c r="N52" i="37"/>
  <c r="J52" i="37"/>
  <c r="J73" i="37"/>
  <c r="F73" i="37"/>
  <c r="F52" i="37"/>
  <c r="B52" i="37"/>
  <c r="B73" i="37"/>
  <c r="J51" i="37"/>
  <c r="J72" i="37"/>
  <c r="B51" i="37"/>
  <c r="B72" i="37"/>
  <c r="H203" i="24"/>
  <c r="P202" i="24"/>
  <c r="H202" i="24"/>
  <c r="D202" i="24"/>
  <c r="P200" i="24"/>
  <c r="L200" i="24"/>
  <c r="H200" i="24"/>
  <c r="D200" i="24"/>
  <c r="P199" i="24"/>
  <c r="L199" i="24"/>
  <c r="H199" i="24"/>
  <c r="D199" i="24"/>
  <c r="P198" i="24"/>
  <c r="L198" i="24"/>
  <c r="H198" i="24"/>
  <c r="D198" i="24"/>
  <c r="P197" i="24"/>
  <c r="L197" i="24"/>
  <c r="H197" i="24"/>
  <c r="D197" i="24"/>
  <c r="P196" i="24"/>
  <c r="L196" i="24"/>
  <c r="H196" i="24"/>
  <c r="D196" i="24"/>
  <c r="P195" i="24"/>
  <c r="L195" i="24"/>
  <c r="H195" i="24"/>
  <c r="D195" i="24"/>
  <c r="P194" i="24"/>
  <c r="L194" i="24"/>
  <c r="H194" i="24"/>
  <c r="D194" i="24"/>
  <c r="P193" i="24"/>
  <c r="L193" i="24"/>
  <c r="H193" i="24"/>
  <c r="D193" i="24"/>
  <c r="P192" i="24"/>
  <c r="L192" i="24"/>
  <c r="H192" i="24"/>
  <c r="D192" i="24"/>
  <c r="P191" i="24"/>
  <c r="L191" i="24"/>
  <c r="H191" i="24"/>
  <c r="D191" i="24"/>
  <c r="P189" i="24"/>
  <c r="L189" i="24"/>
  <c r="H189" i="24"/>
  <c r="D189" i="24"/>
  <c r="P188" i="24"/>
  <c r="L188" i="24"/>
  <c r="H188" i="24"/>
  <c r="D188" i="24"/>
  <c r="P187" i="24"/>
  <c r="L187" i="24"/>
  <c r="H187" i="24"/>
  <c r="D187" i="24"/>
  <c r="P186" i="24"/>
  <c r="L186" i="24"/>
  <c r="H186" i="24"/>
  <c r="D186" i="24"/>
  <c r="P185" i="24"/>
  <c r="L185" i="24"/>
  <c r="H185" i="24"/>
  <c r="D185" i="24"/>
  <c r="P184" i="24"/>
  <c r="L184" i="24"/>
  <c r="H184" i="24"/>
  <c r="D184" i="24"/>
  <c r="P183" i="24"/>
  <c r="L183" i="24"/>
  <c r="H183" i="24"/>
  <c r="D183" i="24"/>
  <c r="P182" i="24"/>
  <c r="L182" i="24"/>
  <c r="H182" i="24"/>
  <c r="D182" i="24"/>
  <c r="P181" i="24"/>
  <c r="L181" i="24"/>
  <c r="H181" i="24"/>
  <c r="D181" i="24"/>
  <c r="P180" i="24"/>
  <c r="L180" i="24"/>
  <c r="H180" i="24"/>
  <c r="D180" i="24"/>
  <c r="O206" i="25"/>
  <c r="K206" i="25"/>
  <c r="G206" i="25"/>
  <c r="C206" i="25"/>
  <c r="O205" i="25"/>
  <c r="K205" i="25"/>
  <c r="G205" i="25"/>
  <c r="C205" i="25"/>
  <c r="O204" i="25"/>
  <c r="K204" i="25"/>
  <c r="G204" i="25"/>
  <c r="C204" i="25"/>
  <c r="O203" i="25"/>
  <c r="K203" i="25"/>
  <c r="G203" i="25"/>
  <c r="C203" i="25"/>
  <c r="Q51" i="26"/>
  <c r="M51" i="26"/>
  <c r="I51" i="26"/>
  <c r="E51" i="26"/>
  <c r="I158" i="27"/>
  <c r="M151" i="27"/>
  <c r="M150" i="27"/>
  <c r="M149" i="27"/>
  <c r="M148" i="27"/>
  <c r="M147" i="27"/>
  <c r="M146" i="27"/>
  <c r="M145" i="27"/>
  <c r="M144" i="27"/>
  <c r="Q140" i="27"/>
  <c r="Q138" i="27"/>
  <c r="Q119" i="27"/>
  <c r="M119" i="27"/>
  <c r="I119" i="27"/>
  <c r="E119" i="27"/>
  <c r="Q116" i="27"/>
  <c r="M116" i="27"/>
  <c r="I116" i="27"/>
  <c r="E116" i="27"/>
  <c r="Q113" i="27"/>
  <c r="M113" i="27"/>
  <c r="I113" i="27"/>
  <c r="E113" i="27"/>
  <c r="Q112" i="27"/>
  <c r="M112" i="27"/>
  <c r="M107" i="27" s="1"/>
  <c r="I112" i="27"/>
  <c r="I107" i="27" s="1"/>
  <c r="E112" i="27"/>
  <c r="E107" i="27" s="1"/>
  <c r="O159" i="27"/>
  <c r="K159" i="27"/>
  <c r="G159" i="27"/>
  <c r="C159" i="27"/>
  <c r="O157" i="27"/>
  <c r="K157" i="27"/>
  <c r="G157" i="27"/>
  <c r="C157" i="27"/>
  <c r="O156" i="27"/>
  <c r="K156" i="27"/>
  <c r="G156" i="27"/>
  <c r="C156" i="27"/>
  <c r="O155" i="27"/>
  <c r="K155" i="27"/>
  <c r="G155" i="27"/>
  <c r="C155" i="27"/>
  <c r="O154" i="27"/>
  <c r="K154" i="27"/>
  <c r="G154" i="27"/>
  <c r="C154" i="27"/>
  <c r="O147" i="27"/>
  <c r="K147" i="27"/>
  <c r="G147" i="27"/>
  <c r="C147" i="27"/>
  <c r="O146" i="27"/>
  <c r="K146" i="27"/>
  <c r="G146" i="27"/>
  <c r="C146" i="27"/>
  <c r="O145" i="27"/>
  <c r="K145" i="27"/>
  <c r="G145" i="27"/>
  <c r="C145" i="27"/>
  <c r="O144" i="27"/>
  <c r="K144" i="27"/>
  <c r="G144" i="27"/>
  <c r="C144" i="27"/>
  <c r="O141" i="27"/>
  <c r="K141" i="27"/>
  <c r="G141" i="27"/>
  <c r="C141" i="27"/>
  <c r="O139" i="27"/>
  <c r="K139" i="27"/>
  <c r="G139" i="27"/>
  <c r="C139" i="27"/>
  <c r="O137" i="27"/>
  <c r="K137" i="27"/>
  <c r="G137" i="27"/>
  <c r="C137" i="27"/>
  <c r="O136" i="27"/>
  <c r="K136" i="27"/>
  <c r="G136" i="27"/>
  <c r="C136" i="27"/>
  <c r="O135" i="27"/>
  <c r="K135" i="27"/>
  <c r="G135" i="27"/>
  <c r="C135" i="27"/>
  <c r="O134" i="27"/>
  <c r="K134" i="27"/>
  <c r="G134" i="27"/>
  <c r="C134" i="27"/>
  <c r="N123" i="28"/>
  <c r="J123" i="28"/>
  <c r="F123" i="28"/>
  <c r="J107" i="28"/>
  <c r="F107" i="28"/>
  <c r="B107" i="28"/>
  <c r="N95" i="28"/>
  <c r="J95" i="28"/>
  <c r="B158" i="29"/>
  <c r="B157" i="29"/>
  <c r="B156" i="29"/>
  <c r="B155" i="29"/>
  <c r="O95" i="29"/>
  <c r="G95" i="29"/>
  <c r="P158" i="29"/>
  <c r="L158" i="29"/>
  <c r="H158" i="29"/>
  <c r="D158" i="29"/>
  <c r="P127" i="29"/>
  <c r="P157" i="29"/>
  <c r="L127" i="29"/>
  <c r="L157" i="29"/>
  <c r="H127" i="29"/>
  <c r="H157" i="29"/>
  <c r="D127" i="29"/>
  <c r="D157" i="29"/>
  <c r="P126" i="29"/>
  <c r="P156" i="29"/>
  <c r="L126" i="29"/>
  <c r="L156" i="29"/>
  <c r="H126" i="29"/>
  <c r="H156" i="29"/>
  <c r="D126" i="29"/>
  <c r="D156" i="29"/>
  <c r="P125" i="29"/>
  <c r="P155" i="29"/>
  <c r="L125" i="29"/>
  <c r="L155" i="29"/>
  <c r="H125" i="29"/>
  <c r="H155" i="29"/>
  <c r="D125" i="29"/>
  <c r="D155" i="29"/>
  <c r="P124" i="29"/>
  <c r="P154" i="29"/>
  <c r="L124" i="29"/>
  <c r="L154" i="29"/>
  <c r="H124" i="29"/>
  <c r="H154" i="29"/>
  <c r="D124" i="29"/>
  <c r="D154" i="29"/>
  <c r="P151" i="29"/>
  <c r="L151" i="29"/>
  <c r="L119" i="29"/>
  <c r="H151" i="29"/>
  <c r="D151" i="29"/>
  <c r="D119" i="29"/>
  <c r="P150" i="29"/>
  <c r="L150" i="29"/>
  <c r="L116" i="29"/>
  <c r="H150" i="29"/>
  <c r="D150" i="29"/>
  <c r="D116" i="29"/>
  <c r="P149" i="29"/>
  <c r="L149" i="29"/>
  <c r="L113" i="29"/>
  <c r="H149" i="29"/>
  <c r="D149" i="29"/>
  <c r="D113" i="29"/>
  <c r="P148" i="29"/>
  <c r="L148" i="29"/>
  <c r="L112" i="29"/>
  <c r="H148" i="29"/>
  <c r="D148" i="29"/>
  <c r="D112" i="29"/>
  <c r="L147" i="29"/>
  <c r="L111" i="29"/>
  <c r="D147" i="29"/>
  <c r="D111" i="29"/>
  <c r="L146" i="29"/>
  <c r="L110" i="29"/>
  <c r="D146" i="29"/>
  <c r="D110" i="29"/>
  <c r="L145" i="29"/>
  <c r="L109" i="29"/>
  <c r="D145" i="29"/>
  <c r="D109" i="29"/>
  <c r="L144" i="29"/>
  <c r="L108" i="29"/>
  <c r="D144" i="29"/>
  <c r="D108" i="29"/>
  <c r="P105" i="29"/>
  <c r="P141" i="29"/>
  <c r="L105" i="29"/>
  <c r="L141" i="29"/>
  <c r="H105" i="29"/>
  <c r="H141" i="29"/>
  <c r="D105" i="29"/>
  <c r="D141" i="29"/>
  <c r="P140" i="29"/>
  <c r="L140" i="29"/>
  <c r="H140" i="29"/>
  <c r="D140" i="29"/>
  <c r="P138" i="29"/>
  <c r="L138" i="29"/>
  <c r="H138" i="29"/>
  <c r="D138" i="29"/>
  <c r="O34" i="30"/>
  <c r="O35" i="30"/>
  <c r="G34" i="30"/>
  <c r="G35" i="30"/>
  <c r="Q34" i="30"/>
  <c r="M34" i="30"/>
  <c r="I34" i="30"/>
  <c r="E34" i="30"/>
  <c r="I123" i="32"/>
  <c r="M83" i="33"/>
  <c r="E83" i="33"/>
  <c r="P108" i="33"/>
  <c r="P123" i="33"/>
  <c r="L108" i="33"/>
  <c r="L123" i="33"/>
  <c r="H108" i="33"/>
  <c r="H123" i="33"/>
  <c r="D108" i="33"/>
  <c r="D123" i="33"/>
  <c r="P87" i="33"/>
  <c r="P116" i="33"/>
  <c r="L87" i="33"/>
  <c r="L116" i="33"/>
  <c r="H87" i="33"/>
  <c r="H116" i="33"/>
  <c r="D87" i="33"/>
  <c r="D116" i="33"/>
  <c r="P86" i="33"/>
  <c r="P115" i="33"/>
  <c r="L86" i="33"/>
  <c r="L115" i="33"/>
  <c r="H86" i="33"/>
  <c r="H115" i="33"/>
  <c r="D86" i="33"/>
  <c r="D115" i="33"/>
  <c r="P85" i="33"/>
  <c r="P114" i="33"/>
  <c r="L85" i="33"/>
  <c r="L114" i="33"/>
  <c r="H85" i="33"/>
  <c r="H114" i="33"/>
  <c r="D85" i="33"/>
  <c r="D114" i="33"/>
  <c r="P84" i="33"/>
  <c r="P113" i="33"/>
  <c r="L84" i="33"/>
  <c r="L113" i="33"/>
  <c r="H84" i="33"/>
  <c r="H113" i="33"/>
  <c r="D84" i="33"/>
  <c r="D113" i="33"/>
  <c r="L35" i="34"/>
  <c r="B35" i="34"/>
  <c r="N37" i="34"/>
  <c r="N175" i="6" s="1"/>
  <c r="J37" i="34"/>
  <c r="J175" i="6" s="1"/>
  <c r="F37" i="34"/>
  <c r="F175" i="6" s="1"/>
  <c r="B37" i="34"/>
  <c r="B175" i="6" s="1"/>
  <c r="B79" i="35"/>
  <c r="J76" i="35"/>
  <c r="N73" i="35"/>
  <c r="F51" i="37"/>
  <c r="G35" i="38"/>
  <c r="B162" i="24"/>
  <c r="J203" i="24"/>
  <c r="B203" i="24"/>
  <c r="J202" i="24"/>
  <c r="O51" i="26"/>
  <c r="K51" i="26"/>
  <c r="G51" i="26"/>
  <c r="C51" i="26"/>
  <c r="P123" i="28"/>
  <c r="H123" i="28"/>
  <c r="D123" i="28"/>
  <c r="P107" i="28"/>
  <c r="L107" i="28"/>
  <c r="H107" i="28"/>
  <c r="D107" i="28"/>
  <c r="L95" i="28"/>
  <c r="H95" i="28"/>
  <c r="D95" i="28"/>
  <c r="O123" i="29"/>
  <c r="C123" i="29"/>
  <c r="C107" i="29"/>
  <c r="K95" i="29"/>
  <c r="C95" i="29"/>
  <c r="N158" i="29"/>
  <c r="J158" i="29"/>
  <c r="F158" i="29"/>
  <c r="N124" i="29"/>
  <c r="N154" i="29"/>
  <c r="J124" i="29"/>
  <c r="J154" i="29"/>
  <c r="F124" i="29"/>
  <c r="F154" i="29"/>
  <c r="B124" i="29"/>
  <c r="B154" i="29"/>
  <c r="B76" i="26"/>
  <c r="B173" i="6" s="1"/>
  <c r="N151" i="29"/>
  <c r="J151" i="29"/>
  <c r="F151" i="29"/>
  <c r="N150" i="29"/>
  <c r="J150" i="29"/>
  <c r="F150" i="29"/>
  <c r="B150" i="29"/>
  <c r="N149" i="29"/>
  <c r="J149" i="29"/>
  <c r="F149" i="29"/>
  <c r="N148" i="29"/>
  <c r="J148" i="29"/>
  <c r="F148" i="29"/>
  <c r="B58" i="26"/>
  <c r="B117" i="6" s="1"/>
  <c r="B143" i="29"/>
  <c r="N105" i="29"/>
  <c r="N141" i="29"/>
  <c r="J105" i="29"/>
  <c r="J141" i="29"/>
  <c r="F105" i="29"/>
  <c r="F141" i="29"/>
  <c r="B105" i="29"/>
  <c r="B141" i="29"/>
  <c r="N140" i="29"/>
  <c r="J140" i="29"/>
  <c r="F140" i="29"/>
  <c r="N138" i="29"/>
  <c r="J138" i="29"/>
  <c r="F138" i="29"/>
  <c r="B74" i="26"/>
  <c r="B171" i="6" s="1"/>
  <c r="Q83" i="33"/>
  <c r="I83" i="33"/>
  <c r="N123" i="33"/>
  <c r="N108" i="33"/>
  <c r="J123" i="33"/>
  <c r="J108" i="33"/>
  <c r="F123" i="33"/>
  <c r="F108" i="33"/>
  <c r="B123" i="33"/>
  <c r="B108" i="33"/>
  <c r="B89" i="33"/>
  <c r="B118" i="33"/>
  <c r="N87" i="33"/>
  <c r="N116" i="33"/>
  <c r="J87" i="33"/>
  <c r="J116" i="33"/>
  <c r="F87" i="33"/>
  <c r="F116" i="33"/>
  <c r="B87" i="33"/>
  <c r="B116" i="33"/>
  <c r="N86" i="33"/>
  <c r="N115" i="33"/>
  <c r="J86" i="33"/>
  <c r="J115" i="33"/>
  <c r="F86" i="33"/>
  <c r="F115" i="33"/>
  <c r="B86" i="33"/>
  <c r="B115" i="33"/>
  <c r="N85" i="33"/>
  <c r="N114" i="33"/>
  <c r="J85" i="33"/>
  <c r="J114" i="33"/>
  <c r="F85" i="33"/>
  <c r="F114" i="33"/>
  <c r="B85" i="33"/>
  <c r="B114" i="33"/>
  <c r="N84" i="33"/>
  <c r="N113" i="33"/>
  <c r="J84" i="33"/>
  <c r="J113" i="33"/>
  <c r="F84" i="33"/>
  <c r="F113" i="33"/>
  <c r="B84" i="33"/>
  <c r="B113" i="33"/>
  <c r="F53" i="37"/>
  <c r="Q35" i="38"/>
  <c r="Q37" i="38"/>
  <c r="Q176" i="6" s="1"/>
  <c r="Q34" i="38"/>
  <c r="M37" i="38"/>
  <c r="M176" i="6" s="1"/>
  <c r="M35" i="38"/>
  <c r="I34" i="38"/>
  <c r="I37" i="38"/>
  <c r="I176" i="6" s="1"/>
  <c r="I35" i="38"/>
  <c r="E35" i="38"/>
  <c r="E37" i="38"/>
  <c r="E176" i="6" s="1"/>
  <c r="E34" i="38"/>
  <c r="O36" i="38"/>
  <c r="O35" i="38"/>
  <c r="K35" i="38"/>
  <c r="K36" i="38"/>
  <c r="P82" i="40"/>
  <c r="P67" i="39"/>
  <c r="L82" i="40"/>
  <c r="L67" i="39"/>
  <c r="H82" i="40"/>
  <c r="H67" i="39"/>
  <c r="D82" i="40"/>
  <c r="D67" i="39"/>
  <c r="P81" i="40"/>
  <c r="P66" i="39"/>
  <c r="L81" i="40"/>
  <c r="L66" i="39"/>
  <c r="H81" i="40"/>
  <c r="H66" i="39"/>
  <c r="D81" i="40"/>
  <c r="D66" i="39"/>
  <c r="P80" i="40"/>
  <c r="P80" i="41"/>
  <c r="L80" i="40"/>
  <c r="L80" i="41"/>
  <c r="L65" i="39"/>
  <c r="H80" i="40"/>
  <c r="H65" i="39"/>
  <c r="H80" i="41"/>
  <c r="D80" i="40"/>
  <c r="D80" i="41"/>
  <c r="P79" i="40"/>
  <c r="P79" i="41"/>
  <c r="P62" i="39"/>
  <c r="L79" i="40"/>
  <c r="L79" i="41"/>
  <c r="H79" i="40"/>
  <c r="H62" i="39"/>
  <c r="D79" i="40"/>
  <c r="D79" i="41"/>
  <c r="D62" i="39"/>
  <c r="P78" i="40"/>
  <c r="P78" i="41"/>
  <c r="L78" i="40"/>
  <c r="L78" i="41"/>
  <c r="L59" i="39"/>
  <c r="H78" i="40"/>
  <c r="H59" i="39"/>
  <c r="H78" i="41"/>
  <c r="D78" i="40"/>
  <c r="D78" i="41"/>
  <c r="D59" i="39"/>
  <c r="P77" i="40"/>
  <c r="P77" i="41"/>
  <c r="P56" i="39"/>
  <c r="L77" i="40"/>
  <c r="L77" i="41"/>
  <c r="L56" i="39"/>
  <c r="H77" i="40"/>
  <c r="H56" i="39"/>
  <c r="D77" i="40"/>
  <c r="D77" i="41"/>
  <c r="D56" i="39"/>
  <c r="P76" i="40"/>
  <c r="P76" i="41"/>
  <c r="P55" i="39"/>
  <c r="L76" i="40"/>
  <c r="L76" i="41"/>
  <c r="L55" i="39"/>
  <c r="H76" i="40"/>
  <c r="H55" i="39"/>
  <c r="H76" i="41"/>
  <c r="D76" i="40"/>
  <c r="D76" i="41"/>
  <c r="P75" i="40"/>
  <c r="P54" i="39"/>
  <c r="H75" i="40"/>
  <c r="H54" i="39"/>
  <c r="D75" i="40"/>
  <c r="D54" i="39"/>
  <c r="P74" i="40"/>
  <c r="P53" i="39"/>
  <c r="L74" i="40"/>
  <c r="L53" i="39"/>
  <c r="H74" i="40"/>
  <c r="H53" i="39"/>
  <c r="D74" i="40"/>
  <c r="D53" i="39"/>
  <c r="P73" i="40"/>
  <c r="P52" i="39"/>
  <c r="H73" i="40"/>
  <c r="H52" i="39"/>
  <c r="D73" i="40"/>
  <c r="D52" i="39"/>
  <c r="L72" i="40"/>
  <c r="L51" i="39"/>
  <c r="H72" i="40"/>
  <c r="H51" i="39"/>
  <c r="D72" i="40"/>
  <c r="D51" i="39"/>
  <c r="P71" i="40"/>
  <c r="P71" i="41"/>
  <c r="L71" i="40"/>
  <c r="L71" i="41"/>
  <c r="H71" i="40"/>
  <c r="H71" i="41"/>
  <c r="D71" i="40"/>
  <c r="D71" i="41"/>
  <c r="H77" i="41"/>
  <c r="C50" i="36"/>
  <c r="D50" i="37"/>
  <c r="N82" i="40"/>
  <c r="N67" i="39"/>
  <c r="F82" i="40"/>
  <c r="F67" i="39"/>
  <c r="N81" i="40"/>
  <c r="N66" i="39"/>
  <c r="J81" i="40"/>
  <c r="J66" i="39"/>
  <c r="F81" i="40"/>
  <c r="F66" i="39"/>
  <c r="B81" i="40"/>
  <c r="B66" i="39"/>
  <c r="N80" i="40"/>
  <c r="N65" i="39"/>
  <c r="J80" i="40"/>
  <c r="J65" i="39"/>
  <c r="F80" i="40"/>
  <c r="F65" i="39"/>
  <c r="B80" i="40"/>
  <c r="B65" i="39"/>
  <c r="N79" i="40"/>
  <c r="N62" i="39"/>
  <c r="J79" i="40"/>
  <c r="J62" i="39"/>
  <c r="F79" i="40"/>
  <c r="F62" i="39"/>
  <c r="B79" i="40"/>
  <c r="B62" i="39"/>
  <c r="N78" i="40"/>
  <c r="N59" i="39"/>
  <c r="J78" i="40"/>
  <c r="J59" i="39"/>
  <c r="F78" i="40"/>
  <c r="F59" i="39"/>
  <c r="B78" i="40"/>
  <c r="B59" i="39"/>
  <c r="N77" i="40"/>
  <c r="N56" i="39"/>
  <c r="J77" i="40"/>
  <c r="J56" i="39"/>
  <c r="F77" i="40"/>
  <c r="F56" i="39"/>
  <c r="B77" i="40"/>
  <c r="B56" i="39"/>
  <c r="N76" i="40"/>
  <c r="N55" i="39"/>
  <c r="J76" i="40"/>
  <c r="J55" i="39"/>
  <c r="F76" i="40"/>
  <c r="F55" i="39"/>
  <c r="B76" i="40"/>
  <c r="B55" i="39"/>
  <c r="N75" i="40"/>
  <c r="N54" i="39"/>
  <c r="J75" i="40"/>
  <c r="J54" i="39"/>
  <c r="F75" i="40"/>
  <c r="F54" i="39"/>
  <c r="B75" i="40"/>
  <c r="B54" i="39"/>
  <c r="N74" i="40"/>
  <c r="N53" i="39"/>
  <c r="J74" i="40"/>
  <c r="J53" i="39"/>
  <c r="F74" i="40"/>
  <c r="F53" i="39"/>
  <c r="B74" i="40"/>
  <c r="B53" i="39"/>
  <c r="N73" i="40"/>
  <c r="N52" i="39"/>
  <c r="J73" i="40"/>
  <c r="J52" i="39"/>
  <c r="F73" i="40"/>
  <c r="F52" i="39"/>
  <c r="B73" i="40"/>
  <c r="B52" i="39"/>
  <c r="N72" i="40"/>
  <c r="N51" i="39"/>
  <c r="J72" i="40"/>
  <c r="J51" i="39"/>
  <c r="F72" i="40"/>
  <c r="F51" i="39"/>
  <c r="B72" i="40"/>
  <c r="B51" i="39"/>
  <c r="O106" i="53"/>
  <c r="O91" i="53"/>
  <c r="K106" i="53"/>
  <c r="K91" i="53"/>
  <c r="G90" i="53"/>
  <c r="G105" i="53"/>
  <c r="O99" i="53"/>
  <c r="O76" i="53"/>
  <c r="K99" i="53"/>
  <c r="K76" i="53"/>
  <c r="C99" i="53"/>
  <c r="C76" i="53"/>
  <c r="O98" i="53"/>
  <c r="O75" i="53"/>
  <c r="K98" i="53"/>
  <c r="K75" i="53"/>
  <c r="C98" i="53"/>
  <c r="C75" i="53"/>
  <c r="O97" i="53"/>
  <c r="O74" i="53"/>
  <c r="K97" i="53"/>
  <c r="K74" i="53"/>
  <c r="C97" i="53"/>
  <c r="C74" i="53"/>
  <c r="O96" i="53"/>
  <c r="O73" i="53"/>
  <c r="K96" i="53"/>
  <c r="K73" i="53"/>
  <c r="C96" i="53"/>
  <c r="C73" i="53"/>
  <c r="J80" i="35"/>
  <c r="N79" i="35"/>
  <c r="N78" i="35"/>
  <c r="B78" i="35"/>
  <c r="J77" i="35"/>
  <c r="N76" i="36"/>
  <c r="N76" i="35"/>
  <c r="B76" i="35"/>
  <c r="J54" i="35"/>
  <c r="J75" i="35"/>
  <c r="N53" i="35"/>
  <c r="N74" i="35"/>
  <c r="B53" i="35"/>
  <c r="B74" i="36"/>
  <c r="B74" i="35"/>
  <c r="J52" i="35"/>
  <c r="J73" i="35"/>
  <c r="N51" i="35"/>
  <c r="N72" i="35"/>
  <c r="B51" i="35"/>
  <c r="B72" i="35"/>
  <c r="N71" i="37"/>
  <c r="J71" i="37"/>
  <c r="J71" i="36"/>
  <c r="F71" i="37"/>
  <c r="B71" i="37"/>
  <c r="N74" i="36"/>
  <c r="Q50" i="37"/>
  <c r="L50" i="37"/>
  <c r="B67" i="39"/>
  <c r="M159" i="29"/>
  <c r="E159" i="29"/>
  <c r="O107" i="29"/>
  <c r="I107" i="29"/>
  <c r="M95" i="29"/>
  <c r="E95" i="29"/>
  <c r="J35" i="30"/>
  <c r="B121" i="31"/>
  <c r="B117" i="31"/>
  <c r="B123" i="32"/>
  <c r="B122" i="32"/>
  <c r="B118" i="32"/>
  <c r="B116" i="32"/>
  <c r="B115" i="32"/>
  <c r="B114" i="32"/>
  <c r="B113" i="32"/>
  <c r="N112" i="32"/>
  <c r="F112" i="32"/>
  <c r="O123" i="32"/>
  <c r="K123" i="32"/>
  <c r="G123" i="32"/>
  <c r="C123" i="32"/>
  <c r="O122" i="32"/>
  <c r="K122" i="32"/>
  <c r="G122" i="32"/>
  <c r="C122" i="32"/>
  <c r="O121" i="32"/>
  <c r="K121" i="32"/>
  <c r="G121" i="32"/>
  <c r="C121" i="32"/>
  <c r="O120" i="32"/>
  <c r="K120" i="32"/>
  <c r="G120" i="32"/>
  <c r="C120" i="32"/>
  <c r="O119" i="32"/>
  <c r="K119" i="32"/>
  <c r="G119" i="32"/>
  <c r="C119" i="32"/>
  <c r="O118" i="32"/>
  <c r="K118" i="32"/>
  <c r="G118" i="32"/>
  <c r="C118" i="32"/>
  <c r="O117" i="32"/>
  <c r="K117" i="32"/>
  <c r="G117" i="32"/>
  <c r="C117" i="32"/>
  <c r="O116" i="32"/>
  <c r="K116" i="32"/>
  <c r="G116" i="32"/>
  <c r="C116" i="32"/>
  <c r="O115" i="32"/>
  <c r="K115" i="32"/>
  <c r="G115" i="32"/>
  <c r="C115" i="32"/>
  <c r="O114" i="32"/>
  <c r="K114" i="32"/>
  <c r="G114" i="32"/>
  <c r="C114" i="32"/>
  <c r="O113" i="32"/>
  <c r="K113" i="32"/>
  <c r="G113" i="32"/>
  <c r="C113" i="32"/>
  <c r="O112" i="32"/>
  <c r="K112" i="32"/>
  <c r="G112" i="32"/>
  <c r="C112" i="32"/>
  <c r="Q82" i="36"/>
  <c r="M82" i="36"/>
  <c r="I82" i="36"/>
  <c r="E82" i="36"/>
  <c r="Q81" i="36"/>
  <c r="M81" i="36"/>
  <c r="I81" i="36"/>
  <c r="E81" i="36"/>
  <c r="Q80" i="36"/>
  <c r="M80" i="36"/>
  <c r="I80" i="36"/>
  <c r="E80" i="36"/>
  <c r="Q79" i="36"/>
  <c r="M79" i="36"/>
  <c r="I79" i="36"/>
  <c r="E79" i="36"/>
  <c r="Q78" i="36"/>
  <c r="M78" i="36"/>
  <c r="I78" i="36"/>
  <c r="E78" i="36"/>
  <c r="Q77" i="36"/>
  <c r="M77" i="36"/>
  <c r="I77" i="36"/>
  <c r="E77" i="36"/>
  <c r="Q76" i="36"/>
  <c r="M76" i="36"/>
  <c r="I76" i="36"/>
  <c r="E76" i="36"/>
  <c r="Q75" i="36"/>
  <c r="M75" i="36"/>
  <c r="I75" i="36"/>
  <c r="E75" i="36"/>
  <c r="Q74" i="36"/>
  <c r="M74" i="36"/>
  <c r="I74" i="36"/>
  <c r="E74" i="36"/>
  <c r="Q73" i="36"/>
  <c r="M73" i="36"/>
  <c r="I73" i="36"/>
  <c r="E73" i="36"/>
  <c r="Q72" i="36"/>
  <c r="M72" i="36"/>
  <c r="I72" i="36"/>
  <c r="E72" i="36"/>
  <c r="Q71" i="36"/>
  <c r="M71" i="36"/>
  <c r="I71" i="36"/>
  <c r="E71" i="36"/>
  <c r="N80" i="36"/>
  <c r="B78" i="36"/>
  <c r="J75" i="36"/>
  <c r="N72" i="36"/>
  <c r="Q80" i="37"/>
  <c r="E79" i="37"/>
  <c r="I77" i="37"/>
  <c r="E76" i="37"/>
  <c r="P50" i="37"/>
  <c r="M80" i="37"/>
  <c r="Q79" i="37"/>
  <c r="M79" i="37"/>
  <c r="M78" i="37"/>
  <c r="I78" i="37"/>
  <c r="M77" i="37"/>
  <c r="M76" i="37"/>
  <c r="M71" i="37"/>
  <c r="N35" i="38"/>
  <c r="F35" i="38"/>
  <c r="J50" i="40"/>
  <c r="F50" i="40"/>
  <c r="K62" i="43"/>
  <c r="Q123" i="29"/>
  <c r="I123" i="29"/>
  <c r="Q107" i="29"/>
  <c r="G107" i="29"/>
  <c r="Q95" i="29"/>
  <c r="I95" i="29"/>
  <c r="P112" i="32"/>
  <c r="L112" i="32"/>
  <c r="H112" i="32"/>
  <c r="D112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O82" i="36"/>
  <c r="K82" i="36"/>
  <c r="G82" i="36"/>
  <c r="C82" i="36"/>
  <c r="O81" i="36"/>
  <c r="K81" i="36"/>
  <c r="G81" i="36"/>
  <c r="C81" i="36"/>
  <c r="O80" i="36"/>
  <c r="K80" i="36"/>
  <c r="G80" i="36"/>
  <c r="C80" i="36"/>
  <c r="O79" i="36"/>
  <c r="K79" i="36"/>
  <c r="G79" i="36"/>
  <c r="C79" i="36"/>
  <c r="O78" i="36"/>
  <c r="K78" i="36"/>
  <c r="G78" i="36"/>
  <c r="C78" i="36"/>
  <c r="O77" i="36"/>
  <c r="K77" i="36"/>
  <c r="G77" i="36"/>
  <c r="C77" i="36"/>
  <c r="O76" i="36"/>
  <c r="K76" i="36"/>
  <c r="G76" i="36"/>
  <c r="C76" i="36"/>
  <c r="O75" i="36"/>
  <c r="K75" i="36"/>
  <c r="G75" i="36"/>
  <c r="C75" i="36"/>
  <c r="O74" i="36"/>
  <c r="K74" i="36"/>
  <c r="G74" i="36"/>
  <c r="C74" i="36"/>
  <c r="O73" i="36"/>
  <c r="K73" i="36"/>
  <c r="G73" i="36"/>
  <c r="C73" i="36"/>
  <c r="O72" i="36"/>
  <c r="K72" i="36"/>
  <c r="G72" i="36"/>
  <c r="C72" i="36"/>
  <c r="O71" i="36"/>
  <c r="K71" i="36"/>
  <c r="G71" i="36"/>
  <c r="C71" i="36"/>
  <c r="J36" i="34"/>
  <c r="E80" i="37"/>
  <c r="E78" i="37"/>
  <c r="H50" i="37"/>
  <c r="O80" i="37"/>
  <c r="K80" i="37"/>
  <c r="G80" i="37"/>
  <c r="C80" i="37"/>
  <c r="O79" i="37"/>
  <c r="K79" i="37"/>
  <c r="G79" i="37"/>
  <c r="C79" i="37"/>
  <c r="O78" i="37"/>
  <c r="K78" i="37"/>
  <c r="G78" i="37"/>
  <c r="C78" i="37"/>
  <c r="O77" i="37"/>
  <c r="K77" i="37"/>
  <c r="G77" i="37"/>
  <c r="C77" i="37"/>
  <c r="O76" i="37"/>
  <c r="K76" i="37"/>
  <c r="G76" i="37"/>
  <c r="C76" i="37"/>
  <c r="O71" i="37"/>
  <c r="K71" i="37"/>
  <c r="G71" i="37"/>
  <c r="C71" i="37"/>
  <c r="C62" i="43"/>
  <c r="Q81" i="39"/>
  <c r="I80" i="39"/>
  <c r="I71" i="39" s="1"/>
  <c r="Q77" i="39"/>
  <c r="Q76" i="39"/>
  <c r="Q75" i="39"/>
  <c r="Q74" i="39"/>
  <c r="Q73" i="39"/>
  <c r="Q82" i="41"/>
  <c r="M82" i="41"/>
  <c r="I82" i="41"/>
  <c r="E82" i="41"/>
  <c r="Q81" i="41"/>
  <c r="M81" i="41"/>
  <c r="I81" i="41"/>
  <c r="E81" i="41"/>
  <c r="P35" i="42"/>
  <c r="H35" i="42"/>
  <c r="N81" i="43"/>
  <c r="N82" i="43"/>
  <c r="N83" i="43"/>
  <c r="N84" i="43"/>
  <c r="N85" i="43"/>
  <c r="N86" i="43"/>
  <c r="N87" i="43"/>
  <c r="N88" i="43"/>
  <c r="N89" i="43"/>
  <c r="N90" i="43"/>
  <c r="J81" i="43"/>
  <c r="J82" i="43"/>
  <c r="J83" i="43"/>
  <c r="J84" i="43"/>
  <c r="J85" i="43"/>
  <c r="J86" i="43"/>
  <c r="J87" i="43"/>
  <c r="J88" i="43"/>
  <c r="J89" i="43"/>
  <c r="J90" i="43"/>
  <c r="F81" i="43"/>
  <c r="F82" i="43"/>
  <c r="F83" i="43"/>
  <c r="F84" i="43"/>
  <c r="F85" i="43"/>
  <c r="F86" i="43"/>
  <c r="F87" i="43"/>
  <c r="F88" i="43"/>
  <c r="F89" i="43"/>
  <c r="F90" i="43"/>
  <c r="B81" i="43"/>
  <c r="B82" i="43"/>
  <c r="B83" i="43"/>
  <c r="B84" i="43"/>
  <c r="B85" i="43"/>
  <c r="B86" i="43"/>
  <c r="B87" i="43"/>
  <c r="B88" i="43"/>
  <c r="B89" i="43"/>
  <c r="B90" i="43"/>
  <c r="H90" i="43"/>
  <c r="H89" i="43"/>
  <c r="H88" i="43"/>
  <c r="H87" i="43"/>
  <c r="H86" i="43"/>
  <c r="H85" i="43"/>
  <c r="H84" i="43"/>
  <c r="H83" i="43"/>
  <c r="H82" i="43"/>
  <c r="Q86" i="44"/>
  <c r="Q84" i="44"/>
  <c r="Q83" i="44"/>
  <c r="Q82" i="44"/>
  <c r="Q81" i="44"/>
  <c r="Q80" i="44"/>
  <c r="P90" i="45"/>
  <c r="L90" i="45"/>
  <c r="H90" i="45"/>
  <c r="D90" i="45"/>
  <c r="K89" i="45"/>
  <c r="P88" i="45"/>
  <c r="L88" i="45"/>
  <c r="H88" i="45"/>
  <c r="D88" i="45"/>
  <c r="K87" i="45"/>
  <c r="K86" i="45"/>
  <c r="K85" i="45"/>
  <c r="K80" i="45"/>
  <c r="P62" i="45"/>
  <c r="L62" i="45"/>
  <c r="H62" i="45"/>
  <c r="D62" i="45"/>
  <c r="M51" i="47"/>
  <c r="L51" i="48"/>
  <c r="D51" i="48"/>
  <c r="P50" i="40"/>
  <c r="L50" i="40"/>
  <c r="H50" i="40"/>
  <c r="C50" i="41"/>
  <c r="P90" i="43"/>
  <c r="P89" i="43"/>
  <c r="P88" i="43"/>
  <c r="P87" i="43"/>
  <c r="P86" i="43"/>
  <c r="P85" i="43"/>
  <c r="P84" i="43"/>
  <c r="P83" i="43"/>
  <c r="P82" i="43"/>
  <c r="Q90" i="44"/>
  <c r="Q76" i="43"/>
  <c r="M90" i="44"/>
  <c r="M76" i="43"/>
  <c r="I90" i="44"/>
  <c r="I76" i="43"/>
  <c r="E90" i="44"/>
  <c r="E76" i="43"/>
  <c r="Q89" i="44"/>
  <c r="Q89" i="45"/>
  <c r="Q71" i="43"/>
  <c r="M89" i="44"/>
  <c r="M71" i="43"/>
  <c r="M89" i="45"/>
  <c r="I89" i="44"/>
  <c r="I89" i="45"/>
  <c r="I71" i="43"/>
  <c r="E89" i="44"/>
  <c r="E71" i="43"/>
  <c r="E89" i="45"/>
  <c r="Q88" i="44"/>
  <c r="Q70" i="43"/>
  <c r="M88" i="44"/>
  <c r="M70" i="43"/>
  <c r="I88" i="44"/>
  <c r="I70" i="43"/>
  <c r="E88" i="44"/>
  <c r="E70" i="43"/>
  <c r="Q87" i="44"/>
  <c r="Q87" i="45"/>
  <c r="Q69" i="43"/>
  <c r="M87" i="44"/>
  <c r="M69" i="43"/>
  <c r="M87" i="45"/>
  <c r="I87" i="44"/>
  <c r="I87" i="45"/>
  <c r="I69" i="43"/>
  <c r="E87" i="44"/>
  <c r="E69" i="43"/>
  <c r="E87" i="45"/>
  <c r="Q86" i="45"/>
  <c r="Q68" i="43"/>
  <c r="M68" i="43"/>
  <c r="M86" i="45"/>
  <c r="I86" i="45"/>
  <c r="I68" i="43"/>
  <c r="E68" i="43"/>
  <c r="E86" i="45"/>
  <c r="Q85" i="45"/>
  <c r="Q67" i="43"/>
  <c r="M67" i="43"/>
  <c r="M85" i="45"/>
  <c r="I85" i="45"/>
  <c r="I67" i="43"/>
  <c r="E67" i="43"/>
  <c r="E85" i="45"/>
  <c r="I86" i="44"/>
  <c r="I85" i="44"/>
  <c r="I84" i="44"/>
  <c r="I83" i="44"/>
  <c r="I82" i="44"/>
  <c r="I81" i="44"/>
  <c r="I80" i="44"/>
  <c r="G62" i="44"/>
  <c r="C89" i="45"/>
  <c r="C87" i="45"/>
  <c r="C86" i="45"/>
  <c r="C85" i="45"/>
  <c r="C80" i="45"/>
  <c r="J62" i="45"/>
  <c r="I51" i="47"/>
  <c r="P51" i="49"/>
  <c r="H51" i="49"/>
  <c r="M80" i="39"/>
  <c r="M79" i="39"/>
  <c r="M78" i="39"/>
  <c r="Q81" i="40"/>
  <c r="M50" i="40"/>
  <c r="I50" i="40"/>
  <c r="E50" i="40"/>
  <c r="J50" i="41"/>
  <c r="F50" i="41"/>
  <c r="B50" i="41"/>
  <c r="P80" i="45"/>
  <c r="L80" i="45"/>
  <c r="H80" i="45"/>
  <c r="D80" i="45"/>
  <c r="D90" i="44"/>
  <c r="D88" i="44"/>
  <c r="L84" i="44"/>
  <c r="D84" i="44"/>
  <c r="L83" i="44"/>
  <c r="D83" i="44"/>
  <c r="L82" i="44"/>
  <c r="D82" i="44"/>
  <c r="L81" i="44"/>
  <c r="D81" i="44"/>
  <c r="L80" i="44"/>
  <c r="D80" i="44"/>
  <c r="B62" i="44"/>
  <c r="N36" i="42"/>
  <c r="J36" i="42"/>
  <c r="F36" i="42"/>
  <c r="B36" i="42"/>
  <c r="N37" i="46"/>
  <c r="N178" i="6" s="1"/>
  <c r="F37" i="46"/>
  <c r="F178" i="6" s="1"/>
  <c r="N35" i="46"/>
  <c r="F35" i="46"/>
  <c r="H76" i="47"/>
  <c r="H75" i="47"/>
  <c r="H73" i="47"/>
  <c r="J77" i="48"/>
  <c r="J64" i="47"/>
  <c r="F77" i="47"/>
  <c r="B64" i="47"/>
  <c r="B77" i="48"/>
  <c r="N76" i="47"/>
  <c r="N59" i="47"/>
  <c r="J59" i="47"/>
  <c r="J76" i="48"/>
  <c r="F76" i="47"/>
  <c r="B59" i="47"/>
  <c r="B76" i="48"/>
  <c r="J58" i="47"/>
  <c r="J75" i="48"/>
  <c r="F75" i="47"/>
  <c r="B58" i="47"/>
  <c r="B75" i="48"/>
  <c r="N74" i="49"/>
  <c r="N57" i="47"/>
  <c r="J57" i="47"/>
  <c r="J74" i="47"/>
  <c r="J74" i="48"/>
  <c r="F74" i="47"/>
  <c r="B57" i="47"/>
  <c r="B74" i="48"/>
  <c r="N56" i="47"/>
  <c r="N73" i="47"/>
  <c r="J56" i="47"/>
  <c r="J73" i="48"/>
  <c r="F73" i="47"/>
  <c r="B56" i="47"/>
  <c r="B73" i="49"/>
  <c r="B73" i="47"/>
  <c r="B73" i="48"/>
  <c r="J55" i="47"/>
  <c r="J72" i="47"/>
  <c r="F72" i="47"/>
  <c r="J54" i="47"/>
  <c r="J71" i="48"/>
  <c r="J71" i="47"/>
  <c r="F71" i="47"/>
  <c r="F71" i="48"/>
  <c r="B54" i="47"/>
  <c r="B71" i="48"/>
  <c r="J53" i="47"/>
  <c r="J70" i="47"/>
  <c r="F70" i="47"/>
  <c r="J52" i="47"/>
  <c r="J69" i="47"/>
  <c r="J69" i="48"/>
  <c r="F69" i="47"/>
  <c r="G51" i="48"/>
  <c r="E55" i="48"/>
  <c r="E72" i="48"/>
  <c r="E53" i="48"/>
  <c r="E70" i="48"/>
  <c r="M69" i="48"/>
  <c r="M52" i="48"/>
  <c r="E52" i="48"/>
  <c r="E69" i="48"/>
  <c r="E51" i="49"/>
  <c r="Q64" i="49"/>
  <c r="Q77" i="49"/>
  <c r="I64" i="49"/>
  <c r="I77" i="49"/>
  <c r="Q58" i="49"/>
  <c r="Q75" i="49"/>
  <c r="I58" i="49"/>
  <c r="I75" i="49"/>
  <c r="N37" i="50"/>
  <c r="N179" i="6" s="1"/>
  <c r="F37" i="50"/>
  <c r="F179" i="6" s="1"/>
  <c r="P97" i="51"/>
  <c r="P100" i="51"/>
  <c r="P101" i="51"/>
  <c r="P105" i="51"/>
  <c r="P98" i="51"/>
  <c r="P99" i="51"/>
  <c r="P104" i="51"/>
  <c r="P36" i="50"/>
  <c r="P102" i="51"/>
  <c r="L99" i="51"/>
  <c r="L103" i="51"/>
  <c r="L96" i="51"/>
  <c r="L100" i="51"/>
  <c r="L106" i="51"/>
  <c r="L98" i="51"/>
  <c r="L101" i="51"/>
  <c r="L104" i="51"/>
  <c r="L36" i="50"/>
  <c r="H101" i="51"/>
  <c r="H105" i="51"/>
  <c r="H36" i="50"/>
  <c r="H103" i="51"/>
  <c r="H106" i="51"/>
  <c r="D103" i="51"/>
  <c r="D101" i="51"/>
  <c r="D102" i="51"/>
  <c r="P106" i="51"/>
  <c r="B106" i="51"/>
  <c r="D105" i="51"/>
  <c r="D104" i="51"/>
  <c r="D100" i="51"/>
  <c r="D97" i="51"/>
  <c r="B72" i="51"/>
  <c r="Q82" i="40"/>
  <c r="N80" i="45"/>
  <c r="J80" i="45"/>
  <c r="F80" i="45"/>
  <c r="B80" i="45"/>
  <c r="L90" i="44"/>
  <c r="L88" i="44"/>
  <c r="N84" i="44"/>
  <c r="F84" i="44"/>
  <c r="N83" i="44"/>
  <c r="F83" i="44"/>
  <c r="N82" i="44"/>
  <c r="F82" i="44"/>
  <c r="N81" i="44"/>
  <c r="F81" i="44"/>
  <c r="N80" i="44"/>
  <c r="F80" i="44"/>
  <c r="P36" i="42"/>
  <c r="L36" i="42"/>
  <c r="H36" i="42"/>
  <c r="D36" i="42"/>
  <c r="Q62" i="45"/>
  <c r="M62" i="45"/>
  <c r="P76" i="47"/>
  <c r="P74" i="47"/>
  <c r="P73" i="47"/>
  <c r="P64" i="47"/>
  <c r="P77" i="48"/>
  <c r="H64" i="47"/>
  <c r="H77" i="48"/>
  <c r="H77" i="47"/>
  <c r="P59" i="47"/>
  <c r="P76" i="48"/>
  <c r="H59" i="47"/>
  <c r="H76" i="48"/>
  <c r="P58" i="47"/>
  <c r="P75" i="48"/>
  <c r="P75" i="47"/>
  <c r="H58" i="47"/>
  <c r="H75" i="48"/>
  <c r="D75" i="47"/>
  <c r="P56" i="47"/>
  <c r="P73" i="48"/>
  <c r="P73" i="49"/>
  <c r="H56" i="47"/>
  <c r="H73" i="48"/>
  <c r="H72" i="47"/>
  <c r="D72" i="47"/>
  <c r="P71" i="47"/>
  <c r="D71" i="47"/>
  <c r="P70" i="47"/>
  <c r="D70" i="47"/>
  <c r="P69" i="47"/>
  <c r="D69" i="47"/>
  <c r="Q51" i="48"/>
  <c r="K55" i="48"/>
  <c r="K72" i="48"/>
  <c r="K53" i="48"/>
  <c r="K70" i="48"/>
  <c r="O64" i="49"/>
  <c r="O77" i="49"/>
  <c r="G64" i="49"/>
  <c r="G77" i="49"/>
  <c r="O75" i="49"/>
  <c r="O58" i="49"/>
  <c r="G58" i="49"/>
  <c r="G75" i="49"/>
  <c r="G57" i="49"/>
  <c r="G74" i="49"/>
  <c r="P34" i="50"/>
  <c r="P35" i="50"/>
  <c r="L37" i="50"/>
  <c r="L179" i="6" s="1"/>
  <c r="D35" i="50"/>
  <c r="D37" i="50"/>
  <c r="D179" i="6" s="1"/>
  <c r="N102" i="51"/>
  <c r="N106" i="51"/>
  <c r="N103" i="51"/>
  <c r="N105" i="51"/>
  <c r="J100" i="51"/>
  <c r="J97" i="51"/>
  <c r="J96" i="51"/>
  <c r="F103" i="51"/>
  <c r="F98" i="51"/>
  <c r="F99" i="51"/>
  <c r="F105" i="51"/>
  <c r="B99" i="51"/>
  <c r="B105" i="51"/>
  <c r="B96" i="51"/>
  <c r="B102" i="51"/>
  <c r="B97" i="51"/>
  <c r="B104" i="51"/>
  <c r="N72" i="51"/>
  <c r="Q76" i="49"/>
  <c r="M76" i="49"/>
  <c r="I76" i="49"/>
  <c r="E76" i="49"/>
  <c r="Q74" i="49"/>
  <c r="M74" i="49"/>
  <c r="I74" i="49"/>
  <c r="E74" i="49"/>
  <c r="Q73" i="49"/>
  <c r="M73" i="49"/>
  <c r="I73" i="49"/>
  <c r="E73" i="49"/>
  <c r="Q68" i="49"/>
  <c r="M68" i="49"/>
  <c r="I68" i="49"/>
  <c r="E68" i="49"/>
  <c r="H51" i="48"/>
  <c r="D51" i="49"/>
  <c r="G37" i="50"/>
  <c r="G179" i="6" s="1"/>
  <c r="Q35" i="50"/>
  <c r="E35" i="50"/>
  <c r="Q34" i="50"/>
  <c r="M34" i="50"/>
  <c r="I34" i="50"/>
  <c r="E34" i="50"/>
  <c r="O86" i="51"/>
  <c r="I74" i="51"/>
  <c r="I97" i="52"/>
  <c r="Q95" i="53"/>
  <c r="M95" i="53"/>
  <c r="I95" i="53"/>
  <c r="E95" i="53"/>
  <c r="M100" i="52"/>
  <c r="N105" i="52"/>
  <c r="N90" i="52"/>
  <c r="J105" i="52"/>
  <c r="J90" i="52"/>
  <c r="N86" i="52"/>
  <c r="N104" i="52"/>
  <c r="J104" i="52"/>
  <c r="J86" i="52"/>
  <c r="N82" i="52"/>
  <c r="N103" i="52"/>
  <c r="J103" i="52"/>
  <c r="J82" i="52"/>
  <c r="F82" i="52"/>
  <c r="F103" i="52"/>
  <c r="N79" i="52"/>
  <c r="N102" i="52"/>
  <c r="F102" i="52"/>
  <c r="F79" i="52"/>
  <c r="B79" i="52"/>
  <c r="B102" i="52"/>
  <c r="N101" i="52"/>
  <c r="N78" i="52"/>
  <c r="J101" i="52"/>
  <c r="J78" i="52"/>
  <c r="F78" i="52"/>
  <c r="F101" i="52"/>
  <c r="N100" i="52"/>
  <c r="N77" i="52"/>
  <c r="F77" i="52"/>
  <c r="F100" i="52"/>
  <c r="B100" i="52"/>
  <c r="B77" i="52"/>
  <c r="J99" i="52"/>
  <c r="J76" i="52"/>
  <c r="F76" i="52"/>
  <c r="F99" i="52"/>
  <c r="F98" i="52"/>
  <c r="F75" i="52"/>
  <c r="N97" i="52"/>
  <c r="N74" i="52"/>
  <c r="J97" i="52"/>
  <c r="J74" i="52"/>
  <c r="N73" i="52"/>
  <c r="N96" i="52"/>
  <c r="B96" i="52"/>
  <c r="B73" i="52"/>
  <c r="K76" i="49"/>
  <c r="C76" i="49"/>
  <c r="G73" i="49"/>
  <c r="C68" i="48"/>
  <c r="P51" i="48"/>
  <c r="G91" i="51"/>
  <c r="G106" i="52"/>
  <c r="G106" i="51"/>
  <c r="C105" i="53"/>
  <c r="C90" i="51"/>
  <c r="C105" i="52"/>
  <c r="K86" i="51"/>
  <c r="K104" i="51"/>
  <c r="O103" i="51"/>
  <c r="O82" i="51"/>
  <c r="C103" i="51"/>
  <c r="C82" i="51"/>
  <c r="G79" i="51"/>
  <c r="G102" i="51"/>
  <c r="C102" i="53"/>
  <c r="O100" i="53"/>
  <c r="O77" i="51"/>
  <c r="C100" i="51"/>
  <c r="C77" i="51"/>
  <c r="K98" i="52"/>
  <c r="K98" i="51"/>
  <c r="C98" i="51"/>
  <c r="C75" i="51"/>
  <c r="K97" i="51"/>
  <c r="K74" i="51"/>
  <c r="G74" i="51"/>
  <c r="G97" i="51"/>
  <c r="C97" i="51"/>
  <c r="C97" i="52"/>
  <c r="O73" i="51"/>
  <c r="O96" i="51"/>
  <c r="G73" i="51"/>
  <c r="G96" i="51"/>
  <c r="C96" i="51"/>
  <c r="C73" i="51"/>
  <c r="O95" i="53"/>
  <c r="G95" i="53"/>
  <c r="C95" i="53"/>
  <c r="K101" i="52"/>
  <c r="P72" i="52"/>
  <c r="L72" i="52"/>
  <c r="J72" i="51"/>
  <c r="F72" i="51"/>
  <c r="P95" i="52"/>
  <c r="L95" i="52"/>
  <c r="H95" i="52"/>
  <c r="D95" i="52"/>
  <c r="E106" i="52"/>
  <c r="E105" i="52"/>
  <c r="E104" i="52"/>
  <c r="E103" i="52"/>
  <c r="E102" i="52"/>
  <c r="E101" i="52"/>
  <c r="E100" i="52"/>
  <c r="E99" i="52"/>
  <c r="E98" i="52"/>
  <c r="E97" i="52"/>
  <c r="E96" i="52"/>
  <c r="M95" i="52"/>
  <c r="N95" i="53"/>
  <c r="J95" i="53"/>
  <c r="F95" i="53"/>
  <c r="B95" i="53"/>
  <c r="K95" i="52"/>
  <c r="G36" i="50"/>
  <c r="P95" i="53"/>
  <c r="L95" i="53"/>
  <c r="H95" i="53"/>
  <c r="D95" i="53"/>
  <c r="L64" i="10"/>
  <c r="L153" i="6" s="1"/>
  <c r="D103" i="6"/>
  <c r="D104" i="6"/>
  <c r="N51" i="6"/>
  <c r="N58" i="10"/>
  <c r="J51" i="6"/>
  <c r="F58" i="10"/>
  <c r="B51" i="6"/>
  <c r="N57" i="10"/>
  <c r="F57" i="10"/>
  <c r="Q55" i="10"/>
  <c r="Q120" i="13"/>
  <c r="Q121" i="13"/>
  <c r="Q123" i="13"/>
  <c r="Q124" i="13"/>
  <c r="Q126" i="13"/>
  <c r="Q127" i="13"/>
  <c r="Q128" i="13"/>
  <c r="Q130" i="13"/>
  <c r="Q145" i="13"/>
  <c r="M55" i="10"/>
  <c r="M120" i="13"/>
  <c r="M121" i="13"/>
  <c r="M123" i="13"/>
  <c r="M124" i="13"/>
  <c r="M126" i="13"/>
  <c r="M127" i="13"/>
  <c r="M128" i="13"/>
  <c r="M130" i="13"/>
  <c r="M145" i="13"/>
  <c r="I55" i="10"/>
  <c r="I120" i="13"/>
  <c r="I121" i="13"/>
  <c r="I123" i="13"/>
  <c r="I124" i="13"/>
  <c r="I126" i="13"/>
  <c r="I127" i="13"/>
  <c r="I128" i="13"/>
  <c r="I130" i="13"/>
  <c r="I145" i="13"/>
  <c r="E55" i="10"/>
  <c r="E120" i="13"/>
  <c r="E121" i="13"/>
  <c r="E123" i="13"/>
  <c r="E124" i="13"/>
  <c r="E126" i="13"/>
  <c r="E127" i="13"/>
  <c r="E128" i="13"/>
  <c r="E130" i="13"/>
  <c r="E145" i="13"/>
  <c r="Q54" i="10"/>
  <c r="Q103" i="13"/>
  <c r="Q104" i="13"/>
  <c r="Q105" i="13"/>
  <c r="Q106" i="13"/>
  <c r="Q107" i="13"/>
  <c r="Q109" i="13"/>
  <c r="Q110" i="13"/>
  <c r="Q111" i="13"/>
  <c r="Q113" i="13"/>
  <c r="Q134" i="13"/>
  <c r="M54" i="10"/>
  <c r="M103" i="13"/>
  <c r="M104" i="13"/>
  <c r="M105" i="13"/>
  <c r="M106" i="13"/>
  <c r="M107" i="13"/>
  <c r="M109" i="13"/>
  <c r="M110" i="13"/>
  <c r="M111" i="13"/>
  <c r="M113" i="13"/>
  <c r="M134" i="13"/>
  <c r="I54" i="10"/>
  <c r="I103" i="13"/>
  <c r="I104" i="13"/>
  <c r="I105" i="13"/>
  <c r="I106" i="13"/>
  <c r="I107" i="13"/>
  <c r="I109" i="13"/>
  <c r="I110" i="13"/>
  <c r="I111" i="13"/>
  <c r="I113" i="13"/>
  <c r="I134" i="13"/>
  <c r="E54" i="10"/>
  <c r="E103" i="13"/>
  <c r="E104" i="13"/>
  <c r="E105" i="13"/>
  <c r="E106" i="13"/>
  <c r="E107" i="13"/>
  <c r="E109" i="13"/>
  <c r="E110" i="13"/>
  <c r="E111" i="13"/>
  <c r="E113" i="13"/>
  <c r="E134" i="13"/>
  <c r="M47" i="9"/>
  <c r="I47" i="9"/>
  <c r="E47" i="9"/>
  <c r="J39" i="6"/>
  <c r="F39" i="6"/>
  <c r="C99" i="18"/>
  <c r="C162" i="6" s="1"/>
  <c r="C107" i="6"/>
  <c r="O55" i="10"/>
  <c r="O145" i="13"/>
  <c r="K55" i="10"/>
  <c r="K145" i="13"/>
  <c r="G55" i="10"/>
  <c r="G145" i="13"/>
  <c r="C55" i="10"/>
  <c r="C145" i="13"/>
  <c r="O128" i="13"/>
  <c r="K128" i="13"/>
  <c r="G128" i="13"/>
  <c r="C128" i="13"/>
  <c r="O127" i="13"/>
  <c r="K127" i="13"/>
  <c r="G127" i="13"/>
  <c r="C127" i="13"/>
  <c r="O126" i="13"/>
  <c r="K126" i="13"/>
  <c r="G126" i="13"/>
  <c r="C126" i="13"/>
  <c r="O124" i="13"/>
  <c r="K124" i="13"/>
  <c r="G124" i="13"/>
  <c r="C124" i="13"/>
  <c r="O123" i="13"/>
  <c r="K123" i="13"/>
  <c r="G123" i="13"/>
  <c r="C123" i="13"/>
  <c r="O121" i="13"/>
  <c r="K121" i="13"/>
  <c r="G121" i="13"/>
  <c r="C121" i="13"/>
  <c r="O120" i="13"/>
  <c r="K120" i="13"/>
  <c r="G120" i="13"/>
  <c r="C120" i="13"/>
  <c r="O54" i="10"/>
  <c r="O134" i="13"/>
  <c r="K54" i="10"/>
  <c r="K134" i="13"/>
  <c r="G54" i="10"/>
  <c r="G134" i="13"/>
  <c r="C54" i="10"/>
  <c r="C134" i="13"/>
  <c r="O111" i="13"/>
  <c r="K111" i="13"/>
  <c r="G111" i="13"/>
  <c r="C111" i="13"/>
  <c r="O110" i="13"/>
  <c r="K110" i="13"/>
  <c r="G110" i="13"/>
  <c r="C110" i="13"/>
  <c r="O109" i="13"/>
  <c r="K109" i="13"/>
  <c r="G109" i="13"/>
  <c r="C109" i="13"/>
  <c r="O107" i="13"/>
  <c r="K107" i="13"/>
  <c r="G107" i="13"/>
  <c r="C107" i="13"/>
  <c r="O106" i="13"/>
  <c r="K106" i="13"/>
  <c r="G106" i="13"/>
  <c r="C106" i="13"/>
  <c r="O105" i="13"/>
  <c r="K105" i="13"/>
  <c r="G105" i="13"/>
  <c r="C105" i="13"/>
  <c r="O104" i="13"/>
  <c r="K104" i="13"/>
  <c r="G104" i="13"/>
  <c r="C104" i="13"/>
  <c r="O103" i="13"/>
  <c r="K103" i="13"/>
  <c r="G103" i="13"/>
  <c r="C103" i="13"/>
  <c r="D72" i="14"/>
  <c r="D101" i="6" s="1"/>
  <c r="D100" i="14"/>
  <c r="D161" i="6" s="1"/>
  <c r="L98" i="14"/>
  <c r="L159" i="6" s="1"/>
  <c r="D98" i="14"/>
  <c r="D159" i="6" s="1"/>
  <c r="D97" i="14"/>
  <c r="D158" i="6" s="1"/>
  <c r="D30" i="6"/>
  <c r="L127" i="6"/>
  <c r="K99" i="18"/>
  <c r="K162" i="6" s="1"/>
  <c r="P75" i="22"/>
  <c r="P166" i="6" s="1"/>
  <c r="H75" i="22"/>
  <c r="H111" i="6"/>
  <c r="B107" i="29"/>
  <c r="Q42" i="6"/>
  <c r="M42" i="6"/>
  <c r="I42" i="6"/>
  <c r="E42" i="6"/>
  <c r="Q39" i="6"/>
  <c r="M39" i="6"/>
  <c r="I39" i="6"/>
  <c r="E39" i="6"/>
  <c r="Q30" i="6"/>
  <c r="M30" i="6"/>
  <c r="I30" i="6"/>
  <c r="E30" i="6"/>
  <c r="P53" i="10"/>
  <c r="H53" i="10"/>
  <c r="Q58" i="10"/>
  <c r="M58" i="10"/>
  <c r="E58" i="10"/>
  <c r="P146" i="11"/>
  <c r="P147" i="11"/>
  <c r="P148" i="11"/>
  <c r="P149" i="11"/>
  <c r="P150" i="11"/>
  <c r="P151" i="11"/>
  <c r="P152" i="11"/>
  <c r="P153" i="11"/>
  <c r="P154" i="11"/>
  <c r="L146" i="11"/>
  <c r="L147" i="11"/>
  <c r="L148" i="11"/>
  <c r="L149" i="11"/>
  <c r="L150" i="11"/>
  <c r="L151" i="11"/>
  <c r="L152" i="11"/>
  <c r="L153" i="11"/>
  <c r="L154" i="11"/>
  <c r="H146" i="11"/>
  <c r="H147" i="11"/>
  <c r="H148" i="11"/>
  <c r="H149" i="11"/>
  <c r="H150" i="11"/>
  <c r="H151" i="11"/>
  <c r="H152" i="11"/>
  <c r="H153" i="11"/>
  <c r="H154" i="11"/>
  <c r="D146" i="11"/>
  <c r="D147" i="11"/>
  <c r="D148" i="11"/>
  <c r="D149" i="11"/>
  <c r="D150" i="11"/>
  <c r="D151" i="11"/>
  <c r="D152" i="11"/>
  <c r="D153" i="11"/>
  <c r="D154" i="11"/>
  <c r="P135" i="11"/>
  <c r="P136" i="11"/>
  <c r="P137" i="11"/>
  <c r="P138" i="11"/>
  <c r="P139" i="11"/>
  <c r="P140" i="11"/>
  <c r="P141" i="11"/>
  <c r="P142" i="11"/>
  <c r="P143" i="11"/>
  <c r="L135" i="11"/>
  <c r="L136" i="11"/>
  <c r="L137" i="11"/>
  <c r="L138" i="11"/>
  <c r="L139" i="11"/>
  <c r="L140" i="11"/>
  <c r="L141" i="11"/>
  <c r="L142" i="11"/>
  <c r="L143" i="11"/>
  <c r="H135" i="11"/>
  <c r="H136" i="11"/>
  <c r="H137" i="11"/>
  <c r="H138" i="11"/>
  <c r="H139" i="11"/>
  <c r="H140" i="11"/>
  <c r="H141" i="11"/>
  <c r="H142" i="11"/>
  <c r="H143" i="11"/>
  <c r="D135" i="11"/>
  <c r="D136" i="11"/>
  <c r="D137" i="11"/>
  <c r="D138" i="11"/>
  <c r="D139" i="11"/>
  <c r="D140" i="11"/>
  <c r="D141" i="11"/>
  <c r="D142" i="11"/>
  <c r="D143" i="11"/>
  <c r="M154" i="13"/>
  <c r="E154" i="13"/>
  <c r="M153" i="13"/>
  <c r="E153" i="13"/>
  <c r="M151" i="13"/>
  <c r="E151" i="13"/>
  <c r="M150" i="13"/>
  <c r="E150" i="13"/>
  <c r="M143" i="13"/>
  <c r="E143" i="13"/>
  <c r="M142" i="13"/>
  <c r="E142" i="13"/>
  <c r="M141" i="13"/>
  <c r="E141" i="13"/>
  <c r="M140" i="13"/>
  <c r="E140" i="13"/>
  <c r="M139" i="13"/>
  <c r="E139" i="13"/>
  <c r="N72" i="14"/>
  <c r="N250" i="15"/>
  <c r="N251" i="15"/>
  <c r="N252" i="15"/>
  <c r="N253" i="15"/>
  <c r="N254" i="15"/>
  <c r="N255" i="15"/>
  <c r="N256" i="15"/>
  <c r="N257" i="15"/>
  <c r="J250" i="15"/>
  <c r="J251" i="15"/>
  <c r="J252" i="15"/>
  <c r="J253" i="15"/>
  <c r="J254" i="15"/>
  <c r="J255" i="15"/>
  <c r="J256" i="15"/>
  <c r="J257" i="15"/>
  <c r="F250" i="15"/>
  <c r="F251" i="15"/>
  <c r="F252" i="15"/>
  <c r="F253" i="15"/>
  <c r="F254" i="15"/>
  <c r="F255" i="15"/>
  <c r="F256" i="15"/>
  <c r="F257" i="15"/>
  <c r="B250" i="15"/>
  <c r="B251" i="15"/>
  <c r="B252" i="15"/>
  <c r="B253" i="15"/>
  <c r="B254" i="15"/>
  <c r="B255" i="15"/>
  <c r="B256" i="15"/>
  <c r="B257" i="15"/>
  <c r="N240" i="15"/>
  <c r="N241" i="15"/>
  <c r="N242" i="15"/>
  <c r="N243" i="15"/>
  <c r="N244" i="15"/>
  <c r="N245" i="15"/>
  <c r="N246" i="15"/>
  <c r="N247" i="15"/>
  <c r="J240" i="15"/>
  <c r="J241" i="15"/>
  <c r="J242" i="15"/>
  <c r="J243" i="15"/>
  <c r="J244" i="15"/>
  <c r="J245" i="15"/>
  <c r="J246" i="15"/>
  <c r="J247" i="15"/>
  <c r="F240" i="15"/>
  <c r="F241" i="15"/>
  <c r="F242" i="15"/>
  <c r="F243" i="15"/>
  <c r="F244" i="15"/>
  <c r="F245" i="15"/>
  <c r="F246" i="15"/>
  <c r="F247" i="15"/>
  <c r="B240" i="15"/>
  <c r="B241" i="15"/>
  <c r="B242" i="15"/>
  <c r="B243" i="15"/>
  <c r="B244" i="15"/>
  <c r="B245" i="15"/>
  <c r="B246" i="15"/>
  <c r="B247" i="15"/>
  <c r="N230" i="15"/>
  <c r="N231" i="15"/>
  <c r="N232" i="15"/>
  <c r="N233" i="15"/>
  <c r="N234" i="15"/>
  <c r="N235" i="15"/>
  <c r="N236" i="15"/>
  <c r="N237" i="15"/>
  <c r="J230" i="15"/>
  <c r="J231" i="15"/>
  <c r="J232" i="15"/>
  <c r="J233" i="15"/>
  <c r="J234" i="15"/>
  <c r="J235" i="15"/>
  <c r="J236" i="15"/>
  <c r="J237" i="15"/>
  <c r="F230" i="15"/>
  <c r="F231" i="15"/>
  <c r="F232" i="15"/>
  <c r="F233" i="15"/>
  <c r="F234" i="15"/>
  <c r="F235" i="15"/>
  <c r="F236" i="15"/>
  <c r="F237" i="15"/>
  <c r="B230" i="15"/>
  <c r="B231" i="15"/>
  <c r="B232" i="15"/>
  <c r="B233" i="15"/>
  <c r="B234" i="15"/>
  <c r="B235" i="15"/>
  <c r="B236" i="15"/>
  <c r="B237" i="15"/>
  <c r="N221" i="15"/>
  <c r="N222" i="15"/>
  <c r="N223" i="15"/>
  <c r="N224" i="15"/>
  <c r="N225" i="15"/>
  <c r="N226" i="15"/>
  <c r="N227" i="15"/>
  <c r="J221" i="15"/>
  <c r="J222" i="15"/>
  <c r="J223" i="15"/>
  <c r="J224" i="15"/>
  <c r="J225" i="15"/>
  <c r="J226" i="15"/>
  <c r="J227" i="15"/>
  <c r="F221" i="15"/>
  <c r="F222" i="15"/>
  <c r="F223" i="15"/>
  <c r="F224" i="15"/>
  <c r="F225" i="15"/>
  <c r="F226" i="15"/>
  <c r="F227" i="15"/>
  <c r="B221" i="15"/>
  <c r="B222" i="15"/>
  <c r="B223" i="15"/>
  <c r="B224" i="15"/>
  <c r="B225" i="15"/>
  <c r="B226" i="15"/>
  <c r="B227" i="15"/>
  <c r="O257" i="17"/>
  <c r="O257" i="16"/>
  <c r="K257" i="17"/>
  <c r="K257" i="16"/>
  <c r="G257" i="17"/>
  <c r="G257" i="16"/>
  <c r="C257" i="17"/>
  <c r="C257" i="16"/>
  <c r="O256" i="17"/>
  <c r="O256" i="16"/>
  <c r="K256" i="17"/>
  <c r="K256" i="16"/>
  <c r="G256" i="17"/>
  <c r="G256" i="16"/>
  <c r="C256" i="17"/>
  <c r="C256" i="16"/>
  <c r="O255" i="17"/>
  <c r="O255" i="16"/>
  <c r="K255" i="17"/>
  <c r="K255" i="16"/>
  <c r="G255" i="17"/>
  <c r="G255" i="16"/>
  <c r="C255" i="17"/>
  <c r="C255" i="16"/>
  <c r="O254" i="17"/>
  <c r="O254" i="16"/>
  <c r="K254" i="17"/>
  <c r="K254" i="16"/>
  <c r="G254" i="17"/>
  <c r="G254" i="16"/>
  <c r="C254" i="17"/>
  <c r="C254" i="16"/>
  <c r="O247" i="17"/>
  <c r="O247" i="16"/>
  <c r="K247" i="17"/>
  <c r="K247" i="16"/>
  <c r="G247" i="17"/>
  <c r="G247" i="16"/>
  <c r="C247" i="17"/>
  <c r="C247" i="16"/>
  <c r="O246" i="17"/>
  <c r="O246" i="16"/>
  <c r="K246" i="17"/>
  <c r="K246" i="16"/>
  <c r="G246" i="17"/>
  <c r="G246" i="16"/>
  <c r="C246" i="17"/>
  <c r="C246" i="16"/>
  <c r="O245" i="17"/>
  <c r="O245" i="16"/>
  <c r="K245" i="17"/>
  <c r="K245" i="16"/>
  <c r="G245" i="17"/>
  <c r="G245" i="16"/>
  <c r="C245" i="17"/>
  <c r="C245" i="16"/>
  <c r="O244" i="17"/>
  <c r="O244" i="16"/>
  <c r="K244" i="17"/>
  <c r="K244" i="16"/>
  <c r="G244" i="17"/>
  <c r="G244" i="16"/>
  <c r="C244" i="17"/>
  <c r="C244" i="16"/>
  <c r="O239" i="17"/>
  <c r="O239" i="16"/>
  <c r="K239" i="17"/>
  <c r="K239" i="16"/>
  <c r="G239" i="17"/>
  <c r="G239" i="16"/>
  <c r="C239" i="17"/>
  <c r="C239" i="16"/>
  <c r="O237" i="17"/>
  <c r="O237" i="16"/>
  <c r="K237" i="17"/>
  <c r="K237" i="16"/>
  <c r="G237" i="17"/>
  <c r="G237" i="16"/>
  <c r="C237" i="17"/>
  <c r="C237" i="16"/>
  <c r="O236" i="17"/>
  <c r="O236" i="16"/>
  <c r="K236" i="17"/>
  <c r="K236" i="16"/>
  <c r="G236" i="17"/>
  <c r="G236" i="16"/>
  <c r="C236" i="17"/>
  <c r="C236" i="16"/>
  <c r="G234" i="16"/>
  <c r="G233" i="16"/>
  <c r="G232" i="16"/>
  <c r="G231" i="16"/>
  <c r="G230" i="16"/>
  <c r="G227" i="16"/>
  <c r="G226" i="16"/>
  <c r="G225" i="16"/>
  <c r="G224" i="16"/>
  <c r="G223" i="16"/>
  <c r="G222" i="16"/>
  <c r="G221" i="16"/>
  <c r="G220" i="16"/>
  <c r="Q180" i="21"/>
  <c r="Q181" i="21"/>
  <c r="Q182" i="21"/>
  <c r="Q184" i="21"/>
  <c r="Q185" i="21"/>
  <c r="Q187" i="21"/>
  <c r="Q188" i="21"/>
  <c r="Q189" i="21"/>
  <c r="Q192" i="21"/>
  <c r="Q226" i="21"/>
  <c r="Q80" i="18"/>
  <c r="M180" i="21"/>
  <c r="M181" i="21"/>
  <c r="M182" i="21"/>
  <c r="M184" i="21"/>
  <c r="M185" i="21"/>
  <c r="M187" i="21"/>
  <c r="M188" i="21"/>
  <c r="M189" i="21"/>
  <c r="M192" i="21"/>
  <c r="M226" i="21"/>
  <c r="M80" i="18"/>
  <c r="I180" i="21"/>
  <c r="I181" i="21"/>
  <c r="I182" i="21"/>
  <c r="I184" i="21"/>
  <c r="I185" i="21"/>
  <c r="I187" i="21"/>
  <c r="I188" i="21"/>
  <c r="I189" i="21"/>
  <c r="I192" i="21"/>
  <c r="I226" i="21"/>
  <c r="I80" i="18"/>
  <c r="E180" i="21"/>
  <c r="E181" i="21"/>
  <c r="E182" i="21"/>
  <c r="E184" i="21"/>
  <c r="E185" i="21"/>
  <c r="E187" i="21"/>
  <c r="E188" i="21"/>
  <c r="E189" i="21"/>
  <c r="E192" i="21"/>
  <c r="E226" i="21"/>
  <c r="E80" i="18"/>
  <c r="Q162" i="21"/>
  <c r="Q164" i="21"/>
  <c r="Q165" i="21"/>
  <c r="Q166" i="21"/>
  <c r="Q168" i="21"/>
  <c r="Q169" i="21"/>
  <c r="Q170" i="21"/>
  <c r="Q173" i="21"/>
  <c r="Q214" i="21"/>
  <c r="Q79" i="18"/>
  <c r="M162" i="21"/>
  <c r="M164" i="21"/>
  <c r="M165" i="21"/>
  <c r="M166" i="21"/>
  <c r="M168" i="21"/>
  <c r="M169" i="21"/>
  <c r="M170" i="21"/>
  <c r="M173" i="21"/>
  <c r="M214" i="21"/>
  <c r="M79" i="18"/>
  <c r="I162" i="21"/>
  <c r="I164" i="21"/>
  <c r="I165" i="21"/>
  <c r="I166" i="21"/>
  <c r="I168" i="21"/>
  <c r="I169" i="21"/>
  <c r="I170" i="21"/>
  <c r="I173" i="21"/>
  <c r="I214" i="21"/>
  <c r="I79" i="18"/>
  <c r="E162" i="21"/>
  <c r="E164" i="21"/>
  <c r="E165" i="21"/>
  <c r="E166" i="21"/>
  <c r="E168" i="21"/>
  <c r="E169" i="21"/>
  <c r="E170" i="21"/>
  <c r="E173" i="21"/>
  <c r="E214" i="21"/>
  <c r="E79" i="18"/>
  <c r="Q60" i="22"/>
  <c r="Q148" i="25"/>
  <c r="Q150" i="25"/>
  <c r="Q151" i="25"/>
  <c r="Q152" i="25"/>
  <c r="Q154" i="25"/>
  <c r="Q155" i="25"/>
  <c r="Q157" i="25"/>
  <c r="Q158" i="25"/>
  <c r="Q160" i="25"/>
  <c r="Q191" i="25"/>
  <c r="I60" i="22"/>
  <c r="I148" i="25"/>
  <c r="I150" i="25"/>
  <c r="I151" i="25"/>
  <c r="I152" i="25"/>
  <c r="I154" i="25"/>
  <c r="I155" i="25"/>
  <c r="I157" i="25"/>
  <c r="I158" i="25"/>
  <c r="I160" i="25"/>
  <c r="I191" i="25"/>
  <c r="M123" i="28"/>
  <c r="I123" i="28"/>
  <c r="E123" i="28"/>
  <c r="O95" i="28"/>
  <c r="G95" i="28"/>
  <c r="P107" i="29"/>
  <c r="H107" i="29"/>
  <c r="N153" i="29"/>
  <c r="N59" i="26"/>
  <c r="J153" i="29"/>
  <c r="J59" i="26"/>
  <c r="F153" i="29"/>
  <c r="F59" i="26"/>
  <c r="N143" i="29"/>
  <c r="N58" i="26"/>
  <c r="J143" i="29"/>
  <c r="J58" i="26"/>
  <c r="F143" i="29"/>
  <c r="F58" i="26"/>
  <c r="N50" i="9"/>
  <c r="J50" i="9"/>
  <c r="F50" i="9"/>
  <c r="B50" i="9"/>
  <c r="N49" i="9"/>
  <c r="J49" i="9"/>
  <c r="F49" i="9"/>
  <c r="B49" i="9"/>
  <c r="N48" i="9"/>
  <c r="J48" i="9"/>
  <c r="F48" i="9"/>
  <c r="B48" i="9"/>
  <c r="N133" i="29"/>
  <c r="N57" i="26"/>
  <c r="N56" i="26" s="1"/>
  <c r="N115" i="6" s="1"/>
  <c r="J133" i="29"/>
  <c r="J57" i="26"/>
  <c r="F133" i="29"/>
  <c r="F57" i="26"/>
  <c r="F56" i="26" s="1"/>
  <c r="F115" i="6" s="1"/>
  <c r="Q113" i="31"/>
  <c r="Q114" i="31"/>
  <c r="Q115" i="31"/>
  <c r="Q116" i="31"/>
  <c r="Q117" i="31"/>
  <c r="Q118" i="31"/>
  <c r="Q119" i="31"/>
  <c r="Q120" i="31"/>
  <c r="Q121" i="31"/>
  <c r="Q122" i="31"/>
  <c r="Q123" i="31"/>
  <c r="M113" i="31"/>
  <c r="M114" i="31"/>
  <c r="M115" i="31"/>
  <c r="M116" i="31"/>
  <c r="M117" i="31"/>
  <c r="M118" i="31"/>
  <c r="M119" i="31"/>
  <c r="M120" i="31"/>
  <c r="M121" i="31"/>
  <c r="M122" i="31"/>
  <c r="M123" i="31"/>
  <c r="I113" i="31"/>
  <c r="I114" i="31"/>
  <c r="I115" i="31"/>
  <c r="I116" i="31"/>
  <c r="I117" i="31"/>
  <c r="I118" i="31"/>
  <c r="I119" i="31"/>
  <c r="I120" i="31"/>
  <c r="I121" i="31"/>
  <c r="I122" i="31"/>
  <c r="I123" i="31"/>
  <c r="E113" i="31"/>
  <c r="E114" i="31"/>
  <c r="E115" i="31"/>
  <c r="E116" i="31"/>
  <c r="E117" i="31"/>
  <c r="E118" i="31"/>
  <c r="E119" i="31"/>
  <c r="E120" i="31"/>
  <c r="E121" i="31"/>
  <c r="E122" i="31"/>
  <c r="E123" i="31"/>
  <c r="N83" i="31"/>
  <c r="J83" i="31"/>
  <c r="F83" i="31"/>
  <c r="P91" i="53"/>
  <c r="P106" i="53"/>
  <c r="L91" i="53"/>
  <c r="L106" i="53"/>
  <c r="H91" i="53"/>
  <c r="H106" i="53"/>
  <c r="D91" i="53"/>
  <c r="D106" i="53"/>
  <c r="P105" i="53"/>
  <c r="P90" i="53"/>
  <c r="L90" i="53"/>
  <c r="L105" i="53"/>
  <c r="H90" i="53"/>
  <c r="H105" i="53"/>
  <c r="D90" i="53"/>
  <c r="D105" i="53"/>
  <c r="P104" i="53"/>
  <c r="P86" i="53"/>
  <c r="L86" i="53"/>
  <c r="L104" i="53"/>
  <c r="H86" i="53"/>
  <c r="H104" i="53"/>
  <c r="D86" i="53"/>
  <c r="D104" i="53"/>
  <c r="P103" i="53"/>
  <c r="P82" i="53"/>
  <c r="L82" i="53"/>
  <c r="L103" i="53"/>
  <c r="H82" i="53"/>
  <c r="H103" i="53"/>
  <c r="D82" i="53"/>
  <c r="D103" i="53"/>
  <c r="P102" i="53"/>
  <c r="P79" i="53"/>
  <c r="L79" i="53"/>
  <c r="L102" i="53"/>
  <c r="H79" i="53"/>
  <c r="H102" i="53"/>
  <c r="D79" i="53"/>
  <c r="D102" i="53"/>
  <c r="P101" i="53"/>
  <c r="P78" i="53"/>
  <c r="L78" i="53"/>
  <c r="L101" i="53"/>
  <c r="H78" i="53"/>
  <c r="H101" i="53"/>
  <c r="D78" i="53"/>
  <c r="D101" i="53"/>
  <c r="P100" i="53"/>
  <c r="P77" i="53"/>
  <c r="L77" i="53"/>
  <c r="L100" i="53"/>
  <c r="H77" i="53"/>
  <c r="H100" i="53"/>
  <c r="D77" i="53"/>
  <c r="D100" i="53"/>
  <c r="P76" i="53"/>
  <c r="P99" i="53"/>
  <c r="L76" i="53"/>
  <c r="L99" i="53"/>
  <c r="H76" i="53"/>
  <c r="H99" i="53"/>
  <c r="D76" i="53"/>
  <c r="D99" i="53"/>
  <c r="P75" i="53"/>
  <c r="P98" i="53"/>
  <c r="L75" i="53"/>
  <c r="L98" i="53"/>
  <c r="H75" i="53"/>
  <c r="H98" i="53"/>
  <c r="D75" i="53"/>
  <c r="D98" i="53"/>
  <c r="P74" i="53"/>
  <c r="P97" i="53"/>
  <c r="L74" i="53"/>
  <c r="L97" i="53"/>
  <c r="H74" i="53"/>
  <c r="H97" i="53"/>
  <c r="D74" i="53"/>
  <c r="D97" i="53"/>
  <c r="P73" i="53"/>
  <c r="P96" i="53"/>
  <c r="L73" i="53"/>
  <c r="L96" i="53"/>
  <c r="H73" i="53"/>
  <c r="H96" i="53"/>
  <c r="D73" i="53"/>
  <c r="D96" i="53"/>
  <c r="P102" i="6"/>
  <c r="L102" i="6"/>
  <c r="H102" i="6"/>
  <c r="D102" i="6"/>
  <c r="L99" i="6"/>
  <c r="D99" i="6"/>
  <c r="L60" i="6"/>
  <c r="L133" i="6" s="1"/>
  <c r="P59" i="6"/>
  <c r="L59" i="6"/>
  <c r="H59" i="6"/>
  <c r="D59" i="6"/>
  <c r="P57" i="6"/>
  <c r="L57" i="6"/>
  <c r="H57" i="6"/>
  <c r="D57" i="6"/>
  <c r="P56" i="6"/>
  <c r="L56" i="6"/>
  <c r="H56" i="6"/>
  <c r="D56" i="6"/>
  <c r="P54" i="6"/>
  <c r="P4" i="6"/>
  <c r="P128" i="6" s="1"/>
  <c r="L4" i="6"/>
  <c r="H4" i="6"/>
  <c r="D4" i="6"/>
  <c r="P63" i="10"/>
  <c r="L63" i="10"/>
  <c r="H63" i="10"/>
  <c r="D63" i="10"/>
  <c r="P62" i="10"/>
  <c r="L62" i="10"/>
  <c r="H62" i="10"/>
  <c r="D62" i="10"/>
  <c r="N61" i="10"/>
  <c r="F61" i="10"/>
  <c r="P60" i="10"/>
  <c r="L60" i="10"/>
  <c r="H60" i="10"/>
  <c r="D60" i="10"/>
  <c r="P59" i="10"/>
  <c r="L59" i="10"/>
  <c r="H59" i="10"/>
  <c r="D59" i="10"/>
  <c r="O57" i="10"/>
  <c r="O61" i="10"/>
  <c r="K57" i="10"/>
  <c r="K61" i="10"/>
  <c r="G57" i="10"/>
  <c r="G61" i="10"/>
  <c r="O154" i="11"/>
  <c r="G154" i="11"/>
  <c r="O153" i="11"/>
  <c r="G153" i="11"/>
  <c r="O152" i="11"/>
  <c r="G152" i="11"/>
  <c r="O151" i="11"/>
  <c r="G151" i="11"/>
  <c r="O150" i="11"/>
  <c r="G150" i="11"/>
  <c r="O149" i="11"/>
  <c r="G149" i="11"/>
  <c r="O148" i="11"/>
  <c r="G148" i="11"/>
  <c r="O147" i="11"/>
  <c r="G147" i="11"/>
  <c r="O146" i="11"/>
  <c r="G146" i="11"/>
  <c r="O143" i="11"/>
  <c r="G143" i="11"/>
  <c r="O142" i="11"/>
  <c r="G142" i="11"/>
  <c r="O141" i="11"/>
  <c r="G141" i="11"/>
  <c r="O140" i="11"/>
  <c r="G140" i="11"/>
  <c r="O139" i="11"/>
  <c r="G139" i="11"/>
  <c r="O138" i="11"/>
  <c r="G138" i="11"/>
  <c r="O137" i="11"/>
  <c r="G137" i="11"/>
  <c r="O136" i="11"/>
  <c r="G136" i="11"/>
  <c r="O135" i="11"/>
  <c r="G135" i="11"/>
  <c r="K154" i="13"/>
  <c r="C154" i="13"/>
  <c r="K153" i="13"/>
  <c r="C153" i="13"/>
  <c r="K151" i="13"/>
  <c r="C151" i="13"/>
  <c r="K150" i="13"/>
  <c r="C150" i="13"/>
  <c r="K143" i="13"/>
  <c r="C143" i="13"/>
  <c r="K142" i="13"/>
  <c r="C142" i="13"/>
  <c r="K141" i="13"/>
  <c r="C141" i="13"/>
  <c r="K140" i="13"/>
  <c r="C140" i="13"/>
  <c r="K139" i="13"/>
  <c r="C139" i="13"/>
  <c r="K130" i="13"/>
  <c r="C130" i="13"/>
  <c r="K113" i="13"/>
  <c r="C113" i="13"/>
  <c r="N120" i="13"/>
  <c r="N121" i="13"/>
  <c r="N123" i="13"/>
  <c r="N124" i="13"/>
  <c r="N126" i="13"/>
  <c r="N127" i="13"/>
  <c r="N128" i="13"/>
  <c r="N130" i="13"/>
  <c r="N145" i="13"/>
  <c r="J120" i="13"/>
  <c r="J121" i="13"/>
  <c r="J123" i="13"/>
  <c r="J124" i="13"/>
  <c r="J126" i="13"/>
  <c r="J127" i="13"/>
  <c r="J128" i="13"/>
  <c r="J130" i="13"/>
  <c r="J145" i="13"/>
  <c r="F120" i="13"/>
  <c r="F121" i="13"/>
  <c r="F123" i="13"/>
  <c r="F124" i="13"/>
  <c r="F126" i="13"/>
  <c r="F127" i="13"/>
  <c r="F128" i="13"/>
  <c r="F130" i="13"/>
  <c r="F145" i="13"/>
  <c r="B120" i="13"/>
  <c r="B121" i="13"/>
  <c r="B123" i="13"/>
  <c r="B124" i="13"/>
  <c r="B126" i="13"/>
  <c r="B127" i="13"/>
  <c r="B128" i="13"/>
  <c r="B130" i="13"/>
  <c r="B145" i="13"/>
  <c r="N103" i="13"/>
  <c r="N104" i="13"/>
  <c r="N105" i="13"/>
  <c r="N106" i="13"/>
  <c r="N107" i="13"/>
  <c r="N109" i="13"/>
  <c r="N110" i="13"/>
  <c r="N111" i="13"/>
  <c r="N113" i="13"/>
  <c r="N134" i="13"/>
  <c r="J103" i="13"/>
  <c r="J104" i="13"/>
  <c r="J105" i="13"/>
  <c r="J106" i="13"/>
  <c r="J107" i="13"/>
  <c r="J109" i="13"/>
  <c r="J110" i="13"/>
  <c r="J111" i="13"/>
  <c r="J113" i="13"/>
  <c r="J134" i="13"/>
  <c r="F103" i="13"/>
  <c r="F104" i="13"/>
  <c r="F105" i="13"/>
  <c r="F106" i="13"/>
  <c r="F107" i="13"/>
  <c r="F109" i="13"/>
  <c r="F110" i="13"/>
  <c r="F111" i="13"/>
  <c r="F113" i="13"/>
  <c r="F134" i="13"/>
  <c r="B103" i="13"/>
  <c r="B104" i="13"/>
  <c r="B105" i="13"/>
  <c r="B106" i="13"/>
  <c r="B107" i="13"/>
  <c r="B109" i="13"/>
  <c r="B110" i="13"/>
  <c r="B111" i="13"/>
  <c r="B113" i="13"/>
  <c r="B134" i="13"/>
  <c r="K257" i="15"/>
  <c r="C257" i="15"/>
  <c r="K256" i="15"/>
  <c r="C256" i="15"/>
  <c r="K255" i="15"/>
  <c r="C255" i="15"/>
  <c r="K254" i="15"/>
  <c r="C254" i="15"/>
  <c r="K253" i="15"/>
  <c r="C253" i="15"/>
  <c r="K252" i="15"/>
  <c r="C252" i="15"/>
  <c r="K251" i="15"/>
  <c r="C251" i="15"/>
  <c r="K250" i="15"/>
  <c r="C250" i="15"/>
  <c r="K247" i="15"/>
  <c r="C247" i="15"/>
  <c r="K246" i="15"/>
  <c r="C246" i="15"/>
  <c r="K245" i="15"/>
  <c r="C245" i="15"/>
  <c r="K244" i="15"/>
  <c r="C244" i="15"/>
  <c r="K243" i="15"/>
  <c r="C243" i="15"/>
  <c r="K242" i="15"/>
  <c r="C242" i="15"/>
  <c r="K241" i="15"/>
  <c r="C241" i="15"/>
  <c r="K240" i="15"/>
  <c r="C240" i="15"/>
  <c r="K237" i="15"/>
  <c r="C237" i="15"/>
  <c r="K236" i="15"/>
  <c r="C236" i="15"/>
  <c r="K235" i="15"/>
  <c r="C235" i="15"/>
  <c r="K234" i="15"/>
  <c r="C234" i="15"/>
  <c r="K233" i="15"/>
  <c r="C233" i="15"/>
  <c r="K232" i="15"/>
  <c r="C232" i="15"/>
  <c r="K231" i="15"/>
  <c r="C231" i="15"/>
  <c r="K230" i="15"/>
  <c r="C230" i="15"/>
  <c r="K227" i="15"/>
  <c r="C227" i="15"/>
  <c r="K226" i="15"/>
  <c r="C226" i="15"/>
  <c r="K225" i="15"/>
  <c r="C225" i="15"/>
  <c r="K224" i="15"/>
  <c r="C224" i="15"/>
  <c r="K223" i="15"/>
  <c r="C223" i="15"/>
  <c r="K222" i="15"/>
  <c r="C222" i="15"/>
  <c r="K221" i="15"/>
  <c r="C221" i="15"/>
  <c r="C234" i="16"/>
  <c r="C227" i="16"/>
  <c r="C226" i="16"/>
  <c r="C225" i="16"/>
  <c r="C220" i="16"/>
  <c r="O205" i="17"/>
  <c r="O206" i="17"/>
  <c r="O207" i="17"/>
  <c r="O209" i="17"/>
  <c r="O210" i="17"/>
  <c r="O212" i="17"/>
  <c r="O213" i="17"/>
  <c r="O214" i="17"/>
  <c r="O216" i="17"/>
  <c r="O249" i="17"/>
  <c r="O77" i="14"/>
  <c r="K205" i="17"/>
  <c r="K206" i="17"/>
  <c r="K207" i="17"/>
  <c r="K209" i="17"/>
  <c r="K210" i="17"/>
  <c r="K212" i="17"/>
  <c r="K213" i="17"/>
  <c r="K214" i="17"/>
  <c r="K216" i="17"/>
  <c r="K249" i="17"/>
  <c r="K77" i="14"/>
  <c r="G205" i="17"/>
  <c r="G206" i="17"/>
  <c r="G207" i="17"/>
  <c r="G209" i="17"/>
  <c r="G210" i="17"/>
  <c r="G212" i="17"/>
  <c r="G213" i="17"/>
  <c r="G214" i="17"/>
  <c r="G216" i="17"/>
  <c r="G249" i="17"/>
  <c r="G77" i="14"/>
  <c r="C209" i="17"/>
  <c r="C210" i="17"/>
  <c r="C212" i="17"/>
  <c r="C213" i="17"/>
  <c r="C214" i="17"/>
  <c r="C216" i="17"/>
  <c r="C249" i="17"/>
  <c r="C77" i="14"/>
  <c r="O172" i="17"/>
  <c r="O174" i="17"/>
  <c r="O175" i="17"/>
  <c r="O177" i="17"/>
  <c r="O178" i="17"/>
  <c r="O179" i="17"/>
  <c r="O181" i="17"/>
  <c r="O229" i="17"/>
  <c r="O75" i="14"/>
  <c r="O74" i="14" s="1"/>
  <c r="K172" i="17"/>
  <c r="K174" i="17"/>
  <c r="K175" i="17"/>
  <c r="K177" i="17"/>
  <c r="K178" i="17"/>
  <c r="K179" i="17"/>
  <c r="K181" i="17"/>
  <c r="K229" i="17"/>
  <c r="K75" i="14"/>
  <c r="K74" i="14" s="1"/>
  <c r="G172" i="17"/>
  <c r="G174" i="17"/>
  <c r="G175" i="17"/>
  <c r="G177" i="17"/>
  <c r="G178" i="17"/>
  <c r="G179" i="17"/>
  <c r="G181" i="17"/>
  <c r="G229" i="17"/>
  <c r="G75" i="14"/>
  <c r="G74" i="14" s="1"/>
  <c r="C172" i="17"/>
  <c r="C174" i="17"/>
  <c r="C175" i="17"/>
  <c r="C177" i="17"/>
  <c r="C178" i="17"/>
  <c r="C179" i="17"/>
  <c r="C181" i="17"/>
  <c r="C229" i="17"/>
  <c r="C75" i="14"/>
  <c r="C74" i="14" s="1"/>
  <c r="P180" i="21"/>
  <c r="P181" i="21"/>
  <c r="P182" i="21"/>
  <c r="P184" i="21"/>
  <c r="P185" i="21"/>
  <c r="P187" i="21"/>
  <c r="P188" i="21"/>
  <c r="P189" i="21"/>
  <c r="P192" i="21"/>
  <c r="P226" i="21"/>
  <c r="P80" i="18"/>
  <c r="P109" i="6" s="1"/>
  <c r="L180" i="21"/>
  <c r="L181" i="21"/>
  <c r="L182" i="21"/>
  <c r="L184" i="21"/>
  <c r="L185" i="21"/>
  <c r="L187" i="21"/>
  <c r="L188" i="21"/>
  <c r="L189" i="21"/>
  <c r="L192" i="21"/>
  <c r="L226" i="21"/>
  <c r="L80" i="18"/>
  <c r="L109" i="6" s="1"/>
  <c r="H180" i="21"/>
  <c r="H181" i="21"/>
  <c r="H182" i="21"/>
  <c r="H184" i="21"/>
  <c r="H185" i="21"/>
  <c r="H187" i="21"/>
  <c r="H188" i="21"/>
  <c r="H189" i="21"/>
  <c r="H192" i="21"/>
  <c r="H226" i="21"/>
  <c r="H80" i="18"/>
  <c r="H109" i="6" s="1"/>
  <c r="D180" i="21"/>
  <c r="D181" i="21"/>
  <c r="D182" i="21"/>
  <c r="D184" i="21"/>
  <c r="D185" i="21"/>
  <c r="D187" i="21"/>
  <c r="D188" i="21"/>
  <c r="D189" i="21"/>
  <c r="D192" i="21"/>
  <c r="D226" i="21"/>
  <c r="D80" i="18"/>
  <c r="D109" i="6" s="1"/>
  <c r="P162" i="21"/>
  <c r="P164" i="21"/>
  <c r="P165" i="21"/>
  <c r="P166" i="21"/>
  <c r="P168" i="21"/>
  <c r="P169" i="21"/>
  <c r="P170" i="21"/>
  <c r="P173" i="21"/>
  <c r="P214" i="21"/>
  <c r="P79" i="18"/>
  <c r="P100" i="18" s="1"/>
  <c r="P163" i="6" s="1"/>
  <c r="L162" i="21"/>
  <c r="L164" i="21"/>
  <c r="L165" i="21"/>
  <c r="L166" i="21"/>
  <c r="L168" i="21"/>
  <c r="L169" i="21"/>
  <c r="L170" i="21"/>
  <c r="L173" i="21"/>
  <c r="L214" i="21"/>
  <c r="L79" i="18"/>
  <c r="L100" i="18" s="1"/>
  <c r="L163" i="6" s="1"/>
  <c r="H162" i="21"/>
  <c r="H164" i="21"/>
  <c r="H165" i="21"/>
  <c r="H166" i="21"/>
  <c r="H168" i="21"/>
  <c r="H169" i="21"/>
  <c r="H170" i="21"/>
  <c r="H173" i="21"/>
  <c r="H214" i="21"/>
  <c r="H79" i="18"/>
  <c r="H100" i="18" s="1"/>
  <c r="H163" i="6" s="1"/>
  <c r="D162" i="21"/>
  <c r="D164" i="21"/>
  <c r="D165" i="21"/>
  <c r="D166" i="21"/>
  <c r="D168" i="21"/>
  <c r="D169" i="21"/>
  <c r="D170" i="21"/>
  <c r="D173" i="21"/>
  <c r="D214" i="21"/>
  <c r="D79" i="18"/>
  <c r="D100" i="18" s="1"/>
  <c r="D163" i="6" s="1"/>
  <c r="M107" i="28"/>
  <c r="E107" i="28"/>
  <c r="O153" i="28"/>
  <c r="O72" i="26"/>
  <c r="K153" i="28"/>
  <c r="K72" i="26"/>
  <c r="G153" i="28"/>
  <c r="G72" i="26"/>
  <c r="C153" i="28"/>
  <c r="C72" i="26"/>
  <c r="O71" i="26"/>
  <c r="O143" i="28"/>
  <c r="K143" i="28"/>
  <c r="K71" i="26"/>
  <c r="G71" i="26"/>
  <c r="G143" i="28"/>
  <c r="C143" i="28"/>
  <c r="C71" i="26"/>
  <c r="O70" i="26"/>
  <c r="O133" i="28"/>
  <c r="K133" i="28"/>
  <c r="K70" i="26"/>
  <c r="G70" i="26"/>
  <c r="G133" i="28"/>
  <c r="C133" i="28"/>
  <c r="C70" i="26"/>
  <c r="P159" i="29"/>
  <c r="L159" i="29"/>
  <c r="H159" i="29"/>
  <c r="D159" i="29"/>
  <c r="B153" i="29"/>
  <c r="B148" i="29"/>
  <c r="N147" i="29"/>
  <c r="J147" i="29"/>
  <c r="F147" i="29"/>
  <c r="B147" i="29"/>
  <c r="N146" i="29"/>
  <c r="J146" i="29"/>
  <c r="F146" i="29"/>
  <c r="B146" i="29"/>
  <c r="N145" i="29"/>
  <c r="J145" i="29"/>
  <c r="F145" i="29"/>
  <c r="B145" i="29"/>
  <c r="N144" i="29"/>
  <c r="J144" i="29"/>
  <c r="F144" i="29"/>
  <c r="B144" i="29"/>
  <c r="P139" i="29"/>
  <c r="L139" i="29"/>
  <c r="H139" i="29"/>
  <c r="D139" i="29"/>
  <c r="B133" i="29"/>
  <c r="N129" i="29"/>
  <c r="J129" i="29"/>
  <c r="F129" i="29"/>
  <c r="B129" i="29"/>
  <c r="N128" i="29"/>
  <c r="J128" i="29"/>
  <c r="F128" i="29"/>
  <c r="P102" i="29"/>
  <c r="L102" i="29"/>
  <c r="H102" i="29"/>
  <c r="D102" i="29"/>
  <c r="P100" i="29"/>
  <c r="L100" i="29"/>
  <c r="L95" i="29" s="1"/>
  <c r="H100" i="29"/>
  <c r="D100" i="29"/>
  <c r="N123" i="32"/>
  <c r="N123" i="31"/>
  <c r="J123" i="32"/>
  <c r="J123" i="31"/>
  <c r="F123" i="32"/>
  <c r="F123" i="31"/>
  <c r="N122" i="32"/>
  <c r="N122" i="31"/>
  <c r="N122" i="33"/>
  <c r="J122" i="32"/>
  <c r="J122" i="33"/>
  <c r="J122" i="31"/>
  <c r="F122" i="32"/>
  <c r="F122" i="31"/>
  <c r="N121" i="32"/>
  <c r="N121" i="33"/>
  <c r="N121" i="31"/>
  <c r="J121" i="32"/>
  <c r="J121" i="33"/>
  <c r="J121" i="31"/>
  <c r="F121" i="32"/>
  <c r="F121" i="31"/>
  <c r="B121" i="32"/>
  <c r="B121" i="33"/>
  <c r="N120" i="32"/>
  <c r="N120" i="31"/>
  <c r="J120" i="32"/>
  <c r="J120" i="33"/>
  <c r="J120" i="31"/>
  <c r="F120" i="32"/>
  <c r="F120" i="31"/>
  <c r="B120" i="32"/>
  <c r="B120" i="33"/>
  <c r="N119" i="32"/>
  <c r="N119" i="33"/>
  <c r="N119" i="31"/>
  <c r="J119" i="32"/>
  <c r="J119" i="31"/>
  <c r="F119" i="32"/>
  <c r="F119" i="31"/>
  <c r="B119" i="32"/>
  <c r="B119" i="33"/>
  <c r="N118" i="32"/>
  <c r="N118" i="31"/>
  <c r="N118" i="33"/>
  <c r="J118" i="32"/>
  <c r="J118" i="33"/>
  <c r="J118" i="31"/>
  <c r="F118" i="32"/>
  <c r="F118" i="31"/>
  <c r="N117" i="32"/>
  <c r="N117" i="33"/>
  <c r="N117" i="31"/>
  <c r="J117" i="32"/>
  <c r="J117" i="33"/>
  <c r="J117" i="31"/>
  <c r="F117" i="32"/>
  <c r="F117" i="31"/>
  <c r="B117" i="32"/>
  <c r="B117" i="33"/>
  <c r="N116" i="32"/>
  <c r="N116" i="31"/>
  <c r="J116" i="32"/>
  <c r="J116" i="31"/>
  <c r="F116" i="32"/>
  <c r="F116" i="31"/>
  <c r="N115" i="32"/>
  <c r="N115" i="31"/>
  <c r="J115" i="32"/>
  <c r="J115" i="31"/>
  <c r="F115" i="32"/>
  <c r="F115" i="31"/>
  <c r="N114" i="32"/>
  <c r="N114" i="31"/>
  <c r="J114" i="32"/>
  <c r="J114" i="31"/>
  <c r="F114" i="32"/>
  <c r="F114" i="31"/>
  <c r="N113" i="32"/>
  <c r="N113" i="31"/>
  <c r="J113" i="32"/>
  <c r="J113" i="31"/>
  <c r="F113" i="32"/>
  <c r="F113" i="31"/>
  <c r="J112" i="32"/>
  <c r="J112" i="33"/>
  <c r="B112" i="32"/>
  <c r="B112" i="33"/>
  <c r="O83" i="32"/>
  <c r="K83" i="32"/>
  <c r="G83" i="32"/>
  <c r="C83" i="32"/>
  <c r="B122" i="33"/>
  <c r="N112" i="33"/>
  <c r="K42" i="6"/>
  <c r="G42" i="6"/>
  <c r="C42" i="6"/>
  <c r="O39" i="6"/>
  <c r="K39" i="6"/>
  <c r="G39" i="6"/>
  <c r="C39" i="6"/>
  <c r="O30" i="6"/>
  <c r="K30" i="6"/>
  <c r="G30" i="6"/>
  <c r="C30" i="6"/>
  <c r="O58" i="10"/>
  <c r="N146" i="11"/>
  <c r="N147" i="11"/>
  <c r="N148" i="11"/>
  <c r="N149" i="11"/>
  <c r="N150" i="11"/>
  <c r="N151" i="11"/>
  <c r="N152" i="11"/>
  <c r="N153" i="11"/>
  <c r="N154" i="11"/>
  <c r="J146" i="11"/>
  <c r="J147" i="11"/>
  <c r="J148" i="11"/>
  <c r="J149" i="11"/>
  <c r="J150" i="11"/>
  <c r="J151" i="11"/>
  <c r="J152" i="11"/>
  <c r="J153" i="11"/>
  <c r="J154" i="11"/>
  <c r="F146" i="11"/>
  <c r="F147" i="11"/>
  <c r="F148" i="11"/>
  <c r="F149" i="11"/>
  <c r="F150" i="11"/>
  <c r="F151" i="11"/>
  <c r="F152" i="11"/>
  <c r="F153" i="11"/>
  <c r="F154" i="11"/>
  <c r="B146" i="11"/>
  <c r="B147" i="11"/>
  <c r="B148" i="11"/>
  <c r="B149" i="11"/>
  <c r="B150" i="11"/>
  <c r="B151" i="11"/>
  <c r="B152" i="11"/>
  <c r="B153" i="11"/>
  <c r="B154" i="11"/>
  <c r="N135" i="11"/>
  <c r="N136" i="11"/>
  <c r="N137" i="11"/>
  <c r="N138" i="11"/>
  <c r="N139" i="11"/>
  <c r="N140" i="11"/>
  <c r="N141" i="11"/>
  <c r="N142" i="11"/>
  <c r="N143" i="11"/>
  <c r="J135" i="11"/>
  <c r="J136" i="11"/>
  <c r="J137" i="11"/>
  <c r="J138" i="11"/>
  <c r="J139" i="11"/>
  <c r="J140" i="11"/>
  <c r="J141" i="11"/>
  <c r="J142" i="11"/>
  <c r="J143" i="11"/>
  <c r="F135" i="11"/>
  <c r="F136" i="11"/>
  <c r="F137" i="11"/>
  <c r="F138" i="11"/>
  <c r="F139" i="11"/>
  <c r="F140" i="11"/>
  <c r="F141" i="11"/>
  <c r="F142" i="11"/>
  <c r="F143" i="11"/>
  <c r="B135" i="11"/>
  <c r="B136" i="11"/>
  <c r="B137" i="11"/>
  <c r="B138" i="11"/>
  <c r="B139" i="11"/>
  <c r="B140" i="11"/>
  <c r="B141" i="11"/>
  <c r="B142" i="11"/>
  <c r="B143" i="11"/>
  <c r="Q154" i="13"/>
  <c r="I154" i="13"/>
  <c r="Q153" i="13"/>
  <c r="I153" i="13"/>
  <c r="Q151" i="13"/>
  <c r="I151" i="13"/>
  <c r="Q150" i="13"/>
  <c r="I150" i="13"/>
  <c r="Q143" i="13"/>
  <c r="I143" i="13"/>
  <c r="Q142" i="13"/>
  <c r="I142" i="13"/>
  <c r="Q141" i="13"/>
  <c r="I141" i="13"/>
  <c r="Q140" i="13"/>
  <c r="I140" i="13"/>
  <c r="Q139" i="13"/>
  <c r="I139" i="13"/>
  <c r="P250" i="15"/>
  <c r="P251" i="15"/>
  <c r="P252" i="15"/>
  <c r="P253" i="15"/>
  <c r="P254" i="15"/>
  <c r="P255" i="15"/>
  <c r="P256" i="15"/>
  <c r="P257" i="15"/>
  <c r="L250" i="15"/>
  <c r="L251" i="15"/>
  <c r="L252" i="15"/>
  <c r="L253" i="15"/>
  <c r="L254" i="15"/>
  <c r="L255" i="15"/>
  <c r="L256" i="15"/>
  <c r="L257" i="15"/>
  <c r="H250" i="15"/>
  <c r="H251" i="15"/>
  <c r="H252" i="15"/>
  <c r="H253" i="15"/>
  <c r="H254" i="15"/>
  <c r="H255" i="15"/>
  <c r="H256" i="15"/>
  <c r="H257" i="15"/>
  <c r="D250" i="15"/>
  <c r="D251" i="15"/>
  <c r="D252" i="15"/>
  <c r="D253" i="15"/>
  <c r="D254" i="15"/>
  <c r="D255" i="15"/>
  <c r="D256" i="15"/>
  <c r="D257" i="15"/>
  <c r="P240" i="15"/>
  <c r="P241" i="15"/>
  <c r="P242" i="15"/>
  <c r="P243" i="15"/>
  <c r="P244" i="15"/>
  <c r="P245" i="15"/>
  <c r="P246" i="15"/>
  <c r="P247" i="15"/>
  <c r="L240" i="15"/>
  <c r="L241" i="15"/>
  <c r="L242" i="15"/>
  <c r="L243" i="15"/>
  <c r="L244" i="15"/>
  <c r="L245" i="15"/>
  <c r="L246" i="15"/>
  <c r="L247" i="15"/>
  <c r="H240" i="15"/>
  <c r="H241" i="15"/>
  <c r="H242" i="15"/>
  <c r="H243" i="15"/>
  <c r="H244" i="15"/>
  <c r="H245" i="15"/>
  <c r="H246" i="15"/>
  <c r="H247" i="15"/>
  <c r="D240" i="15"/>
  <c r="D241" i="15"/>
  <c r="D242" i="15"/>
  <c r="D243" i="15"/>
  <c r="D244" i="15"/>
  <c r="D245" i="15"/>
  <c r="D246" i="15"/>
  <c r="D247" i="15"/>
  <c r="P230" i="15"/>
  <c r="P231" i="15"/>
  <c r="P232" i="15"/>
  <c r="P233" i="15"/>
  <c r="P234" i="15"/>
  <c r="P235" i="15"/>
  <c r="P236" i="15"/>
  <c r="P237" i="15"/>
  <c r="L230" i="15"/>
  <c r="L231" i="15"/>
  <c r="L232" i="15"/>
  <c r="L233" i="15"/>
  <c r="L234" i="15"/>
  <c r="L235" i="15"/>
  <c r="L236" i="15"/>
  <c r="L237" i="15"/>
  <c r="H230" i="15"/>
  <c r="H231" i="15"/>
  <c r="H232" i="15"/>
  <c r="H233" i="15"/>
  <c r="H234" i="15"/>
  <c r="H235" i="15"/>
  <c r="H236" i="15"/>
  <c r="H237" i="15"/>
  <c r="D230" i="15"/>
  <c r="D231" i="15"/>
  <c r="D232" i="15"/>
  <c r="D233" i="15"/>
  <c r="D234" i="15"/>
  <c r="D235" i="15"/>
  <c r="D236" i="15"/>
  <c r="D237" i="15"/>
  <c r="P221" i="15"/>
  <c r="P222" i="15"/>
  <c r="P223" i="15"/>
  <c r="P224" i="15"/>
  <c r="P225" i="15"/>
  <c r="P226" i="15"/>
  <c r="P227" i="15"/>
  <c r="L221" i="15"/>
  <c r="L222" i="15"/>
  <c r="L223" i="15"/>
  <c r="L224" i="15"/>
  <c r="L225" i="15"/>
  <c r="L226" i="15"/>
  <c r="L227" i="15"/>
  <c r="H221" i="15"/>
  <c r="H222" i="15"/>
  <c r="H223" i="15"/>
  <c r="H224" i="15"/>
  <c r="H225" i="15"/>
  <c r="H226" i="15"/>
  <c r="H227" i="15"/>
  <c r="D221" i="15"/>
  <c r="D222" i="15"/>
  <c r="D223" i="15"/>
  <c r="D224" i="15"/>
  <c r="D225" i="15"/>
  <c r="D226" i="15"/>
  <c r="D227" i="15"/>
  <c r="Q257" i="17"/>
  <c r="Q257" i="16"/>
  <c r="M257" i="17"/>
  <c r="M257" i="16"/>
  <c r="I257" i="17"/>
  <c r="I257" i="16"/>
  <c r="E257" i="17"/>
  <c r="E257" i="16"/>
  <c r="Q256" i="17"/>
  <c r="Q256" i="16"/>
  <c r="M256" i="17"/>
  <c r="M256" i="16"/>
  <c r="I256" i="17"/>
  <c r="I256" i="16"/>
  <c r="E256" i="17"/>
  <c r="E256" i="16"/>
  <c r="Q255" i="17"/>
  <c r="Q255" i="16"/>
  <c r="M255" i="17"/>
  <c r="M255" i="16"/>
  <c r="I255" i="17"/>
  <c r="I255" i="16"/>
  <c r="E255" i="17"/>
  <c r="E255" i="16"/>
  <c r="Q254" i="17"/>
  <c r="Q254" i="16"/>
  <c r="M254" i="17"/>
  <c r="M254" i="16"/>
  <c r="I254" i="17"/>
  <c r="I254" i="16"/>
  <c r="E254" i="17"/>
  <c r="E254" i="16"/>
  <c r="Q247" i="17"/>
  <c r="Q247" i="16"/>
  <c r="M247" i="17"/>
  <c r="M247" i="16"/>
  <c r="I247" i="17"/>
  <c r="I247" i="16"/>
  <c r="E247" i="17"/>
  <c r="E247" i="16"/>
  <c r="Q246" i="17"/>
  <c r="Q246" i="16"/>
  <c r="M246" i="17"/>
  <c r="M246" i="16"/>
  <c r="I246" i="17"/>
  <c r="I246" i="16"/>
  <c r="E246" i="17"/>
  <c r="E246" i="16"/>
  <c r="Q245" i="17"/>
  <c r="Q245" i="16"/>
  <c r="M245" i="17"/>
  <c r="M245" i="16"/>
  <c r="I245" i="17"/>
  <c r="I245" i="16"/>
  <c r="E245" i="17"/>
  <c r="E245" i="16"/>
  <c r="Q244" i="17"/>
  <c r="Q244" i="16"/>
  <c r="M244" i="17"/>
  <c r="M244" i="16"/>
  <c r="I244" i="17"/>
  <c r="I244" i="16"/>
  <c r="E244" i="17"/>
  <c r="E244" i="16"/>
  <c r="Q239" i="17"/>
  <c r="Q239" i="16"/>
  <c r="M239" i="17"/>
  <c r="M239" i="16"/>
  <c r="I239" i="17"/>
  <c r="I239" i="16"/>
  <c r="E239" i="17"/>
  <c r="E239" i="16"/>
  <c r="Q237" i="17"/>
  <c r="Q237" i="16"/>
  <c r="M237" i="17"/>
  <c r="M237" i="16"/>
  <c r="I237" i="17"/>
  <c r="I237" i="16"/>
  <c r="E237" i="17"/>
  <c r="E237" i="16"/>
  <c r="Q236" i="17"/>
  <c r="Q236" i="16"/>
  <c r="M236" i="17"/>
  <c r="M236" i="16"/>
  <c r="I236" i="17"/>
  <c r="I236" i="16"/>
  <c r="E236" i="17"/>
  <c r="E236" i="16"/>
  <c r="Q234" i="17"/>
  <c r="Q234" i="16"/>
  <c r="M234" i="17"/>
  <c r="M234" i="16"/>
  <c r="I234" i="17"/>
  <c r="I234" i="16"/>
  <c r="E234" i="17"/>
  <c r="E234" i="16"/>
  <c r="Q227" i="17"/>
  <c r="Q227" i="16"/>
  <c r="M227" i="17"/>
  <c r="M227" i="16"/>
  <c r="I227" i="17"/>
  <c r="I227" i="16"/>
  <c r="E227" i="17"/>
  <c r="E227" i="16"/>
  <c r="Q226" i="17"/>
  <c r="Q226" i="16"/>
  <c r="M226" i="17"/>
  <c r="M226" i="16"/>
  <c r="I226" i="17"/>
  <c r="I226" i="16"/>
  <c r="E226" i="17"/>
  <c r="E226" i="16"/>
  <c r="Q225" i="17"/>
  <c r="Q225" i="16"/>
  <c r="M225" i="17"/>
  <c r="M225" i="16"/>
  <c r="I225" i="17"/>
  <c r="I225" i="16"/>
  <c r="E225" i="17"/>
  <c r="E225" i="16"/>
  <c r="Q220" i="17"/>
  <c r="Q220" i="16"/>
  <c r="M220" i="17"/>
  <c r="M220" i="16"/>
  <c r="I220" i="17"/>
  <c r="I220" i="16"/>
  <c r="E220" i="17"/>
  <c r="E220" i="16"/>
  <c r="O234" i="16"/>
  <c r="O233" i="16"/>
  <c r="O232" i="16"/>
  <c r="O231" i="16"/>
  <c r="O230" i="16"/>
  <c r="O227" i="16"/>
  <c r="O226" i="16"/>
  <c r="O225" i="16"/>
  <c r="O224" i="16"/>
  <c r="O223" i="16"/>
  <c r="O222" i="16"/>
  <c r="O221" i="16"/>
  <c r="O220" i="16"/>
  <c r="N205" i="17"/>
  <c r="N206" i="17"/>
  <c r="N207" i="17"/>
  <c r="N209" i="17"/>
  <c r="N210" i="17"/>
  <c r="N212" i="17"/>
  <c r="N213" i="17"/>
  <c r="N214" i="17"/>
  <c r="N216" i="17"/>
  <c r="N249" i="17"/>
  <c r="J205" i="17"/>
  <c r="J206" i="17"/>
  <c r="J207" i="17"/>
  <c r="J209" i="17"/>
  <c r="J210" i="17"/>
  <c r="J212" i="17"/>
  <c r="J213" i="17"/>
  <c r="J214" i="17"/>
  <c r="J216" i="17"/>
  <c r="J249" i="17"/>
  <c r="F209" i="17"/>
  <c r="F210" i="17"/>
  <c r="F212" i="17"/>
  <c r="F213" i="17"/>
  <c r="F214" i="17"/>
  <c r="F216" i="17"/>
  <c r="F249" i="17"/>
  <c r="B209" i="17"/>
  <c r="B210" i="17"/>
  <c r="B212" i="17"/>
  <c r="B213" i="17"/>
  <c r="B214" i="17"/>
  <c r="B216" i="17"/>
  <c r="B249" i="17"/>
  <c r="N172" i="17"/>
  <c r="N174" i="17"/>
  <c r="N175" i="17"/>
  <c r="N177" i="17"/>
  <c r="N178" i="17"/>
  <c r="N179" i="17"/>
  <c r="N181" i="17"/>
  <c r="N229" i="17"/>
  <c r="J172" i="17"/>
  <c r="J174" i="17"/>
  <c r="J175" i="17"/>
  <c r="J177" i="17"/>
  <c r="J178" i="17"/>
  <c r="J179" i="17"/>
  <c r="J181" i="17"/>
  <c r="J229" i="17"/>
  <c r="F172" i="17"/>
  <c r="F174" i="17"/>
  <c r="F175" i="17"/>
  <c r="F177" i="17"/>
  <c r="F178" i="17"/>
  <c r="F179" i="17"/>
  <c r="F181" i="17"/>
  <c r="F229" i="17"/>
  <c r="B172" i="17"/>
  <c r="B174" i="17"/>
  <c r="B175" i="17"/>
  <c r="B177" i="17"/>
  <c r="B178" i="17"/>
  <c r="B179" i="17"/>
  <c r="B181" i="17"/>
  <c r="B229" i="17"/>
  <c r="M158" i="25"/>
  <c r="M155" i="25"/>
  <c r="M152" i="25"/>
  <c r="M150" i="25"/>
  <c r="Q61" i="22"/>
  <c r="Q167" i="25"/>
  <c r="Q168" i="25"/>
  <c r="Q169" i="25"/>
  <c r="Q172" i="25"/>
  <c r="Q173" i="25"/>
  <c r="Q176" i="25"/>
  <c r="Q202" i="25"/>
  <c r="I61" i="22"/>
  <c r="I167" i="25"/>
  <c r="I168" i="25"/>
  <c r="I169" i="25"/>
  <c r="I172" i="25"/>
  <c r="I173" i="25"/>
  <c r="I176" i="25"/>
  <c r="I202" i="25"/>
  <c r="Q59" i="22"/>
  <c r="Q134" i="25"/>
  <c r="Q136" i="25"/>
  <c r="Q137" i="25"/>
  <c r="Q138" i="25"/>
  <c r="Q139" i="25"/>
  <c r="Q141" i="25"/>
  <c r="Q180" i="25"/>
  <c r="I59" i="22"/>
  <c r="I134" i="25"/>
  <c r="I136" i="25"/>
  <c r="I137" i="25"/>
  <c r="I138" i="25"/>
  <c r="I139" i="25"/>
  <c r="I141" i="25"/>
  <c r="I180" i="25"/>
  <c r="K123" i="28"/>
  <c r="G123" i="28"/>
  <c r="M95" i="28"/>
  <c r="I95" i="28"/>
  <c r="B151" i="29"/>
  <c r="N119" i="29"/>
  <c r="J119" i="29"/>
  <c r="F119" i="29"/>
  <c r="N116" i="29"/>
  <c r="J116" i="29"/>
  <c r="F116" i="29"/>
  <c r="B116" i="29"/>
  <c r="N113" i="29"/>
  <c r="J113" i="29"/>
  <c r="F113" i="29"/>
  <c r="N112" i="29"/>
  <c r="N107" i="29" s="1"/>
  <c r="J112" i="29"/>
  <c r="J107" i="29" s="1"/>
  <c r="F112" i="29"/>
  <c r="F107" i="29" s="1"/>
  <c r="P153" i="29"/>
  <c r="P59" i="26"/>
  <c r="L153" i="29"/>
  <c r="L59" i="26"/>
  <c r="H153" i="29"/>
  <c r="H59" i="26"/>
  <c r="D153" i="29"/>
  <c r="D59" i="26"/>
  <c r="P143" i="29"/>
  <c r="P58" i="26"/>
  <c r="L143" i="29"/>
  <c r="L58" i="26"/>
  <c r="H143" i="29"/>
  <c r="H58" i="26"/>
  <c r="D143" i="29"/>
  <c r="D58" i="26"/>
  <c r="P50" i="9"/>
  <c r="L50" i="9"/>
  <c r="H50" i="9"/>
  <c r="D50" i="9"/>
  <c r="P49" i="9"/>
  <c r="L49" i="9"/>
  <c r="H49" i="9"/>
  <c r="D49" i="9"/>
  <c r="P48" i="9"/>
  <c r="L48" i="9"/>
  <c r="H48" i="9"/>
  <c r="D48" i="9"/>
  <c r="P133" i="29"/>
  <c r="P57" i="26"/>
  <c r="L133" i="29"/>
  <c r="L57" i="26"/>
  <c r="H133" i="29"/>
  <c r="H57" i="26"/>
  <c r="D133" i="29"/>
  <c r="D57" i="26"/>
  <c r="D56" i="26" s="1"/>
  <c r="D115" i="6" s="1"/>
  <c r="Q36" i="30"/>
  <c r="M36" i="30"/>
  <c r="I36" i="30"/>
  <c r="E36" i="30"/>
  <c r="Q35" i="30"/>
  <c r="M35" i="30"/>
  <c r="I35" i="30"/>
  <c r="E35" i="30"/>
  <c r="O113" i="31"/>
  <c r="O114" i="31"/>
  <c r="O115" i="31"/>
  <c r="O116" i="31"/>
  <c r="O117" i="31"/>
  <c r="O118" i="31"/>
  <c r="O119" i="31"/>
  <c r="O120" i="31"/>
  <c r="O121" i="31"/>
  <c r="O122" i="31"/>
  <c r="O123" i="31"/>
  <c r="K113" i="31"/>
  <c r="K114" i="31"/>
  <c r="K115" i="31"/>
  <c r="K116" i="31"/>
  <c r="K117" i="31"/>
  <c r="K118" i="31"/>
  <c r="K119" i="31"/>
  <c r="K120" i="31"/>
  <c r="K121" i="31"/>
  <c r="K122" i="31"/>
  <c r="K123" i="31"/>
  <c r="G113" i="31"/>
  <c r="G114" i="31"/>
  <c r="G115" i="31"/>
  <c r="G116" i="31"/>
  <c r="G117" i="31"/>
  <c r="G118" i="31"/>
  <c r="G119" i="31"/>
  <c r="G120" i="31"/>
  <c r="G121" i="31"/>
  <c r="G122" i="31"/>
  <c r="G123" i="31"/>
  <c r="C113" i="31"/>
  <c r="C114" i="31"/>
  <c r="C115" i="31"/>
  <c r="C116" i="31"/>
  <c r="C117" i="31"/>
  <c r="C118" i="31"/>
  <c r="C119" i="31"/>
  <c r="C120" i="31"/>
  <c r="C121" i="31"/>
  <c r="C122" i="31"/>
  <c r="C123" i="31"/>
  <c r="P83" i="31"/>
  <c r="L83" i="31"/>
  <c r="H83" i="31"/>
  <c r="D83" i="31"/>
  <c r="B118" i="6"/>
  <c r="B116" i="6"/>
  <c r="F68" i="6"/>
  <c r="F141" i="6" s="1"/>
  <c r="N4" i="6"/>
  <c r="J4" i="6"/>
  <c r="F4" i="6"/>
  <c r="B4" i="6"/>
  <c r="J62" i="10"/>
  <c r="B62" i="10"/>
  <c r="N60" i="10"/>
  <c r="J60" i="10"/>
  <c r="F60" i="10"/>
  <c r="B60" i="10"/>
  <c r="N59" i="10"/>
  <c r="J59" i="10"/>
  <c r="F59" i="10"/>
  <c r="B59" i="10"/>
  <c r="B37" i="9"/>
  <c r="Q57" i="10"/>
  <c r="Q61" i="10"/>
  <c r="E57" i="10"/>
  <c r="E61" i="10"/>
  <c r="K154" i="11"/>
  <c r="C154" i="11"/>
  <c r="K153" i="11"/>
  <c r="C153" i="11"/>
  <c r="K152" i="11"/>
  <c r="C152" i="11"/>
  <c r="K151" i="11"/>
  <c r="C151" i="11"/>
  <c r="K150" i="11"/>
  <c r="C150" i="11"/>
  <c r="K149" i="11"/>
  <c r="C149" i="11"/>
  <c r="K148" i="11"/>
  <c r="C148" i="11"/>
  <c r="K147" i="11"/>
  <c r="C147" i="11"/>
  <c r="K146" i="11"/>
  <c r="C146" i="11"/>
  <c r="K143" i="11"/>
  <c r="C143" i="11"/>
  <c r="K142" i="11"/>
  <c r="C142" i="11"/>
  <c r="K141" i="11"/>
  <c r="C141" i="11"/>
  <c r="K140" i="11"/>
  <c r="C140" i="11"/>
  <c r="K139" i="11"/>
  <c r="C139" i="11"/>
  <c r="K138" i="11"/>
  <c r="C138" i="11"/>
  <c r="K137" i="11"/>
  <c r="C137" i="11"/>
  <c r="K136" i="11"/>
  <c r="C136" i="11"/>
  <c r="K135" i="11"/>
  <c r="C135" i="11"/>
  <c r="L138" i="12"/>
  <c r="D138" i="12"/>
  <c r="L137" i="12"/>
  <c r="D137" i="12"/>
  <c r="L136" i="12"/>
  <c r="D136" i="12"/>
  <c r="L135" i="12"/>
  <c r="D135" i="12"/>
  <c r="O154" i="13"/>
  <c r="G154" i="13"/>
  <c r="O153" i="13"/>
  <c r="G153" i="13"/>
  <c r="O151" i="13"/>
  <c r="G151" i="13"/>
  <c r="O150" i="13"/>
  <c r="G150" i="13"/>
  <c r="O143" i="13"/>
  <c r="G143" i="13"/>
  <c r="O142" i="13"/>
  <c r="G142" i="13"/>
  <c r="O141" i="13"/>
  <c r="G141" i="13"/>
  <c r="O140" i="13"/>
  <c r="G140" i="13"/>
  <c r="O139" i="13"/>
  <c r="G139" i="13"/>
  <c r="O130" i="13"/>
  <c r="G130" i="13"/>
  <c r="O113" i="13"/>
  <c r="G113" i="13"/>
  <c r="P120" i="13"/>
  <c r="P121" i="13"/>
  <c r="P123" i="13"/>
  <c r="P124" i="13"/>
  <c r="P126" i="13"/>
  <c r="P127" i="13"/>
  <c r="P128" i="13"/>
  <c r="P130" i="13"/>
  <c r="P145" i="13"/>
  <c r="L120" i="13"/>
  <c r="L121" i="13"/>
  <c r="L123" i="13"/>
  <c r="L124" i="13"/>
  <c r="L126" i="13"/>
  <c r="L127" i="13"/>
  <c r="L128" i="13"/>
  <c r="L130" i="13"/>
  <c r="L145" i="13"/>
  <c r="H120" i="13"/>
  <c r="H121" i="13"/>
  <c r="H123" i="13"/>
  <c r="H124" i="13"/>
  <c r="H126" i="13"/>
  <c r="H127" i="13"/>
  <c r="H128" i="13"/>
  <c r="H130" i="13"/>
  <c r="H145" i="13"/>
  <c r="D120" i="13"/>
  <c r="D121" i="13"/>
  <c r="D123" i="13"/>
  <c r="D124" i="13"/>
  <c r="D126" i="13"/>
  <c r="D127" i="13"/>
  <c r="D128" i="13"/>
  <c r="D130" i="13"/>
  <c r="D145" i="13"/>
  <c r="P103" i="13"/>
  <c r="P104" i="13"/>
  <c r="P105" i="13"/>
  <c r="P106" i="13"/>
  <c r="P107" i="13"/>
  <c r="P109" i="13"/>
  <c r="P110" i="13"/>
  <c r="P111" i="13"/>
  <c r="P113" i="13"/>
  <c r="P134" i="13"/>
  <c r="L103" i="13"/>
  <c r="L104" i="13"/>
  <c r="L105" i="13"/>
  <c r="L106" i="13"/>
  <c r="L107" i="13"/>
  <c r="L109" i="13"/>
  <c r="L110" i="13"/>
  <c r="L111" i="13"/>
  <c r="L113" i="13"/>
  <c r="L134" i="13"/>
  <c r="H103" i="13"/>
  <c r="H104" i="13"/>
  <c r="H105" i="13"/>
  <c r="H106" i="13"/>
  <c r="H107" i="13"/>
  <c r="H109" i="13"/>
  <c r="H110" i="13"/>
  <c r="H111" i="13"/>
  <c r="H113" i="13"/>
  <c r="H134" i="13"/>
  <c r="D103" i="13"/>
  <c r="D104" i="13"/>
  <c r="D105" i="13"/>
  <c r="D106" i="13"/>
  <c r="D107" i="13"/>
  <c r="D109" i="13"/>
  <c r="D110" i="13"/>
  <c r="D111" i="13"/>
  <c r="D113" i="13"/>
  <c r="D134" i="13"/>
  <c r="O257" i="15"/>
  <c r="G257" i="15"/>
  <c r="O256" i="15"/>
  <c r="G256" i="15"/>
  <c r="O255" i="15"/>
  <c r="G255" i="15"/>
  <c r="O254" i="15"/>
  <c r="G254" i="15"/>
  <c r="O253" i="15"/>
  <c r="G253" i="15"/>
  <c r="O252" i="15"/>
  <c r="G252" i="15"/>
  <c r="O251" i="15"/>
  <c r="G251" i="15"/>
  <c r="O250" i="15"/>
  <c r="G250" i="15"/>
  <c r="O247" i="15"/>
  <c r="G247" i="15"/>
  <c r="O246" i="15"/>
  <c r="G246" i="15"/>
  <c r="O245" i="15"/>
  <c r="G245" i="15"/>
  <c r="O244" i="15"/>
  <c r="G244" i="15"/>
  <c r="O243" i="15"/>
  <c r="G243" i="15"/>
  <c r="O242" i="15"/>
  <c r="G242" i="15"/>
  <c r="O241" i="15"/>
  <c r="G241" i="15"/>
  <c r="O240" i="15"/>
  <c r="G240" i="15"/>
  <c r="O237" i="15"/>
  <c r="G237" i="15"/>
  <c r="O236" i="15"/>
  <c r="G236" i="15"/>
  <c r="O235" i="15"/>
  <c r="G235" i="15"/>
  <c r="O234" i="15"/>
  <c r="G234" i="15"/>
  <c r="O227" i="15"/>
  <c r="G227" i="15"/>
  <c r="O226" i="15"/>
  <c r="G226" i="15"/>
  <c r="O225" i="15"/>
  <c r="G225" i="15"/>
  <c r="K234" i="16"/>
  <c r="K227" i="16"/>
  <c r="K226" i="16"/>
  <c r="K225" i="16"/>
  <c r="K220" i="16"/>
  <c r="Q205" i="17"/>
  <c r="Q206" i="17"/>
  <c r="Q207" i="17"/>
  <c r="Q209" i="17"/>
  <c r="Q210" i="17"/>
  <c r="Q212" i="17"/>
  <c r="Q213" i="17"/>
  <c r="Q214" i="17"/>
  <c r="Q216" i="17"/>
  <c r="Q249" i="17"/>
  <c r="Q77" i="14"/>
  <c r="M205" i="17"/>
  <c r="M206" i="17"/>
  <c r="M207" i="17"/>
  <c r="M209" i="17"/>
  <c r="M210" i="17"/>
  <c r="M212" i="17"/>
  <c r="M213" i="17"/>
  <c r="M214" i="17"/>
  <c r="M216" i="17"/>
  <c r="M249" i="17"/>
  <c r="M77" i="14"/>
  <c r="I205" i="17"/>
  <c r="I206" i="17"/>
  <c r="I207" i="17"/>
  <c r="I209" i="17"/>
  <c r="I210" i="17"/>
  <c r="I212" i="17"/>
  <c r="I213" i="17"/>
  <c r="I214" i="17"/>
  <c r="I216" i="17"/>
  <c r="I249" i="17"/>
  <c r="I77" i="14"/>
  <c r="E209" i="17"/>
  <c r="E210" i="17"/>
  <c r="E212" i="17"/>
  <c r="E213" i="17"/>
  <c r="E214" i="17"/>
  <c r="E216" i="17"/>
  <c r="E249" i="17"/>
  <c r="E77" i="14"/>
  <c r="Q172" i="17"/>
  <c r="Q174" i="17"/>
  <c r="Q175" i="17"/>
  <c r="Q177" i="17"/>
  <c r="Q178" i="17"/>
  <c r="Q179" i="17"/>
  <c r="Q181" i="17"/>
  <c r="Q229" i="17"/>
  <c r="Q75" i="14"/>
  <c r="Q74" i="14" s="1"/>
  <c r="M172" i="17"/>
  <c r="M174" i="17"/>
  <c r="M175" i="17"/>
  <c r="M177" i="17"/>
  <c r="M178" i="17"/>
  <c r="M179" i="17"/>
  <c r="M181" i="17"/>
  <c r="M229" i="17"/>
  <c r="M75" i="14"/>
  <c r="M74" i="14" s="1"/>
  <c r="I172" i="17"/>
  <c r="I174" i="17"/>
  <c r="I175" i="17"/>
  <c r="I177" i="17"/>
  <c r="I178" i="17"/>
  <c r="I179" i="17"/>
  <c r="I181" i="17"/>
  <c r="I229" i="17"/>
  <c r="I75" i="14"/>
  <c r="I74" i="14" s="1"/>
  <c r="E172" i="17"/>
  <c r="E174" i="17"/>
  <c r="E175" i="17"/>
  <c r="E177" i="17"/>
  <c r="E178" i="17"/>
  <c r="E179" i="17"/>
  <c r="E181" i="17"/>
  <c r="E229" i="17"/>
  <c r="E75" i="14"/>
  <c r="E74" i="14" s="1"/>
  <c r="N180" i="21"/>
  <c r="N181" i="21"/>
  <c r="N182" i="21"/>
  <c r="N184" i="21"/>
  <c r="N185" i="21"/>
  <c r="N187" i="21"/>
  <c r="N188" i="21"/>
  <c r="N189" i="21"/>
  <c r="N192" i="21"/>
  <c r="N226" i="21"/>
  <c r="N80" i="18"/>
  <c r="N109" i="6" s="1"/>
  <c r="J180" i="21"/>
  <c r="J181" i="21"/>
  <c r="J182" i="21"/>
  <c r="J184" i="21"/>
  <c r="J185" i="21"/>
  <c r="J187" i="21"/>
  <c r="J188" i="21"/>
  <c r="J189" i="21"/>
  <c r="J192" i="21"/>
  <c r="J226" i="21"/>
  <c r="J80" i="18"/>
  <c r="J109" i="6" s="1"/>
  <c r="F180" i="21"/>
  <c r="F181" i="21"/>
  <c r="F182" i="21"/>
  <c r="F184" i="21"/>
  <c r="F185" i="21"/>
  <c r="F187" i="21"/>
  <c r="F188" i="21"/>
  <c r="F189" i="21"/>
  <c r="F192" i="21"/>
  <c r="F226" i="21"/>
  <c r="F80" i="18"/>
  <c r="F109" i="6" s="1"/>
  <c r="B180" i="21"/>
  <c r="B181" i="21"/>
  <c r="B182" i="21"/>
  <c r="B184" i="21"/>
  <c r="B185" i="21"/>
  <c r="B187" i="21"/>
  <c r="B188" i="21"/>
  <c r="B189" i="21"/>
  <c r="B192" i="21"/>
  <c r="B226" i="21"/>
  <c r="B80" i="18"/>
  <c r="B109" i="6" s="1"/>
  <c r="N162" i="21"/>
  <c r="N164" i="21"/>
  <c r="N165" i="21"/>
  <c r="N166" i="21"/>
  <c r="N168" i="21"/>
  <c r="N169" i="21"/>
  <c r="N170" i="21"/>
  <c r="N173" i="21"/>
  <c r="N214" i="21"/>
  <c r="N79" i="18"/>
  <c r="J162" i="21"/>
  <c r="J164" i="21"/>
  <c r="J165" i="21"/>
  <c r="J166" i="21"/>
  <c r="J168" i="21"/>
  <c r="J169" i="21"/>
  <c r="J170" i="21"/>
  <c r="J173" i="21"/>
  <c r="J214" i="21"/>
  <c r="J79" i="18"/>
  <c r="F162" i="21"/>
  <c r="F164" i="21"/>
  <c r="F165" i="21"/>
  <c r="F166" i="21"/>
  <c r="F168" i="21"/>
  <c r="F169" i="21"/>
  <c r="F170" i="21"/>
  <c r="F173" i="21"/>
  <c r="F214" i="21"/>
  <c r="F79" i="18"/>
  <c r="B162" i="21"/>
  <c r="B164" i="21"/>
  <c r="B165" i="21"/>
  <c r="B166" i="21"/>
  <c r="B168" i="21"/>
  <c r="B169" i="21"/>
  <c r="B170" i="21"/>
  <c r="B173" i="21"/>
  <c r="B214" i="21"/>
  <c r="B79" i="18"/>
  <c r="E76" i="22"/>
  <c r="E167" i="6" s="1"/>
  <c r="O107" i="28"/>
  <c r="K107" i="28"/>
  <c r="G107" i="28"/>
  <c r="C107" i="28"/>
  <c r="Q153" i="28"/>
  <c r="Q72" i="26"/>
  <c r="M153" i="28"/>
  <c r="M72" i="26"/>
  <c r="I153" i="28"/>
  <c r="I72" i="26"/>
  <c r="E153" i="28"/>
  <c r="E72" i="26"/>
  <c r="M71" i="26"/>
  <c r="M143" i="28"/>
  <c r="I71" i="26"/>
  <c r="I143" i="28"/>
  <c r="E71" i="26"/>
  <c r="E143" i="28"/>
  <c r="M70" i="26"/>
  <c r="M133" i="28"/>
  <c r="I70" i="26"/>
  <c r="I133" i="28"/>
  <c r="E70" i="26"/>
  <c r="E133" i="28"/>
  <c r="B140" i="29"/>
  <c r="N139" i="29"/>
  <c r="J139" i="29"/>
  <c r="F139" i="29"/>
  <c r="B139" i="29"/>
  <c r="P128" i="29"/>
  <c r="L128" i="29"/>
  <c r="H128" i="29"/>
  <c r="D128" i="29"/>
  <c r="N102" i="29"/>
  <c r="J102" i="29"/>
  <c r="F102" i="29"/>
  <c r="N101" i="29"/>
  <c r="J101" i="29"/>
  <c r="F101" i="29"/>
  <c r="B101" i="29"/>
  <c r="N100" i="29"/>
  <c r="J100" i="29"/>
  <c r="F100" i="29"/>
  <c r="N99" i="29"/>
  <c r="J99" i="29"/>
  <c r="F99" i="29"/>
  <c r="B99" i="29"/>
  <c r="N98" i="29"/>
  <c r="J98" i="29"/>
  <c r="F98" i="29"/>
  <c r="B98" i="29"/>
  <c r="N97" i="29"/>
  <c r="J97" i="29"/>
  <c r="F97" i="29"/>
  <c r="B97" i="29"/>
  <c r="N96" i="29"/>
  <c r="J96" i="29"/>
  <c r="F96" i="29"/>
  <c r="B96" i="29"/>
  <c r="P123" i="32"/>
  <c r="P123" i="31"/>
  <c r="L123" i="32"/>
  <c r="L123" i="31"/>
  <c r="H123" i="32"/>
  <c r="H123" i="31"/>
  <c r="D123" i="32"/>
  <c r="D123" i="31"/>
  <c r="P122" i="32"/>
  <c r="P122" i="31"/>
  <c r="L122" i="32"/>
  <c r="L122" i="31"/>
  <c r="H122" i="32"/>
  <c r="H122" i="31"/>
  <c r="D122" i="32"/>
  <c r="D122" i="31"/>
  <c r="P121" i="32"/>
  <c r="P121" i="31"/>
  <c r="L121" i="32"/>
  <c r="L121" i="31"/>
  <c r="H121" i="32"/>
  <c r="H121" i="31"/>
  <c r="D121" i="32"/>
  <c r="D121" i="31"/>
  <c r="P120" i="32"/>
  <c r="P120" i="31"/>
  <c r="L120" i="32"/>
  <c r="L120" i="31"/>
  <c r="H120" i="32"/>
  <c r="H120" i="31"/>
  <c r="D120" i="32"/>
  <c r="D120" i="31"/>
  <c r="P119" i="32"/>
  <c r="P119" i="31"/>
  <c r="L119" i="32"/>
  <c r="L119" i="31"/>
  <c r="H119" i="32"/>
  <c r="H119" i="31"/>
  <c r="D119" i="32"/>
  <c r="D119" i="31"/>
  <c r="P118" i="32"/>
  <c r="P118" i="31"/>
  <c r="L118" i="32"/>
  <c r="L118" i="31"/>
  <c r="H118" i="32"/>
  <c r="H118" i="31"/>
  <c r="D118" i="32"/>
  <c r="D118" i="31"/>
  <c r="P117" i="32"/>
  <c r="P117" i="31"/>
  <c r="L117" i="32"/>
  <c r="L117" i="31"/>
  <c r="H117" i="32"/>
  <c r="H117" i="31"/>
  <c r="D117" i="32"/>
  <c r="D117" i="31"/>
  <c r="P116" i="32"/>
  <c r="P116" i="31"/>
  <c r="L116" i="32"/>
  <c r="L116" i="31"/>
  <c r="H116" i="32"/>
  <c r="H116" i="31"/>
  <c r="D116" i="32"/>
  <c r="D116" i="31"/>
  <c r="P115" i="32"/>
  <c r="P115" i="31"/>
  <c r="L115" i="32"/>
  <c r="L115" i="31"/>
  <c r="H115" i="32"/>
  <c r="H115" i="31"/>
  <c r="D115" i="32"/>
  <c r="D115" i="31"/>
  <c r="P114" i="32"/>
  <c r="P114" i="31"/>
  <c r="L114" i="32"/>
  <c r="L114" i="31"/>
  <c r="H114" i="32"/>
  <c r="H114" i="31"/>
  <c r="D114" i="32"/>
  <c r="D114" i="31"/>
  <c r="P113" i="32"/>
  <c r="P113" i="31"/>
  <c r="L113" i="32"/>
  <c r="L113" i="31"/>
  <c r="H113" i="32"/>
  <c r="H113" i="31"/>
  <c r="D113" i="32"/>
  <c r="D113" i="31"/>
  <c r="M83" i="32"/>
  <c r="I83" i="32"/>
  <c r="E83" i="32"/>
  <c r="J119" i="33"/>
  <c r="J234" i="17"/>
  <c r="B234" i="17"/>
  <c r="J227" i="17"/>
  <c r="B227" i="17"/>
  <c r="J226" i="17"/>
  <c r="B226" i="17"/>
  <c r="J225" i="17"/>
  <c r="B225" i="17"/>
  <c r="J220" i="17"/>
  <c r="B220" i="17"/>
  <c r="N92" i="18"/>
  <c r="N102" i="18"/>
  <c r="N165" i="6" s="1"/>
  <c r="J92" i="18"/>
  <c r="J102" i="18"/>
  <c r="J165" i="6" s="1"/>
  <c r="F92" i="18"/>
  <c r="F102" i="18"/>
  <c r="F165" i="6" s="1"/>
  <c r="B92" i="18"/>
  <c r="B102" i="18"/>
  <c r="B165" i="6" s="1"/>
  <c r="N91" i="18"/>
  <c r="J91" i="18"/>
  <c r="F91" i="18"/>
  <c r="B91" i="18"/>
  <c r="N90" i="18"/>
  <c r="J90" i="18"/>
  <c r="F90" i="18"/>
  <c r="B90" i="18"/>
  <c r="J51" i="18"/>
  <c r="B51" i="18"/>
  <c r="P238" i="19"/>
  <c r="P239" i="19"/>
  <c r="P240" i="19"/>
  <c r="P241" i="19"/>
  <c r="P242" i="19"/>
  <c r="P243" i="19"/>
  <c r="P244" i="19"/>
  <c r="P245" i="19"/>
  <c r="P246" i="19"/>
  <c r="L238" i="19"/>
  <c r="L239" i="19"/>
  <c r="L240" i="19"/>
  <c r="L241" i="19"/>
  <c r="L242" i="19"/>
  <c r="L243" i="19"/>
  <c r="L244" i="19"/>
  <c r="L245" i="19"/>
  <c r="L246" i="19"/>
  <c r="H238" i="19"/>
  <c r="H239" i="19"/>
  <c r="H240" i="19"/>
  <c r="H241" i="19"/>
  <c r="H242" i="19"/>
  <c r="H243" i="19"/>
  <c r="H244" i="19"/>
  <c r="H245" i="19"/>
  <c r="H246" i="19"/>
  <c r="D238" i="19"/>
  <c r="D239" i="19"/>
  <c r="D240" i="19"/>
  <c r="D241" i="19"/>
  <c r="D242" i="19"/>
  <c r="D243" i="19"/>
  <c r="D244" i="19"/>
  <c r="D245" i="19"/>
  <c r="D246" i="19"/>
  <c r="P227" i="19"/>
  <c r="P228" i="19"/>
  <c r="P229" i="19"/>
  <c r="P230" i="19"/>
  <c r="P231" i="19"/>
  <c r="P232" i="19"/>
  <c r="P233" i="19"/>
  <c r="P234" i="19"/>
  <c r="P235" i="19"/>
  <c r="L227" i="19"/>
  <c r="L228" i="19"/>
  <c r="L229" i="19"/>
  <c r="L230" i="19"/>
  <c r="L231" i="19"/>
  <c r="L232" i="19"/>
  <c r="L233" i="19"/>
  <c r="L234" i="19"/>
  <c r="L235" i="19"/>
  <c r="H227" i="19"/>
  <c r="H228" i="19"/>
  <c r="H229" i="19"/>
  <c r="H230" i="19"/>
  <c r="H231" i="19"/>
  <c r="H232" i="19"/>
  <c r="H233" i="19"/>
  <c r="H234" i="19"/>
  <c r="H235" i="19"/>
  <c r="D227" i="19"/>
  <c r="D228" i="19"/>
  <c r="D229" i="19"/>
  <c r="D230" i="19"/>
  <c r="D231" i="19"/>
  <c r="D232" i="19"/>
  <c r="D233" i="19"/>
  <c r="D234" i="19"/>
  <c r="D235" i="19"/>
  <c r="P89" i="18"/>
  <c r="P215" i="19"/>
  <c r="P216" i="19"/>
  <c r="P217" i="19"/>
  <c r="P218" i="19"/>
  <c r="P219" i="19"/>
  <c r="P220" i="19"/>
  <c r="P221" i="19"/>
  <c r="P222" i="19"/>
  <c r="P223" i="19"/>
  <c r="P224" i="19"/>
  <c r="L89" i="18"/>
  <c r="L215" i="19"/>
  <c r="L216" i="19"/>
  <c r="L217" i="19"/>
  <c r="L218" i="19"/>
  <c r="L219" i="19"/>
  <c r="L220" i="19"/>
  <c r="L221" i="19"/>
  <c r="L222" i="19"/>
  <c r="L223" i="19"/>
  <c r="L224" i="19"/>
  <c r="H89" i="18"/>
  <c r="H215" i="19"/>
  <c r="H216" i="19"/>
  <c r="H217" i="19"/>
  <c r="H218" i="19"/>
  <c r="H219" i="19"/>
  <c r="H220" i="19"/>
  <c r="H221" i="19"/>
  <c r="H222" i="19"/>
  <c r="H223" i="19"/>
  <c r="H224" i="19"/>
  <c r="D89" i="18"/>
  <c r="D215" i="19"/>
  <c r="D216" i="19"/>
  <c r="D217" i="19"/>
  <c r="D218" i="19"/>
  <c r="D219" i="19"/>
  <c r="D220" i="19"/>
  <c r="D221" i="19"/>
  <c r="D222" i="19"/>
  <c r="D223" i="19"/>
  <c r="D224" i="19"/>
  <c r="P86" i="18"/>
  <c r="L86" i="18"/>
  <c r="H86" i="18"/>
  <c r="D86" i="18"/>
  <c r="P85" i="18"/>
  <c r="L85" i="18"/>
  <c r="H85" i="18"/>
  <c r="D85" i="18"/>
  <c r="P84" i="18"/>
  <c r="L84" i="18"/>
  <c r="H84" i="18"/>
  <c r="D84" i="18"/>
  <c r="Q214" i="20"/>
  <c r="M214" i="20"/>
  <c r="I214" i="20"/>
  <c r="E214" i="20"/>
  <c r="N98" i="18"/>
  <c r="J98" i="18"/>
  <c r="F98" i="18"/>
  <c r="B98" i="18"/>
  <c r="N97" i="18"/>
  <c r="J97" i="18"/>
  <c r="F97" i="18"/>
  <c r="B97" i="18"/>
  <c r="N95" i="18"/>
  <c r="J95" i="18"/>
  <c r="F95" i="18"/>
  <c r="B95" i="18"/>
  <c r="N96" i="18"/>
  <c r="J96" i="18"/>
  <c r="F96" i="18"/>
  <c r="B96" i="18"/>
  <c r="M245" i="21"/>
  <c r="E245" i="21"/>
  <c r="M244" i="21"/>
  <c r="E244" i="21"/>
  <c r="M243" i="21"/>
  <c r="E243" i="21"/>
  <c r="M242" i="21"/>
  <c r="E242" i="21"/>
  <c r="M237" i="21"/>
  <c r="E237" i="21"/>
  <c r="M234" i="21"/>
  <c r="E234" i="21"/>
  <c r="M233" i="21"/>
  <c r="E233" i="21"/>
  <c r="M232" i="21"/>
  <c r="E232" i="21"/>
  <c r="M231" i="21"/>
  <c r="E231" i="21"/>
  <c r="M223" i="21"/>
  <c r="E223" i="21"/>
  <c r="M222" i="21"/>
  <c r="E222" i="21"/>
  <c r="M221" i="21"/>
  <c r="E221" i="21"/>
  <c r="M219" i="21"/>
  <c r="E219" i="21"/>
  <c r="N203" i="23"/>
  <c r="N204" i="23"/>
  <c r="N205" i="23"/>
  <c r="N206" i="23"/>
  <c r="N207" i="23"/>
  <c r="N208" i="23"/>
  <c r="N209" i="23"/>
  <c r="N210" i="23"/>
  <c r="N211" i="23"/>
  <c r="J203" i="23"/>
  <c r="J204" i="23"/>
  <c r="J205" i="23"/>
  <c r="J206" i="23"/>
  <c r="J207" i="23"/>
  <c r="J208" i="23"/>
  <c r="J209" i="23"/>
  <c r="J210" i="23"/>
  <c r="J211" i="23"/>
  <c r="F203" i="23"/>
  <c r="F204" i="23"/>
  <c r="F205" i="23"/>
  <c r="F206" i="23"/>
  <c r="F207" i="23"/>
  <c r="F208" i="23"/>
  <c r="F209" i="23"/>
  <c r="F210" i="23"/>
  <c r="F211" i="23"/>
  <c r="B203" i="23"/>
  <c r="B204" i="23"/>
  <c r="B205" i="23"/>
  <c r="B206" i="23"/>
  <c r="B207" i="23"/>
  <c r="B208" i="23"/>
  <c r="B209" i="23"/>
  <c r="B210" i="23"/>
  <c r="B211" i="23"/>
  <c r="N192" i="23"/>
  <c r="N193" i="23"/>
  <c r="N194" i="23"/>
  <c r="N195" i="23"/>
  <c r="N196" i="23"/>
  <c r="N197" i="23"/>
  <c r="N198" i="23"/>
  <c r="N199" i="23"/>
  <c r="N200" i="23"/>
  <c r="J192" i="23"/>
  <c r="J193" i="23"/>
  <c r="J194" i="23"/>
  <c r="J195" i="23"/>
  <c r="J196" i="23"/>
  <c r="J197" i="23"/>
  <c r="J198" i="23"/>
  <c r="J199" i="23"/>
  <c r="J200" i="23"/>
  <c r="F192" i="23"/>
  <c r="F193" i="23"/>
  <c r="F194" i="23"/>
  <c r="F195" i="23"/>
  <c r="F196" i="23"/>
  <c r="F197" i="23"/>
  <c r="F198" i="23"/>
  <c r="F199" i="23"/>
  <c r="F200" i="23"/>
  <c r="B192" i="23"/>
  <c r="B193" i="23"/>
  <c r="B194" i="23"/>
  <c r="B195" i="23"/>
  <c r="B196" i="23"/>
  <c r="B197" i="23"/>
  <c r="B198" i="23"/>
  <c r="B199" i="23"/>
  <c r="B200" i="23"/>
  <c r="N181" i="23"/>
  <c r="N182" i="23"/>
  <c r="N183" i="23"/>
  <c r="N184" i="23"/>
  <c r="N185" i="23"/>
  <c r="N186" i="23"/>
  <c r="N187" i="23"/>
  <c r="N188" i="23"/>
  <c r="N189" i="23"/>
  <c r="J181" i="23"/>
  <c r="J182" i="23"/>
  <c r="J183" i="23"/>
  <c r="J184" i="23"/>
  <c r="J185" i="23"/>
  <c r="J186" i="23"/>
  <c r="J187" i="23"/>
  <c r="J188" i="23"/>
  <c r="J189" i="23"/>
  <c r="F181" i="23"/>
  <c r="F182" i="23"/>
  <c r="F183" i="23"/>
  <c r="F184" i="23"/>
  <c r="F185" i="23"/>
  <c r="F186" i="23"/>
  <c r="F187" i="23"/>
  <c r="F188" i="23"/>
  <c r="F189" i="23"/>
  <c r="B181" i="23"/>
  <c r="B182" i="23"/>
  <c r="B183" i="23"/>
  <c r="B184" i="23"/>
  <c r="B185" i="23"/>
  <c r="B186" i="23"/>
  <c r="B187" i="23"/>
  <c r="B188" i="23"/>
  <c r="B189" i="23"/>
  <c r="P162" i="24"/>
  <c r="L162" i="24"/>
  <c r="H162" i="24"/>
  <c r="D162" i="24"/>
  <c r="P143" i="24"/>
  <c r="L143" i="24"/>
  <c r="H143" i="24"/>
  <c r="D143" i="24"/>
  <c r="P129" i="24"/>
  <c r="L129" i="24"/>
  <c r="H129" i="24"/>
  <c r="D129" i="24"/>
  <c r="Q210" i="25"/>
  <c r="Q208" i="25"/>
  <c r="Q207" i="25"/>
  <c r="Q200" i="25"/>
  <c r="Q199" i="25"/>
  <c r="Q198" i="25"/>
  <c r="Q196" i="25"/>
  <c r="Q188" i="25"/>
  <c r="Q187" i="25"/>
  <c r="Q185" i="25"/>
  <c r="P154" i="27"/>
  <c r="P155" i="27"/>
  <c r="P156" i="27"/>
  <c r="P157" i="27"/>
  <c r="P158" i="27"/>
  <c r="P159" i="27"/>
  <c r="P72" i="26"/>
  <c r="L154" i="27"/>
  <c r="L155" i="27"/>
  <c r="L156" i="27"/>
  <c r="L157" i="27"/>
  <c r="L158" i="27"/>
  <c r="L159" i="27"/>
  <c r="L72" i="26"/>
  <c r="L64" i="26"/>
  <c r="H154" i="27"/>
  <c r="H155" i="27"/>
  <c r="H156" i="27"/>
  <c r="H157" i="27"/>
  <c r="H158" i="27"/>
  <c r="H159" i="27"/>
  <c r="H72" i="26"/>
  <c r="D154" i="27"/>
  <c r="D155" i="27"/>
  <c r="D156" i="27"/>
  <c r="D157" i="27"/>
  <c r="D158" i="27"/>
  <c r="D159" i="27"/>
  <c r="D64" i="26"/>
  <c r="D72" i="26"/>
  <c r="P144" i="27"/>
  <c r="P145" i="27"/>
  <c r="P146" i="27"/>
  <c r="P147" i="27"/>
  <c r="P148" i="27"/>
  <c r="P149" i="27"/>
  <c r="P150" i="27"/>
  <c r="P151" i="27"/>
  <c r="P71" i="26"/>
  <c r="L144" i="27"/>
  <c r="L145" i="27"/>
  <c r="L146" i="27"/>
  <c r="L147" i="27"/>
  <c r="L148" i="27"/>
  <c r="L149" i="27"/>
  <c r="L150" i="27"/>
  <c r="L151" i="27"/>
  <c r="L71" i="26"/>
  <c r="L63" i="26"/>
  <c r="H144" i="27"/>
  <c r="H145" i="27"/>
  <c r="H146" i="27"/>
  <c r="H147" i="27"/>
  <c r="H148" i="27"/>
  <c r="H149" i="27"/>
  <c r="H150" i="27"/>
  <c r="H151" i="27"/>
  <c r="H71" i="26"/>
  <c r="D144" i="27"/>
  <c r="D145" i="27"/>
  <c r="D146" i="27"/>
  <c r="D147" i="27"/>
  <c r="D148" i="27"/>
  <c r="D149" i="27"/>
  <c r="D150" i="27"/>
  <c r="D151" i="27"/>
  <c r="D63" i="26"/>
  <c r="D71" i="26"/>
  <c r="P134" i="27"/>
  <c r="P135" i="27"/>
  <c r="P136" i="27"/>
  <c r="P137" i="27"/>
  <c r="P138" i="27"/>
  <c r="P139" i="27"/>
  <c r="P140" i="27"/>
  <c r="P141" i="27"/>
  <c r="P70" i="26"/>
  <c r="L134" i="27"/>
  <c r="L135" i="27"/>
  <c r="L136" i="27"/>
  <c r="L137" i="27"/>
  <c r="L138" i="27"/>
  <c r="L139" i="27"/>
  <c r="L140" i="27"/>
  <c r="L141" i="27"/>
  <c r="L70" i="26"/>
  <c r="L62" i="26"/>
  <c r="H134" i="27"/>
  <c r="H135" i="27"/>
  <c r="H136" i="27"/>
  <c r="H137" i="27"/>
  <c r="H138" i="27"/>
  <c r="H139" i="27"/>
  <c r="H140" i="27"/>
  <c r="H141" i="27"/>
  <c r="H70" i="26"/>
  <c r="D134" i="27"/>
  <c r="D135" i="27"/>
  <c r="D136" i="27"/>
  <c r="D137" i="27"/>
  <c r="D138" i="27"/>
  <c r="D139" i="27"/>
  <c r="D140" i="27"/>
  <c r="D141" i="27"/>
  <c r="D62" i="26"/>
  <c r="D70" i="26"/>
  <c r="Q37" i="34"/>
  <c r="Q175" i="6" s="1"/>
  <c r="M37" i="34"/>
  <c r="M175" i="6" s="1"/>
  <c r="I37" i="34"/>
  <c r="I175" i="6" s="1"/>
  <c r="E37" i="34"/>
  <c r="E175" i="6" s="1"/>
  <c r="O72" i="35"/>
  <c r="O73" i="35"/>
  <c r="O74" i="35"/>
  <c r="O75" i="35"/>
  <c r="O76" i="35"/>
  <c r="O77" i="35"/>
  <c r="O78" i="35"/>
  <c r="O79" i="35"/>
  <c r="O80" i="35"/>
  <c r="O81" i="35"/>
  <c r="O82" i="35"/>
  <c r="O36" i="34"/>
  <c r="K72" i="35"/>
  <c r="K73" i="35"/>
  <c r="K74" i="35"/>
  <c r="K75" i="35"/>
  <c r="K76" i="35"/>
  <c r="K77" i="35"/>
  <c r="K78" i="35"/>
  <c r="K79" i="35"/>
  <c r="K80" i="35"/>
  <c r="K81" i="35"/>
  <c r="K82" i="35"/>
  <c r="K36" i="34"/>
  <c r="G72" i="35"/>
  <c r="G73" i="35"/>
  <c r="G74" i="35"/>
  <c r="G75" i="35"/>
  <c r="G76" i="35"/>
  <c r="G77" i="35"/>
  <c r="G78" i="35"/>
  <c r="G79" i="35"/>
  <c r="G80" i="35"/>
  <c r="G81" i="35"/>
  <c r="G82" i="35"/>
  <c r="G36" i="34"/>
  <c r="C72" i="35"/>
  <c r="C73" i="35"/>
  <c r="C74" i="35"/>
  <c r="C75" i="35"/>
  <c r="C76" i="35"/>
  <c r="C77" i="35"/>
  <c r="C78" i="35"/>
  <c r="C79" i="35"/>
  <c r="C80" i="35"/>
  <c r="C81" i="35"/>
  <c r="C82" i="35"/>
  <c r="C36" i="34"/>
  <c r="I50" i="35"/>
  <c r="J67" i="36"/>
  <c r="J82" i="36"/>
  <c r="F82" i="36"/>
  <c r="F67" i="36"/>
  <c r="N66" i="36"/>
  <c r="N81" i="36"/>
  <c r="F81" i="36"/>
  <c r="F66" i="36"/>
  <c r="B66" i="36"/>
  <c r="B81" i="36"/>
  <c r="J65" i="36"/>
  <c r="J80" i="36"/>
  <c r="F80" i="36"/>
  <c r="F65" i="36"/>
  <c r="N62" i="36"/>
  <c r="N79" i="36"/>
  <c r="F79" i="36"/>
  <c r="F62" i="36"/>
  <c r="B62" i="36"/>
  <c r="B79" i="36"/>
  <c r="J59" i="36"/>
  <c r="J78" i="36"/>
  <c r="F78" i="36"/>
  <c r="F59" i="36"/>
  <c r="N56" i="36"/>
  <c r="N77" i="36"/>
  <c r="F77" i="36"/>
  <c r="F56" i="36"/>
  <c r="B56" i="36"/>
  <c r="B77" i="36"/>
  <c r="J55" i="36"/>
  <c r="J76" i="36"/>
  <c r="F76" i="36"/>
  <c r="F55" i="36"/>
  <c r="N54" i="36"/>
  <c r="N75" i="36"/>
  <c r="F75" i="36"/>
  <c r="F54" i="36"/>
  <c r="B54" i="36"/>
  <c r="B75" i="36"/>
  <c r="J53" i="36"/>
  <c r="J74" i="36"/>
  <c r="F74" i="36"/>
  <c r="F53" i="36"/>
  <c r="N52" i="36"/>
  <c r="N73" i="36"/>
  <c r="F73" i="36"/>
  <c r="F52" i="36"/>
  <c r="B52" i="36"/>
  <c r="B73" i="36"/>
  <c r="J51" i="36"/>
  <c r="J72" i="36"/>
  <c r="F72" i="36"/>
  <c r="F51" i="36"/>
  <c r="N36" i="34"/>
  <c r="N71" i="36"/>
  <c r="F36" i="34"/>
  <c r="F71" i="36"/>
  <c r="B36" i="34"/>
  <c r="B71" i="36"/>
  <c r="O50" i="37"/>
  <c r="K50" i="37"/>
  <c r="G50" i="37"/>
  <c r="C50" i="37"/>
  <c r="O67" i="39"/>
  <c r="O82" i="40"/>
  <c r="O82" i="39"/>
  <c r="K67" i="39"/>
  <c r="K82" i="40"/>
  <c r="K82" i="39"/>
  <c r="G67" i="39"/>
  <c r="G82" i="40"/>
  <c r="G82" i="39"/>
  <c r="C67" i="39"/>
  <c r="C82" i="40"/>
  <c r="C82" i="39"/>
  <c r="O66" i="39"/>
  <c r="O81" i="40"/>
  <c r="O81" i="39"/>
  <c r="K66" i="39"/>
  <c r="K81" i="40"/>
  <c r="K81" i="39"/>
  <c r="G66" i="39"/>
  <c r="G81" i="40"/>
  <c r="G81" i="39"/>
  <c r="C66" i="39"/>
  <c r="C81" i="40"/>
  <c r="C81" i="39"/>
  <c r="O80" i="41"/>
  <c r="O65" i="39"/>
  <c r="O80" i="39"/>
  <c r="K80" i="41"/>
  <c r="K65" i="39"/>
  <c r="K80" i="39"/>
  <c r="K80" i="40"/>
  <c r="G80" i="41"/>
  <c r="G65" i="39"/>
  <c r="G80" i="39"/>
  <c r="G80" i="40"/>
  <c r="C80" i="41"/>
  <c r="C65" i="39"/>
  <c r="C80" i="40"/>
  <c r="C80" i="39"/>
  <c r="O79" i="41"/>
  <c r="O62" i="39"/>
  <c r="O79" i="39"/>
  <c r="O79" i="40"/>
  <c r="K79" i="41"/>
  <c r="K62" i="39"/>
  <c r="K79" i="39"/>
  <c r="K79" i="40"/>
  <c r="G79" i="41"/>
  <c r="G62" i="39"/>
  <c r="G79" i="39"/>
  <c r="G79" i="40"/>
  <c r="C79" i="41"/>
  <c r="C62" i="39"/>
  <c r="C79" i="40"/>
  <c r="C79" i="39"/>
  <c r="O78" i="41"/>
  <c r="O59" i="39"/>
  <c r="O78" i="39"/>
  <c r="K78" i="41"/>
  <c r="K59" i="39"/>
  <c r="K78" i="39"/>
  <c r="K78" i="40"/>
  <c r="G78" i="41"/>
  <c r="G59" i="39"/>
  <c r="G78" i="39"/>
  <c r="G78" i="40"/>
  <c r="C78" i="41"/>
  <c r="C59" i="39"/>
  <c r="C78" i="40"/>
  <c r="C78" i="39"/>
  <c r="O77" i="41"/>
  <c r="O56" i="39"/>
  <c r="O77" i="39"/>
  <c r="O77" i="40"/>
  <c r="K77" i="41"/>
  <c r="K56" i="39"/>
  <c r="K77" i="39"/>
  <c r="K77" i="40"/>
  <c r="G77" i="41"/>
  <c r="G56" i="39"/>
  <c r="G77" i="39"/>
  <c r="G77" i="40"/>
  <c r="C77" i="41"/>
  <c r="C56" i="39"/>
  <c r="C77" i="40"/>
  <c r="C77" i="39"/>
  <c r="O76" i="41"/>
  <c r="O55" i="39"/>
  <c r="O76" i="39"/>
  <c r="K76" i="41"/>
  <c r="K55" i="39"/>
  <c r="K76" i="39"/>
  <c r="K76" i="40"/>
  <c r="G76" i="41"/>
  <c r="G55" i="39"/>
  <c r="G76" i="39"/>
  <c r="G76" i="40"/>
  <c r="C76" i="41"/>
  <c r="C55" i="39"/>
  <c r="C76" i="40"/>
  <c r="C76" i="39"/>
  <c r="O54" i="39"/>
  <c r="O75" i="39"/>
  <c r="O75" i="40"/>
  <c r="K54" i="39"/>
  <c r="K75" i="39"/>
  <c r="K75" i="40"/>
  <c r="G54" i="39"/>
  <c r="G75" i="39"/>
  <c r="G75" i="40"/>
  <c r="C54" i="39"/>
  <c r="C75" i="40"/>
  <c r="C75" i="39"/>
  <c r="O53" i="39"/>
  <c r="O74" i="39"/>
  <c r="K53" i="39"/>
  <c r="K74" i="39"/>
  <c r="K74" i="40"/>
  <c r="G53" i="39"/>
  <c r="G74" i="39"/>
  <c r="G74" i="40"/>
  <c r="C53" i="39"/>
  <c r="C74" i="40"/>
  <c r="C74" i="39"/>
  <c r="O52" i="39"/>
  <c r="O73" i="39"/>
  <c r="O73" i="40"/>
  <c r="K52" i="39"/>
  <c r="K73" i="39"/>
  <c r="K73" i="40"/>
  <c r="G52" i="39"/>
  <c r="G73" i="39"/>
  <c r="G73" i="40"/>
  <c r="C52" i="39"/>
  <c r="C73" i="40"/>
  <c r="C73" i="39"/>
  <c r="O51" i="39"/>
  <c r="O72" i="39"/>
  <c r="K51" i="39"/>
  <c r="K72" i="39"/>
  <c r="K72" i="40"/>
  <c r="G51" i="39"/>
  <c r="G72" i="39"/>
  <c r="G72" i="40"/>
  <c r="C51" i="39"/>
  <c r="C72" i="40"/>
  <c r="C72" i="39"/>
  <c r="O71" i="41"/>
  <c r="O71" i="40"/>
  <c r="K71" i="41"/>
  <c r="K71" i="40"/>
  <c r="G71" i="41"/>
  <c r="G71" i="40"/>
  <c r="C71" i="41"/>
  <c r="C71" i="40"/>
  <c r="O80" i="40"/>
  <c r="O72" i="40"/>
  <c r="N234" i="17"/>
  <c r="F234" i="17"/>
  <c r="N227" i="17"/>
  <c r="F227" i="17"/>
  <c r="N226" i="17"/>
  <c r="F226" i="17"/>
  <c r="N225" i="17"/>
  <c r="F225" i="17"/>
  <c r="N220" i="17"/>
  <c r="F220" i="17"/>
  <c r="P92" i="18"/>
  <c r="P102" i="18"/>
  <c r="P165" i="6" s="1"/>
  <c r="L92" i="18"/>
  <c r="L102" i="18"/>
  <c r="L165" i="6" s="1"/>
  <c r="H92" i="18"/>
  <c r="H102" i="18"/>
  <c r="H165" i="6" s="1"/>
  <c r="D92" i="18"/>
  <c r="D102" i="18"/>
  <c r="D165" i="6" s="1"/>
  <c r="P91" i="18"/>
  <c r="L91" i="18"/>
  <c r="H91" i="18"/>
  <c r="D91" i="18"/>
  <c r="D101" i="18"/>
  <c r="D164" i="6" s="1"/>
  <c r="P90" i="18"/>
  <c r="L90" i="18"/>
  <c r="H90" i="18"/>
  <c r="D90" i="18"/>
  <c r="N51" i="18"/>
  <c r="F51" i="18"/>
  <c r="N238" i="19"/>
  <c r="N239" i="19"/>
  <c r="N240" i="19"/>
  <c r="N241" i="19"/>
  <c r="N242" i="19"/>
  <c r="N243" i="19"/>
  <c r="N244" i="19"/>
  <c r="N245" i="19"/>
  <c r="N246" i="19"/>
  <c r="J238" i="19"/>
  <c r="J239" i="19"/>
  <c r="J240" i="19"/>
  <c r="J241" i="19"/>
  <c r="J242" i="19"/>
  <c r="J243" i="19"/>
  <c r="J244" i="19"/>
  <c r="J245" i="19"/>
  <c r="J246" i="19"/>
  <c r="F238" i="19"/>
  <c r="F239" i="19"/>
  <c r="F240" i="19"/>
  <c r="F241" i="19"/>
  <c r="F242" i="19"/>
  <c r="F243" i="19"/>
  <c r="F244" i="19"/>
  <c r="F245" i="19"/>
  <c r="F246" i="19"/>
  <c r="B238" i="19"/>
  <c r="B239" i="19"/>
  <c r="B240" i="19"/>
  <c r="B241" i="19"/>
  <c r="B242" i="19"/>
  <c r="B243" i="19"/>
  <c r="B244" i="19"/>
  <c r="B245" i="19"/>
  <c r="B246" i="19"/>
  <c r="N227" i="19"/>
  <c r="N228" i="19"/>
  <c r="N229" i="19"/>
  <c r="N230" i="19"/>
  <c r="N231" i="19"/>
  <c r="N232" i="19"/>
  <c r="N233" i="19"/>
  <c r="N234" i="19"/>
  <c r="N235" i="19"/>
  <c r="J227" i="19"/>
  <c r="J228" i="19"/>
  <c r="J229" i="19"/>
  <c r="J230" i="19"/>
  <c r="J231" i="19"/>
  <c r="J232" i="19"/>
  <c r="J233" i="19"/>
  <c r="J234" i="19"/>
  <c r="J235" i="19"/>
  <c r="F227" i="19"/>
  <c r="F228" i="19"/>
  <c r="F229" i="19"/>
  <c r="F230" i="19"/>
  <c r="F231" i="19"/>
  <c r="F232" i="19"/>
  <c r="F233" i="19"/>
  <c r="F234" i="19"/>
  <c r="F235" i="19"/>
  <c r="B227" i="19"/>
  <c r="B228" i="19"/>
  <c r="B229" i="19"/>
  <c r="B230" i="19"/>
  <c r="B231" i="19"/>
  <c r="B232" i="19"/>
  <c r="B233" i="19"/>
  <c r="B234" i="19"/>
  <c r="B235" i="19"/>
  <c r="N215" i="19"/>
  <c r="N216" i="19"/>
  <c r="N217" i="19"/>
  <c r="N218" i="19"/>
  <c r="N219" i="19"/>
  <c r="N220" i="19"/>
  <c r="N221" i="19"/>
  <c r="N222" i="19"/>
  <c r="N223" i="19"/>
  <c r="N224" i="19"/>
  <c r="N89" i="18"/>
  <c r="J215" i="19"/>
  <c r="J216" i="19"/>
  <c r="J217" i="19"/>
  <c r="J218" i="19"/>
  <c r="J219" i="19"/>
  <c r="J220" i="19"/>
  <c r="J221" i="19"/>
  <c r="J222" i="19"/>
  <c r="J223" i="19"/>
  <c r="J224" i="19"/>
  <c r="J89" i="18"/>
  <c r="J88" i="18" s="1"/>
  <c r="F215" i="19"/>
  <c r="F216" i="19"/>
  <c r="F217" i="19"/>
  <c r="F218" i="19"/>
  <c r="F219" i="19"/>
  <c r="F220" i="19"/>
  <c r="F221" i="19"/>
  <c r="F222" i="19"/>
  <c r="F223" i="19"/>
  <c r="F224" i="19"/>
  <c r="F89" i="18"/>
  <c r="B215" i="19"/>
  <c r="B216" i="19"/>
  <c r="B217" i="19"/>
  <c r="B218" i="19"/>
  <c r="B219" i="19"/>
  <c r="B220" i="19"/>
  <c r="B221" i="19"/>
  <c r="B222" i="19"/>
  <c r="B223" i="19"/>
  <c r="B224" i="19"/>
  <c r="B89" i="18"/>
  <c r="N86" i="18"/>
  <c r="J86" i="18"/>
  <c r="F86" i="18"/>
  <c r="B86" i="18"/>
  <c r="N85" i="18"/>
  <c r="J85" i="18"/>
  <c r="F85" i="18"/>
  <c r="B85" i="18"/>
  <c r="N84" i="18"/>
  <c r="J84" i="18"/>
  <c r="F84" i="18"/>
  <c r="B84" i="18"/>
  <c r="O214" i="20"/>
  <c r="K214" i="20"/>
  <c r="G214" i="20"/>
  <c r="C214" i="20"/>
  <c r="P98" i="18"/>
  <c r="L98" i="18"/>
  <c r="H98" i="18"/>
  <c r="D98" i="18"/>
  <c r="P97" i="18"/>
  <c r="L97" i="18"/>
  <c r="H97" i="18"/>
  <c r="D97" i="18"/>
  <c r="P95" i="18"/>
  <c r="L95" i="18"/>
  <c r="H95" i="18"/>
  <c r="D95" i="18"/>
  <c r="P96" i="18"/>
  <c r="L96" i="18"/>
  <c r="H96" i="18"/>
  <c r="D96" i="18"/>
  <c r="Q245" i="21"/>
  <c r="I245" i="21"/>
  <c r="Q244" i="21"/>
  <c r="I244" i="21"/>
  <c r="Q243" i="21"/>
  <c r="I243" i="21"/>
  <c r="Q242" i="21"/>
  <c r="I242" i="21"/>
  <c r="Q237" i="21"/>
  <c r="I237" i="21"/>
  <c r="Q234" i="21"/>
  <c r="I234" i="21"/>
  <c r="Q233" i="21"/>
  <c r="I233" i="21"/>
  <c r="Q232" i="21"/>
  <c r="I232" i="21"/>
  <c r="Q231" i="21"/>
  <c r="I231" i="21"/>
  <c r="Q223" i="21"/>
  <c r="I223" i="21"/>
  <c r="Q222" i="21"/>
  <c r="I222" i="21"/>
  <c r="Q221" i="21"/>
  <c r="I221" i="21"/>
  <c r="Q219" i="21"/>
  <c r="I219" i="21"/>
  <c r="P203" i="23"/>
  <c r="P204" i="23"/>
  <c r="P205" i="23"/>
  <c r="P206" i="23"/>
  <c r="P207" i="23"/>
  <c r="P208" i="23"/>
  <c r="P209" i="23"/>
  <c r="P210" i="23"/>
  <c r="P211" i="23"/>
  <c r="L203" i="23"/>
  <c r="L204" i="23"/>
  <c r="L205" i="23"/>
  <c r="L206" i="23"/>
  <c r="L207" i="23"/>
  <c r="L208" i="23"/>
  <c r="L209" i="23"/>
  <c r="L210" i="23"/>
  <c r="L211" i="23"/>
  <c r="H203" i="23"/>
  <c r="H204" i="23"/>
  <c r="H205" i="23"/>
  <c r="H206" i="23"/>
  <c r="H207" i="23"/>
  <c r="H208" i="23"/>
  <c r="H209" i="23"/>
  <c r="H210" i="23"/>
  <c r="H211" i="23"/>
  <c r="D203" i="23"/>
  <c r="D204" i="23"/>
  <c r="D205" i="23"/>
  <c r="D206" i="23"/>
  <c r="D207" i="23"/>
  <c r="D208" i="23"/>
  <c r="D209" i="23"/>
  <c r="D210" i="23"/>
  <c r="D211" i="23"/>
  <c r="P192" i="23"/>
  <c r="P193" i="23"/>
  <c r="P194" i="23"/>
  <c r="P195" i="23"/>
  <c r="P196" i="23"/>
  <c r="P197" i="23"/>
  <c r="P198" i="23"/>
  <c r="P199" i="23"/>
  <c r="P200" i="23"/>
  <c r="L192" i="23"/>
  <c r="L193" i="23"/>
  <c r="L194" i="23"/>
  <c r="L195" i="23"/>
  <c r="L196" i="23"/>
  <c r="L197" i="23"/>
  <c r="L198" i="23"/>
  <c r="L199" i="23"/>
  <c r="L200" i="23"/>
  <c r="H192" i="23"/>
  <c r="H193" i="23"/>
  <c r="H194" i="23"/>
  <c r="H195" i="23"/>
  <c r="H196" i="23"/>
  <c r="H197" i="23"/>
  <c r="H198" i="23"/>
  <c r="H199" i="23"/>
  <c r="H200" i="23"/>
  <c r="D192" i="23"/>
  <c r="D193" i="23"/>
  <c r="D194" i="23"/>
  <c r="D195" i="23"/>
  <c r="D196" i="23"/>
  <c r="D197" i="23"/>
  <c r="D198" i="23"/>
  <c r="D199" i="23"/>
  <c r="D200" i="23"/>
  <c r="P181" i="23"/>
  <c r="P182" i="23"/>
  <c r="P183" i="23"/>
  <c r="P184" i="23"/>
  <c r="P185" i="23"/>
  <c r="P186" i="23"/>
  <c r="P187" i="23"/>
  <c r="P188" i="23"/>
  <c r="P189" i="23"/>
  <c r="L181" i="23"/>
  <c r="L182" i="23"/>
  <c r="L183" i="23"/>
  <c r="L184" i="23"/>
  <c r="L185" i="23"/>
  <c r="L186" i="23"/>
  <c r="L187" i="23"/>
  <c r="L188" i="23"/>
  <c r="L189" i="23"/>
  <c r="H181" i="23"/>
  <c r="H182" i="23"/>
  <c r="H183" i="23"/>
  <c r="H184" i="23"/>
  <c r="H185" i="23"/>
  <c r="H186" i="23"/>
  <c r="H187" i="23"/>
  <c r="H188" i="23"/>
  <c r="H189" i="23"/>
  <c r="D181" i="23"/>
  <c r="D182" i="23"/>
  <c r="D183" i="23"/>
  <c r="D184" i="23"/>
  <c r="D185" i="23"/>
  <c r="D186" i="23"/>
  <c r="D187" i="23"/>
  <c r="D188" i="23"/>
  <c r="D189" i="23"/>
  <c r="I210" i="25"/>
  <c r="I208" i="25"/>
  <c r="I207" i="25"/>
  <c r="I200" i="25"/>
  <c r="I199" i="25"/>
  <c r="I198" i="25"/>
  <c r="I196" i="25"/>
  <c r="I188" i="25"/>
  <c r="I187" i="25"/>
  <c r="I185" i="25"/>
  <c r="O176" i="25"/>
  <c r="K173" i="25"/>
  <c r="G173" i="25"/>
  <c r="C172" i="25"/>
  <c r="O210" i="25"/>
  <c r="K210" i="25"/>
  <c r="G210" i="25"/>
  <c r="C210" i="25"/>
  <c r="O208" i="25"/>
  <c r="K208" i="25"/>
  <c r="G208" i="25"/>
  <c r="C208" i="25"/>
  <c r="O207" i="25"/>
  <c r="K207" i="25"/>
  <c r="G207" i="25"/>
  <c r="C207" i="25"/>
  <c r="O157" i="25"/>
  <c r="K160" i="25"/>
  <c r="G158" i="25"/>
  <c r="C160" i="25"/>
  <c r="C158" i="25"/>
  <c r="O200" i="25"/>
  <c r="K200" i="25"/>
  <c r="G200" i="25"/>
  <c r="C200" i="25"/>
  <c r="O199" i="25"/>
  <c r="K199" i="25"/>
  <c r="G199" i="25"/>
  <c r="C154" i="25"/>
  <c r="C199" i="25"/>
  <c r="C152" i="25"/>
  <c r="O151" i="25"/>
  <c r="O198" i="25"/>
  <c r="K150" i="25"/>
  <c r="K198" i="25"/>
  <c r="G150" i="25"/>
  <c r="G198" i="25"/>
  <c r="C198" i="25"/>
  <c r="O196" i="25"/>
  <c r="K196" i="25"/>
  <c r="G196" i="25"/>
  <c r="C196" i="25"/>
  <c r="O137" i="25"/>
  <c r="K141" i="25"/>
  <c r="G138" i="25"/>
  <c r="C141" i="25"/>
  <c r="O188" i="25"/>
  <c r="K188" i="25"/>
  <c r="G139" i="25"/>
  <c r="G188" i="25"/>
  <c r="C188" i="25"/>
  <c r="O138" i="25"/>
  <c r="K138" i="25"/>
  <c r="O187" i="25"/>
  <c r="K187" i="25"/>
  <c r="G187" i="25"/>
  <c r="C187" i="25"/>
  <c r="O185" i="25"/>
  <c r="K185" i="25"/>
  <c r="G185" i="25"/>
  <c r="C185" i="25"/>
  <c r="P51" i="26"/>
  <c r="L51" i="26"/>
  <c r="L66" i="26"/>
  <c r="H51" i="26"/>
  <c r="D51" i="26"/>
  <c r="D66" i="26"/>
  <c r="N154" i="27"/>
  <c r="N155" i="27"/>
  <c r="N156" i="27"/>
  <c r="N157" i="27"/>
  <c r="N158" i="27"/>
  <c r="N159" i="27"/>
  <c r="N64" i="26"/>
  <c r="J154" i="27"/>
  <c r="J155" i="27"/>
  <c r="J156" i="27"/>
  <c r="J157" i="27"/>
  <c r="J158" i="27"/>
  <c r="J159" i="27"/>
  <c r="F154" i="27"/>
  <c r="F155" i="27"/>
  <c r="F156" i="27"/>
  <c r="F157" i="27"/>
  <c r="F158" i="27"/>
  <c r="F159" i="27"/>
  <c r="F64" i="26"/>
  <c r="B154" i="27"/>
  <c r="B155" i="27"/>
  <c r="B156" i="27"/>
  <c r="B157" i="27"/>
  <c r="B158" i="27"/>
  <c r="B159" i="27"/>
  <c r="N144" i="27"/>
  <c r="N145" i="27"/>
  <c r="N146" i="27"/>
  <c r="N147" i="27"/>
  <c r="N148" i="27"/>
  <c r="N149" i="27"/>
  <c r="N150" i="27"/>
  <c r="N151" i="27"/>
  <c r="N63" i="26"/>
  <c r="J144" i="27"/>
  <c r="J145" i="27"/>
  <c r="J146" i="27"/>
  <c r="J147" i="27"/>
  <c r="J148" i="27"/>
  <c r="J149" i="27"/>
  <c r="J150" i="27"/>
  <c r="J151" i="27"/>
  <c r="F144" i="27"/>
  <c r="F145" i="27"/>
  <c r="F146" i="27"/>
  <c r="F147" i="27"/>
  <c r="F148" i="27"/>
  <c r="F149" i="27"/>
  <c r="F150" i="27"/>
  <c r="F151" i="27"/>
  <c r="F63" i="26"/>
  <c r="B144" i="27"/>
  <c r="B145" i="27"/>
  <c r="B146" i="27"/>
  <c r="B147" i="27"/>
  <c r="B148" i="27"/>
  <c r="B149" i="27"/>
  <c r="B150" i="27"/>
  <c r="B151" i="27"/>
  <c r="N134" i="27"/>
  <c r="N135" i="27"/>
  <c r="N136" i="27"/>
  <c r="N137" i="27"/>
  <c r="N138" i="27"/>
  <c r="N139" i="27"/>
  <c r="N140" i="27"/>
  <c r="N141" i="27"/>
  <c r="N62" i="26"/>
  <c r="J134" i="27"/>
  <c r="J135" i="27"/>
  <c r="J136" i="27"/>
  <c r="J137" i="27"/>
  <c r="J138" i="27"/>
  <c r="J139" i="27"/>
  <c r="J140" i="27"/>
  <c r="J141" i="27"/>
  <c r="F134" i="27"/>
  <c r="F135" i="27"/>
  <c r="F136" i="27"/>
  <c r="F137" i="27"/>
  <c r="F138" i="27"/>
  <c r="F139" i="27"/>
  <c r="F140" i="27"/>
  <c r="F141" i="27"/>
  <c r="F62" i="26"/>
  <c r="B134" i="27"/>
  <c r="B135" i="27"/>
  <c r="B136" i="27"/>
  <c r="B137" i="27"/>
  <c r="B138" i="27"/>
  <c r="B139" i="27"/>
  <c r="B140" i="27"/>
  <c r="B141" i="27"/>
  <c r="O123" i="27"/>
  <c r="K123" i="27"/>
  <c r="G123" i="27"/>
  <c r="C123" i="27"/>
  <c r="O107" i="27"/>
  <c r="K107" i="27"/>
  <c r="G107" i="27"/>
  <c r="C107" i="27"/>
  <c r="O95" i="27"/>
  <c r="K95" i="27"/>
  <c r="G95" i="27"/>
  <c r="C95" i="27"/>
  <c r="O158" i="29"/>
  <c r="O158" i="27"/>
  <c r="K158" i="29"/>
  <c r="K158" i="27"/>
  <c r="G158" i="29"/>
  <c r="G158" i="27"/>
  <c r="C158" i="29"/>
  <c r="C158" i="27"/>
  <c r="O151" i="29"/>
  <c r="O151" i="27"/>
  <c r="K151" i="29"/>
  <c r="K151" i="27"/>
  <c r="G151" i="29"/>
  <c r="G151" i="27"/>
  <c r="C151" i="29"/>
  <c r="C151" i="27"/>
  <c r="O150" i="29"/>
  <c r="O150" i="27"/>
  <c r="K150" i="29"/>
  <c r="K150" i="27"/>
  <c r="G150" i="29"/>
  <c r="G150" i="27"/>
  <c r="C150" i="29"/>
  <c r="C150" i="27"/>
  <c r="O149" i="29"/>
  <c r="O149" i="27"/>
  <c r="K149" i="29"/>
  <c r="K149" i="27"/>
  <c r="G149" i="29"/>
  <c r="G149" i="27"/>
  <c r="C149" i="29"/>
  <c r="C149" i="27"/>
  <c r="O148" i="29"/>
  <c r="O148" i="27"/>
  <c r="K148" i="29"/>
  <c r="K148" i="27"/>
  <c r="G148" i="29"/>
  <c r="G148" i="27"/>
  <c r="C148" i="29"/>
  <c r="C148" i="27"/>
  <c r="O140" i="29"/>
  <c r="O140" i="27"/>
  <c r="K140" i="29"/>
  <c r="K140" i="27"/>
  <c r="G140" i="29"/>
  <c r="G140" i="27"/>
  <c r="C140" i="29"/>
  <c r="C140" i="27"/>
  <c r="O138" i="29"/>
  <c r="O138" i="27"/>
  <c r="K138" i="29"/>
  <c r="K138" i="27"/>
  <c r="G138" i="29"/>
  <c r="G138" i="27"/>
  <c r="C138" i="29"/>
  <c r="C138" i="27"/>
  <c r="L83" i="33"/>
  <c r="H83" i="33"/>
  <c r="O37" i="34"/>
  <c r="O175" i="6" s="1"/>
  <c r="K37" i="34"/>
  <c r="K175" i="6" s="1"/>
  <c r="G37" i="34"/>
  <c r="G175" i="6" s="1"/>
  <c r="C37" i="34"/>
  <c r="C175" i="6" s="1"/>
  <c r="Q72" i="35"/>
  <c r="Q73" i="35"/>
  <c r="Q74" i="35"/>
  <c r="Q75" i="35"/>
  <c r="Q76" i="35"/>
  <c r="Q77" i="35"/>
  <c r="Q78" i="35"/>
  <c r="Q79" i="35"/>
  <c r="Q80" i="35"/>
  <c r="Q81" i="35"/>
  <c r="Q82" i="35"/>
  <c r="Q36" i="34"/>
  <c r="M72" i="35"/>
  <c r="M73" i="35"/>
  <c r="M74" i="35"/>
  <c r="M75" i="35"/>
  <c r="M76" i="35"/>
  <c r="M77" i="35"/>
  <c r="M78" i="35"/>
  <c r="M79" i="35"/>
  <c r="M80" i="35"/>
  <c r="M81" i="35"/>
  <c r="M82" i="35"/>
  <c r="M36" i="34"/>
  <c r="I72" i="35"/>
  <c r="I73" i="35"/>
  <c r="I74" i="35"/>
  <c r="I75" i="35"/>
  <c r="I76" i="35"/>
  <c r="I77" i="35"/>
  <c r="I78" i="35"/>
  <c r="I79" i="35"/>
  <c r="I80" i="35"/>
  <c r="I81" i="35"/>
  <c r="I82" i="35"/>
  <c r="E72" i="35"/>
  <c r="E73" i="35"/>
  <c r="E74" i="35"/>
  <c r="E75" i="35"/>
  <c r="E76" i="35"/>
  <c r="E77" i="35"/>
  <c r="E78" i="35"/>
  <c r="E79" i="35"/>
  <c r="E80" i="35"/>
  <c r="E81" i="35"/>
  <c r="E82" i="35"/>
  <c r="E36" i="34"/>
  <c r="M50" i="35"/>
  <c r="B82" i="36"/>
  <c r="P82" i="36"/>
  <c r="P67" i="36"/>
  <c r="L82" i="36"/>
  <c r="L67" i="36"/>
  <c r="H82" i="36"/>
  <c r="H67" i="36"/>
  <c r="D82" i="36"/>
  <c r="D67" i="36"/>
  <c r="P81" i="36"/>
  <c r="P66" i="36"/>
  <c r="L81" i="36"/>
  <c r="L66" i="36"/>
  <c r="H81" i="36"/>
  <c r="H66" i="36"/>
  <c r="D81" i="36"/>
  <c r="D66" i="36"/>
  <c r="P80" i="36"/>
  <c r="P65" i="36"/>
  <c r="L80" i="36"/>
  <c r="L65" i="36"/>
  <c r="H80" i="36"/>
  <c r="H65" i="36"/>
  <c r="D80" i="36"/>
  <c r="D65" i="36"/>
  <c r="P79" i="36"/>
  <c r="P62" i="36"/>
  <c r="L79" i="36"/>
  <c r="L62" i="36"/>
  <c r="H79" i="36"/>
  <c r="H62" i="36"/>
  <c r="D79" i="36"/>
  <c r="D62" i="36"/>
  <c r="P78" i="36"/>
  <c r="P59" i="36"/>
  <c r="L78" i="36"/>
  <c r="L59" i="36"/>
  <c r="H78" i="36"/>
  <c r="H59" i="36"/>
  <c r="D78" i="36"/>
  <c r="D59" i="36"/>
  <c r="P77" i="36"/>
  <c r="P56" i="36"/>
  <c r="L77" i="36"/>
  <c r="L56" i="36"/>
  <c r="H77" i="36"/>
  <c r="H56" i="36"/>
  <c r="D77" i="36"/>
  <c r="D56" i="36"/>
  <c r="P76" i="36"/>
  <c r="P55" i="36"/>
  <c r="L76" i="36"/>
  <c r="L55" i="36"/>
  <c r="H76" i="36"/>
  <c r="H55" i="36"/>
  <c r="D76" i="36"/>
  <c r="D55" i="36"/>
  <c r="P75" i="36"/>
  <c r="P54" i="36"/>
  <c r="L75" i="36"/>
  <c r="L54" i="36"/>
  <c r="H75" i="36"/>
  <c r="H54" i="36"/>
  <c r="D75" i="36"/>
  <c r="D54" i="36"/>
  <c r="P74" i="36"/>
  <c r="P53" i="36"/>
  <c r="L74" i="36"/>
  <c r="L53" i="36"/>
  <c r="H74" i="36"/>
  <c r="H53" i="36"/>
  <c r="D74" i="36"/>
  <c r="D53" i="36"/>
  <c r="P73" i="36"/>
  <c r="P52" i="36"/>
  <c r="L73" i="36"/>
  <c r="L52" i="36"/>
  <c r="H73" i="36"/>
  <c r="H52" i="36"/>
  <c r="D73" i="36"/>
  <c r="D52" i="36"/>
  <c r="P72" i="36"/>
  <c r="P51" i="36"/>
  <c r="L72" i="36"/>
  <c r="L51" i="36"/>
  <c r="H72" i="36"/>
  <c r="H51" i="36"/>
  <c r="D72" i="36"/>
  <c r="D51" i="36"/>
  <c r="P36" i="34"/>
  <c r="P71" i="36"/>
  <c r="L36" i="34"/>
  <c r="L71" i="36"/>
  <c r="H36" i="34"/>
  <c r="H71" i="36"/>
  <c r="D36" i="34"/>
  <c r="D71" i="36"/>
  <c r="M50" i="37"/>
  <c r="I50" i="37"/>
  <c r="O76" i="40"/>
  <c r="P167" i="25"/>
  <c r="P168" i="25"/>
  <c r="P169" i="25"/>
  <c r="P172" i="25"/>
  <c r="P173" i="25"/>
  <c r="P176" i="25"/>
  <c r="P202" i="25"/>
  <c r="L167" i="25"/>
  <c r="L168" i="25"/>
  <c r="L169" i="25"/>
  <c r="L172" i="25"/>
  <c r="L173" i="25"/>
  <c r="L176" i="25"/>
  <c r="L202" i="25"/>
  <c r="H167" i="25"/>
  <c r="H168" i="25"/>
  <c r="H169" i="25"/>
  <c r="H172" i="25"/>
  <c r="H173" i="25"/>
  <c r="H176" i="25"/>
  <c r="H202" i="25"/>
  <c r="D167" i="25"/>
  <c r="D168" i="25"/>
  <c r="D169" i="25"/>
  <c r="D172" i="25"/>
  <c r="D173" i="25"/>
  <c r="D176" i="25"/>
  <c r="D202" i="25"/>
  <c r="P148" i="25"/>
  <c r="P150" i="25"/>
  <c r="P151" i="25"/>
  <c r="P152" i="25"/>
  <c r="P154" i="25"/>
  <c r="P155" i="25"/>
  <c r="P157" i="25"/>
  <c r="P158" i="25"/>
  <c r="P160" i="25"/>
  <c r="P191" i="25"/>
  <c r="L148" i="25"/>
  <c r="L150" i="25"/>
  <c r="L151" i="25"/>
  <c r="L152" i="25"/>
  <c r="L154" i="25"/>
  <c r="L155" i="25"/>
  <c r="L157" i="25"/>
  <c r="L158" i="25"/>
  <c r="L160" i="25"/>
  <c r="L191" i="25"/>
  <c r="H148" i="25"/>
  <c r="H150" i="25"/>
  <c r="H151" i="25"/>
  <c r="H152" i="25"/>
  <c r="H154" i="25"/>
  <c r="H155" i="25"/>
  <c r="H157" i="25"/>
  <c r="H158" i="25"/>
  <c r="H160" i="25"/>
  <c r="H191" i="25"/>
  <c r="D148" i="25"/>
  <c r="D150" i="25"/>
  <c r="D151" i="25"/>
  <c r="D152" i="25"/>
  <c r="D154" i="25"/>
  <c r="D155" i="25"/>
  <c r="D157" i="25"/>
  <c r="D158" i="25"/>
  <c r="D160" i="25"/>
  <c r="D191" i="25"/>
  <c r="P134" i="25"/>
  <c r="P136" i="25"/>
  <c r="P137" i="25"/>
  <c r="P138" i="25"/>
  <c r="P139" i="25"/>
  <c r="P141" i="25"/>
  <c r="P180" i="25"/>
  <c r="L134" i="25"/>
  <c r="L136" i="25"/>
  <c r="L137" i="25"/>
  <c r="L138" i="25"/>
  <c r="L139" i="25"/>
  <c r="L141" i="25"/>
  <c r="L180" i="25"/>
  <c r="H134" i="25"/>
  <c r="H136" i="25"/>
  <c r="H137" i="25"/>
  <c r="H138" i="25"/>
  <c r="H139" i="25"/>
  <c r="H141" i="25"/>
  <c r="H180" i="25"/>
  <c r="D134" i="25"/>
  <c r="D136" i="25"/>
  <c r="D137" i="25"/>
  <c r="D138" i="25"/>
  <c r="D139" i="25"/>
  <c r="D141" i="25"/>
  <c r="D180" i="25"/>
  <c r="F122" i="33"/>
  <c r="F121" i="33"/>
  <c r="F120" i="33"/>
  <c r="F119" i="33"/>
  <c r="F118" i="33"/>
  <c r="F117" i="33"/>
  <c r="F112" i="33"/>
  <c r="F67" i="35"/>
  <c r="F82" i="35"/>
  <c r="F66" i="35"/>
  <c r="F81" i="35"/>
  <c r="N80" i="37"/>
  <c r="N65" i="35"/>
  <c r="J80" i="37"/>
  <c r="J65" i="35"/>
  <c r="F80" i="37"/>
  <c r="F65" i="35"/>
  <c r="F80" i="35"/>
  <c r="B80" i="37"/>
  <c r="B65" i="35"/>
  <c r="N79" i="37"/>
  <c r="N62" i="35"/>
  <c r="J79" i="37"/>
  <c r="J62" i="35"/>
  <c r="F79" i="37"/>
  <c r="F62" i="35"/>
  <c r="F79" i="35"/>
  <c r="B79" i="37"/>
  <c r="B62" i="35"/>
  <c r="N78" i="37"/>
  <c r="N59" i="35"/>
  <c r="J78" i="37"/>
  <c r="J59" i="35"/>
  <c r="F78" i="37"/>
  <c r="F59" i="35"/>
  <c r="F78" i="35"/>
  <c r="B78" i="37"/>
  <c r="B59" i="35"/>
  <c r="N77" i="37"/>
  <c r="N56" i="35"/>
  <c r="J77" i="37"/>
  <c r="J56" i="35"/>
  <c r="F77" i="37"/>
  <c r="F56" i="35"/>
  <c r="F77" i="35"/>
  <c r="B77" i="37"/>
  <c r="B56" i="35"/>
  <c r="N76" i="37"/>
  <c r="N55" i="35"/>
  <c r="J76" i="37"/>
  <c r="J55" i="35"/>
  <c r="F76" i="37"/>
  <c r="F55" i="35"/>
  <c r="F76" i="35"/>
  <c r="B76" i="37"/>
  <c r="B55" i="35"/>
  <c r="F54" i="35"/>
  <c r="F75" i="35"/>
  <c r="F53" i="35"/>
  <c r="F74" i="35"/>
  <c r="F52" i="35"/>
  <c r="F73" i="35"/>
  <c r="F51" i="35"/>
  <c r="F72" i="35"/>
  <c r="P72" i="39"/>
  <c r="P73" i="39"/>
  <c r="P74" i="39"/>
  <c r="P75" i="39"/>
  <c r="P76" i="39"/>
  <c r="P77" i="39"/>
  <c r="P78" i="39"/>
  <c r="P79" i="39"/>
  <c r="P80" i="39"/>
  <c r="P81" i="39"/>
  <c r="P82" i="39"/>
  <c r="P35" i="38"/>
  <c r="P36" i="38"/>
  <c r="L72" i="39"/>
  <c r="L73" i="39"/>
  <c r="L74" i="39"/>
  <c r="L75" i="39"/>
  <c r="L76" i="39"/>
  <c r="L77" i="39"/>
  <c r="L78" i="39"/>
  <c r="L79" i="39"/>
  <c r="L80" i="39"/>
  <c r="L81" i="39"/>
  <c r="L82" i="39"/>
  <c r="L35" i="38"/>
  <c r="L36" i="38"/>
  <c r="H72" i="39"/>
  <c r="H73" i="39"/>
  <c r="H74" i="39"/>
  <c r="H75" i="39"/>
  <c r="H76" i="39"/>
  <c r="H77" i="39"/>
  <c r="H78" i="39"/>
  <c r="H79" i="39"/>
  <c r="H80" i="39"/>
  <c r="H81" i="39"/>
  <c r="H82" i="39"/>
  <c r="H35" i="38"/>
  <c r="H36" i="38"/>
  <c r="D72" i="39"/>
  <c r="D73" i="39"/>
  <c r="D74" i="39"/>
  <c r="D75" i="39"/>
  <c r="D76" i="39"/>
  <c r="D77" i="39"/>
  <c r="D78" i="39"/>
  <c r="D79" i="39"/>
  <c r="D80" i="39"/>
  <c r="D81" i="39"/>
  <c r="D82" i="39"/>
  <c r="D35" i="38"/>
  <c r="D36" i="38"/>
  <c r="N167" i="25"/>
  <c r="N168" i="25"/>
  <c r="N169" i="25"/>
  <c r="N172" i="25"/>
  <c r="N173" i="25"/>
  <c r="N176" i="25"/>
  <c r="N202" i="25"/>
  <c r="J167" i="25"/>
  <c r="J168" i="25"/>
  <c r="J169" i="25"/>
  <c r="J172" i="25"/>
  <c r="J173" i="25"/>
  <c r="J176" i="25"/>
  <c r="J202" i="25"/>
  <c r="F167" i="25"/>
  <c r="F168" i="25"/>
  <c r="F169" i="25"/>
  <c r="F172" i="25"/>
  <c r="F173" i="25"/>
  <c r="F176" i="25"/>
  <c r="F202" i="25"/>
  <c r="B167" i="25"/>
  <c r="B168" i="25"/>
  <c r="B169" i="25"/>
  <c r="B172" i="25"/>
  <c r="B173" i="25"/>
  <c r="B176" i="25"/>
  <c r="B202" i="25"/>
  <c r="N148" i="25"/>
  <c r="N150" i="25"/>
  <c r="N151" i="25"/>
  <c r="N152" i="25"/>
  <c r="N154" i="25"/>
  <c r="N155" i="25"/>
  <c r="N157" i="25"/>
  <c r="N158" i="25"/>
  <c r="N160" i="25"/>
  <c r="N191" i="25"/>
  <c r="J148" i="25"/>
  <c r="J150" i="25"/>
  <c r="J151" i="25"/>
  <c r="J152" i="25"/>
  <c r="J154" i="25"/>
  <c r="J155" i="25"/>
  <c r="J157" i="25"/>
  <c r="J158" i="25"/>
  <c r="J160" i="25"/>
  <c r="J191" i="25"/>
  <c r="F148" i="25"/>
  <c r="F150" i="25"/>
  <c r="F151" i="25"/>
  <c r="F152" i="25"/>
  <c r="F154" i="25"/>
  <c r="F155" i="25"/>
  <c r="F157" i="25"/>
  <c r="F158" i="25"/>
  <c r="F160" i="25"/>
  <c r="F191" i="25"/>
  <c r="B148" i="25"/>
  <c r="B150" i="25"/>
  <c r="B151" i="25"/>
  <c r="B152" i="25"/>
  <c r="B154" i="25"/>
  <c r="B155" i="25"/>
  <c r="B157" i="25"/>
  <c r="B158" i="25"/>
  <c r="B160" i="25"/>
  <c r="B191" i="25"/>
  <c r="N134" i="25"/>
  <c r="N136" i="25"/>
  <c r="N137" i="25"/>
  <c r="N138" i="25"/>
  <c r="N139" i="25"/>
  <c r="N141" i="25"/>
  <c r="N180" i="25"/>
  <c r="J134" i="25"/>
  <c r="J136" i="25"/>
  <c r="J137" i="25"/>
  <c r="J138" i="25"/>
  <c r="J139" i="25"/>
  <c r="J141" i="25"/>
  <c r="J180" i="25"/>
  <c r="F134" i="25"/>
  <c r="F136" i="25"/>
  <c r="F137" i="25"/>
  <c r="F138" i="25"/>
  <c r="F139" i="25"/>
  <c r="F141" i="25"/>
  <c r="F180" i="25"/>
  <c r="B134" i="25"/>
  <c r="B136" i="25"/>
  <c r="B137" i="25"/>
  <c r="B138" i="25"/>
  <c r="B139" i="25"/>
  <c r="B141" i="25"/>
  <c r="B180" i="25"/>
  <c r="P122" i="33"/>
  <c r="L122" i="33"/>
  <c r="H122" i="33"/>
  <c r="D122" i="33"/>
  <c r="P121" i="33"/>
  <c r="L121" i="33"/>
  <c r="H121" i="33"/>
  <c r="D121" i="33"/>
  <c r="P120" i="33"/>
  <c r="L120" i="33"/>
  <c r="H120" i="33"/>
  <c r="D120" i="33"/>
  <c r="P119" i="33"/>
  <c r="L119" i="33"/>
  <c r="H119" i="33"/>
  <c r="D119" i="33"/>
  <c r="P118" i="33"/>
  <c r="L118" i="33"/>
  <c r="H118" i="33"/>
  <c r="D118" i="33"/>
  <c r="P117" i="33"/>
  <c r="L117" i="33"/>
  <c r="H117" i="33"/>
  <c r="D117" i="33"/>
  <c r="P112" i="33"/>
  <c r="L112" i="33"/>
  <c r="H112" i="33"/>
  <c r="D112" i="33"/>
  <c r="B82" i="35"/>
  <c r="N80" i="35"/>
  <c r="J79" i="35"/>
  <c r="P67" i="35"/>
  <c r="P82" i="35"/>
  <c r="L67" i="35"/>
  <c r="L82" i="35"/>
  <c r="H67" i="35"/>
  <c r="H82" i="35"/>
  <c r="D67" i="35"/>
  <c r="D82" i="35"/>
  <c r="P66" i="35"/>
  <c r="P81" i="35"/>
  <c r="L66" i="35"/>
  <c r="L81" i="35"/>
  <c r="H66" i="35"/>
  <c r="H81" i="35"/>
  <c r="D66" i="35"/>
  <c r="D81" i="35"/>
  <c r="P80" i="37"/>
  <c r="P65" i="35"/>
  <c r="P80" i="35"/>
  <c r="L80" i="37"/>
  <c r="L65" i="35"/>
  <c r="L80" i="35"/>
  <c r="H80" i="37"/>
  <c r="H65" i="35"/>
  <c r="H80" i="35"/>
  <c r="D80" i="37"/>
  <c r="D65" i="35"/>
  <c r="D80" i="35"/>
  <c r="P79" i="37"/>
  <c r="P62" i="35"/>
  <c r="P79" i="35"/>
  <c r="L79" i="37"/>
  <c r="L62" i="35"/>
  <c r="L79" i="35"/>
  <c r="H79" i="37"/>
  <c r="H62" i="35"/>
  <c r="H79" i="35"/>
  <c r="D79" i="37"/>
  <c r="D62" i="35"/>
  <c r="D79" i="35"/>
  <c r="P78" i="37"/>
  <c r="P59" i="35"/>
  <c r="P78" i="35"/>
  <c r="L78" i="37"/>
  <c r="L59" i="35"/>
  <c r="L78" i="35"/>
  <c r="H78" i="37"/>
  <c r="H59" i="35"/>
  <c r="H78" i="35"/>
  <c r="D78" i="37"/>
  <c r="D59" i="35"/>
  <c r="D78" i="35"/>
  <c r="P77" i="37"/>
  <c r="P56" i="35"/>
  <c r="P77" i="35"/>
  <c r="L77" i="37"/>
  <c r="L56" i="35"/>
  <c r="L77" i="35"/>
  <c r="H77" i="37"/>
  <c r="H56" i="35"/>
  <c r="H77" i="35"/>
  <c r="D77" i="37"/>
  <c r="D56" i="35"/>
  <c r="D77" i="35"/>
  <c r="P76" i="37"/>
  <c r="P55" i="35"/>
  <c r="P76" i="35"/>
  <c r="L76" i="37"/>
  <c r="L55" i="35"/>
  <c r="L76" i="35"/>
  <c r="H76" i="37"/>
  <c r="H55" i="35"/>
  <c r="H76" i="35"/>
  <c r="D76" i="37"/>
  <c r="D55" i="35"/>
  <c r="D76" i="35"/>
  <c r="P54" i="35"/>
  <c r="P75" i="35"/>
  <c r="L54" i="35"/>
  <c r="L75" i="35"/>
  <c r="H54" i="35"/>
  <c r="H75" i="35"/>
  <c r="D54" i="35"/>
  <c r="D75" i="35"/>
  <c r="P53" i="35"/>
  <c r="P74" i="35"/>
  <c r="L53" i="35"/>
  <c r="L74" i="35"/>
  <c r="H53" i="35"/>
  <c r="H74" i="35"/>
  <c r="D53" i="35"/>
  <c r="D74" i="35"/>
  <c r="P52" i="35"/>
  <c r="P73" i="35"/>
  <c r="L52" i="35"/>
  <c r="L73" i="35"/>
  <c r="H52" i="35"/>
  <c r="H73" i="35"/>
  <c r="D52" i="35"/>
  <c r="D73" i="35"/>
  <c r="P51" i="35"/>
  <c r="P72" i="35"/>
  <c r="L51" i="35"/>
  <c r="L72" i="35"/>
  <c r="H51" i="35"/>
  <c r="H72" i="35"/>
  <c r="D51" i="35"/>
  <c r="D72" i="35"/>
  <c r="J35" i="38"/>
  <c r="M82" i="39"/>
  <c r="M81" i="39"/>
  <c r="M82" i="40"/>
  <c r="M81" i="40"/>
  <c r="N106" i="53"/>
  <c r="N91" i="53"/>
  <c r="J91" i="53"/>
  <c r="J106" i="53"/>
  <c r="F106" i="53"/>
  <c r="F91" i="53"/>
  <c r="B91" i="53"/>
  <c r="B106" i="53"/>
  <c r="N105" i="53"/>
  <c r="N90" i="53"/>
  <c r="J105" i="53"/>
  <c r="J90" i="53"/>
  <c r="F105" i="53"/>
  <c r="F90" i="53"/>
  <c r="B105" i="53"/>
  <c r="B90" i="53"/>
  <c r="N86" i="53"/>
  <c r="N104" i="53"/>
  <c r="J104" i="53"/>
  <c r="J86" i="53"/>
  <c r="F104" i="53"/>
  <c r="F86" i="53"/>
  <c r="B86" i="53"/>
  <c r="B104" i="53"/>
  <c r="N103" i="53"/>
  <c r="N82" i="53"/>
  <c r="J82" i="53"/>
  <c r="J103" i="53"/>
  <c r="F103" i="53"/>
  <c r="F82" i="53"/>
  <c r="N102" i="53"/>
  <c r="N79" i="53"/>
  <c r="J102" i="53"/>
  <c r="J79" i="53"/>
  <c r="F102" i="53"/>
  <c r="F79" i="53"/>
  <c r="B79" i="53"/>
  <c r="B102" i="53"/>
  <c r="N78" i="53"/>
  <c r="N101" i="53"/>
  <c r="J78" i="53"/>
  <c r="J101" i="53"/>
  <c r="F101" i="53"/>
  <c r="F78" i="53"/>
  <c r="B101" i="53"/>
  <c r="B78" i="53"/>
  <c r="N100" i="53"/>
  <c r="N77" i="53"/>
  <c r="J100" i="53"/>
  <c r="J77" i="53"/>
  <c r="F100" i="53"/>
  <c r="F77" i="53"/>
  <c r="B77" i="53"/>
  <c r="B100" i="53"/>
  <c r="N99" i="53"/>
  <c r="N76" i="53"/>
  <c r="J76" i="53"/>
  <c r="J99" i="53"/>
  <c r="F99" i="53"/>
  <c r="F76" i="53"/>
  <c r="B76" i="53"/>
  <c r="B99" i="53"/>
  <c r="N98" i="53"/>
  <c r="N75" i="53"/>
  <c r="J75" i="53"/>
  <c r="J98" i="53"/>
  <c r="F98" i="53"/>
  <c r="F75" i="53"/>
  <c r="B75" i="53"/>
  <c r="B98" i="53"/>
  <c r="N97" i="53"/>
  <c r="N74" i="53"/>
  <c r="J74" i="53"/>
  <c r="J97" i="53"/>
  <c r="F97" i="53"/>
  <c r="F74" i="53"/>
  <c r="B74" i="53"/>
  <c r="B97" i="53"/>
  <c r="N96" i="53"/>
  <c r="N73" i="53"/>
  <c r="J73" i="53"/>
  <c r="J96" i="53"/>
  <c r="F96" i="53"/>
  <c r="F73" i="53"/>
  <c r="B73" i="53"/>
  <c r="B96" i="53"/>
  <c r="N72" i="39"/>
  <c r="N73" i="39"/>
  <c r="N74" i="39"/>
  <c r="N75" i="39"/>
  <c r="N76" i="39"/>
  <c r="N77" i="39"/>
  <c r="N78" i="39"/>
  <c r="N79" i="39"/>
  <c r="N80" i="39"/>
  <c r="N81" i="39"/>
  <c r="N82" i="39"/>
  <c r="J72" i="39"/>
  <c r="J73" i="39"/>
  <c r="J74" i="39"/>
  <c r="J75" i="39"/>
  <c r="J76" i="39"/>
  <c r="J77" i="39"/>
  <c r="J78" i="39"/>
  <c r="J79" i="39"/>
  <c r="J80" i="39"/>
  <c r="J81" i="39"/>
  <c r="J82" i="39"/>
  <c r="F72" i="39"/>
  <c r="F73" i="39"/>
  <c r="F74" i="39"/>
  <c r="F75" i="39"/>
  <c r="F76" i="39"/>
  <c r="F77" i="39"/>
  <c r="F78" i="39"/>
  <c r="F79" i="39"/>
  <c r="F80" i="39"/>
  <c r="F81" i="39"/>
  <c r="F82" i="39"/>
  <c r="B72" i="39"/>
  <c r="B73" i="39"/>
  <c r="B74" i="39"/>
  <c r="B75" i="39"/>
  <c r="B76" i="39"/>
  <c r="B77" i="39"/>
  <c r="B78" i="39"/>
  <c r="B79" i="39"/>
  <c r="B80" i="39"/>
  <c r="B81" i="39"/>
  <c r="B82" i="39"/>
  <c r="Q80" i="41"/>
  <c r="Q80" i="40"/>
  <c r="Q65" i="39"/>
  <c r="M80" i="41"/>
  <c r="M80" i="40"/>
  <c r="M65" i="39"/>
  <c r="I80" i="41"/>
  <c r="I80" i="40"/>
  <c r="I65" i="39"/>
  <c r="E80" i="41"/>
  <c r="E80" i="40"/>
  <c r="E65" i="39"/>
  <c r="Q79" i="41"/>
  <c r="Q79" i="40"/>
  <c r="Q62" i="39"/>
  <c r="M79" i="41"/>
  <c r="M79" i="40"/>
  <c r="M62" i="39"/>
  <c r="I79" i="41"/>
  <c r="I79" i="40"/>
  <c r="I62" i="39"/>
  <c r="E79" i="41"/>
  <c r="E79" i="40"/>
  <c r="E62" i="39"/>
  <c r="Q78" i="41"/>
  <c r="Q78" i="40"/>
  <c r="Q59" i="39"/>
  <c r="M78" i="41"/>
  <c r="M78" i="40"/>
  <c r="M59" i="39"/>
  <c r="I78" i="41"/>
  <c r="I78" i="40"/>
  <c r="I59" i="39"/>
  <c r="E78" i="41"/>
  <c r="E78" i="40"/>
  <c r="E59" i="39"/>
  <c r="Q77" i="41"/>
  <c r="Q77" i="40"/>
  <c r="Q56" i="39"/>
  <c r="M77" i="41"/>
  <c r="M77" i="40"/>
  <c r="M56" i="39"/>
  <c r="I77" i="41"/>
  <c r="I77" i="40"/>
  <c r="I56" i="39"/>
  <c r="E77" i="41"/>
  <c r="E77" i="40"/>
  <c r="E56" i="39"/>
  <c r="Q76" i="41"/>
  <c r="Q76" i="40"/>
  <c r="Q55" i="39"/>
  <c r="M76" i="41"/>
  <c r="M76" i="40"/>
  <c r="M55" i="39"/>
  <c r="I76" i="41"/>
  <c r="I76" i="40"/>
  <c r="I55" i="39"/>
  <c r="E76" i="41"/>
  <c r="E76" i="40"/>
  <c r="E55" i="39"/>
  <c r="Q75" i="40"/>
  <c r="Q54" i="39"/>
  <c r="M75" i="40"/>
  <c r="M54" i="39"/>
  <c r="I75" i="40"/>
  <c r="I54" i="39"/>
  <c r="E75" i="40"/>
  <c r="E54" i="39"/>
  <c r="Q74" i="40"/>
  <c r="Q53" i="39"/>
  <c r="M74" i="40"/>
  <c r="M53" i="39"/>
  <c r="I74" i="40"/>
  <c r="I53" i="39"/>
  <c r="E74" i="40"/>
  <c r="E53" i="39"/>
  <c r="Q73" i="40"/>
  <c r="Q52" i="39"/>
  <c r="M73" i="40"/>
  <c r="M52" i="39"/>
  <c r="I73" i="40"/>
  <c r="I52" i="39"/>
  <c r="E73" i="40"/>
  <c r="E52" i="39"/>
  <c r="Q72" i="40"/>
  <c r="Q51" i="39"/>
  <c r="M72" i="40"/>
  <c r="M51" i="39"/>
  <c r="I72" i="40"/>
  <c r="I51" i="39"/>
  <c r="E72" i="40"/>
  <c r="E51" i="39"/>
  <c r="Q71" i="41"/>
  <c r="Q71" i="40"/>
  <c r="M71" i="41"/>
  <c r="M71" i="40"/>
  <c r="I71" i="41"/>
  <c r="I71" i="40"/>
  <c r="E71" i="41"/>
  <c r="E71" i="40"/>
  <c r="I82" i="40"/>
  <c r="I81" i="40"/>
  <c r="O34" i="46"/>
  <c r="O35" i="46"/>
  <c r="O37" i="46"/>
  <c r="O178" i="6" s="1"/>
  <c r="K35" i="46"/>
  <c r="K37" i="46"/>
  <c r="K178" i="6" s="1"/>
  <c r="G34" i="46"/>
  <c r="G35" i="46"/>
  <c r="G37" i="46"/>
  <c r="G178" i="6" s="1"/>
  <c r="C35" i="46"/>
  <c r="C37" i="46"/>
  <c r="C178" i="6" s="1"/>
  <c r="Q69" i="47"/>
  <c r="Q70" i="47"/>
  <c r="Q71" i="47"/>
  <c r="Q72" i="47"/>
  <c r="Q73" i="47"/>
  <c r="Q74" i="47"/>
  <c r="Q75" i="47"/>
  <c r="Q76" i="47"/>
  <c r="Q77" i="47"/>
  <c r="Q36" i="46"/>
  <c r="M71" i="47"/>
  <c r="M75" i="47"/>
  <c r="M36" i="46"/>
  <c r="M69" i="47"/>
  <c r="M73" i="47"/>
  <c r="M77" i="47"/>
  <c r="M70" i="47"/>
  <c r="I69" i="47"/>
  <c r="I73" i="47"/>
  <c r="I77" i="47"/>
  <c r="I36" i="46"/>
  <c r="I71" i="47"/>
  <c r="I75" i="47"/>
  <c r="I70" i="47"/>
  <c r="E71" i="47"/>
  <c r="E75" i="47"/>
  <c r="E36" i="46"/>
  <c r="E69" i="47"/>
  <c r="E73" i="47"/>
  <c r="E77" i="47"/>
  <c r="E70" i="47"/>
  <c r="E74" i="47"/>
  <c r="M76" i="47"/>
  <c r="E76" i="47"/>
  <c r="I74" i="47"/>
  <c r="F51" i="47"/>
  <c r="I51" i="48"/>
  <c r="I72" i="51"/>
  <c r="O68" i="26"/>
  <c r="K68" i="26"/>
  <c r="G68" i="26"/>
  <c r="C68" i="26"/>
  <c r="O67" i="26"/>
  <c r="K67" i="26"/>
  <c r="G67" i="26"/>
  <c r="C67" i="26"/>
  <c r="O66" i="26"/>
  <c r="K66" i="26"/>
  <c r="G66" i="26"/>
  <c r="C66" i="26"/>
  <c r="Q34" i="46"/>
  <c r="Q35" i="46"/>
  <c r="Q37" i="46"/>
  <c r="Q178" i="6" s="1"/>
  <c r="M34" i="46"/>
  <c r="M35" i="46"/>
  <c r="M37" i="46"/>
  <c r="M178" i="6" s="1"/>
  <c r="I35" i="46"/>
  <c r="I37" i="46"/>
  <c r="I178" i="6" s="1"/>
  <c r="E35" i="46"/>
  <c r="E37" i="46"/>
  <c r="E178" i="6" s="1"/>
  <c r="E34" i="46"/>
  <c r="I76" i="47"/>
  <c r="M74" i="47"/>
  <c r="O51" i="47"/>
  <c r="C51" i="47"/>
  <c r="Q72" i="51"/>
  <c r="K72" i="51"/>
  <c r="E72" i="51"/>
  <c r="E72" i="52"/>
  <c r="N80" i="41"/>
  <c r="F80" i="41"/>
  <c r="N79" i="41"/>
  <c r="F79" i="41"/>
  <c r="N78" i="41"/>
  <c r="F78" i="41"/>
  <c r="N77" i="41"/>
  <c r="F77" i="41"/>
  <c r="N76" i="41"/>
  <c r="F76" i="41"/>
  <c r="N71" i="41"/>
  <c r="F71" i="41"/>
  <c r="O81" i="43"/>
  <c r="O82" i="43"/>
  <c r="O83" i="43"/>
  <c r="O84" i="43"/>
  <c r="O85" i="43"/>
  <c r="O86" i="43"/>
  <c r="O87" i="43"/>
  <c r="O88" i="43"/>
  <c r="O89" i="43"/>
  <c r="O90" i="43"/>
  <c r="K81" i="43"/>
  <c r="K82" i="43"/>
  <c r="K83" i="43"/>
  <c r="K84" i="43"/>
  <c r="K85" i="43"/>
  <c r="K86" i="43"/>
  <c r="K87" i="43"/>
  <c r="K88" i="43"/>
  <c r="K89" i="43"/>
  <c r="K90" i="43"/>
  <c r="G81" i="43"/>
  <c r="G82" i="43"/>
  <c r="G83" i="43"/>
  <c r="G84" i="43"/>
  <c r="G85" i="43"/>
  <c r="G86" i="43"/>
  <c r="G87" i="43"/>
  <c r="G88" i="43"/>
  <c r="G89" i="43"/>
  <c r="G90" i="43"/>
  <c r="C81" i="43"/>
  <c r="C82" i="43"/>
  <c r="C83" i="43"/>
  <c r="C84" i="43"/>
  <c r="C85" i="43"/>
  <c r="C86" i="43"/>
  <c r="C87" i="43"/>
  <c r="C88" i="43"/>
  <c r="C89" i="43"/>
  <c r="C90" i="43"/>
  <c r="N89" i="45"/>
  <c r="N71" i="43"/>
  <c r="J89" i="45"/>
  <c r="J71" i="43"/>
  <c r="F89" i="45"/>
  <c r="F71" i="43"/>
  <c r="B89" i="45"/>
  <c r="B71" i="43"/>
  <c r="N87" i="45"/>
  <c r="N69" i="43"/>
  <c r="J87" i="45"/>
  <c r="J69" i="43"/>
  <c r="F87" i="45"/>
  <c r="F69" i="43"/>
  <c r="B87" i="45"/>
  <c r="B69" i="43"/>
  <c r="N86" i="45"/>
  <c r="N68" i="43"/>
  <c r="J86" i="45"/>
  <c r="J68" i="43"/>
  <c r="F86" i="45"/>
  <c r="F68" i="43"/>
  <c r="B86" i="45"/>
  <c r="B68" i="43"/>
  <c r="N85" i="45"/>
  <c r="N67" i="43"/>
  <c r="J85" i="45"/>
  <c r="J67" i="43"/>
  <c r="F85" i="45"/>
  <c r="F67" i="43"/>
  <c r="B85" i="45"/>
  <c r="B67" i="43"/>
  <c r="N90" i="44"/>
  <c r="F90" i="44"/>
  <c r="N89" i="44"/>
  <c r="F89" i="44"/>
  <c r="N88" i="44"/>
  <c r="F88" i="44"/>
  <c r="N87" i="44"/>
  <c r="F87" i="44"/>
  <c r="J86" i="44"/>
  <c r="J85" i="44"/>
  <c r="P84" i="44"/>
  <c r="J84" i="44"/>
  <c r="P83" i="44"/>
  <c r="J83" i="44"/>
  <c r="P82" i="44"/>
  <c r="J82" i="44"/>
  <c r="P81" i="44"/>
  <c r="J81" i="44"/>
  <c r="P80" i="44"/>
  <c r="J80" i="44"/>
  <c r="Q51" i="47"/>
  <c r="C51" i="49"/>
  <c r="J80" i="41"/>
  <c r="B80" i="41"/>
  <c r="J79" i="41"/>
  <c r="B79" i="41"/>
  <c r="J78" i="41"/>
  <c r="B78" i="41"/>
  <c r="J77" i="41"/>
  <c r="B77" i="41"/>
  <c r="J76" i="41"/>
  <c r="B76" i="41"/>
  <c r="J71" i="41"/>
  <c r="B71" i="41"/>
  <c r="Q81" i="43"/>
  <c r="Q82" i="43"/>
  <c r="Q83" i="43"/>
  <c r="Q84" i="43"/>
  <c r="Q85" i="43"/>
  <c r="Q86" i="43"/>
  <c r="Q87" i="43"/>
  <c r="Q88" i="43"/>
  <c r="Q89" i="43"/>
  <c r="Q90" i="43"/>
  <c r="M81" i="43"/>
  <c r="M82" i="43"/>
  <c r="M83" i="43"/>
  <c r="M84" i="43"/>
  <c r="M85" i="43"/>
  <c r="M86" i="43"/>
  <c r="M87" i="43"/>
  <c r="M88" i="43"/>
  <c r="M89" i="43"/>
  <c r="M90" i="43"/>
  <c r="I81" i="43"/>
  <c r="I82" i="43"/>
  <c r="I83" i="43"/>
  <c r="I84" i="43"/>
  <c r="I85" i="43"/>
  <c r="I86" i="43"/>
  <c r="I87" i="43"/>
  <c r="I88" i="43"/>
  <c r="I89" i="43"/>
  <c r="I90" i="43"/>
  <c r="E81" i="43"/>
  <c r="E82" i="43"/>
  <c r="E83" i="43"/>
  <c r="E84" i="43"/>
  <c r="E85" i="43"/>
  <c r="E86" i="43"/>
  <c r="E87" i="43"/>
  <c r="E88" i="43"/>
  <c r="E89" i="43"/>
  <c r="E90" i="43"/>
  <c r="P89" i="45"/>
  <c r="P71" i="43"/>
  <c r="L89" i="45"/>
  <c r="L71" i="43"/>
  <c r="H89" i="45"/>
  <c r="H71" i="43"/>
  <c r="D89" i="45"/>
  <c r="D71" i="43"/>
  <c r="P87" i="45"/>
  <c r="P69" i="43"/>
  <c r="L87" i="45"/>
  <c r="L69" i="43"/>
  <c r="H87" i="45"/>
  <c r="H69" i="43"/>
  <c r="D87" i="45"/>
  <c r="D69" i="43"/>
  <c r="P86" i="45"/>
  <c r="P68" i="43"/>
  <c r="L86" i="45"/>
  <c r="L68" i="43"/>
  <c r="H86" i="45"/>
  <c r="H68" i="43"/>
  <c r="D86" i="45"/>
  <c r="D68" i="43"/>
  <c r="P85" i="45"/>
  <c r="P67" i="43"/>
  <c r="L85" i="45"/>
  <c r="L67" i="43"/>
  <c r="H85" i="45"/>
  <c r="H67" i="43"/>
  <c r="D85" i="45"/>
  <c r="D67" i="43"/>
  <c r="J90" i="44"/>
  <c r="B90" i="44"/>
  <c r="J89" i="44"/>
  <c r="B89" i="44"/>
  <c r="J88" i="44"/>
  <c r="B88" i="44"/>
  <c r="J87" i="44"/>
  <c r="B87" i="44"/>
  <c r="H86" i="44"/>
  <c r="B86" i="44"/>
  <c r="H85" i="44"/>
  <c r="B85" i="44"/>
  <c r="H84" i="44"/>
  <c r="B84" i="44"/>
  <c r="H83" i="44"/>
  <c r="B83" i="44"/>
  <c r="H82" i="44"/>
  <c r="B82" i="44"/>
  <c r="H81" i="44"/>
  <c r="B81" i="44"/>
  <c r="H80" i="44"/>
  <c r="B80" i="44"/>
  <c r="K51" i="47"/>
  <c r="K51" i="49"/>
  <c r="L64" i="47"/>
  <c r="L77" i="48"/>
  <c r="L77" i="47"/>
  <c r="D64" i="47"/>
  <c r="D77" i="48"/>
  <c r="L59" i="47"/>
  <c r="L76" i="48"/>
  <c r="L76" i="47"/>
  <c r="D76" i="49"/>
  <c r="D59" i="47"/>
  <c r="D76" i="48"/>
  <c r="L58" i="47"/>
  <c r="L75" i="48"/>
  <c r="L75" i="47"/>
  <c r="D58" i="47"/>
  <c r="D75" i="48"/>
  <c r="P57" i="47"/>
  <c r="P74" i="49"/>
  <c r="L57" i="47"/>
  <c r="L74" i="48"/>
  <c r="L74" i="47"/>
  <c r="L74" i="49"/>
  <c r="H57" i="47"/>
  <c r="H74" i="49"/>
  <c r="D74" i="49"/>
  <c r="D57" i="47"/>
  <c r="D74" i="48"/>
  <c r="L56" i="47"/>
  <c r="L73" i="48"/>
  <c r="L73" i="47"/>
  <c r="D73" i="49"/>
  <c r="D56" i="47"/>
  <c r="D73" i="48"/>
  <c r="P72" i="48"/>
  <c r="P55" i="47"/>
  <c r="L72" i="48"/>
  <c r="L55" i="47"/>
  <c r="L72" i="47"/>
  <c r="H72" i="48"/>
  <c r="H55" i="47"/>
  <c r="D72" i="48"/>
  <c r="D55" i="47"/>
  <c r="P71" i="48"/>
  <c r="P54" i="47"/>
  <c r="L71" i="48"/>
  <c r="L54" i="47"/>
  <c r="L71" i="47"/>
  <c r="H71" i="48"/>
  <c r="H54" i="47"/>
  <c r="D71" i="48"/>
  <c r="D54" i="47"/>
  <c r="P70" i="48"/>
  <c r="P53" i="47"/>
  <c r="L70" i="48"/>
  <c r="L53" i="47"/>
  <c r="L70" i="47"/>
  <c r="H70" i="48"/>
  <c r="H53" i="47"/>
  <c r="D70" i="48"/>
  <c r="D53" i="47"/>
  <c r="P69" i="48"/>
  <c r="P52" i="47"/>
  <c r="L69" i="48"/>
  <c r="L52" i="47"/>
  <c r="L69" i="47"/>
  <c r="H69" i="48"/>
  <c r="H52" i="47"/>
  <c r="D69" i="48"/>
  <c r="D52" i="47"/>
  <c r="P68" i="48"/>
  <c r="P68" i="49"/>
  <c r="L68" i="48"/>
  <c r="L68" i="49"/>
  <c r="H68" i="48"/>
  <c r="H68" i="49"/>
  <c r="D68" i="48"/>
  <c r="D68" i="49"/>
  <c r="N64" i="48"/>
  <c r="N77" i="48"/>
  <c r="F64" i="48"/>
  <c r="F77" i="48"/>
  <c r="N59" i="48"/>
  <c r="N76" i="48"/>
  <c r="F59" i="48"/>
  <c r="F76" i="48"/>
  <c r="N58" i="48"/>
  <c r="N75" i="48"/>
  <c r="F58" i="48"/>
  <c r="F75" i="48"/>
  <c r="N57" i="48"/>
  <c r="N74" i="48"/>
  <c r="F57" i="48"/>
  <c r="F74" i="48"/>
  <c r="N56" i="48"/>
  <c r="N73" i="48"/>
  <c r="F56" i="48"/>
  <c r="F73" i="48"/>
  <c r="N72" i="48"/>
  <c r="N55" i="48"/>
  <c r="J55" i="48"/>
  <c r="J72" i="48"/>
  <c r="F55" i="48"/>
  <c r="F72" i="48"/>
  <c r="B55" i="48"/>
  <c r="B72" i="48"/>
  <c r="N71" i="48"/>
  <c r="N54" i="48"/>
  <c r="N70" i="48"/>
  <c r="N53" i="48"/>
  <c r="J53" i="48"/>
  <c r="J70" i="48"/>
  <c r="F53" i="48"/>
  <c r="F70" i="48"/>
  <c r="B53" i="48"/>
  <c r="B70" i="48"/>
  <c r="N69" i="48"/>
  <c r="N52" i="48"/>
  <c r="N68" i="48"/>
  <c r="J68" i="48"/>
  <c r="F68" i="48"/>
  <c r="B68" i="48"/>
  <c r="H76" i="49"/>
  <c r="L73" i="49"/>
  <c r="G51" i="49"/>
  <c r="N64" i="49"/>
  <c r="N51" i="49" s="1"/>
  <c r="N77" i="49"/>
  <c r="J64" i="49"/>
  <c r="J77" i="49"/>
  <c r="F64" i="49"/>
  <c r="F77" i="49"/>
  <c r="B64" i="49"/>
  <c r="B77" i="49"/>
  <c r="N76" i="49"/>
  <c r="N59" i="49"/>
  <c r="J76" i="49"/>
  <c r="J59" i="49"/>
  <c r="J74" i="49"/>
  <c r="J57" i="49"/>
  <c r="F57" i="49"/>
  <c r="F74" i="49"/>
  <c r="B74" i="49"/>
  <c r="B57" i="49"/>
  <c r="N56" i="49"/>
  <c r="N73" i="49"/>
  <c r="J73" i="49"/>
  <c r="J56" i="49"/>
  <c r="J68" i="49"/>
  <c r="F68" i="49"/>
  <c r="B68" i="49"/>
  <c r="O37" i="50"/>
  <c r="O179" i="6" s="1"/>
  <c r="K37" i="50"/>
  <c r="K179" i="6" s="1"/>
  <c r="C37" i="50"/>
  <c r="C179" i="6" s="1"/>
  <c r="O34" i="50"/>
  <c r="O106" i="52"/>
  <c r="O91" i="52"/>
  <c r="K91" i="52"/>
  <c r="K106" i="52"/>
  <c r="C91" i="52"/>
  <c r="C106" i="52"/>
  <c r="O105" i="52"/>
  <c r="O90" i="52"/>
  <c r="K90" i="52"/>
  <c r="K105" i="52"/>
  <c r="G90" i="52"/>
  <c r="G105" i="52"/>
  <c r="O104" i="52"/>
  <c r="O86" i="52"/>
  <c r="K86" i="52"/>
  <c r="K104" i="52"/>
  <c r="G86" i="52"/>
  <c r="G104" i="52"/>
  <c r="C86" i="52"/>
  <c r="C104" i="52"/>
  <c r="O103" i="52"/>
  <c r="O82" i="52"/>
  <c r="K82" i="52"/>
  <c r="K103" i="52"/>
  <c r="C82" i="52"/>
  <c r="C103" i="52"/>
  <c r="O102" i="52"/>
  <c r="O79" i="52"/>
  <c r="K79" i="52"/>
  <c r="K102" i="52"/>
  <c r="G79" i="52"/>
  <c r="G102" i="52"/>
  <c r="C79" i="52"/>
  <c r="C102" i="52"/>
  <c r="O101" i="52"/>
  <c r="O78" i="52"/>
  <c r="G78" i="52"/>
  <c r="G101" i="52"/>
  <c r="C78" i="52"/>
  <c r="C101" i="52"/>
  <c r="O100" i="52"/>
  <c r="O77" i="52"/>
  <c r="K77" i="52"/>
  <c r="K100" i="52"/>
  <c r="G77" i="52"/>
  <c r="G100" i="52"/>
  <c r="C77" i="52"/>
  <c r="C100" i="52"/>
  <c r="O99" i="52"/>
  <c r="O76" i="52"/>
  <c r="K76" i="52"/>
  <c r="K99" i="52"/>
  <c r="G76" i="52"/>
  <c r="G99" i="52"/>
  <c r="C76" i="52"/>
  <c r="C99" i="52"/>
  <c r="O98" i="52"/>
  <c r="O75" i="52"/>
  <c r="G75" i="52"/>
  <c r="G98" i="52"/>
  <c r="C75" i="52"/>
  <c r="C98" i="52"/>
  <c r="O97" i="52"/>
  <c r="O74" i="52"/>
  <c r="K74" i="52"/>
  <c r="K97" i="52"/>
  <c r="G74" i="52"/>
  <c r="G97" i="52"/>
  <c r="O96" i="52"/>
  <c r="O73" i="52"/>
  <c r="K73" i="52"/>
  <c r="K96" i="52"/>
  <c r="G73" i="52"/>
  <c r="G96" i="52"/>
  <c r="C73" i="52"/>
  <c r="C96" i="52"/>
  <c r="O95" i="52"/>
  <c r="O36" i="50"/>
  <c r="C95" i="52"/>
  <c r="C36" i="50"/>
  <c r="P77" i="47"/>
  <c r="D76" i="47"/>
  <c r="H74" i="47"/>
  <c r="E51" i="47"/>
  <c r="B69" i="48"/>
  <c r="P76" i="49"/>
  <c r="B76" i="49"/>
  <c r="F73" i="49"/>
  <c r="O51" i="49"/>
  <c r="G34" i="50"/>
  <c r="G35" i="50"/>
  <c r="Q91" i="52"/>
  <c r="Q106" i="52"/>
  <c r="M106" i="52"/>
  <c r="M91" i="52"/>
  <c r="I91" i="52"/>
  <c r="I106" i="52"/>
  <c r="Q105" i="52"/>
  <c r="Q90" i="52"/>
  <c r="M90" i="52"/>
  <c r="M105" i="52"/>
  <c r="Q104" i="52"/>
  <c r="Q86" i="52"/>
  <c r="M104" i="52"/>
  <c r="M86" i="52"/>
  <c r="I104" i="52"/>
  <c r="I86" i="52"/>
  <c r="Q82" i="52"/>
  <c r="Q103" i="52"/>
  <c r="M82" i="52"/>
  <c r="M103" i="52"/>
  <c r="I82" i="52"/>
  <c r="I103" i="52"/>
  <c r="Q102" i="52"/>
  <c r="Q79" i="52"/>
  <c r="M102" i="52"/>
  <c r="M79" i="52"/>
  <c r="Q78" i="52"/>
  <c r="Q101" i="52"/>
  <c r="M101" i="52"/>
  <c r="M78" i="52"/>
  <c r="I78" i="52"/>
  <c r="I101" i="52"/>
  <c r="Q100" i="52"/>
  <c r="Q77" i="52"/>
  <c r="I100" i="52"/>
  <c r="I77" i="52"/>
  <c r="Q99" i="52"/>
  <c r="Q76" i="52"/>
  <c r="M99" i="52"/>
  <c r="M76" i="52"/>
  <c r="I76" i="52"/>
  <c r="I99" i="52"/>
  <c r="M98" i="52"/>
  <c r="M75" i="52"/>
  <c r="I75" i="52"/>
  <c r="I98" i="52"/>
  <c r="Q74" i="52"/>
  <c r="Q97" i="52"/>
  <c r="M74" i="52"/>
  <c r="M97" i="52"/>
  <c r="Q96" i="52"/>
  <c r="Q73" i="52"/>
  <c r="M96" i="52"/>
  <c r="M73" i="52"/>
  <c r="I96" i="52"/>
  <c r="I73" i="52"/>
  <c r="Q36" i="50"/>
  <c r="Q95" i="52"/>
  <c r="I95" i="52"/>
  <c r="I36" i="50"/>
  <c r="E95" i="52"/>
  <c r="E36" i="50"/>
  <c r="O76" i="49"/>
  <c r="O74" i="49"/>
  <c r="O73" i="49"/>
  <c r="O68" i="49"/>
  <c r="L34" i="50"/>
  <c r="L35" i="50"/>
  <c r="N35" i="50"/>
  <c r="N96" i="51"/>
  <c r="N97" i="51"/>
  <c r="N98" i="51"/>
  <c r="N99" i="51"/>
  <c r="N100" i="51"/>
  <c r="J35" i="50"/>
  <c r="J98" i="51"/>
  <c r="J101" i="51"/>
  <c r="J102" i="51"/>
  <c r="J103" i="51"/>
  <c r="J104" i="51"/>
  <c r="J105" i="51"/>
  <c r="J106" i="51"/>
  <c r="F35" i="50"/>
  <c r="F96" i="51"/>
  <c r="F100" i="51"/>
  <c r="B35" i="50"/>
  <c r="B98" i="51"/>
  <c r="F106" i="51"/>
  <c r="C105" i="51"/>
  <c r="F104" i="51"/>
  <c r="F102" i="51"/>
  <c r="B101" i="51"/>
  <c r="B100" i="51"/>
  <c r="J99" i="51"/>
  <c r="F97" i="51"/>
  <c r="O91" i="51"/>
  <c r="C79" i="51"/>
  <c r="G103" i="53"/>
  <c r="O104" i="53"/>
  <c r="C103" i="53"/>
  <c r="O77" i="48"/>
  <c r="O77" i="47"/>
  <c r="K77" i="48"/>
  <c r="K77" i="47"/>
  <c r="G77" i="48"/>
  <c r="G77" i="47"/>
  <c r="C77" i="48"/>
  <c r="C77" i="47"/>
  <c r="O76" i="48"/>
  <c r="O76" i="47"/>
  <c r="K76" i="48"/>
  <c r="K76" i="47"/>
  <c r="G76" i="48"/>
  <c r="G76" i="47"/>
  <c r="C76" i="48"/>
  <c r="C76" i="47"/>
  <c r="O75" i="48"/>
  <c r="O75" i="47"/>
  <c r="K75" i="48"/>
  <c r="K75" i="47"/>
  <c r="G75" i="48"/>
  <c r="G75" i="47"/>
  <c r="C75" i="48"/>
  <c r="C75" i="47"/>
  <c r="O74" i="48"/>
  <c r="O74" i="47"/>
  <c r="K74" i="48"/>
  <c r="K74" i="47"/>
  <c r="G74" i="48"/>
  <c r="G74" i="47"/>
  <c r="C74" i="48"/>
  <c r="C74" i="47"/>
  <c r="O73" i="48"/>
  <c r="O73" i="47"/>
  <c r="K73" i="48"/>
  <c r="K73" i="47"/>
  <c r="G73" i="48"/>
  <c r="G73" i="47"/>
  <c r="C73" i="48"/>
  <c r="C73" i="47"/>
  <c r="O72" i="47"/>
  <c r="K72" i="47"/>
  <c r="G72" i="47"/>
  <c r="C72" i="48"/>
  <c r="C72" i="47"/>
  <c r="O71" i="47"/>
  <c r="K71" i="47"/>
  <c r="G71" i="47"/>
  <c r="C71" i="48"/>
  <c r="C71" i="47"/>
  <c r="O70" i="47"/>
  <c r="K70" i="47"/>
  <c r="G70" i="47"/>
  <c r="C70" i="48"/>
  <c r="C70" i="47"/>
  <c r="O69" i="47"/>
  <c r="K69" i="47"/>
  <c r="G69" i="47"/>
  <c r="C69" i="48"/>
  <c r="C69" i="47"/>
  <c r="K71" i="48"/>
  <c r="O69" i="48"/>
  <c r="G69" i="48"/>
  <c r="G76" i="49"/>
  <c r="K73" i="49"/>
  <c r="C73" i="49"/>
  <c r="C72" i="51"/>
  <c r="O102" i="51"/>
  <c r="O102" i="53"/>
  <c r="C101" i="51"/>
  <c r="C101" i="53"/>
  <c r="G76" i="51"/>
  <c r="G99" i="51"/>
  <c r="O103" i="53"/>
  <c r="G100" i="53"/>
  <c r="O105" i="53"/>
  <c r="K105" i="53"/>
  <c r="K104" i="53"/>
  <c r="C104" i="53"/>
  <c r="K103" i="53"/>
  <c r="K102" i="53"/>
  <c r="G102" i="53"/>
  <c r="O101" i="53"/>
  <c r="K101" i="53"/>
  <c r="K100" i="53"/>
  <c r="C100" i="53"/>
  <c r="K95" i="53"/>
  <c r="P106" i="52"/>
  <c r="P91" i="51"/>
  <c r="L106" i="52"/>
  <c r="L91" i="51"/>
  <c r="H106" i="52"/>
  <c r="H91" i="51"/>
  <c r="D106" i="52"/>
  <c r="D91" i="51"/>
  <c r="P105" i="52"/>
  <c r="P90" i="51"/>
  <c r="L105" i="52"/>
  <c r="L90" i="51"/>
  <c r="H105" i="52"/>
  <c r="H90" i="51"/>
  <c r="D105" i="52"/>
  <c r="D90" i="51"/>
  <c r="P104" i="52"/>
  <c r="P86" i="51"/>
  <c r="L104" i="52"/>
  <c r="L86" i="51"/>
  <c r="H104" i="52"/>
  <c r="H86" i="51"/>
  <c r="D104" i="52"/>
  <c r="D86" i="51"/>
  <c r="P103" i="52"/>
  <c r="P82" i="51"/>
  <c r="L103" i="52"/>
  <c r="L82" i="51"/>
  <c r="H103" i="52"/>
  <c r="H82" i="51"/>
  <c r="D103" i="52"/>
  <c r="D82" i="51"/>
  <c r="P102" i="52"/>
  <c r="P79" i="51"/>
  <c r="L102" i="52"/>
  <c r="L79" i="51"/>
  <c r="H102" i="52"/>
  <c r="H79" i="51"/>
  <c r="D102" i="52"/>
  <c r="D79" i="51"/>
  <c r="P101" i="52"/>
  <c r="P78" i="51"/>
  <c r="L101" i="52"/>
  <c r="L78" i="51"/>
  <c r="H101" i="52"/>
  <c r="H78" i="51"/>
  <c r="D101" i="52"/>
  <c r="D78" i="51"/>
  <c r="P100" i="52"/>
  <c r="P77" i="51"/>
  <c r="L100" i="52"/>
  <c r="L77" i="51"/>
  <c r="H100" i="52"/>
  <c r="H77" i="51"/>
  <c r="H100" i="51"/>
  <c r="D100" i="52"/>
  <c r="D77" i="51"/>
  <c r="P99" i="52"/>
  <c r="P76" i="51"/>
  <c r="L99" i="52"/>
  <c r="L76" i="51"/>
  <c r="H99" i="52"/>
  <c r="H76" i="51"/>
  <c r="H99" i="51"/>
  <c r="D99" i="52"/>
  <c r="D76" i="51"/>
  <c r="P98" i="52"/>
  <c r="P75" i="51"/>
  <c r="L98" i="52"/>
  <c r="L75" i="51"/>
  <c r="H98" i="52"/>
  <c r="H75" i="51"/>
  <c r="H98" i="51"/>
  <c r="D98" i="52"/>
  <c r="D75" i="51"/>
  <c r="P97" i="52"/>
  <c r="P74" i="51"/>
  <c r="L97" i="52"/>
  <c r="L74" i="51"/>
  <c r="H97" i="52"/>
  <c r="H74" i="51"/>
  <c r="H97" i="51"/>
  <c r="D97" i="52"/>
  <c r="D74" i="51"/>
  <c r="P96" i="52"/>
  <c r="P73" i="51"/>
  <c r="L96" i="52"/>
  <c r="L73" i="51"/>
  <c r="H96" i="52"/>
  <c r="H73" i="51"/>
  <c r="H96" i="51"/>
  <c r="D96" i="52"/>
  <c r="D73" i="51"/>
  <c r="N36" i="50"/>
  <c r="J95" i="52"/>
  <c r="J36" i="50"/>
  <c r="F36" i="50"/>
  <c r="B36" i="50"/>
  <c r="G106" i="53"/>
  <c r="G104" i="53"/>
  <c r="G101" i="53"/>
  <c r="G79" i="53"/>
  <c r="G76" i="53"/>
  <c r="G75" i="53"/>
  <c r="G74" i="53"/>
  <c r="G73" i="53"/>
  <c r="Q106" i="51"/>
  <c r="M106" i="51"/>
  <c r="I106" i="51"/>
  <c r="E106" i="51"/>
  <c r="Q105" i="53"/>
  <c r="Q105" i="51"/>
  <c r="M105" i="53"/>
  <c r="M105" i="51"/>
  <c r="I105" i="53"/>
  <c r="I105" i="51"/>
  <c r="E105" i="53"/>
  <c r="E105" i="51"/>
  <c r="Q104" i="53"/>
  <c r="Q104" i="51"/>
  <c r="M104" i="53"/>
  <c r="M104" i="51"/>
  <c r="I104" i="53"/>
  <c r="I104" i="51"/>
  <c r="E104" i="53"/>
  <c r="E104" i="51"/>
  <c r="Q103" i="53"/>
  <c r="Q103" i="51"/>
  <c r="M103" i="53"/>
  <c r="M103" i="51"/>
  <c r="I103" i="53"/>
  <c r="I103" i="51"/>
  <c r="E103" i="53"/>
  <c r="E103" i="51"/>
  <c r="Q102" i="53"/>
  <c r="Q102" i="51"/>
  <c r="M102" i="53"/>
  <c r="M102" i="51"/>
  <c r="I102" i="53"/>
  <c r="I102" i="51"/>
  <c r="E102" i="53"/>
  <c r="E102" i="51"/>
  <c r="Q101" i="53"/>
  <c r="Q101" i="51"/>
  <c r="M101" i="53"/>
  <c r="M101" i="51"/>
  <c r="I101" i="53"/>
  <c r="I101" i="51"/>
  <c r="E101" i="53"/>
  <c r="E101" i="51"/>
  <c r="Q100" i="53"/>
  <c r="Q100" i="51"/>
  <c r="M100" i="53"/>
  <c r="M100" i="51"/>
  <c r="I100" i="53"/>
  <c r="I100" i="51"/>
  <c r="E100" i="53"/>
  <c r="E100" i="51"/>
  <c r="Q99" i="51"/>
  <c r="M99" i="51"/>
  <c r="I99" i="51"/>
  <c r="E99" i="51"/>
  <c r="Q98" i="51"/>
  <c r="M98" i="51"/>
  <c r="I98" i="51"/>
  <c r="E98" i="51"/>
  <c r="Q97" i="51"/>
  <c r="M97" i="51"/>
  <c r="I97" i="51"/>
  <c r="E97" i="51"/>
  <c r="Q96" i="51"/>
  <c r="M96" i="51"/>
  <c r="I96" i="51"/>
  <c r="E96" i="51"/>
  <c r="P83" i="33" l="1"/>
  <c r="N157" i="20"/>
  <c r="Q50" i="40"/>
  <c r="C83" i="31"/>
  <c r="G143" i="24"/>
  <c r="M157" i="19"/>
  <c r="K194" i="20"/>
  <c r="G194" i="20"/>
  <c r="F115" i="12"/>
  <c r="Q167" i="17"/>
  <c r="B157" i="19"/>
  <c r="M72" i="51"/>
  <c r="L83" i="32"/>
  <c r="H83" i="32"/>
  <c r="P83" i="32"/>
  <c r="E50" i="37"/>
  <c r="Q123" i="27"/>
  <c r="G129" i="23"/>
  <c r="D143" i="23"/>
  <c r="E143" i="24"/>
  <c r="D123" i="27"/>
  <c r="P157" i="20"/>
  <c r="M226" i="19"/>
  <c r="Q200" i="16"/>
  <c r="F98" i="12"/>
  <c r="Q50" i="39"/>
  <c r="B50" i="35"/>
  <c r="J56" i="26"/>
  <c r="J115" i="6" s="1"/>
  <c r="G157" i="21"/>
  <c r="B194" i="19"/>
  <c r="P50" i="41"/>
  <c r="I95" i="27"/>
  <c r="C143" i="24"/>
  <c r="E95" i="27"/>
  <c r="F175" i="19"/>
  <c r="C98" i="11"/>
  <c r="N107" i="28"/>
  <c r="B123" i="28"/>
  <c r="F50" i="37"/>
  <c r="M51" i="49"/>
  <c r="N62" i="45"/>
  <c r="O62" i="43"/>
  <c r="Q50" i="35"/>
  <c r="B143" i="24"/>
  <c r="Q95" i="27"/>
  <c r="K194" i="21"/>
  <c r="C95" i="28"/>
  <c r="M143" i="24"/>
  <c r="C123" i="28"/>
  <c r="B115" i="12"/>
  <c r="B98" i="12"/>
  <c r="C175" i="21"/>
  <c r="B83" i="31"/>
  <c r="E162" i="24"/>
  <c r="J194" i="21"/>
  <c r="E143" i="23"/>
  <c r="Q162" i="24"/>
  <c r="F200" i="17"/>
  <c r="E194" i="20"/>
  <c r="K95" i="28"/>
  <c r="M157" i="20"/>
  <c r="D95" i="29"/>
  <c r="J62" i="44"/>
  <c r="K62" i="44"/>
  <c r="F157" i="19"/>
  <c r="E95" i="28"/>
  <c r="F95" i="28"/>
  <c r="O123" i="28"/>
  <c r="F83" i="33"/>
  <c r="P95" i="28"/>
  <c r="I107" i="28"/>
  <c r="C51" i="48"/>
  <c r="O62" i="44"/>
  <c r="N83" i="32"/>
  <c r="F143" i="23"/>
  <c r="I51" i="49"/>
  <c r="P123" i="29"/>
  <c r="E50" i="41"/>
  <c r="E62" i="43"/>
  <c r="Q51" i="49"/>
  <c r="Q50" i="41"/>
  <c r="F62" i="44"/>
  <c r="E50" i="36"/>
  <c r="P101" i="18"/>
  <c r="P164" i="6" s="1"/>
  <c r="Q107" i="27"/>
  <c r="N175" i="19"/>
  <c r="O50" i="41"/>
  <c r="L104" i="6"/>
  <c r="I50" i="41"/>
  <c r="G123" i="29"/>
  <c r="B183" i="17"/>
  <c r="E183" i="17"/>
  <c r="C200" i="17"/>
  <c r="E200" i="17"/>
  <c r="E51" i="48"/>
  <c r="K50" i="41"/>
  <c r="O115" i="6"/>
  <c r="F62" i="45"/>
  <c r="D107" i="29"/>
  <c r="Q194" i="19"/>
  <c r="M194" i="19"/>
  <c r="P175" i="19"/>
  <c r="D157" i="19"/>
  <c r="P167" i="17"/>
  <c r="B72" i="52"/>
  <c r="J51" i="49"/>
  <c r="K51" i="48"/>
  <c r="N51" i="47"/>
  <c r="J51" i="47"/>
  <c r="B62" i="45"/>
  <c r="M62" i="44"/>
  <c r="N62" i="44"/>
  <c r="H62" i="44"/>
  <c r="I62" i="44"/>
  <c r="E62" i="44"/>
  <c r="Q62" i="44"/>
  <c r="I62" i="43"/>
  <c r="N50" i="41"/>
  <c r="H50" i="41"/>
  <c r="N50" i="40"/>
  <c r="D50" i="40"/>
  <c r="M50" i="36"/>
  <c r="I50" i="36"/>
  <c r="D50" i="36"/>
  <c r="Q50" i="36"/>
  <c r="Q83" i="32"/>
  <c r="I83" i="31"/>
  <c r="G56" i="26"/>
  <c r="I56" i="26"/>
  <c r="F123" i="29"/>
  <c r="J123" i="29"/>
  <c r="L56" i="26"/>
  <c r="L115" i="6" s="1"/>
  <c r="M56" i="26"/>
  <c r="K107" i="29"/>
  <c r="P56" i="26"/>
  <c r="P115" i="6" s="1"/>
  <c r="L123" i="28"/>
  <c r="B95" i="28"/>
  <c r="M153" i="27"/>
  <c r="D95" i="27"/>
  <c r="H95" i="27"/>
  <c r="P95" i="27"/>
  <c r="F95" i="27"/>
  <c r="I123" i="27"/>
  <c r="P107" i="27"/>
  <c r="H107" i="27"/>
  <c r="E129" i="25"/>
  <c r="C162" i="24"/>
  <c r="K143" i="23"/>
  <c r="D129" i="23"/>
  <c r="C191" i="23"/>
  <c r="N143" i="23"/>
  <c r="O143" i="23"/>
  <c r="G194" i="21"/>
  <c r="C194" i="21"/>
  <c r="H194" i="21"/>
  <c r="Q175" i="20"/>
  <c r="J194" i="20"/>
  <c r="C194" i="20"/>
  <c r="J175" i="20"/>
  <c r="G157" i="19"/>
  <c r="G175" i="19"/>
  <c r="P194" i="19"/>
  <c r="B175" i="19"/>
  <c r="C157" i="19"/>
  <c r="C194" i="19"/>
  <c r="J157" i="19"/>
  <c r="P183" i="17"/>
  <c r="B200" i="17"/>
  <c r="L158" i="17"/>
  <c r="D167" i="17"/>
  <c r="B183" i="16"/>
  <c r="G183" i="16"/>
  <c r="M158" i="16"/>
  <c r="H183" i="15"/>
  <c r="D200" i="15"/>
  <c r="D183" i="15"/>
  <c r="J167" i="15"/>
  <c r="H85" i="14"/>
  <c r="N131" i="6"/>
  <c r="L98" i="6"/>
  <c r="M115" i="12"/>
  <c r="D98" i="11"/>
  <c r="M115" i="11"/>
  <c r="D115" i="11"/>
  <c r="B39" i="6"/>
  <c r="K33" i="6"/>
  <c r="J33" i="6"/>
  <c r="E26" i="7"/>
  <c r="M175" i="19"/>
  <c r="J26" i="9"/>
  <c r="J5" i="9" s="1"/>
  <c r="G94" i="18"/>
  <c r="P129" i="25"/>
  <c r="M58" i="22"/>
  <c r="M75" i="22" s="1"/>
  <c r="M166" i="6" s="1"/>
  <c r="D157" i="20"/>
  <c r="M115" i="6"/>
  <c r="D15" i="9"/>
  <c r="N26" i="8"/>
  <c r="Q10" i="9"/>
  <c r="L26" i="9"/>
  <c r="I26" i="8"/>
  <c r="I5" i="8" s="1"/>
  <c r="H15" i="8"/>
  <c r="Q10" i="7"/>
  <c r="F26" i="8"/>
  <c r="F5" i="8" s="1"/>
  <c r="F41" i="8" s="1"/>
  <c r="O26" i="9"/>
  <c r="O5" i="9" s="1"/>
  <c r="L95" i="27"/>
  <c r="D80" i="43"/>
  <c r="M26" i="9"/>
  <c r="M10" i="8"/>
  <c r="K139" i="25"/>
  <c r="I26" i="9"/>
  <c r="L15" i="9"/>
  <c r="P26" i="9"/>
  <c r="J26" i="8"/>
  <c r="C15" i="7"/>
  <c r="L10" i="7"/>
  <c r="Q129" i="25"/>
  <c r="B50" i="37"/>
  <c r="B129" i="23"/>
  <c r="C129" i="23"/>
  <c r="K102" i="18"/>
  <c r="K165" i="6" s="1"/>
  <c r="K110" i="6"/>
  <c r="K26" i="9"/>
  <c r="Q15" i="7"/>
  <c r="N26" i="9"/>
  <c r="B62" i="43"/>
  <c r="O139" i="25"/>
  <c r="C173" i="25"/>
  <c r="E26" i="9"/>
  <c r="G5" i="8"/>
  <c r="G41" i="8" s="1"/>
  <c r="M15" i="9"/>
  <c r="P15" i="9"/>
  <c r="E26" i="8"/>
  <c r="E5" i="8" s="1"/>
  <c r="D50" i="35"/>
  <c r="C176" i="25"/>
  <c r="H56" i="26"/>
  <c r="H115" i="6" s="1"/>
  <c r="Q143" i="25"/>
  <c r="B51" i="47"/>
  <c r="H175" i="20"/>
  <c r="C183" i="16"/>
  <c r="N15" i="8"/>
  <c r="Q26" i="9"/>
  <c r="C5" i="8"/>
  <c r="C44" i="8" s="1"/>
  <c r="C10" i="7"/>
  <c r="G141" i="25"/>
  <c r="G50" i="41"/>
  <c r="B56" i="26"/>
  <c r="B115" i="6" s="1"/>
  <c r="G26" i="9"/>
  <c r="L15" i="7"/>
  <c r="I15" i="9"/>
  <c r="K15" i="9"/>
  <c r="G167" i="16"/>
  <c r="K15" i="7"/>
  <c r="H26" i="8"/>
  <c r="H72" i="53"/>
  <c r="D83" i="33"/>
  <c r="G62" i="45"/>
  <c r="G194" i="19"/>
  <c r="G162" i="23"/>
  <c r="Q15" i="9"/>
  <c r="J15" i="8"/>
  <c r="N72" i="52"/>
  <c r="I115" i="6"/>
  <c r="J73" i="26"/>
  <c r="J170" i="6" s="1"/>
  <c r="K134" i="25"/>
  <c r="M175" i="21"/>
  <c r="J72" i="52"/>
  <c r="N83" i="33"/>
  <c r="F75" i="22"/>
  <c r="F166" i="6" s="1"/>
  <c r="L129" i="23"/>
  <c r="H143" i="23"/>
  <c r="C175" i="19"/>
  <c r="G15" i="7"/>
  <c r="L50" i="36"/>
  <c r="K153" i="27"/>
  <c r="C148" i="25"/>
  <c r="G160" i="25"/>
  <c r="B123" i="29"/>
  <c r="K167" i="17"/>
  <c r="J143" i="24"/>
  <c r="D216" i="17"/>
  <c r="L85" i="14"/>
  <c r="Q115" i="6"/>
  <c r="D206" i="17"/>
  <c r="N10" i="9"/>
  <c r="D15" i="7"/>
  <c r="E10" i="9"/>
  <c r="E10" i="7"/>
  <c r="P5" i="8"/>
  <c r="M76" i="22"/>
  <c r="M167" i="6" s="1"/>
  <c r="N50" i="37"/>
  <c r="F73" i="26"/>
  <c r="F170" i="6" s="1"/>
  <c r="L143" i="23"/>
  <c r="K56" i="26"/>
  <c r="M26" i="8"/>
  <c r="Q26" i="8"/>
  <c r="G10" i="9"/>
  <c r="N64" i="10"/>
  <c r="N153" i="6" s="1"/>
  <c r="G99" i="18"/>
  <c r="G162" i="6" s="1"/>
  <c r="Q158" i="16"/>
  <c r="L62" i="44"/>
  <c r="M72" i="52"/>
  <c r="F62" i="43"/>
  <c r="M51" i="48"/>
  <c r="F26" i="9"/>
  <c r="K10" i="7"/>
  <c r="K136" i="25"/>
  <c r="B157" i="20"/>
  <c r="M123" i="27"/>
  <c r="O15" i="8"/>
  <c r="G72" i="51"/>
  <c r="C150" i="25"/>
  <c r="E143" i="25"/>
  <c r="C83" i="33"/>
  <c r="E169" i="25"/>
  <c r="G143" i="23"/>
  <c r="N194" i="19"/>
  <c r="L26" i="8"/>
  <c r="L5" i="8" s="1"/>
  <c r="F15" i="7"/>
  <c r="C137" i="25"/>
  <c r="F72" i="52"/>
  <c r="M72" i="53"/>
  <c r="J162" i="23"/>
  <c r="O173" i="21"/>
  <c r="L50" i="41"/>
  <c r="O62" i="45"/>
  <c r="M15" i="8"/>
  <c r="Q15" i="8"/>
  <c r="D205" i="17"/>
  <c r="K15" i="8"/>
  <c r="K5" i="8" s="1"/>
  <c r="C26" i="9"/>
  <c r="E15" i="7"/>
  <c r="K137" i="25"/>
  <c r="F194" i="19"/>
  <c r="D26" i="9"/>
  <c r="D207" i="17"/>
  <c r="E56" i="26"/>
  <c r="E116" i="6"/>
  <c r="C138" i="25"/>
  <c r="O167" i="25"/>
  <c r="E175" i="19"/>
  <c r="J157" i="20"/>
  <c r="P62" i="44"/>
  <c r="K62" i="45"/>
  <c r="N162" i="24"/>
  <c r="F15" i="9"/>
  <c r="H26" i="9"/>
  <c r="H5" i="9" s="1"/>
  <c r="F10" i="9"/>
  <c r="D26" i="8"/>
  <c r="D5" i="8" s="1"/>
  <c r="D47" i="8" s="1"/>
  <c r="F33" i="6"/>
  <c r="L39" i="6"/>
  <c r="O42" i="6"/>
  <c r="J74" i="14"/>
  <c r="J72" i="14" s="1"/>
  <c r="B105" i="6"/>
  <c r="O85" i="14"/>
  <c r="O56" i="6"/>
  <c r="O131" i="6" s="1"/>
  <c r="O33" i="6"/>
  <c r="C85" i="14"/>
  <c r="D62" i="14"/>
  <c r="D54" i="6" s="1"/>
  <c r="D129" i="6" s="1"/>
  <c r="F85" i="14"/>
  <c r="F56" i="6"/>
  <c r="F131" i="6" s="1"/>
  <c r="J85" i="14"/>
  <c r="J56" i="6"/>
  <c r="J131" i="6" s="1"/>
  <c r="B85" i="14"/>
  <c r="B56" i="6"/>
  <c r="B131" i="6" s="1"/>
  <c r="J62" i="14"/>
  <c r="J54" i="6" s="1"/>
  <c r="J129" i="6" s="1"/>
  <c r="F62" i="14"/>
  <c r="F54" i="6" s="1"/>
  <c r="F129" i="6" s="1"/>
  <c r="K56" i="6"/>
  <c r="K131" i="6" s="1"/>
  <c r="K85" i="14"/>
  <c r="N62" i="14"/>
  <c r="N54" i="6" s="1"/>
  <c r="N129" i="6" s="1"/>
  <c r="H42" i="6"/>
  <c r="K62" i="14"/>
  <c r="K54" i="6" s="1"/>
  <c r="K129" i="6" s="1"/>
  <c r="L42" i="6"/>
  <c r="H30" i="6"/>
  <c r="H100" i="14"/>
  <c r="H161" i="6" s="1"/>
  <c r="L30" i="6"/>
  <c r="G62" i="14"/>
  <c r="G54" i="6" s="1"/>
  <c r="G129" i="6" s="1"/>
  <c r="B62" i="14"/>
  <c r="B54" i="6" s="1"/>
  <c r="B129" i="6" s="1"/>
  <c r="F74" i="14"/>
  <c r="F72" i="14" s="1"/>
  <c r="D42" i="6"/>
  <c r="P104" i="6"/>
  <c r="P74" i="14"/>
  <c r="F99" i="14"/>
  <c r="F160" i="6" s="1"/>
  <c r="I56" i="6"/>
  <c r="I131" i="6" s="1"/>
  <c r="I85" i="14"/>
  <c r="C62" i="14"/>
  <c r="C54" i="6" s="1"/>
  <c r="C129" i="6" s="1"/>
  <c r="G33" i="6"/>
  <c r="E56" i="6"/>
  <c r="E131" i="6" s="1"/>
  <c r="E85" i="14"/>
  <c r="N30" i="6"/>
  <c r="N39" i="6"/>
  <c r="B42" i="6"/>
  <c r="F42" i="6"/>
  <c r="B64" i="10"/>
  <c r="B153" i="6" s="1"/>
  <c r="J30" i="6"/>
  <c r="K202" i="23"/>
  <c r="P71" i="35"/>
  <c r="E214" i="19"/>
  <c r="M180" i="23"/>
  <c r="D112" i="31"/>
  <c r="C249" i="15"/>
  <c r="F68" i="47"/>
  <c r="N68" i="47"/>
  <c r="G180" i="23"/>
  <c r="J68" i="47"/>
  <c r="O88" i="18"/>
  <c r="K143" i="27"/>
  <c r="K95" i="51"/>
  <c r="P80" i="43"/>
  <c r="Q214" i="19"/>
  <c r="M214" i="19"/>
  <c r="I191" i="23"/>
  <c r="B68" i="47"/>
  <c r="Q71" i="39"/>
  <c r="B112" i="31"/>
  <c r="O95" i="51"/>
  <c r="J95" i="51"/>
  <c r="C95" i="51"/>
  <c r="D95" i="51"/>
  <c r="K220" i="15"/>
  <c r="D131" i="6"/>
  <c r="D132" i="6"/>
  <c r="L131" i="6"/>
  <c r="L132" i="6"/>
  <c r="G153" i="27"/>
  <c r="O153" i="27"/>
  <c r="I153" i="27"/>
  <c r="C143" i="27"/>
  <c r="O143" i="27"/>
  <c r="Q133" i="27"/>
  <c r="E202" i="23"/>
  <c r="M202" i="23"/>
  <c r="Q191" i="23"/>
  <c r="E191" i="23"/>
  <c r="E180" i="23"/>
  <c r="C180" i="23"/>
  <c r="K94" i="18"/>
  <c r="Q88" i="18"/>
  <c r="I226" i="19"/>
  <c r="I237" i="19"/>
  <c r="Q220" i="15"/>
  <c r="K176" i="25"/>
  <c r="H68" i="47"/>
  <c r="G226" i="19"/>
  <c r="I175" i="19"/>
  <c r="M237" i="19"/>
  <c r="E95" i="51"/>
  <c r="E153" i="27"/>
  <c r="G62" i="43"/>
  <c r="O160" i="25"/>
  <c r="O134" i="11"/>
  <c r="H80" i="43"/>
  <c r="K180" i="23"/>
  <c r="Q175" i="19"/>
  <c r="I229" i="15"/>
  <c r="I239" i="15"/>
  <c r="I249" i="15"/>
  <c r="B83" i="33"/>
  <c r="N157" i="21"/>
  <c r="M200" i="17"/>
  <c r="B15" i="8"/>
  <c r="C62" i="45"/>
  <c r="H143" i="25"/>
  <c r="G143" i="27"/>
  <c r="C139" i="25"/>
  <c r="O150" i="25"/>
  <c r="P68" i="47"/>
  <c r="G100" i="18"/>
  <c r="G163" i="6" s="1"/>
  <c r="G108" i="6"/>
  <c r="K151" i="25"/>
  <c r="G167" i="25"/>
  <c r="F98" i="13"/>
  <c r="N115" i="13"/>
  <c r="I72" i="53"/>
  <c r="C133" i="27"/>
  <c r="I180" i="23"/>
  <c r="P50" i="39"/>
  <c r="C50" i="40"/>
  <c r="B26" i="8"/>
  <c r="P95" i="51"/>
  <c r="C167" i="16"/>
  <c r="F115" i="13"/>
  <c r="Q62" i="43"/>
  <c r="H50" i="36"/>
  <c r="C239" i="15"/>
  <c r="D72" i="53"/>
  <c r="K191" i="23"/>
  <c r="H129" i="23"/>
  <c r="B132" i="6"/>
  <c r="G168" i="25"/>
  <c r="F157" i="21"/>
  <c r="F143" i="24"/>
  <c r="E61" i="22"/>
  <c r="E167" i="25"/>
  <c r="E168" i="25"/>
  <c r="E172" i="25"/>
  <c r="E202" i="25"/>
  <c r="B162" i="25"/>
  <c r="K154" i="25"/>
  <c r="L162" i="23"/>
  <c r="M220" i="15"/>
  <c r="H112" i="31"/>
  <c r="D123" i="29"/>
  <c r="K200" i="17"/>
  <c r="J42" i="6"/>
  <c r="N95" i="27"/>
  <c r="D64" i="10"/>
  <c r="D153" i="6" s="1"/>
  <c r="O72" i="51"/>
  <c r="L51" i="47"/>
  <c r="P50" i="36"/>
  <c r="G133" i="27"/>
  <c r="C155" i="25"/>
  <c r="O168" i="25"/>
  <c r="L72" i="53"/>
  <c r="D33" i="6"/>
  <c r="L97" i="14"/>
  <c r="L158" i="6" s="1"/>
  <c r="O115" i="13"/>
  <c r="K72" i="53"/>
  <c r="B50" i="39"/>
  <c r="L107" i="29"/>
  <c r="O169" i="21"/>
  <c r="O157" i="21" s="1"/>
  <c r="C134" i="25"/>
  <c r="O141" i="25"/>
  <c r="K155" i="25"/>
  <c r="O169" i="25"/>
  <c r="N101" i="18"/>
  <c r="N164" i="6" s="1"/>
  <c r="L112" i="31"/>
  <c r="L123" i="29"/>
  <c r="Q200" i="17"/>
  <c r="I175" i="21"/>
  <c r="C214" i="19"/>
  <c r="E237" i="19"/>
  <c r="N175" i="20"/>
  <c r="K133" i="27"/>
  <c r="H33" i="6"/>
  <c r="B123" i="27"/>
  <c r="H162" i="23"/>
  <c r="K237" i="19"/>
  <c r="E226" i="19"/>
  <c r="J194" i="19"/>
  <c r="O162" i="23"/>
  <c r="C157" i="25"/>
  <c r="P112" i="31"/>
  <c r="M61" i="10"/>
  <c r="I162" i="25"/>
  <c r="M62" i="43"/>
  <c r="K214" i="19"/>
  <c r="N42" i="6"/>
  <c r="N194" i="20"/>
  <c r="I88" i="18"/>
  <c r="L194" i="20"/>
  <c r="O194" i="19"/>
  <c r="O133" i="27"/>
  <c r="G172" i="25"/>
  <c r="G145" i="11"/>
  <c r="B10" i="9"/>
  <c r="L33" i="6"/>
  <c r="B30" i="6"/>
  <c r="G107" i="6"/>
  <c r="C72" i="53"/>
  <c r="J50" i="39"/>
  <c r="C153" i="27"/>
  <c r="F123" i="27"/>
  <c r="I202" i="23"/>
  <c r="Q134" i="11"/>
  <c r="D62" i="43"/>
  <c r="J62" i="43"/>
  <c r="N175" i="21"/>
  <c r="L100" i="14"/>
  <c r="L161" i="6" s="1"/>
  <c r="K157" i="21"/>
  <c r="G88" i="18"/>
  <c r="B26" i="9"/>
  <c r="G72" i="52"/>
  <c r="F72" i="53"/>
  <c r="N50" i="35"/>
  <c r="G148" i="25"/>
  <c r="K157" i="25"/>
  <c r="B10" i="8"/>
  <c r="F30" i="6"/>
  <c r="N50" i="39"/>
  <c r="J123" i="27"/>
  <c r="M133" i="27"/>
  <c r="Q153" i="27"/>
  <c r="P162" i="23"/>
  <c r="E145" i="11"/>
  <c r="C143" i="23"/>
  <c r="H62" i="43"/>
  <c r="N62" i="43"/>
  <c r="C136" i="25"/>
  <c r="O172" i="25"/>
  <c r="J115" i="13"/>
  <c r="E229" i="15"/>
  <c r="C75" i="26"/>
  <c r="C172" i="6" s="1"/>
  <c r="C117" i="6"/>
  <c r="F51" i="48"/>
  <c r="E50" i="39"/>
  <c r="K148" i="25"/>
  <c r="J50" i="36"/>
  <c r="C229" i="15"/>
  <c r="N123" i="27"/>
  <c r="J129" i="23"/>
  <c r="G202" i="23"/>
  <c r="J175" i="19"/>
  <c r="D194" i="20"/>
  <c r="L62" i="43"/>
  <c r="K158" i="25"/>
  <c r="O173" i="25"/>
  <c r="D39" i="6"/>
  <c r="L72" i="14"/>
  <c r="M98" i="13"/>
  <c r="E115" i="13"/>
  <c r="C202" i="23"/>
  <c r="C157" i="21"/>
  <c r="E249" i="15"/>
  <c r="E173" i="25"/>
  <c r="H194" i="20"/>
  <c r="P143" i="25"/>
  <c r="P162" i="25"/>
  <c r="O148" i="25"/>
  <c r="O158" i="25"/>
  <c r="G58" i="10"/>
  <c r="B33" i="6"/>
  <c r="I143" i="27"/>
  <c r="B162" i="23"/>
  <c r="K175" i="21"/>
  <c r="K162" i="23"/>
  <c r="P62" i="43"/>
  <c r="D71" i="35"/>
  <c r="Q162" i="25"/>
  <c r="K58" i="10"/>
  <c r="I143" i="25"/>
  <c r="H39" i="6"/>
  <c r="L95" i="51"/>
  <c r="F162" i="23"/>
  <c r="I73" i="26"/>
  <c r="I170" i="6" s="1"/>
  <c r="I68" i="6"/>
  <c r="O226" i="21"/>
  <c r="O80" i="18"/>
  <c r="D68" i="47"/>
  <c r="I68" i="47"/>
  <c r="M68" i="47"/>
  <c r="I50" i="39"/>
  <c r="N72" i="53"/>
  <c r="M71" i="39"/>
  <c r="H71" i="35"/>
  <c r="B71" i="35"/>
  <c r="N129" i="25"/>
  <c r="F143" i="25"/>
  <c r="N143" i="25"/>
  <c r="N162" i="25"/>
  <c r="G134" i="25"/>
  <c r="O134" i="25"/>
  <c r="G136" i="25"/>
  <c r="O136" i="25"/>
  <c r="O152" i="25"/>
  <c r="G154" i="25"/>
  <c r="O154" i="25"/>
  <c r="C167" i="25"/>
  <c r="K167" i="25"/>
  <c r="C168" i="25"/>
  <c r="K168" i="25"/>
  <c r="K169" i="25"/>
  <c r="O50" i="39"/>
  <c r="H88" i="18"/>
  <c r="N95" i="29"/>
  <c r="H123" i="29"/>
  <c r="J157" i="21"/>
  <c r="B175" i="21"/>
  <c r="J175" i="21"/>
  <c r="M167" i="17"/>
  <c r="O220" i="15"/>
  <c r="H98" i="13"/>
  <c r="P98" i="13"/>
  <c r="P115" i="13"/>
  <c r="K134" i="11"/>
  <c r="I57" i="10"/>
  <c r="B64" i="6"/>
  <c r="B137" i="6" s="1"/>
  <c r="M143" i="25"/>
  <c r="J200" i="17"/>
  <c r="B145" i="11"/>
  <c r="C58" i="10"/>
  <c r="P95" i="29"/>
  <c r="D157" i="21"/>
  <c r="L157" i="21"/>
  <c r="H175" i="21"/>
  <c r="G167" i="17"/>
  <c r="G200" i="17"/>
  <c r="H131" i="6"/>
  <c r="H132" i="6"/>
  <c r="C128" i="6"/>
  <c r="M157" i="21"/>
  <c r="I58" i="10"/>
  <c r="N127" i="6"/>
  <c r="N33" i="6"/>
  <c r="F64" i="10"/>
  <c r="F153" i="6" s="1"/>
  <c r="J64" i="10"/>
  <c r="J153" i="6" s="1"/>
  <c r="D98" i="6"/>
  <c r="B80" i="43"/>
  <c r="J80" i="43"/>
  <c r="D50" i="39"/>
  <c r="L50" i="39"/>
  <c r="J83" i="33"/>
  <c r="K73" i="26"/>
  <c r="K170" i="6" s="1"/>
  <c r="K68" i="6"/>
  <c r="K141" i="6" s="1"/>
  <c r="E73" i="26"/>
  <c r="E170" i="6" s="1"/>
  <c r="E68" i="6"/>
  <c r="J50" i="37"/>
  <c r="Q72" i="53"/>
  <c r="F107" i="27"/>
  <c r="N75" i="22"/>
  <c r="O182" i="21"/>
  <c r="O192" i="21"/>
  <c r="M191" i="23"/>
  <c r="Q202" i="23"/>
  <c r="F129" i="23"/>
  <c r="G191" i="23"/>
  <c r="D194" i="21"/>
  <c r="C237" i="19"/>
  <c r="I214" i="19"/>
  <c r="Q237" i="19"/>
  <c r="O237" i="19"/>
  <c r="B175" i="20"/>
  <c r="F194" i="20"/>
  <c r="G214" i="19"/>
  <c r="O214" i="19"/>
  <c r="I158" i="16"/>
  <c r="M145" i="11"/>
  <c r="I134" i="11"/>
  <c r="Q239" i="15"/>
  <c r="L75" i="22"/>
  <c r="L166" i="6" s="1"/>
  <c r="G175" i="21"/>
  <c r="H104" i="6"/>
  <c r="M95" i="51"/>
  <c r="L72" i="51"/>
  <c r="J71" i="35"/>
  <c r="K50" i="39"/>
  <c r="F101" i="18"/>
  <c r="F164" i="6" s="1"/>
  <c r="F95" i="29"/>
  <c r="O229" i="15"/>
  <c r="F167" i="17"/>
  <c r="D220" i="15"/>
  <c r="H95" i="29"/>
  <c r="N73" i="26"/>
  <c r="N170" i="6" s="1"/>
  <c r="H157" i="21"/>
  <c r="P157" i="21"/>
  <c r="P175" i="21"/>
  <c r="O167" i="17"/>
  <c r="O200" i="17"/>
  <c r="B115" i="13"/>
  <c r="C61" i="10"/>
  <c r="P131" i="6"/>
  <c r="P132" i="6"/>
  <c r="P127" i="6"/>
  <c r="P30" i="6"/>
  <c r="P33" i="6"/>
  <c r="P39" i="6"/>
  <c r="P42" i="6"/>
  <c r="F80" i="43"/>
  <c r="N80" i="43"/>
  <c r="H50" i="39"/>
  <c r="C73" i="26"/>
  <c r="C170" i="6" s="1"/>
  <c r="C68" i="6"/>
  <c r="C141" i="6" s="1"/>
  <c r="M73" i="26"/>
  <c r="M170" i="6" s="1"/>
  <c r="M68" i="6"/>
  <c r="M141" i="6" s="1"/>
  <c r="M129" i="25"/>
  <c r="M77" i="22"/>
  <c r="M168" i="6" s="1"/>
  <c r="M113" i="6"/>
  <c r="B73" i="26"/>
  <c r="B170" i="6" s="1"/>
  <c r="B68" i="6"/>
  <c r="B141" i="6" s="1"/>
  <c r="M162" i="25"/>
  <c r="O184" i="21"/>
  <c r="O188" i="21"/>
  <c r="Q180" i="23"/>
  <c r="N129" i="23"/>
  <c r="D162" i="23"/>
  <c r="H98" i="14"/>
  <c r="H159" i="6" s="1"/>
  <c r="C226" i="19"/>
  <c r="F175" i="20"/>
  <c r="M249" i="15"/>
  <c r="O94" i="18"/>
  <c r="K226" i="19"/>
  <c r="L167" i="17"/>
  <c r="I220" i="15"/>
  <c r="Q229" i="15"/>
  <c r="Q249" i="15"/>
  <c r="I145" i="11"/>
  <c r="N98" i="13"/>
  <c r="O73" i="26"/>
  <c r="O170" i="6" s="1"/>
  <c r="O68" i="6"/>
  <c r="O141" i="6" s="1"/>
  <c r="E143" i="27"/>
  <c r="O180" i="21"/>
  <c r="O187" i="21"/>
  <c r="E134" i="11"/>
  <c r="Q145" i="11"/>
  <c r="G68" i="47"/>
  <c r="F51" i="49"/>
  <c r="D162" i="25"/>
  <c r="L101" i="18"/>
  <c r="L164" i="6" s="1"/>
  <c r="C71" i="39"/>
  <c r="G71" i="39"/>
  <c r="P88" i="18"/>
  <c r="B157" i="21"/>
  <c r="E167" i="17"/>
  <c r="B167" i="17"/>
  <c r="J167" i="17"/>
  <c r="N167" i="17"/>
  <c r="N200" i="17"/>
  <c r="G95" i="51"/>
  <c r="B51" i="49"/>
  <c r="N71" i="35"/>
  <c r="J50" i="35"/>
  <c r="C151" i="25"/>
  <c r="K152" i="25"/>
  <c r="O155" i="25"/>
  <c r="G157" i="25"/>
  <c r="C169" i="25"/>
  <c r="K172" i="25"/>
  <c r="G176" i="25"/>
  <c r="D191" i="23"/>
  <c r="D202" i="23"/>
  <c r="F50" i="36"/>
  <c r="F175" i="21"/>
  <c r="I167" i="17"/>
  <c r="I200" i="17"/>
  <c r="G220" i="15"/>
  <c r="D98" i="13"/>
  <c r="L98" i="13"/>
  <c r="D115" i="13"/>
  <c r="H115" i="13"/>
  <c r="L115" i="13"/>
  <c r="C134" i="11"/>
  <c r="N123" i="29"/>
  <c r="D175" i="21"/>
  <c r="L175" i="21"/>
  <c r="C167" i="17"/>
  <c r="B98" i="13"/>
  <c r="J98" i="13"/>
  <c r="J75" i="22"/>
  <c r="J166" i="6" s="1"/>
  <c r="I157" i="21"/>
  <c r="Q157" i="21"/>
  <c r="O98" i="13"/>
  <c r="G98" i="13"/>
  <c r="G115" i="13"/>
  <c r="I115" i="13"/>
  <c r="M115" i="13"/>
  <c r="Q115" i="13"/>
  <c r="O72" i="53"/>
  <c r="F50" i="39"/>
  <c r="B75" i="26"/>
  <c r="B172" i="6" s="1"/>
  <c r="G73" i="26"/>
  <c r="G170" i="6" s="1"/>
  <c r="G68" i="6"/>
  <c r="G141" i="6" s="1"/>
  <c r="M143" i="27"/>
  <c r="Q73" i="26"/>
  <c r="Q170" i="6" s="1"/>
  <c r="Q68" i="6"/>
  <c r="B95" i="27"/>
  <c r="J95" i="27"/>
  <c r="E72" i="53"/>
  <c r="E77" i="22"/>
  <c r="E168" i="6" s="1"/>
  <c r="E113" i="6"/>
  <c r="I133" i="27"/>
  <c r="M78" i="22"/>
  <c r="M169" i="6" s="1"/>
  <c r="M114" i="6"/>
  <c r="N162" i="23"/>
  <c r="O181" i="21"/>
  <c r="O185" i="21"/>
  <c r="O189" i="21"/>
  <c r="O180" i="23"/>
  <c r="D75" i="22"/>
  <c r="D166" i="6" s="1"/>
  <c r="O214" i="21"/>
  <c r="O79" i="18"/>
  <c r="O226" i="19"/>
  <c r="Q226" i="19"/>
  <c r="M88" i="18"/>
  <c r="K101" i="18"/>
  <c r="K164" i="6" s="1"/>
  <c r="K109" i="6"/>
  <c r="C88" i="18"/>
  <c r="K88" i="18"/>
  <c r="F157" i="20"/>
  <c r="B194" i="20"/>
  <c r="M229" i="15"/>
  <c r="M239" i="15"/>
  <c r="C94" i="18"/>
  <c r="G237" i="19"/>
  <c r="H167" i="17"/>
  <c r="H200" i="17"/>
  <c r="L200" i="17"/>
  <c r="N157" i="19"/>
  <c r="M134" i="11"/>
  <c r="E239" i="15"/>
  <c r="E220" i="15"/>
  <c r="B71" i="39"/>
  <c r="G80" i="43"/>
  <c r="O80" i="43"/>
  <c r="F129" i="25"/>
  <c r="B143" i="25"/>
  <c r="J143" i="25"/>
  <c r="F162" i="25"/>
  <c r="L71" i="39"/>
  <c r="F50" i="35"/>
  <c r="H129" i="25"/>
  <c r="D143" i="25"/>
  <c r="L143" i="25"/>
  <c r="H162" i="25"/>
  <c r="J101" i="6"/>
  <c r="D180" i="23"/>
  <c r="L94" i="18"/>
  <c r="B214" i="19"/>
  <c r="F95" i="51"/>
  <c r="D133" i="27"/>
  <c r="P133" i="27"/>
  <c r="P153" i="27"/>
  <c r="F180" i="23"/>
  <c r="F191" i="23"/>
  <c r="F202" i="23"/>
  <c r="N94" i="18"/>
  <c r="L214" i="19"/>
  <c r="P226" i="19"/>
  <c r="P237" i="19"/>
  <c r="J226" i="19"/>
  <c r="J237" i="19"/>
  <c r="B129" i="25"/>
  <c r="J129" i="25"/>
  <c r="J162" i="25"/>
  <c r="D129" i="25"/>
  <c r="L129" i="25"/>
  <c r="L162" i="25"/>
  <c r="F143" i="27"/>
  <c r="J143" i="27"/>
  <c r="J153" i="27"/>
  <c r="L73" i="26"/>
  <c r="L170" i="6" s="1"/>
  <c r="L68" i="6"/>
  <c r="L141" i="6" s="1"/>
  <c r="B101" i="6"/>
  <c r="F78" i="18"/>
  <c r="F108" i="6"/>
  <c r="H57" i="10"/>
  <c r="H58" i="10"/>
  <c r="H61" i="10"/>
  <c r="I129" i="25"/>
  <c r="J74" i="26"/>
  <c r="J171" i="6" s="1"/>
  <c r="J116" i="6"/>
  <c r="H95" i="51"/>
  <c r="B95" i="51"/>
  <c r="G72" i="53"/>
  <c r="H72" i="51"/>
  <c r="O68" i="47"/>
  <c r="N95" i="51"/>
  <c r="C72" i="52"/>
  <c r="J51" i="48"/>
  <c r="C80" i="43"/>
  <c r="M50" i="39"/>
  <c r="E71" i="35"/>
  <c r="F153" i="27"/>
  <c r="L180" i="23"/>
  <c r="L191" i="23"/>
  <c r="L202" i="23"/>
  <c r="D94" i="18"/>
  <c r="B88" i="18"/>
  <c r="J214" i="19"/>
  <c r="B237" i="19"/>
  <c r="F99" i="18"/>
  <c r="F162" i="6" s="1"/>
  <c r="F60" i="6"/>
  <c r="F133" i="6" s="1"/>
  <c r="H101" i="18"/>
  <c r="H164" i="6" s="1"/>
  <c r="C50" i="39"/>
  <c r="B50" i="36"/>
  <c r="N50" i="36"/>
  <c r="D143" i="27"/>
  <c r="P143" i="27"/>
  <c r="D153" i="27"/>
  <c r="N180" i="23"/>
  <c r="N191" i="23"/>
  <c r="N202" i="23"/>
  <c r="F94" i="18"/>
  <c r="D214" i="19"/>
  <c r="H226" i="19"/>
  <c r="H237" i="19"/>
  <c r="J60" i="6"/>
  <c r="J133" i="6" s="1"/>
  <c r="B78" i="18"/>
  <c r="B99" i="18" s="1"/>
  <c r="B162" i="6" s="1"/>
  <c r="B108" i="6"/>
  <c r="J78" i="18"/>
  <c r="J99" i="18" s="1"/>
  <c r="J162" i="6" s="1"/>
  <c r="J108" i="6"/>
  <c r="Q98" i="14"/>
  <c r="Q159" i="6" s="1"/>
  <c r="Q104" i="6"/>
  <c r="I100" i="14"/>
  <c r="I161" i="6" s="1"/>
  <c r="I106" i="6"/>
  <c r="G229" i="15"/>
  <c r="G239" i="15"/>
  <c r="G249" i="15"/>
  <c r="C145" i="11"/>
  <c r="O112" i="31"/>
  <c r="P47" i="9"/>
  <c r="L220" i="15"/>
  <c r="B57" i="10"/>
  <c r="B58" i="10"/>
  <c r="B61" i="10"/>
  <c r="J134" i="11"/>
  <c r="J145" i="11"/>
  <c r="C98" i="14"/>
  <c r="C159" i="6" s="1"/>
  <c r="C104" i="6"/>
  <c r="C100" i="14"/>
  <c r="C161" i="6" s="1"/>
  <c r="C106" i="6"/>
  <c r="K229" i="15"/>
  <c r="K239" i="15"/>
  <c r="K249" i="15"/>
  <c r="O145" i="11"/>
  <c r="D128" i="6"/>
  <c r="M112" i="31"/>
  <c r="F74" i="26"/>
  <c r="F171" i="6" s="1"/>
  <c r="F116" i="6"/>
  <c r="N74" i="26"/>
  <c r="N171" i="6" s="1"/>
  <c r="N116" i="6"/>
  <c r="J47" i="9"/>
  <c r="J75" i="26"/>
  <c r="J172" i="6" s="1"/>
  <c r="J117" i="6"/>
  <c r="F76" i="26"/>
  <c r="F173" i="6" s="1"/>
  <c r="F118" i="6"/>
  <c r="N76" i="26"/>
  <c r="N173" i="6" s="1"/>
  <c r="N118" i="6"/>
  <c r="I101" i="18"/>
  <c r="I164" i="6" s="1"/>
  <c r="I109" i="6"/>
  <c r="Q175" i="21"/>
  <c r="J220" i="15"/>
  <c r="P134" i="11"/>
  <c r="P145" i="11"/>
  <c r="C66" i="10"/>
  <c r="C155" i="6" s="1"/>
  <c r="C100" i="6"/>
  <c r="K66" i="10"/>
  <c r="K155" i="6" s="1"/>
  <c r="K100" i="6"/>
  <c r="Q98" i="13"/>
  <c r="I98" i="14"/>
  <c r="I159" i="6" s="1"/>
  <c r="I104" i="6"/>
  <c r="Q100" i="14"/>
  <c r="Q161" i="6" s="1"/>
  <c r="Q106" i="6"/>
  <c r="H47" i="9"/>
  <c r="B134" i="11"/>
  <c r="K98" i="14"/>
  <c r="K159" i="6" s="1"/>
  <c r="K104" i="6"/>
  <c r="K100" i="14"/>
  <c r="K161" i="6" s="1"/>
  <c r="K106" i="6"/>
  <c r="L57" i="10"/>
  <c r="L58" i="10"/>
  <c r="L61" i="10"/>
  <c r="L129" i="6"/>
  <c r="E112" i="31"/>
  <c r="B47" i="9"/>
  <c r="B15" i="9"/>
  <c r="F75" i="26"/>
  <c r="F172" i="6" s="1"/>
  <c r="F117" i="6"/>
  <c r="N75" i="26"/>
  <c r="N172" i="6" s="1"/>
  <c r="N117" i="6"/>
  <c r="J76" i="26"/>
  <c r="J173" i="6" s="1"/>
  <c r="J118" i="6"/>
  <c r="Q77" i="22"/>
  <c r="Q168" i="6" s="1"/>
  <c r="Q113" i="6"/>
  <c r="Q95" i="51"/>
  <c r="K68" i="47"/>
  <c r="P72" i="51"/>
  <c r="C68" i="47"/>
  <c r="I72" i="52"/>
  <c r="Q72" i="52"/>
  <c r="K72" i="52"/>
  <c r="B51" i="48"/>
  <c r="P51" i="47"/>
  <c r="K80" i="43"/>
  <c r="E68" i="47"/>
  <c r="J71" i="39"/>
  <c r="L71" i="35"/>
  <c r="D71" i="39"/>
  <c r="F133" i="27"/>
  <c r="J133" i="27"/>
  <c r="H73" i="26"/>
  <c r="H170" i="6" s="1"/>
  <c r="H68" i="6"/>
  <c r="H141" i="6" s="1"/>
  <c r="B226" i="19"/>
  <c r="I95" i="51"/>
  <c r="D72" i="51"/>
  <c r="O72" i="52"/>
  <c r="N51" i="48"/>
  <c r="D51" i="47"/>
  <c r="L68" i="47"/>
  <c r="E80" i="43"/>
  <c r="M80" i="43"/>
  <c r="F71" i="39"/>
  <c r="B72" i="53"/>
  <c r="J72" i="53"/>
  <c r="L50" i="35"/>
  <c r="H71" i="39"/>
  <c r="F71" i="35"/>
  <c r="N133" i="27"/>
  <c r="B143" i="27"/>
  <c r="B153" i="27"/>
  <c r="N153" i="27"/>
  <c r="G137" i="25"/>
  <c r="G129" i="25" s="1"/>
  <c r="C180" i="25"/>
  <c r="C59" i="22"/>
  <c r="K180" i="25"/>
  <c r="K59" i="22"/>
  <c r="G151" i="25"/>
  <c r="G152" i="25"/>
  <c r="G155" i="25"/>
  <c r="C191" i="25"/>
  <c r="C60" i="22"/>
  <c r="K191" i="25"/>
  <c r="K60" i="22"/>
  <c r="G169" i="25"/>
  <c r="C202" i="25"/>
  <c r="C61" i="22"/>
  <c r="K202" i="25"/>
  <c r="K61" i="22"/>
  <c r="P180" i="23"/>
  <c r="P191" i="23"/>
  <c r="P202" i="23"/>
  <c r="H94" i="18"/>
  <c r="F214" i="19"/>
  <c r="N88" i="18"/>
  <c r="F226" i="19"/>
  <c r="F237" i="19"/>
  <c r="N60" i="6"/>
  <c r="N133" i="6" s="1"/>
  <c r="K71" i="39"/>
  <c r="C71" i="35"/>
  <c r="G71" i="35"/>
  <c r="K71" i="35"/>
  <c r="O71" i="35"/>
  <c r="L133" i="27"/>
  <c r="H143" i="27"/>
  <c r="B180" i="23"/>
  <c r="B191" i="23"/>
  <c r="B202" i="23"/>
  <c r="J94" i="18"/>
  <c r="D88" i="18"/>
  <c r="P214" i="19"/>
  <c r="L226" i="19"/>
  <c r="L237" i="19"/>
  <c r="B100" i="18"/>
  <c r="B163" i="6" s="1"/>
  <c r="J100" i="18"/>
  <c r="J163" i="6" s="1"/>
  <c r="B101" i="18"/>
  <c r="B164" i="6" s="1"/>
  <c r="J101" i="18"/>
  <c r="J164" i="6" s="1"/>
  <c r="J95" i="29"/>
  <c r="E98" i="14"/>
  <c r="E159" i="6" s="1"/>
  <c r="E104" i="6"/>
  <c r="E100" i="14"/>
  <c r="E161" i="6" s="1"/>
  <c r="E106" i="6"/>
  <c r="O239" i="15"/>
  <c r="O249" i="15"/>
  <c r="K145" i="11"/>
  <c r="K112" i="31"/>
  <c r="D74" i="26"/>
  <c r="D171" i="6" s="1"/>
  <c r="D116" i="6"/>
  <c r="L74" i="26"/>
  <c r="L171" i="6" s="1"/>
  <c r="L116" i="6"/>
  <c r="D47" i="9"/>
  <c r="D75" i="26"/>
  <c r="D172" i="6" s="1"/>
  <c r="D117" i="6"/>
  <c r="L75" i="26"/>
  <c r="L172" i="6" s="1"/>
  <c r="L117" i="6"/>
  <c r="D76" i="26"/>
  <c r="D173" i="6" s="1"/>
  <c r="D118" i="6"/>
  <c r="L76" i="26"/>
  <c r="L173" i="6" s="1"/>
  <c r="L118" i="6"/>
  <c r="H220" i="15"/>
  <c r="J57" i="10"/>
  <c r="J58" i="10"/>
  <c r="N134" i="11"/>
  <c r="N145" i="11"/>
  <c r="F112" i="31"/>
  <c r="N112" i="31"/>
  <c r="H78" i="18"/>
  <c r="H108" i="6"/>
  <c r="P78" i="18"/>
  <c r="P108" i="6"/>
  <c r="G98" i="14"/>
  <c r="G159" i="6" s="1"/>
  <c r="G104" i="6"/>
  <c r="O100" i="14"/>
  <c r="O161" i="6" s="1"/>
  <c r="O106" i="6"/>
  <c r="C220" i="15"/>
  <c r="G134" i="11"/>
  <c r="D57" i="10"/>
  <c r="D58" i="10"/>
  <c r="D61" i="10"/>
  <c r="H129" i="6"/>
  <c r="I112" i="31"/>
  <c r="N47" i="9"/>
  <c r="E78" i="18"/>
  <c r="E100" i="18"/>
  <c r="E163" i="6" s="1"/>
  <c r="E108" i="6"/>
  <c r="E157" i="21"/>
  <c r="M78" i="18"/>
  <c r="M100" i="18"/>
  <c r="M163" i="6" s="1"/>
  <c r="M108" i="6"/>
  <c r="E101" i="18"/>
  <c r="E164" i="6" s="1"/>
  <c r="E109" i="6"/>
  <c r="H166" i="6"/>
  <c r="G53" i="10"/>
  <c r="G65" i="10"/>
  <c r="G154" i="6" s="1"/>
  <c r="G99" i="6"/>
  <c r="K115" i="13"/>
  <c r="J61" i="10"/>
  <c r="E98" i="13"/>
  <c r="I98" i="13"/>
  <c r="N128" i="6"/>
  <c r="H128" i="6"/>
  <c r="N78" i="18"/>
  <c r="N108" i="6"/>
  <c r="G112" i="31"/>
  <c r="B103" i="6"/>
  <c r="B97" i="14"/>
  <c r="B158" i="6" s="1"/>
  <c r="L128" i="6"/>
  <c r="H51" i="47"/>
  <c r="I80" i="43"/>
  <c r="Q80" i="43"/>
  <c r="Q68" i="47"/>
  <c r="N71" i="39"/>
  <c r="H50" i="35"/>
  <c r="P50" i="35"/>
  <c r="P71" i="39"/>
  <c r="I71" i="35"/>
  <c r="M71" i="35"/>
  <c r="Q71" i="35"/>
  <c r="B133" i="27"/>
  <c r="N143" i="27"/>
  <c r="D73" i="26"/>
  <c r="D170" i="6" s="1"/>
  <c r="D68" i="6"/>
  <c r="D141" i="6" s="1"/>
  <c r="P73" i="26"/>
  <c r="P170" i="6" s="1"/>
  <c r="P68" i="6"/>
  <c r="P141" i="6" s="1"/>
  <c r="G180" i="25"/>
  <c r="G59" i="22"/>
  <c r="O180" i="25"/>
  <c r="O59" i="22"/>
  <c r="G191" i="25"/>
  <c r="G60" i="22"/>
  <c r="O191" i="25"/>
  <c r="O60" i="22"/>
  <c r="G202" i="25"/>
  <c r="G61" i="22"/>
  <c r="O202" i="25"/>
  <c r="O61" i="22"/>
  <c r="H180" i="23"/>
  <c r="H191" i="23"/>
  <c r="H202" i="23"/>
  <c r="P94" i="18"/>
  <c r="F88" i="18"/>
  <c r="N214" i="19"/>
  <c r="N226" i="19"/>
  <c r="N237" i="19"/>
  <c r="G50" i="39"/>
  <c r="O71" i="39"/>
  <c r="H133" i="27"/>
  <c r="L143" i="27"/>
  <c r="H153" i="27"/>
  <c r="L153" i="27"/>
  <c r="J180" i="23"/>
  <c r="J191" i="23"/>
  <c r="J202" i="23"/>
  <c r="B94" i="18"/>
  <c r="H214" i="19"/>
  <c r="L88" i="18"/>
  <c r="D226" i="19"/>
  <c r="D237" i="19"/>
  <c r="B60" i="6"/>
  <c r="B133" i="6" s="1"/>
  <c r="F100" i="18"/>
  <c r="F163" i="6" s="1"/>
  <c r="N100" i="18"/>
  <c r="N163" i="6" s="1"/>
  <c r="B95" i="29"/>
  <c r="M98" i="14"/>
  <c r="M159" i="6" s="1"/>
  <c r="M104" i="6"/>
  <c r="M100" i="14"/>
  <c r="M161" i="6" s="1"/>
  <c r="M106" i="6"/>
  <c r="P57" i="10"/>
  <c r="P58" i="10"/>
  <c r="P61" i="10"/>
  <c r="C112" i="31"/>
  <c r="H74" i="26"/>
  <c r="H171" i="6" s="1"/>
  <c r="H116" i="6"/>
  <c r="P74" i="26"/>
  <c r="P171" i="6" s="1"/>
  <c r="P116" i="6"/>
  <c r="L47" i="9"/>
  <c r="H75" i="26"/>
  <c r="H172" i="6" s="1"/>
  <c r="H117" i="6"/>
  <c r="P75" i="26"/>
  <c r="P172" i="6" s="1"/>
  <c r="P117" i="6"/>
  <c r="H76" i="26"/>
  <c r="H173" i="6" s="1"/>
  <c r="H118" i="6"/>
  <c r="P76" i="26"/>
  <c r="P173" i="6" s="1"/>
  <c r="P118" i="6"/>
  <c r="M111" i="6"/>
  <c r="I58" i="22"/>
  <c r="I76" i="22"/>
  <c r="I167" i="6" s="1"/>
  <c r="I112" i="6"/>
  <c r="Q58" i="22"/>
  <c r="Q76" i="22"/>
  <c r="Q167" i="6" s="1"/>
  <c r="Q112" i="6"/>
  <c r="I78" i="22"/>
  <c r="I169" i="6" s="1"/>
  <c r="I114" i="6"/>
  <c r="Q78" i="22"/>
  <c r="Q169" i="6" s="1"/>
  <c r="Q114" i="6"/>
  <c r="P220" i="15"/>
  <c r="D229" i="15"/>
  <c r="H229" i="15"/>
  <c r="L229" i="15"/>
  <c r="P229" i="15"/>
  <c r="D239" i="15"/>
  <c r="H239" i="15"/>
  <c r="L239" i="15"/>
  <c r="P239" i="15"/>
  <c r="D249" i="15"/>
  <c r="H249" i="15"/>
  <c r="L249" i="15"/>
  <c r="P249" i="15"/>
  <c r="J97" i="14"/>
  <c r="J158" i="6" s="1"/>
  <c r="F134" i="11"/>
  <c r="F145" i="11"/>
  <c r="J112" i="31"/>
  <c r="D78" i="18"/>
  <c r="D108" i="6"/>
  <c r="L78" i="18"/>
  <c r="L108" i="6"/>
  <c r="O98" i="14"/>
  <c r="O159" i="6" s="1"/>
  <c r="O104" i="6"/>
  <c r="G100" i="14"/>
  <c r="G161" i="6" s="1"/>
  <c r="G106" i="6"/>
  <c r="P129" i="6"/>
  <c r="P72" i="53"/>
  <c r="Q112" i="31"/>
  <c r="F47" i="9"/>
  <c r="I78" i="18"/>
  <c r="I100" i="18"/>
  <c r="I163" i="6" s="1"/>
  <c r="I108" i="6"/>
  <c r="Q78" i="18"/>
  <c r="Q100" i="18"/>
  <c r="Q163" i="6" s="1"/>
  <c r="Q108" i="6"/>
  <c r="E175" i="21"/>
  <c r="M101" i="18"/>
  <c r="M164" i="6" s="1"/>
  <c r="M109" i="6"/>
  <c r="C98" i="13"/>
  <c r="K98" i="13"/>
  <c r="C115" i="13"/>
  <c r="B220" i="15"/>
  <c r="H134" i="11"/>
  <c r="H145" i="11"/>
  <c r="P98" i="6"/>
  <c r="P64" i="10"/>
  <c r="P153" i="6" s="1"/>
  <c r="O53" i="10"/>
  <c r="O65" i="10"/>
  <c r="O154" i="6" s="1"/>
  <c r="O99" i="6"/>
  <c r="G66" i="10"/>
  <c r="G155" i="6" s="1"/>
  <c r="G100" i="6"/>
  <c r="O66" i="10"/>
  <c r="O155" i="6" s="1"/>
  <c r="O100" i="6"/>
  <c r="F128" i="6"/>
  <c r="I77" i="22"/>
  <c r="I168" i="6" s="1"/>
  <c r="I113" i="6"/>
  <c r="Q101" i="18"/>
  <c r="Q164" i="6" s="1"/>
  <c r="Q109" i="6"/>
  <c r="N220" i="15"/>
  <c r="B229" i="15"/>
  <c r="F229" i="15"/>
  <c r="J229" i="15"/>
  <c r="N229" i="15"/>
  <c r="B239" i="15"/>
  <c r="F239" i="15"/>
  <c r="J239" i="15"/>
  <c r="N239" i="15"/>
  <c r="B249" i="15"/>
  <c r="F249" i="15"/>
  <c r="J249" i="15"/>
  <c r="N249" i="15"/>
  <c r="N103" i="6"/>
  <c r="N97" i="14"/>
  <c r="N158" i="6" s="1"/>
  <c r="L134" i="11"/>
  <c r="L145" i="11"/>
  <c r="K53" i="10"/>
  <c r="K65" i="10"/>
  <c r="K154" i="6" s="1"/>
  <c r="K99" i="6"/>
  <c r="E66" i="10"/>
  <c r="E155" i="6" s="1"/>
  <c r="E100" i="6"/>
  <c r="M66" i="10"/>
  <c r="M155" i="6" s="1"/>
  <c r="M100" i="6"/>
  <c r="J128" i="6"/>
  <c r="F220" i="15"/>
  <c r="N101" i="6"/>
  <c r="D134" i="11"/>
  <c r="D145" i="11"/>
  <c r="H98" i="6"/>
  <c r="H64" i="10"/>
  <c r="H153" i="6" s="1"/>
  <c r="C53" i="10"/>
  <c r="C65" i="10"/>
  <c r="C154" i="6" s="1"/>
  <c r="C99" i="6"/>
  <c r="E53" i="10"/>
  <c r="E65" i="10"/>
  <c r="E154" i="6" s="1"/>
  <c r="E99" i="6"/>
  <c r="I53" i="10"/>
  <c r="I65" i="10"/>
  <c r="I154" i="6" s="1"/>
  <c r="I99" i="6"/>
  <c r="M53" i="10"/>
  <c r="M65" i="10"/>
  <c r="M154" i="6" s="1"/>
  <c r="M99" i="6"/>
  <c r="Q53" i="10"/>
  <c r="Q65" i="10"/>
  <c r="Q154" i="6" s="1"/>
  <c r="Q99" i="6"/>
  <c r="I66" i="10"/>
  <c r="I155" i="6" s="1"/>
  <c r="I100" i="6"/>
  <c r="Q66" i="10"/>
  <c r="Q155" i="6" s="1"/>
  <c r="Q100" i="6"/>
  <c r="B128" i="6"/>
  <c r="O162" i="25" l="1"/>
  <c r="K129" i="25"/>
  <c r="C129" i="25"/>
  <c r="O129" i="25"/>
  <c r="G115" i="6"/>
  <c r="Q26" i="7"/>
  <c r="N5" i="8"/>
  <c r="N41" i="8" s="1"/>
  <c r="C143" i="25"/>
  <c r="G162" i="25"/>
  <c r="E5" i="9"/>
  <c r="E52" i="9" s="1"/>
  <c r="F5" i="9"/>
  <c r="F52" i="9" s="1"/>
  <c r="G43" i="8"/>
  <c r="G47" i="8"/>
  <c r="G46" i="8"/>
  <c r="G42" i="8"/>
  <c r="G44" i="8"/>
  <c r="D200" i="17"/>
  <c r="M5" i="9"/>
  <c r="M52" i="9" s="1"/>
  <c r="J103" i="6"/>
  <c r="H5" i="8"/>
  <c r="H47" i="8" s="1"/>
  <c r="G45" i="8"/>
  <c r="G5" i="9"/>
  <c r="G51" i="9" s="1"/>
  <c r="K5" i="9"/>
  <c r="K53" i="9" s="1"/>
  <c r="N5" i="9"/>
  <c r="N51" i="9" s="1"/>
  <c r="B5" i="8"/>
  <c r="B41" i="8" s="1"/>
  <c r="K26" i="7"/>
  <c r="K5" i="7" s="1"/>
  <c r="K46" i="7" s="1"/>
  <c r="I26" i="7"/>
  <c r="I5" i="7" s="1"/>
  <c r="C26" i="7"/>
  <c r="C5" i="7" s="1"/>
  <c r="M26" i="7"/>
  <c r="M5" i="7" s="1"/>
  <c r="M45" i="7" s="1"/>
  <c r="Q5" i="9"/>
  <c r="Q52" i="9" s="1"/>
  <c r="C5" i="9"/>
  <c r="L5" i="9"/>
  <c r="P5" i="9"/>
  <c r="P53" i="9" s="1"/>
  <c r="I5" i="9"/>
  <c r="I53" i="9" s="1"/>
  <c r="D5" i="9"/>
  <c r="D52" i="9" s="1"/>
  <c r="E41" i="8"/>
  <c r="E42" i="8"/>
  <c r="E43" i="8"/>
  <c r="E44" i="8"/>
  <c r="E46" i="8"/>
  <c r="E45" i="8"/>
  <c r="E47" i="8"/>
  <c r="Q5" i="8"/>
  <c r="Q46" i="8" s="1"/>
  <c r="J5" i="8"/>
  <c r="J46" i="8" s="1"/>
  <c r="C47" i="8"/>
  <c r="C45" i="8"/>
  <c r="M5" i="8"/>
  <c r="M45" i="8" s="1"/>
  <c r="C43" i="8"/>
  <c r="Q5" i="7"/>
  <c r="K46" i="8"/>
  <c r="K43" i="8"/>
  <c r="K45" i="8"/>
  <c r="K47" i="8"/>
  <c r="K44" i="8"/>
  <c r="K42" i="8"/>
  <c r="K41" i="8"/>
  <c r="O52" i="9"/>
  <c r="O51" i="9"/>
  <c r="O53" i="9"/>
  <c r="K143" i="25"/>
  <c r="N95" i="14"/>
  <c r="E5" i="7"/>
  <c r="N50" i="6"/>
  <c r="O26" i="7"/>
  <c r="O5" i="7" s="1"/>
  <c r="K115" i="6"/>
  <c r="E162" i="25"/>
  <c r="C162" i="25"/>
  <c r="O143" i="25"/>
  <c r="E115" i="6"/>
  <c r="O5" i="8"/>
  <c r="O46" i="8" s="1"/>
  <c r="F101" i="6"/>
  <c r="F26" i="7"/>
  <c r="F5" i="7" s="1"/>
  <c r="D95" i="14"/>
  <c r="D156" i="6" s="1"/>
  <c r="F103" i="6"/>
  <c r="J95" i="14"/>
  <c r="J156" i="6" s="1"/>
  <c r="F95" i="14"/>
  <c r="F156" i="6" s="1"/>
  <c r="B50" i="6"/>
  <c r="F97" i="14"/>
  <c r="F158" i="6" s="1"/>
  <c r="P26" i="7"/>
  <c r="P5" i="7" s="1"/>
  <c r="B26" i="7"/>
  <c r="B5" i="7" s="1"/>
  <c r="B47" i="7" s="1"/>
  <c r="G26" i="7"/>
  <c r="L26" i="7"/>
  <c r="L5" i="7" s="1"/>
  <c r="H26" i="7"/>
  <c r="H5" i="7" s="1"/>
  <c r="B95" i="14"/>
  <c r="B156" i="6" s="1"/>
  <c r="D26" i="7"/>
  <c r="D5" i="7" s="1"/>
  <c r="P97" i="14"/>
  <c r="P158" i="6" s="1"/>
  <c r="P103" i="6"/>
  <c r="P72" i="14"/>
  <c r="J26" i="7"/>
  <c r="J5" i="7" s="1"/>
  <c r="N26" i="7"/>
  <c r="N5" i="7" s="1"/>
  <c r="J51" i="9"/>
  <c r="J52" i="9"/>
  <c r="L101" i="6"/>
  <c r="L95" i="14"/>
  <c r="H50" i="6"/>
  <c r="E114" i="6"/>
  <c r="E78" i="22"/>
  <c r="E169" i="6" s="1"/>
  <c r="G143" i="25"/>
  <c r="C42" i="8"/>
  <c r="D50" i="6"/>
  <c r="C46" i="8"/>
  <c r="C41" i="8"/>
  <c r="E58" i="22"/>
  <c r="K162" i="25"/>
  <c r="L42" i="8"/>
  <c r="L45" i="8"/>
  <c r="L41" i="8"/>
  <c r="L43" i="8"/>
  <c r="L44" i="8"/>
  <c r="L46" i="8"/>
  <c r="F50" i="6"/>
  <c r="D44" i="8"/>
  <c r="J53" i="9"/>
  <c r="D45" i="8"/>
  <c r="K50" i="6"/>
  <c r="N166" i="6"/>
  <c r="M50" i="6"/>
  <c r="O101" i="18"/>
  <c r="O164" i="6" s="1"/>
  <c r="O109" i="6"/>
  <c r="J50" i="6"/>
  <c r="F44" i="8"/>
  <c r="P50" i="6"/>
  <c r="N44" i="8"/>
  <c r="F43" i="8"/>
  <c r="D43" i="8"/>
  <c r="D42" i="8"/>
  <c r="D46" i="8"/>
  <c r="D41" i="8"/>
  <c r="O78" i="18"/>
  <c r="O100" i="18"/>
  <c r="O163" i="6" s="1"/>
  <c r="O108" i="6"/>
  <c r="Q141" i="6"/>
  <c r="Q50" i="6"/>
  <c r="O175" i="21"/>
  <c r="G50" i="6"/>
  <c r="H103" i="6"/>
  <c r="H72" i="14"/>
  <c r="H97" i="14"/>
  <c r="H158" i="6" s="1"/>
  <c r="C50" i="6"/>
  <c r="I141" i="6"/>
  <c r="I50" i="6"/>
  <c r="O50" i="6"/>
  <c r="E141" i="6"/>
  <c r="E50" i="6"/>
  <c r="E98" i="6"/>
  <c r="E64" i="10"/>
  <c r="E153" i="6" s="1"/>
  <c r="M107" i="6"/>
  <c r="M99" i="18"/>
  <c r="M162" i="6" s="1"/>
  <c r="I97" i="14"/>
  <c r="I158" i="6" s="1"/>
  <c r="I103" i="6"/>
  <c r="I72" i="14"/>
  <c r="I98" i="6"/>
  <c r="I64" i="10"/>
  <c r="I153" i="6" s="1"/>
  <c r="N47" i="8"/>
  <c r="N42" i="8"/>
  <c r="K98" i="6"/>
  <c r="K64" i="10"/>
  <c r="K153" i="6" s="1"/>
  <c r="F47" i="8"/>
  <c r="F42" i="8"/>
  <c r="O58" i="22"/>
  <c r="O76" i="22"/>
  <c r="O167" i="6" s="1"/>
  <c r="O112" i="6"/>
  <c r="N107" i="6"/>
  <c r="N97" i="6" s="1"/>
  <c r="K77" i="22"/>
  <c r="K168" i="6" s="1"/>
  <c r="K113" i="6"/>
  <c r="K58" i="22"/>
  <c r="K76" i="22"/>
  <c r="K167" i="6" s="1"/>
  <c r="K112" i="6"/>
  <c r="K97" i="14"/>
  <c r="K158" i="6" s="1"/>
  <c r="K103" i="6"/>
  <c r="K72" i="14"/>
  <c r="L47" i="8"/>
  <c r="Q97" i="14"/>
  <c r="Q158" i="6" s="1"/>
  <c r="Q103" i="6"/>
  <c r="Q72" i="14"/>
  <c r="B107" i="6"/>
  <c r="N156" i="6"/>
  <c r="O78" i="22"/>
  <c r="O169" i="6" s="1"/>
  <c r="O114" i="6"/>
  <c r="O77" i="22"/>
  <c r="O168" i="6" s="1"/>
  <c r="O113" i="6"/>
  <c r="G58" i="22"/>
  <c r="G76" i="22"/>
  <c r="G167" i="6" s="1"/>
  <c r="G112" i="6"/>
  <c r="K78" i="22"/>
  <c r="K169" i="6" s="1"/>
  <c r="K114" i="6"/>
  <c r="M98" i="6"/>
  <c r="M64" i="10"/>
  <c r="M153" i="6" s="1"/>
  <c r="C98" i="6"/>
  <c r="C64" i="10"/>
  <c r="C153" i="6" s="1"/>
  <c r="F45" i="8"/>
  <c r="O98" i="6"/>
  <c r="O64" i="10"/>
  <c r="O153" i="6" s="1"/>
  <c r="I107" i="6"/>
  <c r="I99" i="18"/>
  <c r="I162" i="6" s="1"/>
  <c r="O97" i="14"/>
  <c r="O158" i="6" s="1"/>
  <c r="O103" i="6"/>
  <c r="O72" i="14"/>
  <c r="D107" i="6"/>
  <c r="D97" i="6" s="1"/>
  <c r="D99" i="18"/>
  <c r="D162" i="6" s="1"/>
  <c r="G78" i="22"/>
  <c r="G169" i="6" s="1"/>
  <c r="G114" i="6"/>
  <c r="G77" i="22"/>
  <c r="G168" i="6" s="1"/>
  <c r="G113" i="6"/>
  <c r="P107" i="6"/>
  <c r="P99" i="18"/>
  <c r="P162" i="6" s="1"/>
  <c r="N99" i="18"/>
  <c r="C78" i="22"/>
  <c r="C169" i="6" s="1"/>
  <c r="C114" i="6"/>
  <c r="E51" i="9"/>
  <c r="L50" i="6"/>
  <c r="H52" i="9"/>
  <c r="C97" i="14"/>
  <c r="C158" i="6" s="1"/>
  <c r="C103" i="6"/>
  <c r="C72" i="14"/>
  <c r="F107" i="6"/>
  <c r="B97" i="6"/>
  <c r="L107" i="6"/>
  <c r="L99" i="18"/>
  <c r="L162" i="6" s="1"/>
  <c r="Q111" i="6"/>
  <c r="Q75" i="22"/>
  <c r="Q166" i="6" s="1"/>
  <c r="G98" i="6"/>
  <c r="G64" i="10"/>
  <c r="G153" i="6" s="1"/>
  <c r="E107" i="6"/>
  <c r="E99" i="18"/>
  <c r="E162" i="6" s="1"/>
  <c r="G97" i="14"/>
  <c r="G158" i="6" s="1"/>
  <c r="G103" i="6"/>
  <c r="G72" i="14"/>
  <c r="H107" i="6"/>
  <c r="H99" i="18"/>
  <c r="H162" i="6" s="1"/>
  <c r="C58" i="22"/>
  <c r="C76" i="22"/>
  <c r="C167" i="6" s="1"/>
  <c r="C112" i="6"/>
  <c r="Q98" i="6"/>
  <c r="Q64" i="10"/>
  <c r="Q153" i="6" s="1"/>
  <c r="F46" i="8"/>
  <c r="Q107" i="6"/>
  <c r="Q99" i="18"/>
  <c r="Q162" i="6" s="1"/>
  <c r="I111" i="6"/>
  <c r="I75" i="22"/>
  <c r="I166" i="6" s="1"/>
  <c r="M97" i="14"/>
  <c r="M158" i="6" s="1"/>
  <c r="M103" i="6"/>
  <c r="M72" i="14"/>
  <c r="E97" i="14"/>
  <c r="E158" i="6" s="1"/>
  <c r="E103" i="6"/>
  <c r="E72" i="14"/>
  <c r="C77" i="22"/>
  <c r="C168" i="6" s="1"/>
  <c r="C113" i="6"/>
  <c r="B5" i="9"/>
  <c r="B52" i="9" s="1"/>
  <c r="N46" i="8"/>
  <c r="J107" i="6"/>
  <c r="J97" i="6" s="1"/>
  <c r="F97" i="6" l="1"/>
  <c r="N43" i="8"/>
  <c r="N45" i="8"/>
  <c r="N40" i="8" s="1"/>
  <c r="G53" i="9"/>
  <c r="E53" i="9"/>
  <c r="G40" i="8"/>
  <c r="B46" i="8"/>
  <c r="B43" i="8"/>
  <c r="B45" i="8"/>
  <c r="O47" i="7"/>
  <c r="M51" i="9"/>
  <c r="F53" i="9"/>
  <c r="F51" i="9"/>
  <c r="G52" i="9"/>
  <c r="H41" i="8"/>
  <c r="H45" i="8"/>
  <c r="M47" i="8"/>
  <c r="H42" i="8"/>
  <c r="H44" i="8"/>
  <c r="M43" i="8"/>
  <c r="H43" i="8"/>
  <c r="H46" i="8"/>
  <c r="M42" i="8"/>
  <c r="M53" i="9"/>
  <c r="O46" i="7"/>
  <c r="I52" i="9"/>
  <c r="I51" i="9"/>
  <c r="I46" i="9" s="1"/>
  <c r="N53" i="9"/>
  <c r="N52" i="9"/>
  <c r="N46" i="9" s="1"/>
  <c r="K51" i="9"/>
  <c r="K52" i="9"/>
  <c r="E40" i="8"/>
  <c r="J45" i="8"/>
  <c r="B44" i="8"/>
  <c r="B42" i="8"/>
  <c r="K44" i="7"/>
  <c r="K41" i="7"/>
  <c r="C41" i="7"/>
  <c r="C47" i="7"/>
  <c r="C42" i="7"/>
  <c r="C45" i="7"/>
  <c r="C43" i="7"/>
  <c r="K45" i="7"/>
  <c r="K47" i="7"/>
  <c r="K43" i="7"/>
  <c r="F46" i="9"/>
  <c r="Q51" i="9"/>
  <c r="Q53" i="9"/>
  <c r="D51" i="9"/>
  <c r="O46" i="9"/>
  <c r="M46" i="8"/>
  <c r="J41" i="8"/>
  <c r="J44" i="8"/>
  <c r="Q45" i="8"/>
  <c r="J47" i="8"/>
  <c r="M44" i="8"/>
  <c r="J42" i="8"/>
  <c r="K40" i="8"/>
  <c r="B47" i="8"/>
  <c r="J43" i="8"/>
  <c r="C44" i="7"/>
  <c r="C46" i="7"/>
  <c r="K42" i="7"/>
  <c r="M47" i="7"/>
  <c r="D53" i="9"/>
  <c r="O45" i="7"/>
  <c r="G46" i="9"/>
  <c r="C52" i="9"/>
  <c r="C51" i="9"/>
  <c r="C53" i="9"/>
  <c r="Q47" i="8"/>
  <c r="Q42" i="8"/>
  <c r="Q41" i="8"/>
  <c r="Q43" i="8"/>
  <c r="M41" i="8"/>
  <c r="Q44" i="8"/>
  <c r="O44" i="8"/>
  <c r="O43" i="8"/>
  <c r="O45" i="8"/>
  <c r="O42" i="8"/>
  <c r="O41" i="8"/>
  <c r="O47" i="8"/>
  <c r="O41" i="7"/>
  <c r="C40" i="8"/>
  <c r="O42" i="7"/>
  <c r="O43" i="7"/>
  <c r="F47" i="7"/>
  <c r="N47" i="7"/>
  <c r="O44" i="7"/>
  <c r="L47" i="7"/>
  <c r="B152" i="6"/>
  <c r="J152" i="6"/>
  <c r="P101" i="6"/>
  <c r="P97" i="6" s="1"/>
  <c r="P152" i="6" s="1"/>
  <c r="P95" i="14"/>
  <c r="P156" i="6" s="1"/>
  <c r="G5" i="7"/>
  <c r="G47" i="7" s="1"/>
  <c r="L97" i="6"/>
  <c r="H47" i="7"/>
  <c r="D152" i="6"/>
  <c r="J47" i="7"/>
  <c r="J46" i="9"/>
  <c r="L40" i="8"/>
  <c r="E75" i="22"/>
  <c r="E166" i="6" s="1"/>
  <c r="E111" i="6"/>
  <c r="M42" i="7"/>
  <c r="M46" i="7"/>
  <c r="D40" i="8"/>
  <c r="L156" i="6"/>
  <c r="F40" i="8"/>
  <c r="E47" i="7"/>
  <c r="M44" i="7"/>
  <c r="I47" i="8"/>
  <c r="I44" i="8"/>
  <c r="I45" i="8"/>
  <c r="I41" i="8"/>
  <c r="I43" i="8"/>
  <c r="I46" i="8"/>
  <c r="I42" i="8"/>
  <c r="H101" i="6"/>
  <c r="H97" i="6" s="1"/>
  <c r="H152" i="6" s="1"/>
  <c r="H95" i="14"/>
  <c r="H156" i="6" s="1"/>
  <c r="E43" i="7"/>
  <c r="E44" i="7"/>
  <c r="E41" i="7"/>
  <c r="E42" i="7"/>
  <c r="E45" i="7"/>
  <c r="E46" i="7"/>
  <c r="O107" i="6"/>
  <c r="O99" i="18"/>
  <c r="O162" i="6" s="1"/>
  <c r="M43" i="7"/>
  <c r="M41" i="7"/>
  <c r="H53" i="9"/>
  <c r="F152" i="6"/>
  <c r="N152" i="6"/>
  <c r="M95" i="14"/>
  <c r="M156" i="6" s="1"/>
  <c r="M101" i="6"/>
  <c r="M97" i="6" s="1"/>
  <c r="L52" i="9"/>
  <c r="L51" i="9"/>
  <c r="N41" i="7"/>
  <c r="N42" i="7"/>
  <c r="N43" i="7"/>
  <c r="N44" i="7"/>
  <c r="N46" i="7"/>
  <c r="N45" i="7"/>
  <c r="C95" i="14"/>
  <c r="C156" i="6" s="1"/>
  <c r="C101" i="6"/>
  <c r="E46" i="9"/>
  <c r="O95" i="14"/>
  <c r="O156" i="6" s="1"/>
  <c r="O101" i="6"/>
  <c r="K111" i="6"/>
  <c r="K75" i="22"/>
  <c r="K166" i="6" s="1"/>
  <c r="O111" i="6"/>
  <c r="O75" i="22"/>
  <c r="O166" i="6" s="1"/>
  <c r="L41" i="7"/>
  <c r="L42" i="7"/>
  <c r="L43" i="7"/>
  <c r="L44" i="7"/>
  <c r="L46" i="7"/>
  <c r="L45" i="7"/>
  <c r="C111" i="6"/>
  <c r="C75" i="22"/>
  <c r="C166" i="6" s="1"/>
  <c r="B53" i="9"/>
  <c r="B51" i="9"/>
  <c r="E95" i="14"/>
  <c r="E156" i="6" s="1"/>
  <c r="E101" i="6"/>
  <c r="G95" i="14"/>
  <c r="G156" i="6" s="1"/>
  <c r="G101" i="6"/>
  <c r="L53" i="9"/>
  <c r="P41" i="7"/>
  <c r="P42" i="7"/>
  <c r="P43" i="7"/>
  <c r="P44" i="7"/>
  <c r="P46" i="7"/>
  <c r="P45" i="7"/>
  <c r="N162" i="6"/>
  <c r="P43" i="8"/>
  <c r="P44" i="8"/>
  <c r="P46" i="8"/>
  <c r="P42" i="8"/>
  <c r="P41" i="8"/>
  <c r="P45" i="8"/>
  <c r="D41" i="7"/>
  <c r="D42" i="7"/>
  <c r="D43" i="7"/>
  <c r="D44" i="7"/>
  <c r="D46" i="7"/>
  <c r="D45" i="7"/>
  <c r="P51" i="9"/>
  <c r="P52" i="9"/>
  <c r="K95" i="14"/>
  <c r="K156" i="6" s="1"/>
  <c r="K101" i="6"/>
  <c r="B41" i="7"/>
  <c r="B42" i="7"/>
  <c r="B43" i="7"/>
  <c r="B44" i="7"/>
  <c r="B46" i="7"/>
  <c r="B45" i="7"/>
  <c r="F41" i="7"/>
  <c r="F42" i="7"/>
  <c r="F43" i="7"/>
  <c r="F44" i="7"/>
  <c r="F46" i="7"/>
  <c r="F45" i="7"/>
  <c r="I95" i="14"/>
  <c r="I156" i="6" s="1"/>
  <c r="I101" i="6"/>
  <c r="I97" i="6" s="1"/>
  <c r="H51" i="9"/>
  <c r="P47" i="7"/>
  <c r="H41" i="7"/>
  <c r="H42" i="7"/>
  <c r="H43" i="7"/>
  <c r="H44" i="7"/>
  <c r="H46" i="7"/>
  <c r="H45" i="7"/>
  <c r="D47" i="7"/>
  <c r="P47" i="8"/>
  <c r="G111" i="6"/>
  <c r="G75" i="22"/>
  <c r="G166" i="6" s="1"/>
  <c r="Q95" i="14"/>
  <c r="Q156" i="6" s="1"/>
  <c r="Q101" i="6"/>
  <c r="Q97" i="6" s="1"/>
  <c r="J41" i="7"/>
  <c r="J42" i="7"/>
  <c r="J43" i="7"/>
  <c r="J44" i="7"/>
  <c r="J46" i="7"/>
  <c r="J45" i="7"/>
  <c r="M46" i="9" l="1"/>
  <c r="E97" i="6"/>
  <c r="E152" i="6" s="1"/>
  <c r="B40" i="8"/>
  <c r="H40" i="8"/>
  <c r="K46" i="9"/>
  <c r="L152" i="6"/>
  <c r="J40" i="8"/>
  <c r="C40" i="7"/>
  <c r="K40" i="7"/>
  <c r="D46" i="9"/>
  <c r="Q46" i="9"/>
  <c r="M40" i="8"/>
  <c r="O40" i="7"/>
  <c r="C46" i="9"/>
  <c r="Q40" i="8"/>
  <c r="O97" i="6"/>
  <c r="O152" i="6" s="1"/>
  <c r="O40" i="8"/>
  <c r="C97" i="6"/>
  <c r="C152" i="6" s="1"/>
  <c r="K97" i="6"/>
  <c r="K152" i="6" s="1"/>
  <c r="G41" i="7"/>
  <c r="G46" i="7"/>
  <c r="G44" i="7"/>
  <c r="G43" i="7"/>
  <c r="G45" i="7"/>
  <c r="G42" i="7"/>
  <c r="G97" i="6"/>
  <c r="G152" i="6" s="1"/>
  <c r="M40" i="7"/>
  <c r="E40" i="7"/>
  <c r="B40" i="7"/>
  <c r="I43" i="7"/>
  <c r="I44" i="7"/>
  <c r="I41" i="7"/>
  <c r="I45" i="7"/>
  <c r="I42" i="7"/>
  <c r="I46" i="7"/>
  <c r="H46" i="9"/>
  <c r="I47" i="7"/>
  <c r="Q42" i="7"/>
  <c r="Q45" i="7"/>
  <c r="Q44" i="7"/>
  <c r="Q43" i="7"/>
  <c r="Q41" i="7"/>
  <c r="Q46" i="7"/>
  <c r="Q47" i="7"/>
  <c r="N40" i="7"/>
  <c r="I40" i="8"/>
  <c r="Q152" i="6"/>
  <c r="I152" i="6"/>
  <c r="B46" i="9"/>
  <c r="M152" i="6"/>
  <c r="J40" i="7"/>
  <c r="H40" i="7"/>
  <c r="P46" i="9"/>
  <c r="D40" i="7"/>
  <c r="P40" i="8"/>
  <c r="L46" i="9"/>
  <c r="F40" i="7"/>
  <c r="P40" i="7"/>
  <c r="L40" i="7"/>
  <c r="G40" i="7" l="1"/>
  <c r="I40" i="7"/>
  <c r="Q40" i="7"/>
</calcChain>
</file>

<file path=xl/sharedStrings.xml><?xml version="1.0" encoding="utf-8"?>
<sst xmlns="http://schemas.openxmlformats.org/spreadsheetml/2006/main" count="5361" uniqueCount="397">
  <si>
    <t>detailed split of CO2 emissions</t>
  </si>
  <si>
    <t>detailed split of useful energy demand</t>
  </si>
  <si>
    <t>detailed split of final energy consumption</t>
  </si>
  <si>
    <t>Other Industrial Sectors</t>
  </si>
  <si>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</si>
  <si>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</si>
  <si>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</si>
  <si>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</si>
  <si>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</si>
  <si>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</si>
  <si>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</si>
  <si>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</si>
  <si>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Non Ferrous Metals</t>
  </si>
  <si>
    <t>Iron and steel</t>
  </si>
  <si>
    <t>split of useful energy demand</t>
  </si>
  <si>
    <t>split of final energy consumption</t>
  </si>
  <si>
    <t>Industrial sectors summary</t>
  </si>
  <si>
    <t>Description</t>
  </si>
  <si>
    <t>Sheet</t>
  </si>
  <si>
    <t>Click on the link to jump to the sheet</t>
  </si>
  <si>
    <t>Energy intensity (toe/physical output index)</t>
  </si>
  <si>
    <t>Electricity</t>
  </si>
  <si>
    <t>Steam distributed</t>
  </si>
  <si>
    <t>Biomass and wastes</t>
  </si>
  <si>
    <t>RES and wastes</t>
  </si>
  <si>
    <t>Derived gases</t>
  </si>
  <si>
    <t>Natural gas (incl. biogas)</t>
  </si>
  <si>
    <t>Gas</t>
  </si>
  <si>
    <t>Other liquids</t>
  </si>
  <si>
    <t>Residual fuel oil</t>
  </si>
  <si>
    <t>LPG</t>
  </si>
  <si>
    <t>Refinery gas</t>
  </si>
  <si>
    <t>Liquids</t>
  </si>
  <si>
    <t>Solids</t>
  </si>
  <si>
    <t>Paper production</t>
  </si>
  <si>
    <t>Pulp production</t>
  </si>
  <si>
    <t>Glass production</t>
  </si>
  <si>
    <t>Ceramics &amp; other NMM</t>
  </si>
  <si>
    <t>Cement</t>
  </si>
  <si>
    <t>Pharmaceutical products etc.</t>
  </si>
  <si>
    <t>Other chemicals</t>
  </si>
  <si>
    <t>Basic chemicals</t>
  </si>
  <si>
    <t>Other non-ferrous metals</t>
  </si>
  <si>
    <t>Aluminium - primary production</t>
  </si>
  <si>
    <t>Alumina production</t>
  </si>
  <si>
    <t>Electric arc</t>
  </si>
  <si>
    <t>Integrated steelworks</t>
  </si>
  <si>
    <t>Coke</t>
  </si>
  <si>
    <t>Hard coal and others</t>
  </si>
  <si>
    <t xml:space="preserve"> Other Industrial Sectors</t>
  </si>
  <si>
    <t xml:space="preserve"> Wood and wood products</t>
  </si>
  <si>
    <t xml:space="preserve"> Textiles and leather</t>
  </si>
  <si>
    <t xml:space="preserve"> Machinery Equipment</t>
  </si>
  <si>
    <t xml:space="preserve"> Transport Equipment</t>
  </si>
  <si>
    <t xml:space="preserve"> Food, beverages and tobacco</t>
  </si>
  <si>
    <t>Printing and media reproduction</t>
  </si>
  <si>
    <t xml:space="preserve">Paper production </t>
  </si>
  <si>
    <t xml:space="preserve">Glass production </t>
  </si>
  <si>
    <t>Basic chemicals  (kt of CO2 / ktoe energy)</t>
  </si>
  <si>
    <t>Aluminium production</t>
  </si>
  <si>
    <t>Emission intensity (kt of CO2 / ktoe)</t>
  </si>
  <si>
    <t xml:space="preserve">Basic chemicals </t>
  </si>
  <si>
    <t>Solvent use and other process emissions</t>
  </si>
  <si>
    <t>CO2 emissions (kt CO2)</t>
  </si>
  <si>
    <t>Other industrial sectors</t>
  </si>
  <si>
    <t>by sector</t>
  </si>
  <si>
    <t>Natural gas</t>
  </si>
  <si>
    <t>Naphtha</t>
  </si>
  <si>
    <t>Diesel oil</t>
  </si>
  <si>
    <t>by fuel (EUROSTAT DATA)</t>
  </si>
  <si>
    <t>Non-energy use (ktoe)</t>
  </si>
  <si>
    <t>Geothermal</t>
  </si>
  <si>
    <t>Solar</t>
  </si>
  <si>
    <t>Liquid biofuels</t>
  </si>
  <si>
    <t>Biogas</t>
  </si>
  <si>
    <t>Gases</t>
  </si>
  <si>
    <t>Diesel oil (without biofuels)</t>
  </si>
  <si>
    <t>Energy consumption (ktoe)</t>
  </si>
  <si>
    <t>Value added (M€2010)</t>
  </si>
  <si>
    <t>Low enthalpy heat</t>
  </si>
  <si>
    <t>Fans and pumps</t>
  </si>
  <si>
    <t>Motor drives</t>
  </si>
  <si>
    <t>Air compressors</t>
  </si>
  <si>
    <t>Lighting</t>
  </si>
  <si>
    <t>Market shares of energy uses (%)</t>
  </si>
  <si>
    <t>Other processes</t>
  </si>
  <si>
    <t>Biomass</t>
  </si>
  <si>
    <t>Steam processes</t>
  </si>
  <si>
    <t>All Industrial Sectors</t>
  </si>
  <si>
    <t>Detailed split of energy consumption (ktoe)</t>
  </si>
  <si>
    <t>Market shares of useful energy demand (%)</t>
  </si>
  <si>
    <t>Detailed split of useful energy demand (ktoe)</t>
  </si>
  <si>
    <t>Market shares of CO2 emissions (%)</t>
  </si>
  <si>
    <t>Solvent use and other process</t>
  </si>
  <si>
    <t>Non-Metallic Minerals</t>
  </si>
  <si>
    <t>Chemical and Petrochemical</t>
  </si>
  <si>
    <t>Non-Ferrous Metals</t>
  </si>
  <si>
    <t>Iron and Steel</t>
  </si>
  <si>
    <t>Process emissions</t>
  </si>
  <si>
    <t>Detailed split of CO2 emissions (kt of CO2)</t>
  </si>
  <si>
    <t>Electric arc (including process emissions)</t>
  </si>
  <si>
    <t>Integrated steelworks (including process emissions)</t>
  </si>
  <si>
    <t>Useful energy demand intensity (toe useful/t of output)</t>
  </si>
  <si>
    <t>Energy intensity (toe/t of output)</t>
  </si>
  <si>
    <t>Value added intensity (VA in €2010/t of output)</t>
  </si>
  <si>
    <t>by subsector (calibration output)</t>
  </si>
  <si>
    <t>process emissions</t>
  </si>
  <si>
    <t>Idle capacity (kt steel production)</t>
  </si>
  <si>
    <t>Decommissioned capacity (kt steel production)</t>
  </si>
  <si>
    <t>Capacity investment (kt steel production)</t>
  </si>
  <si>
    <t>Installed capacity (kt steel production)</t>
  </si>
  <si>
    <t>Physical output (kt steel)</t>
  </si>
  <si>
    <t>Steel: Products finishing</t>
  </si>
  <si>
    <t>Steel: Furnaces, Refining and Rolling</t>
  </si>
  <si>
    <t>Steel: Electric arc</t>
  </si>
  <si>
    <t>Steel: Smelters</t>
  </si>
  <si>
    <t>Steel: Blast /Basic oxygen furnace</t>
  </si>
  <si>
    <t>Steel: Sinter/Pellet making</t>
  </si>
  <si>
    <t>Energy intensity (kgoe per t of output)</t>
  </si>
  <si>
    <t>Steel: Products finishing - Electric</t>
  </si>
  <si>
    <t>Steel: Products finishing - Steam</t>
  </si>
  <si>
    <t>Steel: Products finishing - Thermal</t>
  </si>
  <si>
    <t>Steel: Furnaces, Refining and Rolling - Electric</t>
  </si>
  <si>
    <t>Steel: Furnaces, Refining and Rolling - Thermal</t>
  </si>
  <si>
    <t>Market shares of energy uses by subsector (%)</t>
  </si>
  <si>
    <t>Diesel oil (incl. biofuels)</t>
  </si>
  <si>
    <t>Solar and geothermal</t>
  </si>
  <si>
    <t>Detailed split of energy consumption by subsector (ktoe)</t>
  </si>
  <si>
    <t>Ratio of useful energy demand to final energy consumption (system efficiency indicator)</t>
  </si>
  <si>
    <t>Market shares of useful energy demand by subsector (%)</t>
  </si>
  <si>
    <t>Detailed split of useful energy demand by subsector (ktoe)</t>
  </si>
  <si>
    <t>Electric arc (without process emissions)</t>
  </si>
  <si>
    <t>Integrated steelworks (without process emissions)</t>
  </si>
  <si>
    <t>Emission intensity (kt of CO2 per ktoe)</t>
  </si>
  <si>
    <t>Market shares of CO2 emissions by subsector (%)</t>
  </si>
  <si>
    <t>Detailed split of CO2 emissions by subsector (kt of CO2)</t>
  </si>
  <si>
    <t>Aluminium production (kt)</t>
  </si>
  <si>
    <t>Alumina production (kt)</t>
  </si>
  <si>
    <t>Idle capacity (kt production)</t>
  </si>
  <si>
    <t>Other non-ferrous metals (kt lead eq.)</t>
  </si>
  <si>
    <t>Decommissioned capacity (kt production)</t>
  </si>
  <si>
    <t>Capacity investment (kt production)</t>
  </si>
  <si>
    <t>Installed capacity (kt production)</t>
  </si>
  <si>
    <t>Physical output (kt)</t>
  </si>
  <si>
    <t>Metal finishing</t>
  </si>
  <si>
    <t>Metal processing  (metallurgy e.g. cast house, reheating)</t>
  </si>
  <si>
    <t>Other Metals: production</t>
  </si>
  <si>
    <t>Aluminium finishing</t>
  </si>
  <si>
    <t>Aluminium processing  (metallurgy e.g. cast house, reheating)</t>
  </si>
  <si>
    <t>Secondary aluminium (incl. pre-treatment, remelting)</t>
  </si>
  <si>
    <t>Aluminium electrolysis (smelting)</t>
  </si>
  <si>
    <t>Alumina production: Refining</t>
  </si>
  <si>
    <t>Alumina production: High enthalpy heat</t>
  </si>
  <si>
    <t>Metal finishing - Electric</t>
  </si>
  <si>
    <t>Metal finishing - Steam</t>
  </si>
  <si>
    <t>Metal finishing - Thermal</t>
  </si>
  <si>
    <t>Metal processing - Electric</t>
  </si>
  <si>
    <t>Metal processing - Thermal</t>
  </si>
  <si>
    <t>Metal production - Electric</t>
  </si>
  <si>
    <t>Metal production - Thermal</t>
  </si>
  <si>
    <t>Aluminium finishing - Electric</t>
  </si>
  <si>
    <t>Aluminium finishing - Steam</t>
  </si>
  <si>
    <t>Aluminium finishing - Thermal</t>
  </si>
  <si>
    <t>Aluminium processing - Electric</t>
  </si>
  <si>
    <t>Aluminium processing - Thermal</t>
  </si>
  <si>
    <t>Secondary aluminium - Electric</t>
  </si>
  <si>
    <t>Secondary aluminium - Thermal</t>
  </si>
  <si>
    <t>Other non-ferrous metals (without process emissions)</t>
  </si>
  <si>
    <t>Aluminium - primary production (without process emissions)</t>
  </si>
  <si>
    <t>Other chemicals (including process emissions)</t>
  </si>
  <si>
    <t>Basic chemicals (including process emissions)</t>
  </si>
  <si>
    <t>Emission intensity (kt of CO2 / ktoe energy)</t>
  </si>
  <si>
    <t>Basic chemicals - energy</t>
  </si>
  <si>
    <t>Basic chemicals - non energy</t>
  </si>
  <si>
    <t>Non-energy use in the Chemical industry (ktoe)</t>
  </si>
  <si>
    <t>Pharmaceutical products etc. (kt ethylene eq.)</t>
  </si>
  <si>
    <t>Other chemicals (kt ethylene eq.)</t>
  </si>
  <si>
    <t>Basic chemicals (kt ethylene eq.)</t>
  </si>
  <si>
    <t>Chemicals and chemical products</t>
  </si>
  <si>
    <t>Chemicals: Generic electric process</t>
  </si>
  <si>
    <t>Chemicals: Process cooling</t>
  </si>
  <si>
    <t>Chemicals: Furnaces</t>
  </si>
  <si>
    <t>Chemicals: High enthalpy heat processing</t>
  </si>
  <si>
    <t>Chemicals: High enthalpy heat  processing</t>
  </si>
  <si>
    <t>Chemicals: Steam processing</t>
  </si>
  <si>
    <t>Chemicals: Feedstock (energy used as raw material)</t>
  </si>
  <si>
    <t>Chemicals: Process cooling - Electric</t>
  </si>
  <si>
    <t>Chemicals: Process cooling - Steam</t>
  </si>
  <si>
    <t>Chemicals: Process cooling - Natural gas</t>
  </si>
  <si>
    <t>Chemicals: Furnaces - Electric</t>
  </si>
  <si>
    <t>Chemicals: Furnaces - Thermal</t>
  </si>
  <si>
    <t>High enthalpy heat  processing - Electric (microwave)</t>
  </si>
  <si>
    <t>High enthalpy heat  processing - Steam</t>
  </si>
  <si>
    <t>Chemicals: Process cooling - Natural gas (incl. biogas)</t>
  </si>
  <si>
    <t>Basic chemicals (energy consumption)</t>
  </si>
  <si>
    <t>Other chemicals (without process emissions)</t>
  </si>
  <si>
    <t>Basic chemicals (over energy consumption, without process emissions)</t>
  </si>
  <si>
    <t>Glass production (including process emissions)</t>
  </si>
  <si>
    <t>Ceramics &amp; other NMM (including process emissions)</t>
  </si>
  <si>
    <t>Cement (including process emissions)</t>
  </si>
  <si>
    <t>Glass production  (kt)</t>
  </si>
  <si>
    <t>Ceramics &amp; other NMM (kt bricks eq.)</t>
  </si>
  <si>
    <t>Cement (kt)</t>
  </si>
  <si>
    <t>Glass: Finishing processes</t>
  </si>
  <si>
    <t>Glass: Annealing</t>
  </si>
  <si>
    <t>Glass: Forming</t>
  </si>
  <si>
    <t>Glass: Melting tank</t>
  </si>
  <si>
    <t>Ceramics: Product finishing</t>
  </si>
  <si>
    <t>Ceramics: Primary production process</t>
  </si>
  <si>
    <t>Ceramics: Drying and sintering of raw material</t>
  </si>
  <si>
    <t>Ceramics: Mixing of raw material</t>
  </si>
  <si>
    <t>Cement: Grinding, packaging</t>
  </si>
  <si>
    <t>Cement: Clinker production (kilns)</t>
  </si>
  <si>
    <t>Cement: Pre-heating and pre-calcination</t>
  </si>
  <si>
    <t>Cement: Grinding, milling of raw material</t>
  </si>
  <si>
    <t>Glass: Annealing - electric</t>
  </si>
  <si>
    <t>Glass: Annealing - thermal</t>
  </si>
  <si>
    <t>Glass: Electric melting tank</t>
  </si>
  <si>
    <t>Glass: Thermal melting tank</t>
  </si>
  <si>
    <t>Ceramics: Electric furnace</t>
  </si>
  <si>
    <t>Ceramics: Thermal furnace</t>
  </si>
  <si>
    <t>Ceramics: Electric kiln</t>
  </si>
  <si>
    <t>Ceramics: Thermal kiln</t>
  </si>
  <si>
    <t>Ceramics: Microwave drying and sintering</t>
  </si>
  <si>
    <t>Ceramics: Steam drying and sintering</t>
  </si>
  <si>
    <t>Ceramics: Thermal drying and sintering</t>
  </si>
  <si>
    <t>Cement: pre-processing - Steam</t>
  </si>
  <si>
    <t>Cement: pre-processing - Fuel use</t>
  </si>
  <si>
    <t>Glass production (without process emissions)</t>
  </si>
  <si>
    <t>Ceramics &amp; other NMM (without process emissions)</t>
  </si>
  <si>
    <t>Cement (without process emissions)</t>
  </si>
  <si>
    <t>Printing and media reproduction (kt paper eq.)</t>
  </si>
  <si>
    <t>Paper production  (kt)</t>
  </si>
  <si>
    <t>Pulp production (kt)</t>
  </si>
  <si>
    <t>Paper and paper products</t>
  </si>
  <si>
    <t>Printing and publishing</t>
  </si>
  <si>
    <t>Paper: Product finishing</t>
  </si>
  <si>
    <t>Paper: Paper machine</t>
  </si>
  <si>
    <t>Paper: Stock preparation</t>
  </si>
  <si>
    <t>Pulp: Cleaning</t>
  </si>
  <si>
    <t>Pulp: Pulping</t>
  </si>
  <si>
    <t>Pulp: Wood preparation, grinding</t>
  </si>
  <si>
    <t>Paper: Product finishing - Electricity</t>
  </si>
  <si>
    <t>Paper: Product finishing - Steam use</t>
  </si>
  <si>
    <t>Paper: Paper machine - Electricity</t>
  </si>
  <si>
    <t>Paper: Paper machine - Steam use</t>
  </si>
  <si>
    <t>Paper: Stock preparation - Mechanical</t>
  </si>
  <si>
    <t>Paper: Stock preparation - Thermal</t>
  </si>
  <si>
    <t>Pulp: Pulping electric</t>
  </si>
  <si>
    <t>Pulp: Pulping thermal</t>
  </si>
  <si>
    <t>Useful energy demand intensity (toe useful / physical output index)</t>
  </si>
  <si>
    <t>Energy intensity (toe / physical output index)</t>
  </si>
  <si>
    <t>Value added intensity (toe / M€2010)</t>
  </si>
  <si>
    <t>Idle capacity (production index)</t>
  </si>
  <si>
    <t>Decommissioned capacity (production index)</t>
  </si>
  <si>
    <t>Capacity investment (production index)</t>
  </si>
  <si>
    <t>Installed capacity (production index)</t>
  </si>
  <si>
    <t>Physical output (index)</t>
  </si>
  <si>
    <t>Food: Electric machinery</t>
  </si>
  <si>
    <t>Food: Process cooling and refrigeration</t>
  </si>
  <si>
    <t>Food: Drying</t>
  </si>
  <si>
    <t>Food: Steam processing</t>
  </si>
  <si>
    <t>Food: Specific process heat</t>
  </si>
  <si>
    <t>Food: Oven (direct heat)</t>
  </si>
  <si>
    <t>Food: Electric cooling</t>
  </si>
  <si>
    <t>Food: Steam cooling</t>
  </si>
  <si>
    <t>Food: Thermal cooling</t>
  </si>
  <si>
    <t>Food: Microwave drying</t>
  </si>
  <si>
    <t>Food: Freeze drying</t>
  </si>
  <si>
    <t>Food: Electric drying</t>
  </si>
  <si>
    <t>Food: Steam drying</t>
  </si>
  <si>
    <t>Food: Thermal drying</t>
  </si>
  <si>
    <t>Food: Process Heat - Microwave</t>
  </si>
  <si>
    <t>Food: Process Heat - Electric</t>
  </si>
  <si>
    <t>Food: Process Heat - Thermal</t>
  </si>
  <si>
    <t>Food: Direct Heat - Microwave</t>
  </si>
  <si>
    <t>Food: Direct Heat - Electric</t>
  </si>
  <si>
    <t>Food: Direct Heat - Thermal</t>
  </si>
  <si>
    <t>Trans. Eq.: Product finishing</t>
  </si>
  <si>
    <t>Trans. Eq.: General machinery</t>
  </si>
  <si>
    <t>Trans. Eq.: Steam processing</t>
  </si>
  <si>
    <t>Trans. Eq.: Heat treatment</t>
  </si>
  <si>
    <t>Trans. Eq.: Connection techniques</t>
  </si>
  <si>
    <t>Trans. Eq.: Foundries</t>
  </si>
  <si>
    <t>Trans. Eq.: Heat treatment - Electric</t>
  </si>
  <si>
    <t>Trans. Eq.: Heat treatment - Thermal</t>
  </si>
  <si>
    <t>Trans. Eq.: Electric connection</t>
  </si>
  <si>
    <t>Trans. Eq.: Thermal connection</t>
  </si>
  <si>
    <t>Trans. Eq.: Electric Foundries</t>
  </si>
  <si>
    <t>Trans. Eq.: Thermal Foundries</t>
  </si>
  <si>
    <t>Mach. Eq.: Product finishing</t>
  </si>
  <si>
    <t>Mach. Eq.: General machinery</t>
  </si>
  <si>
    <t>Mach. Eq.: Steam processing</t>
  </si>
  <si>
    <t>Mach. Eq.: Heat treatment</t>
  </si>
  <si>
    <t>Mach. Eq.: Connection techniques</t>
  </si>
  <si>
    <t>Mach. Eq.: Foundries</t>
  </si>
  <si>
    <t>Mach. Eq.: Heat treatment - Electric</t>
  </si>
  <si>
    <t>Mach. Eq.: Heat treatment - Thermal</t>
  </si>
  <si>
    <t>Mach. Eq.: Electric connection</t>
  </si>
  <si>
    <t>Mach. Eq.: Thermal connection</t>
  </si>
  <si>
    <t>Mach. Eq.: Electric Foundries</t>
  </si>
  <si>
    <t>Mach. Eq.: Thermal Foundries</t>
  </si>
  <si>
    <t>Textiles: Finishing Electric</t>
  </si>
  <si>
    <t>Textiles: Drying</t>
  </si>
  <si>
    <t>Textiles: Electric general machinery</t>
  </si>
  <si>
    <t>Textiles: Wet processing with steam</t>
  </si>
  <si>
    <t>Textiles: Pretreatment with steam</t>
  </si>
  <si>
    <t>Textiles: Microwave drying</t>
  </si>
  <si>
    <t>Textiles: Electric drying</t>
  </si>
  <si>
    <t>Textiles: Steam drying</t>
  </si>
  <si>
    <t>Textiles: Thermal drying</t>
  </si>
  <si>
    <t>Wood: Finishing Electric</t>
  </si>
  <si>
    <t>Wood: Drying</t>
  </si>
  <si>
    <t>Wood: Electric mechanical processes</t>
  </si>
  <si>
    <t>Wood: Specific processes with steam</t>
  </si>
  <si>
    <t>Wood: Microwave drying</t>
  </si>
  <si>
    <t>Wood: Electric drying</t>
  </si>
  <si>
    <t>Wood: Steam drying</t>
  </si>
  <si>
    <t>Wood: Thermal drying</t>
  </si>
  <si>
    <t>Other Industrial sectors: Electric machinery</t>
  </si>
  <si>
    <t>Other Industrial sectors: Diesel motors</t>
  </si>
  <si>
    <t>Other Industrial sectors: Process Cooling</t>
  </si>
  <si>
    <t>Other Industrial sectors: Drying</t>
  </si>
  <si>
    <t>Other Industrial sectors: Process heating</t>
  </si>
  <si>
    <t>Other Industrial sectors: Steam processing</t>
  </si>
  <si>
    <t>Other Industries: Electric cooling</t>
  </si>
  <si>
    <t>Other Industries: Steam cooling</t>
  </si>
  <si>
    <t>Other Industries: Thermal cooling</t>
  </si>
  <si>
    <t>Other Industries: Electric drying</t>
  </si>
  <si>
    <t>Other Industries: Steam drying</t>
  </si>
  <si>
    <t>Other Industries: Thermal drying</t>
  </si>
  <si>
    <t>Other Industrial sectors: Electric processing</t>
  </si>
  <si>
    <t>Other Industrial sectors: Thermal processing</t>
  </si>
  <si>
    <t>Other Industrial sectors: Diesel motors (incl. biofuels)</t>
  </si>
  <si>
    <t>JRC-IDEES - Integrated Database of the European Energy System (2000-2015)</t>
  </si>
  <si>
    <t>Industrial sectors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</si>
  <si>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</si>
  <si>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</si>
  <si>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</si>
  <si>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</si>
  <si>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</si>
  <si>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</si>
  <si>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Other energy use related</t>
  </si>
  <si>
    <t>energy use related</t>
  </si>
  <si>
    <t>Aluminium - secondary production</t>
  </si>
  <si>
    <t>© European Union 2017-2018</t>
  </si>
  <si>
    <t>version 1.0</t>
  </si>
  <si>
    <t>Energy consumption (ktoe)*</t>
  </si>
  <si>
    <t>*Energy consumption includes consumption in Mining and Quarrying and Construction sectors</t>
  </si>
  <si>
    <t>MT</t>
  </si>
  <si>
    <t>Malta</t>
  </si>
  <si>
    <t>MT: Other Industrial Sectors</t>
  </si>
  <si>
    <t>MT: Other Industrial Sectors / final energy consumption</t>
  </si>
  <si>
    <t>MT: Other Industrial Sectors / useful energy demand</t>
  </si>
  <si>
    <t>MT: Other Industrial Sectors / CO2 emissions</t>
  </si>
  <si>
    <t>MT: Iron and steel</t>
  </si>
  <si>
    <t>MT: Iron and steel / final energy consumption</t>
  </si>
  <si>
    <t>MT: Iron and steel / useful energy demand</t>
  </si>
  <si>
    <t>MT: Iron and steel / CO2 emissions</t>
  </si>
  <si>
    <t>MT: Non Ferrous Metals</t>
  </si>
  <si>
    <t>MT: Non Ferrous Metals / final energy consumption</t>
  </si>
  <si>
    <t>MT: Non Ferrous Metals / useful energy demand</t>
  </si>
  <si>
    <t>MT: Non Ferrous Metals / CO2 emissions</t>
  </si>
  <si>
    <t>MT: Chemicals Industry</t>
  </si>
  <si>
    <t>MT: Chemicals Industry / final energy consumption</t>
  </si>
  <si>
    <t>MT: Chemicals Industry / useful energy demand</t>
  </si>
  <si>
    <t>MT: Chemicals Industry / CO2 emissions</t>
  </si>
  <si>
    <t>MT: Non-metallic mineral products</t>
  </si>
  <si>
    <t>MT: Non-metallic mineral products / final energy consumption</t>
  </si>
  <si>
    <t>MT: Non-metallic mineral products / useful energy demand</t>
  </si>
  <si>
    <t>MT: Non-metallic mineral products / CO2 emissions</t>
  </si>
  <si>
    <t>MT: Pulp, paper and printing</t>
  </si>
  <si>
    <t>MT: Pulp, paper and printing / final energy consumption</t>
  </si>
  <si>
    <t>MT: Pulp, paper and printing / useful energy demand</t>
  </si>
  <si>
    <t>MT: Pulp, paper and printing / CO2 emissions</t>
  </si>
  <si>
    <t>MT: Food, beverages and tobacco</t>
  </si>
  <si>
    <t>MT: Food, beverages and tobacco / final energy consumption</t>
  </si>
  <si>
    <t>MT: Food, beverages and tobacco / useful energy demand</t>
  </si>
  <si>
    <t>MT: Food, beverages and tobacco / CO2 emissions</t>
  </si>
  <si>
    <t>MT: Transport Equipment</t>
  </si>
  <si>
    <t>MT: Transport Equipment / final energy consumption</t>
  </si>
  <si>
    <t>MT: Transport Equipment / useful energy demand</t>
  </si>
  <si>
    <t>MT: Transport Equipment / CO2 emissions</t>
  </si>
  <si>
    <t>MT: Machinery Equipment</t>
  </si>
  <si>
    <t>MT: Machinery Equipment / final energy consumption</t>
  </si>
  <si>
    <t>MT: Machinery Equipment / useful energy demand</t>
  </si>
  <si>
    <t>MT: Machinery Equipment / CO2 emissions</t>
  </si>
  <si>
    <t>MT: Textiles and leather</t>
  </si>
  <si>
    <t>MT: Textiles and leather / final energy consumption</t>
  </si>
  <si>
    <t>MT: Textiles and leather / useful energy demand</t>
  </si>
  <si>
    <t>MT: Textiles and leather / CO2 emissions</t>
  </si>
  <si>
    <t>MT: Wood and wood products</t>
  </si>
  <si>
    <t>MT: Wood and wood products / final energy consumption</t>
  </si>
  <si>
    <t>MT: Wood and wood products / useful energy demand</t>
  </si>
  <si>
    <t>MT: Wood and wood products / CO2 emissions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</si>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</sst>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#,##0.0;\-#,##0.0;&quot;-&quot;"/>
    <numFmt numFmtId="168" formatCode="0.00%;\-0.00%;&quot;-&quot;"/>
    <numFmt numFmtId="169" formatCode="#,##0.0"/>
    <numFmt numFmtId="170" formatCode="#,##0;\-#,##0;&quot;-&quot;"/>
    <numFmt numFmtId="171" formatCode="0.000"/>
    <numFmt numFmtId="172" formatCode="0.0"/>
    <numFmt numFmtId="173" formatCode="#,##0.000"/>
    <numFmt numFmtId="174" formatCode="mmmm\ yyyy"/>
  </numFmts>
  <fonts count="4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8"/>
      <color theme="3" tint="-0.499984740745262"/>
      <name val="Calibri"/>
      <family val="2"/>
      <scheme val="minor"/>
    </font>
    <font>
      <sz val="8"/>
      <color theme="5" tint="-0.499984740745262"/>
      <name val="Calibri"/>
      <family val="2"/>
      <scheme val="minor"/>
    </font>
    <font>
      <i/>
      <sz val="8"/>
      <color theme="5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i/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theme="6" tint="-0.499984740745262"/>
      <name val="Calibri"/>
      <family val="2"/>
      <scheme val="minor"/>
    </font>
    <font>
      <sz val="8"/>
      <color rgb="FFC0000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8"/>
      <color rgb="FFC00000"/>
      <name val="Calibri"/>
      <family val="2"/>
      <scheme val="minor"/>
    </font>
    <font>
      <sz val="10"/>
      <color rgb="FFC00000"/>
      <name val="Calibri"/>
      <family val="2"/>
      <scheme val="minor"/>
    </font>
    <font>
      <sz val="8"/>
      <color theme="5" tint="-0.249977111117893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i/>
      <sz val="8"/>
      <color theme="9" tint="-0.499984740745262"/>
      <name val="Calibri"/>
      <family val="2"/>
      <scheme val="minor"/>
    </font>
    <font>
      <sz val="8"/>
      <color theme="9" tint="-0.499984740745262"/>
      <name val="Calibri"/>
      <family val="2"/>
      <scheme val="minor"/>
    </font>
    <font>
      <i/>
      <sz val="8"/>
      <color theme="5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8"/>
      <color theme="5" tint="0.39997558519241921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auto="1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333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3" fillId="0" borderId="0" xfId="0" applyFont="1"/>
    <xf numFmtId="0" fontId="5" fillId="0" borderId="0" xfId="2" applyFont="1"/>
    <xf numFmtId="0" fontId="4" fillId="0" borderId="0" xfId="2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1" fontId="11" fillId="3" borderId="2" xfId="4" applyNumberFormat="1" applyFont="1" applyFill="1" applyBorder="1" applyAlignment="1">
      <alignment horizontal="center" vertical="center"/>
    </xf>
    <xf numFmtId="0" fontId="12" fillId="3" borderId="2" xfId="4" applyFont="1" applyFill="1" applyBorder="1" applyAlignment="1">
      <alignment horizontal="left" vertical="center"/>
    </xf>
    <xf numFmtId="0" fontId="14" fillId="2" borderId="0" xfId="4" applyFont="1" applyFill="1" applyAlignment="1">
      <alignment vertical="center"/>
    </xf>
    <xf numFmtId="0" fontId="14" fillId="0" borderId="0" xfId="4" applyFont="1" applyAlignment="1">
      <alignment vertical="center"/>
    </xf>
    <xf numFmtId="166" fontId="15" fillId="0" borderId="1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1"/>
    </xf>
    <xf numFmtId="166" fontId="15" fillId="0" borderId="0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indent="1"/>
    </xf>
    <xf numFmtId="166" fontId="15" fillId="0" borderId="3" xfId="4" applyNumberFormat="1" applyFont="1" applyFill="1" applyBorder="1" applyAlignment="1">
      <alignment vertical="center"/>
    </xf>
    <xf numFmtId="0" fontId="15" fillId="0" borderId="3" xfId="4" applyFont="1" applyFill="1" applyBorder="1" applyAlignment="1">
      <alignment horizontal="left" vertical="center" indent="1"/>
    </xf>
    <xf numFmtId="0" fontId="15" fillId="0" borderId="0" xfId="4" applyFont="1" applyFill="1" applyBorder="1" applyAlignment="1">
      <alignment horizontal="left" vertical="center" indent="2"/>
    </xf>
    <xf numFmtId="166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indent="1"/>
    </xf>
    <xf numFmtId="166" fontId="16" fillId="0" borderId="5" xfId="4" applyNumberFormat="1" applyFont="1" applyFill="1" applyBorder="1" applyAlignment="1">
      <alignment vertical="center"/>
    </xf>
    <xf numFmtId="0" fontId="16" fillId="0" borderId="5" xfId="4" applyFont="1" applyFill="1" applyBorder="1" applyAlignment="1">
      <alignment horizontal="left" vertical="center" indent="3"/>
    </xf>
    <xf numFmtId="166" fontId="16" fillId="0" borderId="6" xfId="4" applyNumberFormat="1" applyFont="1" applyFill="1" applyBorder="1" applyAlignment="1">
      <alignment vertical="center"/>
    </xf>
    <xf numFmtId="0" fontId="16" fillId="0" borderId="6" xfId="4" applyFont="1" applyFill="1" applyBorder="1" applyAlignment="1">
      <alignment horizontal="left" vertical="center" indent="3"/>
    </xf>
    <xf numFmtId="166" fontId="15" fillId="0" borderId="7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indent="1"/>
    </xf>
    <xf numFmtId="166" fontId="17" fillId="4" borderId="2" xfId="4" applyNumberFormat="1" applyFont="1" applyFill="1" applyBorder="1" applyAlignment="1">
      <alignment vertical="center"/>
    </xf>
    <xf numFmtId="0" fontId="18" fillId="4" borderId="2" xfId="4" applyFont="1" applyFill="1" applyBorder="1" applyAlignment="1">
      <alignment horizontal="left" vertical="center"/>
    </xf>
    <xf numFmtId="0" fontId="14" fillId="0" borderId="0" xfId="4" applyNumberFormat="1" applyFont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4"/>
    </xf>
    <xf numFmtId="167" fontId="15" fillId="0" borderId="1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167" fontId="15" fillId="0" borderId="3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167" fontId="17" fillId="5" borderId="2" xfId="4" applyNumberFormat="1" applyFont="1" applyFill="1" applyBorder="1" applyAlignment="1">
      <alignment vertical="center"/>
    </xf>
    <xf numFmtId="0" fontId="18" fillId="5" borderId="2" xfId="4" applyFont="1" applyFill="1" applyBorder="1" applyAlignment="1">
      <alignment horizontal="left" vertical="center"/>
    </xf>
    <xf numFmtId="0" fontId="14" fillId="2" borderId="0" xfId="4" applyNumberFormat="1" applyFont="1" applyFill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0" fontId="15" fillId="0" borderId="8" xfId="4" applyFont="1" applyFill="1" applyBorder="1" applyAlignment="1">
      <alignment horizontal="left" vertical="center" indent="1"/>
    </xf>
    <xf numFmtId="167" fontId="16" fillId="0" borderId="5" xfId="4" applyNumberFormat="1" applyFont="1" applyFill="1" applyBorder="1" applyAlignment="1">
      <alignment vertical="center"/>
    </xf>
    <xf numFmtId="167" fontId="16" fillId="0" borderId="6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7" fontId="17" fillId="4" borderId="2" xfId="4" applyNumberFormat="1" applyFont="1" applyFill="1" applyBorder="1" applyAlignment="1">
      <alignment vertical="center"/>
    </xf>
    <xf numFmtId="0" fontId="15" fillId="0" borderId="1" xfId="4" applyFont="1" applyFill="1" applyBorder="1" applyAlignment="1">
      <alignment horizontal="left" vertical="center" indent="2"/>
    </xf>
    <xf numFmtId="167" fontId="15" fillId="0" borderId="9" xfId="4" applyNumberFormat="1" applyFont="1" applyFill="1" applyBorder="1" applyAlignment="1">
      <alignment vertical="center"/>
    </xf>
    <xf numFmtId="0" fontId="15" fillId="0" borderId="9" xfId="4" applyFont="1" applyFill="1" applyBorder="1" applyAlignment="1">
      <alignment horizontal="left" vertical="center" indent="2"/>
    </xf>
    <xf numFmtId="0" fontId="19" fillId="5" borderId="2" xfId="4" applyFont="1" applyFill="1" applyBorder="1" applyAlignment="1">
      <alignment horizontal="left" vertical="center" indent="1"/>
    </xf>
    <xf numFmtId="167" fontId="14" fillId="0" borderId="0" xfId="4" applyNumberFormat="1" applyFont="1" applyBorder="1" applyAlignment="1">
      <alignment vertical="center"/>
    </xf>
    <xf numFmtId="0" fontId="14" fillId="2" borderId="0" xfId="4" applyFont="1" applyFill="1" applyBorder="1" applyAlignment="1">
      <alignment horizontal="left" vertical="center" indent="2"/>
    </xf>
    <xf numFmtId="0" fontId="14" fillId="2" borderId="0" xfId="4" applyFont="1" applyFill="1" applyBorder="1" applyAlignment="1">
      <alignment horizontal="left" vertical="center" indent="3"/>
    </xf>
    <xf numFmtId="167" fontId="14" fillId="0" borderId="9" xfId="4" applyNumberFormat="1" applyFont="1" applyBorder="1" applyAlignment="1">
      <alignment vertical="center"/>
    </xf>
    <xf numFmtId="0" fontId="14" fillId="2" borderId="9" xfId="4" applyFont="1" applyFill="1" applyBorder="1" applyAlignment="1">
      <alignment horizontal="left" vertical="center" indent="2"/>
    </xf>
    <xf numFmtId="0" fontId="15" fillId="0" borderId="3" xfId="4" applyFont="1" applyFill="1" applyBorder="1" applyAlignment="1">
      <alignment horizontal="left" vertical="center" indent="2"/>
    </xf>
    <xf numFmtId="0" fontId="15" fillId="0" borderId="0" xfId="4" applyFont="1" applyFill="1" applyBorder="1" applyAlignment="1">
      <alignment horizontal="left" vertical="center" indent="3"/>
    </xf>
    <xf numFmtId="0" fontId="15" fillId="0" borderId="4" xfId="4" applyFont="1" applyFill="1" applyBorder="1" applyAlignment="1">
      <alignment horizontal="left" vertical="center" indent="2"/>
    </xf>
    <xf numFmtId="0" fontId="16" fillId="0" borderId="5" xfId="4" applyFont="1" applyFill="1" applyBorder="1" applyAlignment="1">
      <alignment horizontal="left" vertical="center" indent="4"/>
    </xf>
    <xf numFmtId="0" fontId="16" fillId="0" borderId="6" xfId="4" applyFont="1" applyFill="1" applyBorder="1" applyAlignment="1">
      <alignment horizontal="left" vertical="center" indent="4"/>
    </xf>
    <xf numFmtId="0" fontId="15" fillId="0" borderId="7" xfId="4" applyFont="1" applyFill="1" applyBorder="1" applyAlignment="1">
      <alignment horizontal="left" vertical="center" indent="2"/>
    </xf>
    <xf numFmtId="167" fontId="14" fillId="0" borderId="1" xfId="4" applyNumberFormat="1" applyFont="1" applyBorder="1" applyAlignment="1">
      <alignment vertical="center"/>
    </xf>
    <xf numFmtId="0" fontId="14" fillId="2" borderId="1" xfId="4" applyFont="1" applyFill="1" applyBorder="1" applyAlignment="1">
      <alignment horizontal="left" vertical="center" indent="2"/>
    </xf>
    <xf numFmtId="167" fontId="14" fillId="0" borderId="3" xfId="4" applyNumberFormat="1" applyFont="1" applyBorder="1" applyAlignment="1">
      <alignment vertical="center"/>
    </xf>
    <xf numFmtId="0" fontId="14" fillId="2" borderId="3" xfId="4" applyFont="1" applyFill="1" applyBorder="1" applyAlignment="1">
      <alignment horizontal="left" vertical="center" indent="2"/>
    </xf>
    <xf numFmtId="167" fontId="14" fillId="0" borderId="4" xfId="4" applyNumberFormat="1" applyFont="1" applyBorder="1" applyAlignment="1">
      <alignment vertical="center"/>
    </xf>
    <xf numFmtId="0" fontId="14" fillId="2" borderId="4" xfId="4" applyFont="1" applyFill="1" applyBorder="1" applyAlignment="1">
      <alignment horizontal="left" vertical="center" indent="2"/>
    </xf>
    <xf numFmtId="167" fontId="14" fillId="0" borderId="7" xfId="4" applyNumberFormat="1" applyFont="1" applyBorder="1" applyAlignment="1">
      <alignment vertical="center"/>
    </xf>
    <xf numFmtId="0" fontId="14" fillId="2" borderId="7" xfId="4" applyFont="1" applyFill="1" applyBorder="1" applyAlignment="1">
      <alignment horizontal="left" vertical="center" indent="2"/>
    </xf>
    <xf numFmtId="167" fontId="14" fillId="4" borderId="2" xfId="4" applyNumberFormat="1" applyFont="1" applyFill="1" applyBorder="1" applyAlignment="1">
      <alignment vertical="center"/>
    </xf>
    <xf numFmtId="168" fontId="20" fillId="0" borderId="1" xfId="4" applyNumberFormat="1" applyFont="1" applyFill="1" applyBorder="1" applyAlignment="1">
      <alignment vertical="center"/>
    </xf>
    <xf numFmtId="0" fontId="20" fillId="0" borderId="1" xfId="4" applyFont="1" applyFill="1" applyBorder="1" applyAlignment="1">
      <alignment horizontal="left" vertical="center" indent="2"/>
    </xf>
    <xf numFmtId="168" fontId="20" fillId="0" borderId="9" xfId="4" applyNumberFormat="1" applyFont="1" applyFill="1" applyBorder="1" applyAlignment="1">
      <alignment vertical="center"/>
    </xf>
    <xf numFmtId="0" fontId="20" fillId="0" borderId="9" xfId="4" applyFont="1" applyFill="1" applyBorder="1" applyAlignment="1">
      <alignment horizontal="left" vertical="center" indent="2"/>
    </xf>
    <xf numFmtId="168" fontId="21" fillId="0" borderId="0" xfId="4" applyNumberFormat="1" applyFont="1" applyFill="1" applyAlignment="1">
      <alignment vertical="center"/>
    </xf>
    <xf numFmtId="0" fontId="21" fillId="0" borderId="0" xfId="4" applyFont="1" applyFill="1" applyBorder="1" applyAlignment="1">
      <alignment horizontal="left" vertical="center" indent="2"/>
    </xf>
    <xf numFmtId="168" fontId="22" fillId="5" borderId="2" xfId="1" applyNumberFormat="1" applyFont="1" applyFill="1" applyBorder="1" applyAlignment="1">
      <alignment vertical="center"/>
    </xf>
    <xf numFmtId="0" fontId="22" fillId="5" borderId="2" xfId="4" applyFont="1" applyFill="1" applyBorder="1" applyAlignment="1">
      <alignment horizontal="left" vertical="center" indent="1"/>
    </xf>
    <xf numFmtId="0" fontId="23" fillId="4" borderId="2" xfId="4" applyNumberFormat="1" applyFont="1" applyFill="1" applyBorder="1" applyAlignment="1">
      <alignment vertical="center"/>
    </xf>
    <xf numFmtId="0" fontId="24" fillId="4" borderId="2" xfId="4" applyNumberFormat="1" applyFont="1" applyFill="1" applyBorder="1" applyAlignment="1">
      <alignment horizontal="left" vertical="center"/>
    </xf>
    <xf numFmtId="169" fontId="25" fillId="0" borderId="1" xfId="4" applyNumberFormat="1" applyFont="1" applyFill="1" applyBorder="1" applyAlignment="1">
      <alignment vertical="center"/>
    </xf>
    <xf numFmtId="0" fontId="26" fillId="0" borderId="1" xfId="4" applyFont="1" applyFill="1" applyBorder="1" applyAlignment="1">
      <alignment horizontal="left" vertical="center" indent="3"/>
    </xf>
    <xf numFmtId="169" fontId="25" fillId="0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3"/>
    </xf>
    <xf numFmtId="169" fontId="20" fillId="0" borderId="2" xfId="4" applyNumberFormat="1" applyFont="1" applyFill="1" applyBorder="1" applyAlignment="1">
      <alignment vertical="center"/>
    </xf>
    <xf numFmtId="0" fontId="20" fillId="0" borderId="2" xfId="4" applyFont="1" applyFill="1" applyBorder="1" applyAlignment="1">
      <alignment horizontal="left" vertical="center" indent="2"/>
    </xf>
    <xf numFmtId="169" fontId="27" fillId="0" borderId="0" xfId="4" applyNumberFormat="1" applyFont="1" applyFill="1" applyBorder="1" applyAlignment="1">
      <alignment vertical="center"/>
    </xf>
    <xf numFmtId="0" fontId="27" fillId="0" borderId="0" xfId="4" applyFont="1" applyFill="1" applyBorder="1" applyAlignment="1">
      <alignment horizontal="left" vertical="center" indent="3"/>
    </xf>
    <xf numFmtId="169" fontId="13" fillId="0" borderId="1" xfId="4" applyNumberFormat="1" applyFont="1" applyFill="1" applyBorder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69" fontId="13" fillId="0" borderId="0" xfId="4" applyNumberFormat="1" applyFont="1" applyFill="1" applyAlignment="1">
      <alignment vertical="center"/>
    </xf>
    <xf numFmtId="0" fontId="13" fillId="0" borderId="0" xfId="4" applyFont="1" applyFill="1" applyBorder="1" applyAlignment="1">
      <alignment horizontal="left" vertical="center" indent="3"/>
    </xf>
    <xf numFmtId="169" fontId="21" fillId="0" borderId="2" xfId="4" applyNumberFormat="1" applyFont="1" applyFill="1" applyBorder="1" applyAlignment="1">
      <alignment vertical="center"/>
    </xf>
    <xf numFmtId="0" fontId="21" fillId="0" borderId="2" xfId="4" applyFont="1" applyFill="1" applyBorder="1" applyAlignment="1">
      <alignment horizontal="left" vertical="center" indent="2"/>
    </xf>
    <xf numFmtId="169" fontId="21" fillId="0" borderId="0" xfId="4" applyNumberFormat="1" applyFont="1" applyFill="1" applyAlignment="1">
      <alignment vertical="center"/>
    </xf>
    <xf numFmtId="169" fontId="28" fillId="5" borderId="2" xfId="4" applyNumberFormat="1" applyFont="1" applyFill="1" applyBorder="1" applyAlignment="1">
      <alignment vertical="center"/>
    </xf>
    <xf numFmtId="0" fontId="29" fillId="5" borderId="2" xfId="4" applyFont="1" applyFill="1" applyBorder="1" applyAlignment="1">
      <alignment horizontal="left" vertical="center" indent="1"/>
    </xf>
    <xf numFmtId="0" fontId="24" fillId="4" borderId="2" xfId="4" applyFont="1" applyFill="1" applyBorder="1" applyAlignment="1">
      <alignment horizontal="left" vertical="center"/>
    </xf>
    <xf numFmtId="169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3"/>
    </xf>
    <xf numFmtId="169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3"/>
    </xf>
    <xf numFmtId="169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3"/>
    </xf>
    <xf numFmtId="169" fontId="30" fillId="0" borderId="2" xfId="4" applyNumberFormat="1" applyFont="1" applyFill="1" applyBorder="1" applyAlignment="1">
      <alignment vertical="center"/>
    </xf>
    <xf numFmtId="0" fontId="30" fillId="0" borderId="2" xfId="4" applyFont="1" applyFill="1" applyBorder="1" applyAlignment="1">
      <alignment horizontal="left" vertical="center" indent="2"/>
    </xf>
    <xf numFmtId="166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1"/>
    </xf>
    <xf numFmtId="166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1"/>
    </xf>
    <xf numFmtId="166" fontId="17" fillId="5" borderId="2" xfId="4" applyNumberFormat="1" applyFont="1" applyFill="1" applyBorder="1" applyAlignment="1">
      <alignment vertical="center"/>
    </xf>
    <xf numFmtId="165" fontId="30" fillId="0" borderId="1" xfId="4" applyNumberFormat="1" applyFont="1" applyFill="1" applyBorder="1" applyAlignment="1">
      <alignment vertical="center"/>
    </xf>
    <xf numFmtId="165" fontId="30" fillId="0" borderId="9" xfId="4" applyNumberFormat="1" applyFont="1" applyFill="1" applyBorder="1" applyAlignment="1">
      <alignment vertical="center"/>
    </xf>
    <xf numFmtId="165" fontId="17" fillId="5" borderId="2" xfId="4" applyNumberFormat="1" applyFont="1" applyFill="1" applyBorder="1" applyAlignment="1">
      <alignment vertical="center"/>
    </xf>
    <xf numFmtId="170" fontId="17" fillId="5" borderId="2" xfId="4" applyNumberFormat="1" applyFont="1" applyFill="1" applyBorder="1" applyAlignment="1">
      <alignment vertical="center"/>
    </xf>
    <xf numFmtId="171" fontId="31" fillId="0" borderId="0" xfId="4" applyNumberFormat="1" applyFont="1" applyAlignment="1">
      <alignment vertical="center"/>
    </xf>
    <xf numFmtId="0" fontId="31" fillId="2" borderId="0" xfId="4" applyFont="1" applyFill="1" applyBorder="1" applyAlignment="1">
      <alignment horizontal="right" vertical="center"/>
    </xf>
    <xf numFmtId="167" fontId="30" fillId="0" borderId="1" xfId="4" applyNumberFormat="1" applyFont="1" applyFill="1" applyBorder="1" applyAlignment="1">
      <alignment vertical="center"/>
    </xf>
    <xf numFmtId="0" fontId="30" fillId="0" borderId="1" xfId="4" applyFont="1" applyFill="1" applyBorder="1" applyAlignment="1">
      <alignment horizontal="left" vertical="center" indent="2"/>
    </xf>
    <xf numFmtId="167" fontId="30" fillId="0" borderId="9" xfId="4" applyNumberFormat="1" applyFont="1" applyFill="1" applyBorder="1" applyAlignment="1">
      <alignment vertical="center"/>
    </xf>
    <xf numFmtId="0" fontId="30" fillId="0" borderId="9" xfId="4" applyFont="1" applyFill="1" applyBorder="1" applyAlignment="1">
      <alignment horizontal="left" vertical="center" indent="2"/>
    </xf>
    <xf numFmtId="172" fontId="14" fillId="2" borderId="0" xfId="4" applyNumberFormat="1" applyFont="1" applyFill="1" applyBorder="1" applyAlignment="1">
      <alignment vertical="center"/>
    </xf>
    <xf numFmtId="0" fontId="14" fillId="2" borderId="0" xfId="4" applyFont="1" applyFill="1" applyBorder="1" applyAlignment="1">
      <alignment horizontal="left" vertical="center" indent="1"/>
    </xf>
    <xf numFmtId="0" fontId="18" fillId="5" borderId="2" xfId="4" applyFont="1" applyFill="1" applyBorder="1" applyAlignment="1">
      <alignment horizontal="left" vertical="center" indent="1"/>
    </xf>
    <xf numFmtId="166" fontId="20" fillId="2" borderId="1" xfId="1" applyNumberFormat="1" applyFont="1" applyFill="1" applyBorder="1" applyAlignment="1">
      <alignment vertical="center"/>
    </xf>
    <xf numFmtId="166" fontId="20" fillId="2" borderId="0" xfId="1" applyNumberFormat="1" applyFont="1" applyFill="1" applyBorder="1" applyAlignment="1">
      <alignment vertical="center"/>
    </xf>
    <xf numFmtId="0" fontId="20" fillId="0" borderId="0" xfId="4" applyFont="1" applyFill="1" applyBorder="1" applyAlignment="1">
      <alignment horizontal="left" vertical="center" indent="2"/>
    </xf>
    <xf numFmtId="166" fontId="21" fillId="2" borderId="10" xfId="1" applyNumberFormat="1" applyFont="1" applyFill="1" applyBorder="1" applyAlignment="1">
      <alignment vertical="center"/>
    </xf>
    <xf numFmtId="0" fontId="21" fillId="0" borderId="10" xfId="4" applyFont="1" applyFill="1" applyBorder="1" applyAlignment="1">
      <alignment horizontal="left" vertical="center" indent="2"/>
    </xf>
    <xf numFmtId="166" fontId="21" fillId="2" borderId="0" xfId="1" applyNumberFormat="1" applyFont="1" applyFill="1" applyBorder="1" applyAlignment="1">
      <alignment vertical="center"/>
    </xf>
    <xf numFmtId="166" fontId="21" fillId="2" borderId="9" xfId="1" applyNumberFormat="1" applyFont="1" applyFill="1" applyBorder="1" applyAlignment="1">
      <alignment vertical="center"/>
    </xf>
    <xf numFmtId="0" fontId="21" fillId="0" borderId="9" xfId="4" applyFont="1" applyFill="1" applyBorder="1" applyAlignment="1">
      <alignment horizontal="left" vertical="center" indent="2"/>
    </xf>
    <xf numFmtId="166" fontId="22" fillId="5" borderId="9" xfId="1" applyNumberFormat="1" applyFont="1" applyFill="1" applyBorder="1" applyAlignment="1">
      <alignment vertical="center"/>
    </xf>
    <xf numFmtId="10" fontId="25" fillId="2" borderId="0" xfId="4" applyNumberFormat="1" applyFont="1" applyFill="1" applyAlignment="1">
      <alignment vertical="center"/>
    </xf>
    <xf numFmtId="0" fontId="25" fillId="2" borderId="0" xfId="4" applyFont="1" applyFill="1" applyAlignment="1">
      <alignment vertical="center"/>
    </xf>
    <xf numFmtId="165" fontId="23" fillId="4" borderId="2" xfId="4" applyNumberFormat="1" applyFont="1" applyFill="1" applyBorder="1" applyAlignment="1">
      <alignment vertical="center"/>
    </xf>
    <xf numFmtId="0" fontId="32" fillId="4" borderId="2" xfId="4" applyFont="1" applyFill="1" applyBorder="1" applyAlignment="1">
      <alignment horizontal="left" vertical="center"/>
    </xf>
    <xf numFmtId="0" fontId="17" fillId="2" borderId="0" xfId="4" applyFont="1" applyFill="1" applyAlignment="1">
      <alignment vertical="center"/>
    </xf>
    <xf numFmtId="168" fontId="33" fillId="0" borderId="1" xfId="1" applyNumberFormat="1" applyFont="1" applyFill="1" applyBorder="1" applyAlignment="1">
      <alignment vertical="center"/>
    </xf>
    <xf numFmtId="0" fontId="33" fillId="0" borderId="1" xfId="4" applyFont="1" applyFill="1" applyBorder="1" applyAlignment="1">
      <alignment horizontal="left" vertical="center" indent="3"/>
    </xf>
    <xf numFmtId="168" fontId="33" fillId="0" borderId="0" xfId="1" applyNumberFormat="1" applyFont="1" applyFill="1" applyBorder="1" applyAlignment="1">
      <alignment vertical="center"/>
    </xf>
    <xf numFmtId="0" fontId="33" fillId="0" borderId="0" xfId="4" applyFont="1" applyFill="1" applyBorder="1" applyAlignment="1">
      <alignment horizontal="left" vertical="center" indent="3"/>
    </xf>
    <xf numFmtId="168" fontId="20" fillId="2" borderId="0" xfId="1" applyNumberFormat="1" applyFont="1" applyFill="1" applyBorder="1" applyAlignment="1">
      <alignment vertical="center"/>
    </xf>
    <xf numFmtId="168" fontId="21" fillId="2" borderId="10" xfId="1" applyNumberFormat="1" applyFont="1" applyFill="1" applyBorder="1" applyAlignment="1">
      <alignment vertical="center"/>
    </xf>
    <xf numFmtId="168" fontId="21" fillId="2" borderId="0" xfId="1" applyNumberFormat="1" applyFont="1" applyFill="1" applyBorder="1" applyAlignment="1">
      <alignment vertical="center"/>
    </xf>
    <xf numFmtId="168" fontId="21" fillId="2" borderId="9" xfId="1" applyNumberFormat="1" applyFont="1" applyFill="1" applyBorder="1" applyAlignment="1">
      <alignment vertical="center"/>
    </xf>
    <xf numFmtId="10" fontId="14" fillId="2" borderId="0" xfId="4" applyNumberFormat="1" applyFont="1" applyFill="1" applyAlignment="1">
      <alignment vertical="center"/>
    </xf>
    <xf numFmtId="169" fontId="34" fillId="0" borderId="1" xfId="4" applyNumberFormat="1" applyFont="1" applyFill="1" applyBorder="1" applyAlignment="1">
      <alignment vertical="center"/>
    </xf>
    <xf numFmtId="0" fontId="34" fillId="0" borderId="1" xfId="4" applyFont="1" applyFill="1" applyBorder="1" applyAlignment="1">
      <alignment horizontal="left" vertical="center" indent="3"/>
    </xf>
    <xf numFmtId="0" fontId="27" fillId="0" borderId="0" xfId="4" applyFont="1" applyFill="1" applyBorder="1" applyAlignment="1">
      <alignment horizontal="left" vertical="center" indent="4"/>
    </xf>
    <xf numFmtId="169" fontId="34" fillId="0" borderId="0" xfId="4" applyNumberFormat="1" applyFont="1" applyFill="1" applyBorder="1" applyAlignment="1">
      <alignment vertical="center"/>
    </xf>
    <xf numFmtId="0" fontId="34" fillId="0" borderId="0" xfId="4" applyFont="1" applyFill="1" applyBorder="1" applyAlignment="1">
      <alignment horizontal="left" vertical="center" indent="3"/>
    </xf>
    <xf numFmtId="169" fontId="25" fillId="2" borderId="0" xfId="4" applyNumberFormat="1" applyFont="1" applyFill="1" applyBorder="1" applyAlignment="1">
      <alignment vertical="center"/>
    </xf>
    <xf numFmtId="0" fontId="26" fillId="0" borderId="0" xfId="4" applyFont="1" applyFill="1" applyBorder="1" applyAlignment="1">
      <alignment horizontal="left" vertical="center" indent="4"/>
    </xf>
    <xf numFmtId="169" fontId="20" fillId="0" borderId="4" xfId="4" applyNumberFormat="1" applyFont="1" applyBorder="1" applyAlignment="1">
      <alignment vertical="center"/>
    </xf>
    <xf numFmtId="0" fontId="20" fillId="0" borderId="4" xfId="4" applyFont="1" applyFill="1" applyBorder="1" applyAlignment="1">
      <alignment horizontal="left" vertical="center" indent="2"/>
    </xf>
    <xf numFmtId="169" fontId="13" fillId="0" borderId="0" xfId="4" applyNumberFormat="1" applyFont="1" applyFill="1" applyBorder="1" applyAlignment="1">
      <alignment vertical="center"/>
    </xf>
    <xf numFmtId="169" fontId="21" fillId="0" borderId="10" xfId="4" applyNumberFormat="1" applyFont="1" applyFill="1" applyBorder="1" applyAlignment="1">
      <alignment vertical="center"/>
    </xf>
    <xf numFmtId="169" fontId="21" fillId="0" borderId="0" xfId="4" applyNumberFormat="1" applyFont="1" applyFill="1" applyBorder="1" applyAlignment="1">
      <alignment vertical="center"/>
    </xf>
    <xf numFmtId="169" fontId="21" fillId="0" borderId="9" xfId="4" applyNumberFormat="1" applyFont="1" applyFill="1" applyBorder="1" applyAlignment="1">
      <alignment vertical="center"/>
    </xf>
    <xf numFmtId="173" fontId="14" fillId="0" borderId="0" xfId="4" applyNumberFormat="1" applyFont="1" applyFill="1" applyBorder="1" applyAlignment="1">
      <alignment vertical="center"/>
    </xf>
    <xf numFmtId="0" fontId="14" fillId="0" borderId="0" xfId="4" applyFont="1" applyFill="1" applyBorder="1" applyAlignment="1">
      <alignment horizontal="left" vertical="center" indent="3"/>
    </xf>
    <xf numFmtId="0" fontId="14" fillId="0" borderId="0" xfId="4" applyNumberFormat="1" applyFont="1" applyFill="1" applyBorder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3"/>
    </xf>
    <xf numFmtId="165" fontId="20" fillId="2" borderId="1" xfId="1" applyNumberFormat="1" applyFont="1" applyFill="1" applyBorder="1" applyAlignment="1">
      <alignment vertical="center"/>
    </xf>
    <xf numFmtId="165" fontId="20" fillId="2" borderId="0" xfId="1" applyNumberFormat="1" applyFont="1" applyFill="1" applyBorder="1" applyAlignment="1">
      <alignment vertical="center"/>
    </xf>
    <xf numFmtId="165" fontId="21" fillId="2" borderId="10" xfId="1" applyNumberFormat="1" applyFont="1" applyFill="1" applyBorder="1" applyAlignment="1">
      <alignment vertical="center"/>
    </xf>
    <xf numFmtId="165" fontId="21" fillId="2" borderId="0" xfId="1" applyNumberFormat="1" applyFont="1" applyFill="1" applyBorder="1" applyAlignment="1">
      <alignment vertical="center"/>
    </xf>
    <xf numFmtId="165" fontId="21" fillId="2" borderId="9" xfId="1" applyNumberFormat="1" applyFont="1" applyFill="1" applyBorder="1" applyAlignment="1">
      <alignment vertical="center"/>
    </xf>
    <xf numFmtId="165" fontId="22" fillId="5" borderId="9" xfId="1" applyNumberFormat="1" applyFont="1" applyFill="1" applyBorder="1" applyAlignment="1">
      <alignment vertical="center"/>
    </xf>
    <xf numFmtId="168" fontId="35" fillId="0" borderId="1" xfId="1" applyNumberFormat="1" applyFont="1" applyFill="1" applyBorder="1" applyAlignment="1">
      <alignment vertical="center"/>
    </xf>
    <xf numFmtId="168" fontId="33" fillId="0" borderId="10" xfId="1" applyNumberFormat="1" applyFont="1" applyFill="1" applyBorder="1" applyAlignment="1">
      <alignment vertical="center"/>
    </xf>
    <xf numFmtId="0" fontId="33" fillId="0" borderId="10" xfId="4" applyFont="1" applyFill="1" applyBorder="1" applyAlignment="1">
      <alignment horizontal="left" vertical="center" indent="3"/>
    </xf>
    <xf numFmtId="168" fontId="20" fillId="2" borderId="3" xfId="1" applyNumberFormat="1" applyFont="1" applyFill="1" applyBorder="1" applyAlignment="1">
      <alignment vertical="center"/>
    </xf>
    <xf numFmtId="0" fontId="20" fillId="0" borderId="3" xfId="4" applyFont="1" applyFill="1" applyBorder="1" applyAlignment="1">
      <alignment horizontal="left" vertical="center" indent="2"/>
    </xf>
    <xf numFmtId="169" fontId="30" fillId="0" borderId="8" xfId="4" applyNumberFormat="1" applyFont="1" applyFill="1" applyBorder="1" applyAlignment="1">
      <alignment vertical="center"/>
    </xf>
    <xf numFmtId="0" fontId="30" fillId="0" borderId="8" xfId="4" applyFont="1" applyFill="1" applyBorder="1" applyAlignment="1">
      <alignment horizontal="left" vertical="center" indent="2"/>
    </xf>
    <xf numFmtId="166" fontId="30" fillId="0" borderId="0" xfId="4" applyNumberFormat="1" applyFont="1" applyFill="1" applyBorder="1" applyAlignment="1">
      <alignment vertical="center"/>
    </xf>
    <xf numFmtId="0" fontId="30" fillId="0" borderId="0" xfId="4" applyFont="1" applyFill="1" applyBorder="1" applyAlignment="1">
      <alignment horizontal="left" vertical="center" indent="2"/>
    </xf>
    <xf numFmtId="0" fontId="30" fillId="0" borderId="0" xfId="4" applyFont="1" applyFill="1" applyBorder="1" applyAlignment="1">
      <alignment horizontal="left" vertical="center" indent="1"/>
    </xf>
    <xf numFmtId="166" fontId="17" fillId="5" borderId="0" xfId="4" applyNumberFormat="1" applyFont="1" applyFill="1" applyBorder="1" applyAlignment="1">
      <alignment vertical="center"/>
    </xf>
    <xf numFmtId="165" fontId="30" fillId="0" borderId="0" xfId="4" applyNumberFormat="1" applyFont="1" applyFill="1" applyBorder="1" applyAlignment="1">
      <alignment vertical="center"/>
    </xf>
    <xf numFmtId="165" fontId="17" fillId="5" borderId="0" xfId="4" applyNumberFormat="1" applyFont="1" applyFill="1" applyBorder="1" applyAlignment="1">
      <alignment vertical="center"/>
    </xf>
    <xf numFmtId="0" fontId="18" fillId="5" borderId="9" xfId="4" applyFont="1" applyFill="1" applyBorder="1" applyAlignment="1">
      <alignment horizontal="left" vertical="center"/>
    </xf>
    <xf numFmtId="170" fontId="30" fillId="0" borderId="1" xfId="4" applyNumberFormat="1" applyFont="1" applyFill="1" applyBorder="1" applyAlignment="1">
      <alignment vertical="center"/>
    </xf>
    <xf numFmtId="170" fontId="30" fillId="0" borderId="0" xfId="4" applyNumberFormat="1" applyFont="1" applyFill="1" applyBorder="1" applyAlignment="1">
      <alignment vertical="center"/>
    </xf>
    <xf numFmtId="170" fontId="30" fillId="0" borderId="9" xfId="4" applyNumberFormat="1" applyFont="1" applyFill="1" applyBorder="1" applyAlignment="1">
      <alignment vertical="center"/>
    </xf>
    <xf numFmtId="165" fontId="17" fillId="5" borderId="9" xfId="4" applyNumberFormat="1" applyFont="1" applyFill="1" applyBorder="1" applyAlignment="1">
      <alignment vertical="center"/>
    </xf>
    <xf numFmtId="167" fontId="30" fillId="0" borderId="0" xfId="4" applyNumberFormat="1" applyFont="1" applyFill="1" applyBorder="1" applyAlignment="1">
      <alignment vertical="center"/>
    </xf>
    <xf numFmtId="167" fontId="17" fillId="5" borderId="9" xfId="4" applyNumberFormat="1" applyFont="1" applyFill="1" applyBorder="1" applyAlignment="1">
      <alignment vertical="center"/>
    </xf>
    <xf numFmtId="0" fontId="19" fillId="5" borderId="9" xfId="4" applyFont="1" applyFill="1" applyBorder="1" applyAlignment="1">
      <alignment horizontal="left" vertical="center" indent="1"/>
    </xf>
    <xf numFmtId="3" fontId="14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0" fontId="14" fillId="0" borderId="0" xfId="4" applyNumberFormat="1" applyFont="1" applyFill="1" applyAlignment="1">
      <alignment vertical="center"/>
    </xf>
    <xf numFmtId="0" fontId="14" fillId="0" borderId="0" xfId="4" applyNumberFormat="1" applyFont="1" applyFill="1" applyBorder="1" applyAlignment="1">
      <alignment horizontal="left" vertical="center" indent="5"/>
    </xf>
    <xf numFmtId="0" fontId="14" fillId="0" borderId="0" xfId="1" applyNumberFormat="1" applyFont="1" applyFill="1" applyBorder="1" applyAlignment="1">
      <alignment horizontal="center" vertical="center"/>
    </xf>
    <xf numFmtId="165" fontId="36" fillId="4" borderId="2" xfId="4" applyNumberFormat="1" applyFont="1" applyFill="1" applyBorder="1" applyAlignment="1">
      <alignment vertical="center"/>
    </xf>
    <xf numFmtId="168" fontId="34" fillId="0" borderId="1" xfId="4" applyNumberFormat="1" applyFont="1" applyFill="1" applyBorder="1" applyAlignment="1">
      <alignment vertical="center"/>
    </xf>
    <xf numFmtId="168" fontId="34" fillId="0" borderId="0" xfId="4" applyNumberFormat="1" applyFont="1" applyFill="1" applyBorder="1" applyAlignment="1">
      <alignment vertical="center"/>
    </xf>
    <xf numFmtId="168" fontId="20" fillId="0" borderId="0" xfId="4" applyNumberFormat="1" applyFont="1" applyFill="1" applyBorder="1" applyAlignment="1">
      <alignment vertical="center"/>
    </xf>
    <xf numFmtId="168" fontId="21" fillId="0" borderId="10" xfId="4" applyNumberFormat="1" applyFont="1" applyFill="1" applyBorder="1" applyAlignment="1">
      <alignment vertical="center"/>
    </xf>
    <xf numFmtId="168" fontId="21" fillId="0" borderId="0" xfId="4" applyNumberFormat="1" applyFont="1" applyFill="1" applyBorder="1" applyAlignment="1">
      <alignment vertical="center"/>
    </xf>
    <xf numFmtId="168" fontId="21" fillId="0" borderId="9" xfId="4" applyNumberFormat="1" applyFont="1" applyFill="1" applyBorder="1" applyAlignment="1">
      <alignment vertical="center"/>
    </xf>
    <xf numFmtId="169" fontId="20" fillId="0" borderId="4" xfId="4" applyNumberFormat="1" applyFont="1" applyFill="1" applyBorder="1" applyAlignment="1">
      <alignment vertical="center"/>
    </xf>
    <xf numFmtId="172" fontId="25" fillId="2" borderId="0" xfId="4" applyNumberFormat="1" applyFont="1" applyFill="1" applyBorder="1" applyAlignment="1">
      <alignment vertical="center"/>
    </xf>
    <xf numFmtId="172" fontId="20" fillId="0" borderId="4" xfId="4" applyNumberFormat="1" applyFont="1" applyFill="1" applyBorder="1" applyAlignment="1">
      <alignment vertical="center"/>
    </xf>
    <xf numFmtId="172" fontId="25" fillId="0" borderId="1" xfId="1" applyNumberFormat="1" applyFont="1" applyFill="1" applyBorder="1" applyAlignment="1">
      <alignment horizontal="right" vertical="center"/>
    </xf>
    <xf numFmtId="172" fontId="25" fillId="0" borderId="0" xfId="1" applyNumberFormat="1" applyFont="1" applyFill="1" applyBorder="1" applyAlignment="1">
      <alignment horizontal="right" vertical="center"/>
    </xf>
    <xf numFmtId="168" fontId="35" fillId="0" borderId="8" xfId="1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1"/>
    </xf>
    <xf numFmtId="166" fontId="17" fillId="5" borderId="9" xfId="4" applyNumberFormat="1" applyFont="1" applyFill="1" applyBorder="1" applyAlignment="1">
      <alignment vertical="center"/>
    </xf>
    <xf numFmtId="170" fontId="17" fillId="5" borderId="9" xfId="4" applyNumberFormat="1" applyFont="1" applyFill="1" applyBorder="1" applyAlignment="1">
      <alignment vertical="center"/>
    </xf>
    <xf numFmtId="167" fontId="30" fillId="2" borderId="1" xfId="4" applyNumberFormat="1" applyFont="1" applyFill="1" applyBorder="1" applyAlignment="1">
      <alignment vertical="center"/>
    </xf>
    <xf numFmtId="167" fontId="30" fillId="2" borderId="0" xfId="4" applyNumberFormat="1" applyFont="1" applyFill="1" applyBorder="1" applyAlignment="1">
      <alignment vertical="center"/>
    </xf>
    <xf numFmtId="167" fontId="30" fillId="2" borderId="9" xfId="4" applyNumberFormat="1" applyFont="1" applyFill="1" applyBorder="1" applyAlignment="1">
      <alignment vertical="center"/>
    </xf>
    <xf numFmtId="0" fontId="30" fillId="0" borderId="9" xfId="4" applyFont="1" applyBorder="1" applyAlignment="1">
      <alignment horizontal="left" vertical="center" indent="2"/>
    </xf>
    <xf numFmtId="3" fontId="17" fillId="4" borderId="2" xfId="4" applyNumberFormat="1" applyFont="1" applyFill="1" applyBorder="1" applyAlignment="1">
      <alignment vertical="center"/>
    </xf>
    <xf numFmtId="169" fontId="30" fillId="2" borderId="1" xfId="4" applyNumberFormat="1" applyFont="1" applyFill="1" applyBorder="1" applyAlignment="1">
      <alignment vertical="center"/>
    </xf>
    <xf numFmtId="169" fontId="30" fillId="2" borderId="0" xfId="4" applyNumberFormat="1" applyFont="1" applyFill="1" applyBorder="1" applyAlignment="1">
      <alignment vertical="center"/>
    </xf>
    <xf numFmtId="169" fontId="30" fillId="2" borderId="9" xfId="4" applyNumberFormat="1" applyFont="1" applyFill="1" applyBorder="1" applyAlignment="1">
      <alignment vertical="center"/>
    </xf>
    <xf numFmtId="0" fontId="30" fillId="0" borderId="1" xfId="4" applyFont="1" applyBorder="1" applyAlignment="1">
      <alignment horizontal="left" vertical="center" indent="1"/>
    </xf>
    <xf numFmtId="0" fontId="30" fillId="0" borderId="0" xfId="4" applyFont="1" applyBorder="1" applyAlignment="1">
      <alignment horizontal="left" vertical="center" indent="1"/>
    </xf>
    <xf numFmtId="0" fontId="30" fillId="2" borderId="1" xfId="4" applyFont="1" applyFill="1" applyBorder="1" applyAlignment="1">
      <alignment horizontal="left" vertical="center" indent="1"/>
    </xf>
    <xf numFmtId="166" fontId="20" fillId="0" borderId="1" xfId="1" applyNumberFormat="1" applyFont="1" applyBorder="1" applyAlignment="1">
      <alignment vertical="center"/>
    </xf>
    <xf numFmtId="166" fontId="20" fillId="0" borderId="0" xfId="1" applyNumberFormat="1" applyFont="1" applyBorder="1" applyAlignment="1">
      <alignment vertical="center"/>
    </xf>
    <xf numFmtId="166" fontId="20" fillId="0" borderId="0" xfId="1" applyNumberFormat="1" applyFont="1" applyFill="1" applyBorder="1" applyAlignment="1">
      <alignment vertical="center"/>
    </xf>
    <xf numFmtId="166" fontId="21" fillId="0" borderId="10" xfId="1" applyNumberFormat="1" applyFont="1" applyFill="1" applyBorder="1" applyAlignment="1">
      <alignment vertical="center"/>
    </xf>
    <xf numFmtId="166" fontId="21" fillId="0" borderId="0" xfId="1" applyNumberFormat="1" applyFont="1" applyFill="1" applyBorder="1" applyAlignment="1">
      <alignment vertical="center"/>
    </xf>
    <xf numFmtId="166" fontId="21" fillId="0" borderId="9" xfId="1" applyNumberFormat="1" applyFont="1" applyFill="1" applyBorder="1" applyAlignment="1">
      <alignment vertical="center"/>
    </xf>
    <xf numFmtId="166" fontId="22" fillId="5" borderId="2" xfId="1" applyNumberFormat="1" applyFont="1" applyFill="1" applyBorder="1" applyAlignment="1">
      <alignment vertical="center"/>
    </xf>
    <xf numFmtId="166" fontId="30" fillId="0" borderId="4" xfId="1" applyNumberFormat="1" applyFont="1" applyBorder="1" applyAlignment="1">
      <alignment vertical="center"/>
    </xf>
    <xf numFmtId="0" fontId="30" fillId="0" borderId="4" xfId="4" applyFont="1" applyFill="1" applyBorder="1" applyAlignment="1">
      <alignment horizontal="left" vertical="center" indent="2"/>
    </xf>
    <xf numFmtId="0" fontId="36" fillId="4" borderId="2" xfId="4" applyNumberFormat="1" applyFont="1" applyFill="1" applyBorder="1" applyAlignment="1">
      <alignment vertical="center"/>
    </xf>
    <xf numFmtId="168" fontId="20" fillId="0" borderId="1" xfId="1" applyNumberFormat="1" applyFont="1" applyBorder="1" applyAlignment="1">
      <alignment vertical="center"/>
    </xf>
    <xf numFmtId="168" fontId="34" fillId="0" borderId="0" xfId="1" applyNumberFormat="1" applyFont="1" applyFill="1" applyBorder="1" applyAlignment="1">
      <alignment vertical="center"/>
    </xf>
    <xf numFmtId="168" fontId="20" fillId="0" borderId="0" xfId="1" applyNumberFormat="1" applyFont="1" applyBorder="1" applyAlignment="1">
      <alignment vertical="center"/>
    </xf>
    <xf numFmtId="168" fontId="20" fillId="0" borderId="0" xfId="1" applyNumberFormat="1" applyFont="1" applyFill="1" applyBorder="1" applyAlignment="1">
      <alignment vertical="center"/>
    </xf>
    <xf numFmtId="168" fontId="21" fillId="0" borderId="10" xfId="1" applyNumberFormat="1" applyFont="1" applyFill="1" applyBorder="1" applyAlignment="1">
      <alignment vertical="center"/>
    </xf>
    <xf numFmtId="168" fontId="21" fillId="0" borderId="0" xfId="1" applyNumberFormat="1" applyFont="1" applyFill="1" applyBorder="1" applyAlignment="1">
      <alignment vertical="center"/>
    </xf>
    <xf numFmtId="168" fontId="21" fillId="0" borderId="9" xfId="1" applyNumberFormat="1" applyFont="1" applyFill="1" applyBorder="1" applyAlignment="1">
      <alignment vertical="center"/>
    </xf>
    <xf numFmtId="168" fontId="30" fillId="0" borderId="4" xfId="1" applyNumberFormat="1" applyFont="1" applyBorder="1" applyAlignment="1">
      <alignment vertical="center"/>
    </xf>
    <xf numFmtId="169" fontId="20" fillId="0" borderId="8" xfId="4" applyNumberFormat="1" applyFont="1" applyBorder="1" applyAlignment="1">
      <alignment vertical="center"/>
    </xf>
    <xf numFmtId="0" fontId="20" fillId="0" borderId="8" xfId="4" applyFont="1" applyFill="1" applyBorder="1" applyAlignment="1">
      <alignment horizontal="left" vertical="center" indent="2"/>
    </xf>
    <xf numFmtId="169" fontId="37" fillId="2" borderId="0" xfId="4" applyNumberFormat="1" applyFont="1" applyFill="1" applyBorder="1" applyAlignment="1">
      <alignment vertical="center"/>
    </xf>
    <xf numFmtId="0" fontId="37" fillId="0" borderId="0" xfId="4" applyFont="1" applyFill="1" applyBorder="1" applyAlignment="1">
      <alignment horizontal="left" vertical="center" indent="3"/>
    </xf>
    <xf numFmtId="169" fontId="30" fillId="0" borderId="4" xfId="4" applyNumberFormat="1" applyFont="1" applyBorder="1" applyAlignment="1">
      <alignment vertical="center"/>
    </xf>
    <xf numFmtId="165" fontId="20" fillId="0" borderId="1" xfId="1" applyNumberFormat="1" applyFont="1" applyBorder="1" applyAlignment="1">
      <alignment vertical="center"/>
    </xf>
    <xf numFmtId="165" fontId="20" fillId="0" borderId="0" xfId="1" applyNumberFormat="1" applyFont="1" applyBorder="1" applyAlignment="1">
      <alignment vertical="center"/>
    </xf>
    <xf numFmtId="165" fontId="20" fillId="0" borderId="0" xfId="1" applyNumberFormat="1" applyFont="1" applyFill="1" applyBorder="1" applyAlignment="1">
      <alignment vertical="center"/>
    </xf>
    <xf numFmtId="165" fontId="21" fillId="0" borderId="10" xfId="1" applyNumberFormat="1" applyFont="1" applyFill="1" applyBorder="1" applyAlignment="1">
      <alignment vertical="center"/>
    </xf>
    <xf numFmtId="165" fontId="21" fillId="0" borderId="0" xfId="1" applyNumberFormat="1" applyFont="1" applyFill="1" applyBorder="1" applyAlignment="1">
      <alignment vertical="center"/>
    </xf>
    <xf numFmtId="165" fontId="21" fillId="0" borderId="9" xfId="1" applyNumberFormat="1" applyFont="1" applyFill="1" applyBorder="1" applyAlignment="1">
      <alignment vertical="center"/>
    </xf>
    <xf numFmtId="165" fontId="22" fillId="5" borderId="2" xfId="1" applyNumberFormat="1" applyFont="1" applyFill="1" applyBorder="1" applyAlignment="1">
      <alignment vertical="center"/>
    </xf>
    <xf numFmtId="165" fontId="30" fillId="0" borderId="4" xfId="1" applyNumberFormat="1" applyFont="1" applyBorder="1" applyAlignment="1">
      <alignment vertical="center"/>
    </xf>
    <xf numFmtId="169" fontId="20" fillId="0" borderId="3" xfId="4" applyNumberFormat="1" applyFont="1" applyBorder="1" applyAlignment="1">
      <alignment vertical="center"/>
    </xf>
    <xf numFmtId="0" fontId="30" fillId="2" borderId="0" xfId="4" applyFont="1" applyFill="1" applyBorder="1" applyAlignment="1">
      <alignment horizontal="left" vertical="center" wrapText="1" indent="1"/>
    </xf>
    <xf numFmtId="0" fontId="30" fillId="2" borderId="9" xfId="4" applyFont="1" applyFill="1" applyBorder="1" applyAlignment="1">
      <alignment horizontal="left" vertical="center" indent="1"/>
    </xf>
    <xf numFmtId="166" fontId="20" fillId="0" borderId="1" xfId="1" applyNumberFormat="1" applyFont="1" applyFill="1" applyBorder="1" applyAlignment="1">
      <alignment vertical="center"/>
    </xf>
    <xf numFmtId="168" fontId="34" fillId="0" borderId="0" xfId="1" applyNumberFormat="1" applyFont="1" applyBorder="1" applyAlignment="1">
      <alignment vertical="center"/>
    </xf>
    <xf numFmtId="168" fontId="34" fillId="0" borderId="1" xfId="1" applyNumberFormat="1" applyFont="1" applyBorder="1" applyAlignment="1">
      <alignment vertical="center"/>
    </xf>
    <xf numFmtId="169" fontId="34" fillId="0" borderId="0" xfId="4" applyNumberFormat="1" applyFont="1" applyBorder="1" applyAlignment="1">
      <alignment vertical="center"/>
    </xf>
    <xf numFmtId="169" fontId="34" fillId="0" borderId="1" xfId="4" applyNumberFormat="1" applyFont="1" applyBorder="1" applyAlignment="1">
      <alignment vertical="center"/>
    </xf>
    <xf numFmtId="0" fontId="27" fillId="0" borderId="0" xfId="4" applyFont="1" applyFill="1" applyBorder="1" applyAlignment="1">
      <alignment horizontal="left" vertical="center" indent="5"/>
    </xf>
    <xf numFmtId="172" fontId="34" fillId="0" borderId="0" xfId="4" applyNumberFormat="1" applyFont="1" applyFill="1" applyBorder="1" applyAlignment="1">
      <alignment vertical="center"/>
    </xf>
    <xf numFmtId="165" fontId="20" fillId="0" borderId="1" xfId="1" applyNumberFormat="1" applyFont="1" applyFill="1" applyBorder="1" applyAlignment="1">
      <alignment vertical="center"/>
    </xf>
    <xf numFmtId="0" fontId="32" fillId="4" borderId="2" xfId="4" applyNumberFormat="1" applyFont="1" applyFill="1" applyBorder="1" applyAlignment="1">
      <alignment horizontal="left" vertical="center"/>
    </xf>
    <xf numFmtId="172" fontId="14" fillId="2" borderId="1" xfId="4" applyNumberFormat="1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center" indent="2"/>
    </xf>
    <xf numFmtId="0" fontId="30" fillId="2" borderId="0" xfId="4" applyFont="1" applyFill="1" applyBorder="1" applyAlignment="1">
      <alignment horizontal="left" vertical="center" indent="1"/>
    </xf>
    <xf numFmtId="1" fontId="14" fillId="2" borderId="9" xfId="4" applyNumberFormat="1" applyFont="1" applyFill="1" applyBorder="1" applyAlignment="1">
      <alignment vertical="center"/>
    </xf>
    <xf numFmtId="172" fontId="14" fillId="0" borderId="9" xfId="4" applyNumberFormat="1" applyFont="1" applyBorder="1" applyAlignment="1">
      <alignment vertical="center"/>
    </xf>
    <xf numFmtId="166" fontId="20" fillId="0" borderId="1" xfId="4" applyNumberFormat="1" applyFont="1" applyBorder="1" applyAlignment="1">
      <alignment vertical="center"/>
    </xf>
    <xf numFmtId="166" fontId="21" fillId="0" borderId="10" xfId="4" applyNumberFormat="1" applyFont="1" applyFill="1" applyBorder="1" applyAlignment="1">
      <alignment vertical="center"/>
    </xf>
    <xf numFmtId="166" fontId="21" fillId="0" borderId="0" xfId="4" applyNumberFormat="1" applyFont="1" applyFill="1" applyBorder="1" applyAlignment="1">
      <alignment vertical="center"/>
    </xf>
    <xf numFmtId="166" fontId="21" fillId="0" borderId="9" xfId="4" applyNumberFormat="1" applyFont="1" applyFill="1" applyBorder="1" applyAlignment="1">
      <alignment vertical="center"/>
    </xf>
    <xf numFmtId="168" fontId="20" fillId="0" borderId="1" xfId="4" applyNumberFormat="1" applyFont="1" applyBorder="1" applyAlignment="1">
      <alignment vertical="center"/>
    </xf>
    <xf numFmtId="168" fontId="20" fillId="0" borderId="1" xfId="1" applyNumberFormat="1" applyFont="1" applyFill="1" applyBorder="1" applyAlignment="1">
      <alignment vertical="center"/>
    </xf>
    <xf numFmtId="169" fontId="20" fillId="0" borderId="8" xfId="4" applyNumberFormat="1" applyFont="1" applyFill="1" applyBorder="1" applyAlignment="1">
      <alignment vertical="center"/>
    </xf>
    <xf numFmtId="165" fontId="20" fillId="0" borderId="1" xfId="4" applyNumberFormat="1" applyFont="1" applyBorder="1" applyAlignment="1">
      <alignment vertical="center"/>
    </xf>
    <xf numFmtId="165" fontId="21" fillId="0" borderId="10" xfId="4" applyNumberFormat="1" applyFont="1" applyFill="1" applyBorder="1" applyAlignment="1">
      <alignment vertical="center"/>
    </xf>
    <xf numFmtId="165" fontId="21" fillId="0" borderId="0" xfId="4" applyNumberFormat="1" applyFont="1" applyFill="1" applyBorder="1" applyAlignment="1">
      <alignment vertical="center"/>
    </xf>
    <xf numFmtId="165" fontId="21" fillId="0" borderId="9" xfId="4" applyNumberFormat="1" applyFont="1" applyFill="1" applyBorder="1" applyAlignment="1">
      <alignment vertical="center"/>
    </xf>
    <xf numFmtId="166" fontId="17" fillId="5" borderId="1" xfId="4" applyNumberFormat="1" applyFont="1" applyFill="1" applyBorder="1" applyAlignment="1">
      <alignment vertical="center"/>
    </xf>
    <xf numFmtId="0" fontId="18" fillId="5" borderId="1" xfId="4" applyFont="1" applyFill="1" applyBorder="1" applyAlignment="1">
      <alignment horizontal="left" vertical="center"/>
    </xf>
    <xf numFmtId="167" fontId="17" fillId="5" borderId="0" xfId="4" applyNumberFormat="1" applyFont="1" applyFill="1" applyBorder="1" applyAlignment="1">
      <alignment vertical="center"/>
    </xf>
    <xf numFmtId="0" fontId="18" fillId="5" borderId="0" xfId="4" applyFont="1" applyFill="1" applyBorder="1" applyAlignment="1">
      <alignment horizontal="left" vertical="center"/>
    </xf>
    <xf numFmtId="167" fontId="17" fillId="4" borderId="1" xfId="4" applyNumberFormat="1" applyFont="1" applyFill="1" applyBorder="1" applyAlignment="1">
      <alignment vertical="center"/>
    </xf>
    <xf numFmtId="0" fontId="18" fillId="4" borderId="1" xfId="4" applyFont="1" applyFill="1" applyBorder="1" applyAlignment="1">
      <alignment horizontal="left" vertical="center"/>
    </xf>
    <xf numFmtId="167" fontId="17" fillId="5" borderId="10" xfId="4" applyNumberFormat="1" applyFont="1" applyFill="1" applyBorder="1" applyAlignment="1">
      <alignment vertical="center"/>
    </xf>
    <xf numFmtId="0" fontId="18" fillId="5" borderId="10" xfId="4" applyFont="1" applyFill="1" applyBorder="1" applyAlignment="1">
      <alignment horizontal="left" vertical="center" indent="1"/>
    </xf>
    <xf numFmtId="167" fontId="17" fillId="5" borderId="3" xfId="4" applyNumberFormat="1" applyFont="1" applyFill="1" applyBorder="1" applyAlignment="1">
      <alignment vertical="center"/>
    </xf>
    <xf numFmtId="0" fontId="18" fillId="5" borderId="3" xfId="4" applyFont="1" applyFill="1" applyBorder="1" applyAlignment="1">
      <alignment horizontal="left" vertical="center" indent="1"/>
    </xf>
    <xf numFmtId="167" fontId="17" fillId="4" borderId="9" xfId="4" applyNumberFormat="1" applyFont="1" applyFill="1" applyBorder="1" applyAlignment="1">
      <alignment vertical="center"/>
    </xf>
    <xf numFmtId="0" fontId="18" fillId="4" borderId="9" xfId="4" applyFont="1" applyFill="1" applyBorder="1" applyAlignment="1">
      <alignment horizontal="left" vertical="center"/>
    </xf>
    <xf numFmtId="166" fontId="20" fillId="0" borderId="1" xfId="4" applyNumberFormat="1" applyFont="1" applyFill="1" applyBorder="1" applyAlignment="1">
      <alignment vertical="center"/>
    </xf>
    <xf numFmtId="166" fontId="20" fillId="0" borderId="0" xfId="4" applyNumberFormat="1" applyFont="1" applyFill="1" applyBorder="1" applyAlignment="1">
      <alignment vertical="center"/>
    </xf>
    <xf numFmtId="165" fontId="38" fillId="4" borderId="2" xfId="4" applyNumberFormat="1" applyFont="1" applyFill="1" applyBorder="1" applyAlignment="1">
      <alignment vertical="center"/>
    </xf>
    <xf numFmtId="169" fontId="34" fillId="0" borderId="4" xfId="4" applyNumberFormat="1" applyFont="1" applyFill="1" applyBorder="1" applyAlignment="1">
      <alignment vertical="center"/>
    </xf>
    <xf numFmtId="0" fontId="34" fillId="0" borderId="4" xfId="4" applyFont="1" applyFill="1" applyBorder="1" applyAlignment="1">
      <alignment horizontal="left" vertical="center" indent="3"/>
    </xf>
    <xf numFmtId="169" fontId="34" fillId="0" borderId="10" xfId="4" applyNumberFormat="1" applyFont="1" applyFill="1" applyBorder="1" applyAlignment="1">
      <alignment vertical="center"/>
    </xf>
    <xf numFmtId="0" fontId="34" fillId="0" borderId="10" xfId="4" applyFont="1" applyFill="1" applyBorder="1" applyAlignment="1">
      <alignment horizontal="left" vertical="center" indent="3"/>
    </xf>
    <xf numFmtId="169" fontId="34" fillId="0" borderId="3" xfId="4" applyNumberFormat="1" applyFont="1" applyFill="1" applyBorder="1" applyAlignment="1">
      <alignment vertical="center"/>
    </xf>
    <xf numFmtId="0" fontId="34" fillId="0" borderId="3" xfId="4" applyFont="1" applyFill="1" applyBorder="1" applyAlignment="1">
      <alignment horizontal="left" vertical="center" indent="3"/>
    </xf>
    <xf numFmtId="165" fontId="20" fillId="0" borderId="1" xfId="4" applyNumberFormat="1" applyFont="1" applyFill="1" applyBorder="1" applyAlignment="1">
      <alignment vertical="center"/>
    </xf>
    <xf numFmtId="165" fontId="20" fillId="0" borderId="0" xfId="4" applyNumberFormat="1" applyFont="1" applyFill="1" applyBorder="1" applyAlignment="1">
      <alignment vertical="center"/>
    </xf>
    <xf numFmtId="169" fontId="20" fillId="0" borderId="1" xfId="4" applyNumberFormat="1" applyFont="1" applyFill="1" applyBorder="1" applyAlignment="1">
      <alignment vertical="center"/>
    </xf>
    <xf numFmtId="165" fontId="20" fillId="0" borderId="9" xfId="4" applyNumberFormat="1" applyFont="1" applyFill="1" applyBorder="1" applyAlignment="1">
      <alignment vertical="center"/>
    </xf>
    <xf numFmtId="165" fontId="21" fillId="0" borderId="0" xfId="4" applyNumberFormat="1" applyFont="1" applyFill="1" applyAlignment="1">
      <alignment vertical="center"/>
    </xf>
    <xf numFmtId="172" fontId="34" fillId="0" borderId="9" xfId="4" applyNumberFormat="1" applyFont="1" applyFill="1" applyBorder="1" applyAlignment="1">
      <alignment vertical="center"/>
    </xf>
    <xf numFmtId="0" fontId="34" fillId="0" borderId="9" xfId="4" applyFont="1" applyFill="1" applyBorder="1" applyAlignment="1">
      <alignment horizontal="left" vertical="center" indent="3"/>
    </xf>
    <xf numFmtId="169" fontId="20" fillId="0" borderId="0" xfId="4" applyNumberFormat="1" applyFont="1" applyFill="1" applyBorder="1" applyAlignment="1">
      <alignment vertical="center"/>
    </xf>
    <xf numFmtId="169" fontId="34" fillId="0" borderId="9" xfId="4" applyNumberFormat="1" applyFont="1" applyFill="1" applyBorder="1" applyAlignment="1">
      <alignment vertical="center"/>
    </xf>
    <xf numFmtId="169" fontId="20" fillId="0" borderId="9" xfId="4" applyNumberFormat="1" applyFont="1" applyFill="1" applyBorder="1" applyAlignment="1">
      <alignment vertical="center"/>
    </xf>
    <xf numFmtId="0" fontId="39" fillId="0" borderId="2" xfId="5" applyFont="1" applyBorder="1" applyAlignment="1">
      <alignment vertical="center"/>
    </xf>
    <xf numFmtId="0" fontId="40" fillId="0" borderId="2" xfId="5" applyFont="1" applyBorder="1" applyAlignment="1">
      <alignment vertical="center"/>
    </xf>
    <xf numFmtId="0" fontId="41" fillId="0" borderId="2" xfId="5" applyFont="1" applyBorder="1" applyAlignment="1">
      <alignment vertical="center"/>
    </xf>
    <xf numFmtId="0" fontId="41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41" fillId="0" borderId="0" xfId="5" applyFont="1" applyAlignment="1">
      <alignment horizontal="center" vertical="center"/>
    </xf>
    <xf numFmtId="0" fontId="39" fillId="0" borderId="0" xfId="5" applyFont="1" applyBorder="1" applyAlignment="1">
      <alignment horizontal="left" vertical="center"/>
    </xf>
    <xf numFmtId="0" fontId="42" fillId="0" borderId="0" xfId="5" applyFont="1" applyBorder="1" applyAlignment="1">
      <alignment horizontal="left" vertical="center"/>
    </xf>
    <xf numFmtId="0" fontId="39" fillId="0" borderId="0" xfId="5" applyFont="1" applyBorder="1" applyAlignment="1">
      <alignment horizontal="right" vertical="center"/>
    </xf>
    <xf numFmtId="0" fontId="42" fillId="0" borderId="0" xfId="5" applyFont="1" applyAlignment="1">
      <alignment vertical="center"/>
    </xf>
    <xf numFmtId="0" fontId="40" fillId="0" borderId="0" xfId="5" applyFont="1" applyAlignment="1">
      <alignment vertical="center"/>
    </xf>
    <xf numFmtId="0" fontId="43" fillId="0" borderId="0" xfId="5" applyFont="1" applyAlignment="1">
      <alignment horizontal="left" vertical="center"/>
    </xf>
    <xf numFmtId="174" fontId="44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31" fillId="2" borderId="0" xfId="4" applyFont="1" applyFill="1" applyAlignment="1">
      <alignment vertical="center"/>
    </xf>
    <xf numFmtId="0" fontId="10" fillId="0" borderId="0" xfId="5" applyFont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318" customWidth="1"/>
    <col min="2" max="2" width="9.7109375" style="319" customWidth="1"/>
    <col min="3" max="3" width="107.42578125" style="317" customWidth="1"/>
    <col min="4" max="4" width="44.7109375" style="317" customWidth="1"/>
    <col min="5" max="6" width="9.7109375" style="317" customWidth="1"/>
    <col min="7" max="16384" width="9.140625" style="317"/>
  </cols>
  <sheetData>
    <row r="9" spans="1:10" ht="30" x14ac:dyDescent="0.25">
      <c r="A9" s="314"/>
      <c r="B9" s="315" t="s">
        <v>334</v>
      </c>
      <c r="C9" s="316"/>
      <c r="D9" s="316"/>
      <c r="E9" s="316"/>
      <c r="F9" s="316"/>
    </row>
    <row r="10" spans="1:10" hidden="1" x14ac:dyDescent="0.25"/>
    <row r="11" spans="1:10" hidden="1" x14ac:dyDescent="0.25">
      <c r="B11" s="318"/>
      <c r="C11" s="318"/>
    </row>
    <row r="12" spans="1:10" ht="11.25" hidden="1" customHeight="1" x14ac:dyDescent="0.25">
      <c r="B12" s="318"/>
      <c r="C12" s="318"/>
    </row>
    <row r="13" spans="1:10" s="318" customFormat="1" ht="11.25" hidden="1" customHeight="1" x14ac:dyDescent="0.25">
      <c r="D13" s="317"/>
      <c r="E13" s="317"/>
      <c r="F13" s="317"/>
      <c r="G13" s="317"/>
      <c r="H13" s="317"/>
      <c r="I13" s="317"/>
      <c r="J13" s="317"/>
    </row>
    <row r="14" spans="1:10" s="318" customFormat="1" ht="12.75" customHeight="1" x14ac:dyDescent="0.25">
      <c r="D14" s="317"/>
      <c r="E14" s="317"/>
      <c r="F14" s="317"/>
      <c r="G14" s="317"/>
      <c r="H14" s="317"/>
      <c r="I14" s="317"/>
      <c r="J14" s="317"/>
    </row>
    <row r="15" spans="1:10" s="318" customFormat="1" ht="12.75" customHeight="1" x14ac:dyDescent="0.25">
      <c r="D15" s="317"/>
      <c r="E15" s="317"/>
      <c r="F15" s="317"/>
      <c r="G15" s="317"/>
      <c r="H15" s="317"/>
      <c r="I15" s="317"/>
      <c r="J15" s="317"/>
    </row>
    <row r="16" spans="1:10" s="318" customFormat="1" ht="12.75" customHeight="1" x14ac:dyDescent="0.25">
      <c r="D16" s="317"/>
      <c r="E16" s="317"/>
      <c r="F16" s="317"/>
      <c r="G16" s="317"/>
      <c r="H16" s="317"/>
      <c r="I16" s="317"/>
      <c r="J16" s="317"/>
    </row>
    <row r="17" spans="1:10" s="318" customFormat="1" ht="12.75" customHeight="1" x14ac:dyDescent="0.25">
      <c r="D17" s="317"/>
      <c r="E17" s="317"/>
      <c r="F17" s="317"/>
      <c r="G17" s="317"/>
      <c r="H17" s="317"/>
      <c r="I17" s="317"/>
      <c r="J17" s="317"/>
    </row>
    <row r="18" spans="1:10" s="318" customFormat="1" ht="12.75" customHeight="1" x14ac:dyDescent="0.25">
      <c r="D18" s="317"/>
      <c r="E18" s="317"/>
      <c r="F18" s="317"/>
      <c r="G18" s="317"/>
      <c r="H18" s="317"/>
      <c r="I18" s="317"/>
      <c r="J18" s="317"/>
    </row>
    <row r="19" spans="1:10" s="318" customFormat="1" x14ac:dyDescent="0.25">
      <c r="D19" s="317"/>
      <c r="E19" s="317"/>
      <c r="F19" s="317"/>
      <c r="G19" s="317"/>
      <c r="H19" s="317"/>
      <c r="I19" s="317"/>
      <c r="J19" s="317"/>
    </row>
    <row r="20" spans="1:10" s="318" customFormat="1" ht="11.25" customHeight="1" x14ac:dyDescent="0.25">
      <c r="D20" s="317"/>
      <c r="E20" s="317"/>
      <c r="F20" s="317"/>
      <c r="G20" s="317"/>
      <c r="H20" s="317"/>
      <c r="I20" s="317"/>
      <c r="J20" s="317"/>
    </row>
    <row r="21" spans="1:10" s="318" customFormat="1" ht="11.25" customHeight="1" x14ac:dyDescent="0.25">
      <c r="D21" s="317"/>
      <c r="E21" s="317"/>
      <c r="F21" s="317"/>
      <c r="G21" s="317"/>
      <c r="H21" s="317"/>
      <c r="I21" s="317"/>
      <c r="J21" s="317"/>
    </row>
    <row r="22" spans="1:10" s="318" customFormat="1" ht="11.25" customHeight="1" x14ac:dyDescent="0.25">
      <c r="B22" s="319"/>
      <c r="C22" s="317"/>
      <c r="D22" s="317"/>
      <c r="E22" s="317"/>
      <c r="F22" s="317"/>
      <c r="G22" s="317"/>
      <c r="H22" s="317"/>
      <c r="I22" s="317"/>
      <c r="J22" s="317"/>
    </row>
    <row r="23" spans="1:10" s="318" customFormat="1" ht="27.75" x14ac:dyDescent="0.25">
      <c r="B23" s="320"/>
      <c r="C23" s="321" t="s">
        <v>350</v>
      </c>
      <c r="D23" s="322"/>
      <c r="E23" s="317"/>
      <c r="F23" s="317"/>
      <c r="G23" s="317"/>
      <c r="H23" s="317"/>
      <c r="I23" s="317"/>
      <c r="J23" s="317"/>
    </row>
    <row r="24" spans="1:10" s="318" customFormat="1" ht="11.25" customHeight="1" x14ac:dyDescent="0.25">
      <c r="B24" s="319"/>
      <c r="C24" s="317"/>
      <c r="D24" s="317"/>
      <c r="E24" s="317"/>
      <c r="F24" s="317"/>
      <c r="G24" s="317"/>
      <c r="H24" s="317"/>
      <c r="I24" s="317"/>
      <c r="J24" s="317"/>
    </row>
    <row r="25" spans="1:10" s="318" customFormat="1" ht="13.5" customHeight="1" x14ac:dyDescent="0.25">
      <c r="B25" s="319"/>
      <c r="C25" s="317"/>
      <c r="D25" s="317"/>
      <c r="E25" s="317"/>
      <c r="F25" s="317"/>
      <c r="G25" s="317"/>
      <c r="H25" s="317"/>
      <c r="I25" s="317"/>
      <c r="J25" s="317"/>
    </row>
    <row r="26" spans="1:10" s="318" customFormat="1" ht="10.5" customHeight="1" x14ac:dyDescent="0.25">
      <c r="B26" s="319"/>
      <c r="C26" s="317"/>
      <c r="D26" s="317"/>
      <c r="E26" s="317"/>
      <c r="F26" s="317"/>
      <c r="G26" s="317"/>
      <c r="H26" s="317"/>
      <c r="I26" s="317"/>
      <c r="J26" s="317"/>
    </row>
    <row r="27" spans="1:10" x14ac:dyDescent="0.25">
      <c r="A27" s="317"/>
    </row>
    <row r="28" spans="1:10" s="318" customFormat="1" ht="11.25" customHeight="1" x14ac:dyDescent="0.25">
      <c r="B28" s="319"/>
      <c r="C28" s="317"/>
      <c r="D28" s="317"/>
      <c r="E28" s="317"/>
      <c r="F28" s="317"/>
      <c r="G28" s="317"/>
      <c r="H28" s="317"/>
      <c r="I28" s="317"/>
      <c r="J28" s="317"/>
    </row>
    <row r="29" spans="1:10" s="318" customFormat="1" x14ac:dyDescent="0.25">
      <c r="B29" s="319"/>
      <c r="C29" s="317"/>
      <c r="D29" s="317"/>
      <c r="E29" s="317"/>
      <c r="F29" s="317"/>
      <c r="G29" s="317"/>
      <c r="H29" s="317"/>
      <c r="I29" s="317"/>
      <c r="J29" s="317"/>
    </row>
    <row r="30" spans="1:10" s="318" customFormat="1" ht="27.75" x14ac:dyDescent="0.25">
      <c r="B30" s="319"/>
      <c r="C30" s="323" t="s">
        <v>335</v>
      </c>
      <c r="D30" s="317"/>
      <c r="E30" s="317"/>
      <c r="F30" s="317"/>
      <c r="G30" s="317"/>
      <c r="H30" s="317"/>
      <c r="I30" s="317"/>
      <c r="J30" s="317"/>
    </row>
    <row r="31" spans="1:10" s="318" customFormat="1" ht="11.25" customHeight="1" x14ac:dyDescent="0.25">
      <c r="B31" s="319"/>
      <c r="C31" s="324"/>
      <c r="D31" s="317"/>
      <c r="E31" s="317"/>
      <c r="F31" s="317"/>
      <c r="G31" s="317"/>
      <c r="H31" s="317"/>
      <c r="I31" s="317"/>
      <c r="J31" s="317"/>
    </row>
    <row r="32" spans="1:10" s="318" customFormat="1" ht="11.25" customHeight="1" x14ac:dyDescent="0.25">
      <c r="B32" s="319"/>
      <c r="C32" s="324"/>
      <c r="D32" s="317"/>
      <c r="E32" s="317"/>
      <c r="F32" s="317"/>
      <c r="G32" s="317"/>
      <c r="H32" s="317"/>
      <c r="I32" s="317"/>
      <c r="J32" s="317"/>
    </row>
    <row r="33" spans="1:12" s="318" customFormat="1" ht="11.25" customHeight="1" x14ac:dyDescent="0.25">
      <c r="B33" s="319"/>
      <c r="C33" s="317"/>
      <c r="D33" s="317"/>
      <c r="E33" s="317"/>
      <c r="F33" s="317"/>
      <c r="G33" s="317"/>
      <c r="H33" s="317"/>
      <c r="I33" s="317"/>
      <c r="J33" s="317"/>
    </row>
    <row r="34" spans="1:12" s="318" customFormat="1" ht="11.25" customHeight="1" x14ac:dyDescent="0.25">
      <c r="B34" s="319"/>
      <c r="C34" s="317"/>
      <c r="D34" s="317"/>
      <c r="E34" s="317"/>
      <c r="F34" s="317"/>
      <c r="G34" s="317"/>
      <c r="H34" s="317"/>
      <c r="I34" s="317"/>
      <c r="J34" s="317"/>
    </row>
    <row r="35" spans="1:12" s="318" customFormat="1" ht="11.25" customHeight="1" x14ac:dyDescent="0.25">
      <c r="B35" s="319"/>
      <c r="C35" s="317"/>
      <c r="D35" s="317"/>
      <c r="E35" s="317"/>
      <c r="F35" s="317"/>
      <c r="G35" s="317"/>
      <c r="H35" s="317"/>
      <c r="I35" s="317"/>
      <c r="J35" s="317"/>
    </row>
    <row r="36" spans="1:12" s="318" customFormat="1" ht="13.5" customHeight="1" x14ac:dyDescent="0.25">
      <c r="B36" s="319"/>
      <c r="C36" s="317"/>
      <c r="D36" s="317"/>
      <c r="E36" s="317"/>
      <c r="F36" s="317"/>
      <c r="G36" s="317"/>
      <c r="H36" s="317"/>
      <c r="I36" s="317"/>
      <c r="J36" s="317"/>
    </row>
    <row r="37" spans="1:12" s="318" customFormat="1" ht="10.5" customHeight="1" x14ac:dyDescent="0.25">
      <c r="B37" s="319"/>
      <c r="C37" s="317"/>
      <c r="D37" s="317"/>
      <c r="E37" s="317"/>
      <c r="F37" s="317"/>
      <c r="G37" s="317"/>
      <c r="H37" s="317"/>
      <c r="I37" s="317"/>
      <c r="J37" s="317"/>
    </row>
    <row r="38" spans="1:12" x14ac:dyDescent="0.25">
      <c r="A38" s="317"/>
    </row>
    <row r="39" spans="1:12" s="318" customFormat="1" ht="12.75" customHeight="1" x14ac:dyDescent="0.25">
      <c r="B39" s="319"/>
      <c r="C39" s="317"/>
      <c r="E39" s="317"/>
      <c r="F39" s="317"/>
      <c r="G39" s="317"/>
      <c r="H39" s="317"/>
      <c r="I39" s="317"/>
      <c r="J39" s="317"/>
    </row>
    <row r="40" spans="1:12" s="318" customFormat="1" x14ac:dyDescent="0.25">
      <c r="B40" s="319"/>
      <c r="C40" s="317"/>
      <c r="E40" s="317"/>
      <c r="F40" s="317"/>
      <c r="G40" s="317"/>
      <c r="H40" s="317"/>
      <c r="I40" s="317"/>
      <c r="J40" s="317"/>
    </row>
    <row r="41" spans="1:12" s="318" customFormat="1" x14ac:dyDescent="0.25">
      <c r="B41" s="319"/>
      <c r="C41" s="317"/>
      <c r="D41" s="317"/>
      <c r="E41" s="317"/>
      <c r="F41" s="317"/>
      <c r="G41" s="317"/>
      <c r="H41" s="317"/>
      <c r="I41" s="317"/>
      <c r="J41" s="317"/>
    </row>
    <row r="42" spans="1:12" s="318" customFormat="1" ht="12.75" customHeight="1" x14ac:dyDescent="0.25">
      <c r="B42" s="319"/>
      <c r="C42" s="317"/>
      <c r="D42" s="317"/>
      <c r="E42" s="317"/>
      <c r="F42" s="317"/>
      <c r="G42" s="317"/>
      <c r="H42" s="317"/>
      <c r="I42" s="317"/>
      <c r="J42" s="317"/>
    </row>
    <row r="43" spans="1:12" ht="20.25" x14ac:dyDescent="0.25">
      <c r="D43" s="325" t="s">
        <v>395</v>
      </c>
    </row>
    <row r="44" spans="1:12" x14ac:dyDescent="0.25">
      <c r="A44" s="317"/>
      <c r="B44" s="317"/>
    </row>
    <row r="45" spans="1:12" ht="18" x14ac:dyDescent="0.25">
      <c r="A45" s="317"/>
      <c r="B45" s="317"/>
      <c r="D45" s="326">
        <v>43297.738819444443</v>
      </c>
    </row>
    <row r="46" spans="1:12" ht="12.75" x14ac:dyDescent="0.25">
      <c r="A46" s="317"/>
      <c r="B46" s="317"/>
      <c r="G46" s="327"/>
      <c r="H46" s="327"/>
      <c r="I46" s="327"/>
      <c r="J46" s="327"/>
      <c r="K46" s="327"/>
      <c r="L46" s="327"/>
    </row>
    <row r="47" spans="1:12" x14ac:dyDescent="0.25">
      <c r="A47" s="317"/>
      <c r="B47" s="317"/>
    </row>
    <row r="48" spans="1:12" x14ac:dyDescent="0.25">
      <c r="A48" s="317"/>
      <c r="B48" s="317"/>
    </row>
    <row r="49" spans="1:12" ht="15" x14ac:dyDescent="0.25">
      <c r="B49" s="328" t="s">
        <v>345</v>
      </c>
    </row>
    <row r="50" spans="1:12" ht="15" x14ac:dyDescent="0.25">
      <c r="B50" s="328"/>
    </row>
    <row r="51" spans="1:12" ht="15" x14ac:dyDescent="0.25">
      <c r="A51" s="327"/>
      <c r="B51" s="328" t="s">
        <v>336</v>
      </c>
      <c r="C51" s="327"/>
      <c r="D51" s="327"/>
      <c r="E51" s="327"/>
      <c r="F51" s="327"/>
    </row>
    <row r="52" spans="1:12" ht="15" x14ac:dyDescent="0.25">
      <c r="B52" s="328"/>
    </row>
    <row r="53" spans="1:12" ht="15" x14ac:dyDescent="0.25">
      <c r="B53" s="328" t="s">
        <v>396</v>
      </c>
    </row>
    <row r="54" spans="1:12" ht="15" x14ac:dyDescent="0.25">
      <c r="B54" s="328" t="s">
        <v>337</v>
      </c>
    </row>
    <row r="55" spans="1:12" ht="12.75" x14ac:dyDescent="0.25">
      <c r="B55" s="318"/>
      <c r="G55" s="327"/>
      <c r="H55" s="327"/>
      <c r="I55" s="327"/>
      <c r="J55" s="327"/>
      <c r="K55" s="327"/>
      <c r="L55" s="327"/>
    </row>
    <row r="56" spans="1:12" ht="15" x14ac:dyDescent="0.25">
      <c r="B56" s="328" t="s">
        <v>338</v>
      </c>
    </row>
    <row r="57" spans="1:12" ht="15" x14ac:dyDescent="0.25">
      <c r="B57" s="328" t="s">
        <v>339</v>
      </c>
    </row>
    <row r="62" spans="1:12" ht="12.75" x14ac:dyDescent="0.25">
      <c r="A62" s="327" t="s">
        <v>340</v>
      </c>
      <c r="B62" s="329"/>
      <c r="C62" s="332" t="s">
        <v>346</v>
      </c>
      <c r="D62" s="332"/>
      <c r="E62" s="330"/>
      <c r="F62" s="330" t="s">
        <v>341</v>
      </c>
    </row>
    <row r="65" spans="1:10" s="318" customFormat="1" ht="11.25" customHeight="1" x14ac:dyDescent="0.25">
      <c r="B65" s="319"/>
      <c r="C65" s="317"/>
      <c r="D65" s="317"/>
      <c r="E65" s="317"/>
      <c r="F65" s="317"/>
      <c r="G65" s="317"/>
      <c r="H65" s="317"/>
      <c r="I65" s="317"/>
      <c r="J65" s="317"/>
    </row>
    <row r="69" spans="1:10" x14ac:dyDescent="0.25">
      <c r="A69" s="317"/>
      <c r="B69" s="317"/>
    </row>
    <row r="70" spans="1:10" x14ac:dyDescent="0.25">
      <c r="A70" s="317"/>
      <c r="B70" s="317"/>
    </row>
    <row r="71" spans="1:10" x14ac:dyDescent="0.25">
      <c r="A71" s="317"/>
      <c r="B71" s="317"/>
    </row>
    <row r="72" spans="1:10" x14ac:dyDescent="0.25">
      <c r="A72" s="317"/>
      <c r="B72" s="317"/>
    </row>
    <row r="73" spans="1:10" x14ac:dyDescent="0.25">
      <c r="A73" s="317"/>
      <c r="B73" s="317"/>
    </row>
    <row r="74" spans="1:10" x14ac:dyDescent="0.25">
      <c r="A74" s="317"/>
      <c r="B74" s="317"/>
    </row>
    <row r="75" spans="1:10" x14ac:dyDescent="0.25">
      <c r="A75" s="317"/>
      <c r="B75" s="317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2" t="s">
        <v>119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77" t="s">
        <v>98</v>
      </c>
      <c r="B51" s="176">
        <v>0</v>
      </c>
      <c r="C51" s="176">
        <v>0</v>
      </c>
      <c r="D51" s="176">
        <v>0</v>
      </c>
      <c r="E51" s="176">
        <v>0</v>
      </c>
      <c r="F51" s="176">
        <v>0</v>
      </c>
      <c r="G51" s="176">
        <v>0</v>
      </c>
      <c r="H51" s="176">
        <v>0</v>
      </c>
      <c r="I51" s="176">
        <v>0</v>
      </c>
      <c r="J51" s="176">
        <v>0</v>
      </c>
      <c r="K51" s="176">
        <v>0</v>
      </c>
      <c r="L51" s="176">
        <v>0</v>
      </c>
      <c r="M51" s="176">
        <v>0</v>
      </c>
      <c r="N51" s="176">
        <v>0</v>
      </c>
      <c r="O51" s="176">
        <v>0</v>
      </c>
      <c r="P51" s="176">
        <v>0</v>
      </c>
      <c r="Q51" s="176">
        <v>0</v>
      </c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</v>
      </c>
      <c r="C58" s="158">
        <v>0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8">
        <v>0</v>
      </c>
      <c r="O58" s="158">
        <v>0</v>
      </c>
      <c r="P58" s="158">
        <v>0</v>
      </c>
      <c r="Q58" s="158">
        <v>0</v>
      </c>
    </row>
    <row r="59" spans="1:17" x14ac:dyDescent="0.25">
      <c r="A59" s="92" t="s">
        <v>125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</v>
      </c>
      <c r="C60" s="91">
        <v>0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0</v>
      </c>
      <c r="C63" s="155">
        <v>0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0</v>
      </c>
      <c r="C66" s="153">
        <v>0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0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0</v>
      </c>
      <c r="C70" s="155">
        <v>0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</row>
    <row r="71" spans="1:17" x14ac:dyDescent="0.25">
      <c r="A71" s="152" t="s">
        <v>123</v>
      </c>
      <c r="B71" s="151">
        <v>0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</v>
      </c>
      <c r="C73" s="153">
        <v>0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0</v>
      </c>
      <c r="C77" s="155">
        <v>0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</row>
    <row r="78" spans="1:17" x14ac:dyDescent="0.25">
      <c r="A78" s="152" t="s">
        <v>121</v>
      </c>
      <c r="B78" s="151">
        <v>0</v>
      </c>
      <c r="C78" s="151">
        <v>0</v>
      </c>
      <c r="D78" s="151">
        <v>0</v>
      </c>
      <c r="E78" s="151">
        <v>0</v>
      </c>
      <c r="F78" s="151">
        <v>0</v>
      </c>
      <c r="G78" s="151">
        <v>0</v>
      </c>
      <c r="H78" s="151">
        <v>0</v>
      </c>
      <c r="I78" s="151">
        <v>0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>
        <v>0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</v>
      </c>
      <c r="C80" s="153">
        <v>0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</v>
      </c>
      <c r="C81" s="153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</v>
      </c>
      <c r="C89" s="87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52" t="s">
        <v>119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77" t="s">
        <v>98</v>
      </c>
      <c r="B94" s="176">
        <v>0</v>
      </c>
      <c r="C94" s="176">
        <v>0</v>
      </c>
      <c r="D94" s="176">
        <v>0</v>
      </c>
      <c r="E94" s="176">
        <v>0</v>
      </c>
      <c r="F94" s="176">
        <v>0</v>
      </c>
      <c r="G94" s="176">
        <v>0</v>
      </c>
      <c r="H94" s="176">
        <v>0</v>
      </c>
      <c r="I94" s="176">
        <v>0</v>
      </c>
      <c r="J94" s="176">
        <v>0</v>
      </c>
      <c r="K94" s="176">
        <v>0</v>
      </c>
      <c r="L94" s="176">
        <v>0</v>
      </c>
      <c r="M94" s="176">
        <v>0</v>
      </c>
      <c r="N94" s="176">
        <v>0</v>
      </c>
      <c r="O94" s="176">
        <v>0</v>
      </c>
      <c r="P94" s="176">
        <v>0</v>
      </c>
      <c r="Q94" s="176">
        <v>0</v>
      </c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134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SUM(B$99:B$103,B$107:B$108,B$110:B$112,B$105,B$104,B113)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76" t="s">
        <v>79</v>
      </c>
      <c r="B103" s="145">
        <f t="shared" ref="B103:Q103" si="5">IF(B$10=0,0,B$10/B$5)</f>
        <v>0</v>
      </c>
      <c r="C103" s="145">
        <f t="shared" si="5"/>
        <v>0</v>
      </c>
      <c r="D103" s="145">
        <f t="shared" si="5"/>
        <v>0</v>
      </c>
      <c r="E103" s="145">
        <f t="shared" si="5"/>
        <v>0</v>
      </c>
      <c r="F103" s="145">
        <f t="shared" si="5"/>
        <v>0</v>
      </c>
      <c r="G103" s="145">
        <f t="shared" si="5"/>
        <v>0</v>
      </c>
      <c r="H103" s="145">
        <f t="shared" si="5"/>
        <v>0</v>
      </c>
      <c r="I103" s="145">
        <f t="shared" si="5"/>
        <v>0</v>
      </c>
      <c r="J103" s="145">
        <f t="shared" si="5"/>
        <v>0</v>
      </c>
      <c r="K103" s="145">
        <f t="shared" si="5"/>
        <v>0</v>
      </c>
      <c r="L103" s="145">
        <f t="shared" si="5"/>
        <v>0</v>
      </c>
      <c r="M103" s="145">
        <f t="shared" si="5"/>
        <v>0</v>
      </c>
      <c r="N103" s="145">
        <f t="shared" si="5"/>
        <v>0</v>
      </c>
      <c r="O103" s="145">
        <f t="shared" si="5"/>
        <v>0</v>
      </c>
      <c r="P103" s="145">
        <f t="shared" si="5"/>
        <v>0</v>
      </c>
      <c r="Q103" s="145">
        <f t="shared" si="5"/>
        <v>0</v>
      </c>
    </row>
    <row r="104" spans="1:17" x14ac:dyDescent="0.25">
      <c r="A104" s="175" t="s">
        <v>117</v>
      </c>
      <c r="B104" s="174">
        <f t="shared" ref="B104:Q104" si="6">IF(B$15=0,0,B$15/B$5)</f>
        <v>0</v>
      </c>
      <c r="C104" s="174">
        <f t="shared" si="6"/>
        <v>0</v>
      </c>
      <c r="D104" s="174">
        <f t="shared" si="6"/>
        <v>0</v>
      </c>
      <c r="E104" s="174">
        <f t="shared" si="6"/>
        <v>0</v>
      </c>
      <c r="F104" s="174">
        <f t="shared" si="6"/>
        <v>0</v>
      </c>
      <c r="G104" s="174">
        <f t="shared" si="6"/>
        <v>0</v>
      </c>
      <c r="H104" s="174">
        <f t="shared" si="6"/>
        <v>0</v>
      </c>
      <c r="I104" s="174">
        <f t="shared" si="6"/>
        <v>0</v>
      </c>
      <c r="J104" s="174">
        <f t="shared" si="6"/>
        <v>0</v>
      </c>
      <c r="K104" s="174">
        <f t="shared" si="6"/>
        <v>0</v>
      </c>
      <c r="L104" s="174">
        <f t="shared" si="6"/>
        <v>0</v>
      </c>
      <c r="M104" s="174">
        <f t="shared" si="6"/>
        <v>0</v>
      </c>
      <c r="N104" s="174">
        <f t="shared" si="6"/>
        <v>0</v>
      </c>
      <c r="O104" s="174">
        <f t="shared" si="6"/>
        <v>0</v>
      </c>
      <c r="P104" s="174">
        <f t="shared" si="6"/>
        <v>0</v>
      </c>
      <c r="Q104" s="174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73" t="s">
        <v>119</v>
      </c>
      <c r="B112" s="172">
        <f t="shared" ref="B112:Q112" si="14">IF(B$50=0,0,B$50/B$5)</f>
        <v>0</v>
      </c>
      <c r="C112" s="172">
        <f t="shared" si="14"/>
        <v>0</v>
      </c>
      <c r="D112" s="172">
        <f t="shared" si="14"/>
        <v>0</v>
      </c>
      <c r="E112" s="172">
        <f t="shared" si="14"/>
        <v>0</v>
      </c>
      <c r="F112" s="172">
        <f t="shared" si="14"/>
        <v>0</v>
      </c>
      <c r="G112" s="172">
        <f t="shared" si="14"/>
        <v>0</v>
      </c>
      <c r="H112" s="172">
        <f t="shared" si="14"/>
        <v>0</v>
      </c>
      <c r="I112" s="172">
        <f t="shared" si="14"/>
        <v>0</v>
      </c>
      <c r="J112" s="172">
        <f t="shared" si="14"/>
        <v>0</v>
      </c>
      <c r="K112" s="172">
        <f t="shared" si="14"/>
        <v>0</v>
      </c>
      <c r="L112" s="172">
        <f t="shared" si="14"/>
        <v>0</v>
      </c>
      <c r="M112" s="172">
        <f t="shared" si="14"/>
        <v>0</v>
      </c>
      <c r="N112" s="172">
        <f t="shared" si="14"/>
        <v>0</v>
      </c>
      <c r="O112" s="172">
        <f t="shared" si="14"/>
        <v>0</v>
      </c>
      <c r="P112" s="172">
        <f t="shared" si="14"/>
        <v>0</v>
      </c>
      <c r="Q112" s="172">
        <f t="shared" si="14"/>
        <v>0</v>
      </c>
    </row>
    <row r="113" spans="1:17" x14ac:dyDescent="0.25">
      <c r="A113" s="119" t="s">
        <v>98</v>
      </c>
      <c r="B113" s="171">
        <f t="shared" ref="B113:Q113" si="15">IF(B$51=0,0,B$51/B$5)</f>
        <v>0</v>
      </c>
      <c r="C113" s="171">
        <f t="shared" si="15"/>
        <v>0</v>
      </c>
      <c r="D113" s="171">
        <f t="shared" si="15"/>
        <v>0</v>
      </c>
      <c r="E113" s="171">
        <f t="shared" si="15"/>
        <v>0</v>
      </c>
      <c r="F113" s="171">
        <f t="shared" si="15"/>
        <v>0</v>
      </c>
      <c r="G113" s="171">
        <f t="shared" si="15"/>
        <v>0</v>
      </c>
      <c r="H113" s="171">
        <f t="shared" si="15"/>
        <v>0</v>
      </c>
      <c r="I113" s="171">
        <f t="shared" si="15"/>
        <v>0</v>
      </c>
      <c r="J113" s="171">
        <f t="shared" si="15"/>
        <v>0</v>
      </c>
      <c r="K113" s="171">
        <f t="shared" si="15"/>
        <v>0</v>
      </c>
      <c r="L113" s="171">
        <f t="shared" si="15"/>
        <v>0</v>
      </c>
      <c r="M113" s="171">
        <f t="shared" si="15"/>
        <v>0</v>
      </c>
      <c r="N113" s="171">
        <f t="shared" si="15"/>
        <v>0</v>
      </c>
      <c r="O113" s="171">
        <f t="shared" si="15"/>
        <v>0</v>
      </c>
      <c r="P113" s="171">
        <f t="shared" si="15"/>
        <v>0</v>
      </c>
      <c r="Q113" s="171">
        <f t="shared" si="15"/>
        <v>0</v>
      </c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6">SUM(B$116:B$120,B$124:B$125,B$127:B$129,B$122,B$121,B130)</f>
        <v>0</v>
      </c>
      <c r="C115" s="77">
        <f t="shared" si="16"/>
        <v>0</v>
      </c>
      <c r="D115" s="77">
        <f t="shared" si="16"/>
        <v>0</v>
      </c>
      <c r="E115" s="77">
        <f t="shared" si="16"/>
        <v>0</v>
      </c>
      <c r="F115" s="77">
        <f t="shared" si="16"/>
        <v>0</v>
      </c>
      <c r="G115" s="77">
        <f t="shared" si="16"/>
        <v>0</v>
      </c>
      <c r="H115" s="77">
        <f t="shared" si="16"/>
        <v>0</v>
      </c>
      <c r="I115" s="77">
        <f t="shared" si="16"/>
        <v>0</v>
      </c>
      <c r="J115" s="77">
        <f t="shared" si="16"/>
        <v>0</v>
      </c>
      <c r="K115" s="77">
        <f t="shared" si="16"/>
        <v>0</v>
      </c>
      <c r="L115" s="77">
        <f t="shared" si="16"/>
        <v>0</v>
      </c>
      <c r="M115" s="77">
        <f t="shared" si="16"/>
        <v>0</v>
      </c>
      <c r="N115" s="77">
        <f t="shared" si="16"/>
        <v>0</v>
      </c>
      <c r="O115" s="77">
        <f t="shared" si="16"/>
        <v>0</v>
      </c>
      <c r="P115" s="77">
        <f t="shared" si="16"/>
        <v>0</v>
      </c>
      <c r="Q115" s="77">
        <f t="shared" si="16"/>
        <v>0</v>
      </c>
    </row>
    <row r="116" spans="1:17" x14ac:dyDescent="0.25">
      <c r="A116" s="132" t="s">
        <v>83</v>
      </c>
      <c r="B116" s="146">
        <f t="shared" ref="B116:Q116" si="17">IF(B$54=0,0,B$54/B$53)</f>
        <v>0</v>
      </c>
      <c r="C116" s="146">
        <f t="shared" si="17"/>
        <v>0</v>
      </c>
      <c r="D116" s="146">
        <f t="shared" si="17"/>
        <v>0</v>
      </c>
      <c r="E116" s="146">
        <f t="shared" si="17"/>
        <v>0</v>
      </c>
      <c r="F116" s="146">
        <f t="shared" si="17"/>
        <v>0</v>
      </c>
      <c r="G116" s="146">
        <f t="shared" si="17"/>
        <v>0</v>
      </c>
      <c r="H116" s="146">
        <f t="shared" si="17"/>
        <v>0</v>
      </c>
      <c r="I116" s="146">
        <f t="shared" si="17"/>
        <v>0</v>
      </c>
      <c r="J116" s="146">
        <f t="shared" si="17"/>
        <v>0</v>
      </c>
      <c r="K116" s="146">
        <f t="shared" si="17"/>
        <v>0</v>
      </c>
      <c r="L116" s="146">
        <f t="shared" si="17"/>
        <v>0</v>
      </c>
      <c r="M116" s="146">
        <f t="shared" si="17"/>
        <v>0</v>
      </c>
      <c r="N116" s="146">
        <f t="shared" si="17"/>
        <v>0</v>
      </c>
      <c r="O116" s="146">
        <f t="shared" si="17"/>
        <v>0</v>
      </c>
      <c r="P116" s="146">
        <f t="shared" si="17"/>
        <v>0</v>
      </c>
      <c r="Q116" s="146">
        <f t="shared" si="17"/>
        <v>0</v>
      </c>
    </row>
    <row r="117" spans="1:17" x14ac:dyDescent="0.25">
      <c r="A117" s="76" t="s">
        <v>82</v>
      </c>
      <c r="B117" s="145">
        <f t="shared" ref="B117:Q117" si="18">IF(B$55=0,0,B$55/B$53)</f>
        <v>0</v>
      </c>
      <c r="C117" s="145">
        <f t="shared" si="18"/>
        <v>0</v>
      </c>
      <c r="D117" s="145">
        <f t="shared" si="18"/>
        <v>0</v>
      </c>
      <c r="E117" s="145">
        <f t="shared" si="18"/>
        <v>0</v>
      </c>
      <c r="F117" s="145">
        <f t="shared" si="18"/>
        <v>0</v>
      </c>
      <c r="G117" s="145">
        <f t="shared" si="18"/>
        <v>0</v>
      </c>
      <c r="H117" s="145">
        <f t="shared" si="18"/>
        <v>0</v>
      </c>
      <c r="I117" s="145">
        <f t="shared" si="18"/>
        <v>0</v>
      </c>
      <c r="J117" s="145">
        <f t="shared" si="18"/>
        <v>0</v>
      </c>
      <c r="K117" s="145">
        <f t="shared" si="18"/>
        <v>0</v>
      </c>
      <c r="L117" s="145">
        <f t="shared" si="18"/>
        <v>0</v>
      </c>
      <c r="M117" s="145">
        <f t="shared" si="18"/>
        <v>0</v>
      </c>
      <c r="N117" s="145">
        <f t="shared" si="18"/>
        <v>0</v>
      </c>
      <c r="O117" s="145">
        <f t="shared" si="18"/>
        <v>0</v>
      </c>
      <c r="P117" s="145">
        <f t="shared" si="18"/>
        <v>0</v>
      </c>
      <c r="Q117" s="145">
        <f t="shared" si="18"/>
        <v>0</v>
      </c>
    </row>
    <row r="118" spans="1:17" x14ac:dyDescent="0.25">
      <c r="A118" s="76" t="s">
        <v>81</v>
      </c>
      <c r="B118" s="145">
        <f t="shared" ref="B118:Q118" si="19">IF(B$56=0,0,B$56/B$53)</f>
        <v>0</v>
      </c>
      <c r="C118" s="145">
        <f t="shared" si="19"/>
        <v>0</v>
      </c>
      <c r="D118" s="145">
        <f t="shared" si="19"/>
        <v>0</v>
      </c>
      <c r="E118" s="145">
        <f t="shared" si="19"/>
        <v>0</v>
      </c>
      <c r="F118" s="145">
        <f t="shared" si="19"/>
        <v>0</v>
      </c>
      <c r="G118" s="145">
        <f t="shared" si="19"/>
        <v>0</v>
      </c>
      <c r="H118" s="145">
        <f t="shared" si="19"/>
        <v>0</v>
      </c>
      <c r="I118" s="145">
        <f t="shared" si="19"/>
        <v>0</v>
      </c>
      <c r="J118" s="145">
        <f t="shared" si="19"/>
        <v>0</v>
      </c>
      <c r="K118" s="145">
        <f t="shared" si="19"/>
        <v>0</v>
      </c>
      <c r="L118" s="145">
        <f t="shared" si="19"/>
        <v>0</v>
      </c>
      <c r="M118" s="145">
        <f t="shared" si="19"/>
        <v>0</v>
      </c>
      <c r="N118" s="145">
        <f t="shared" si="19"/>
        <v>0</v>
      </c>
      <c r="O118" s="145">
        <f t="shared" si="19"/>
        <v>0</v>
      </c>
      <c r="P118" s="145">
        <f t="shared" si="19"/>
        <v>0</v>
      </c>
      <c r="Q118" s="145">
        <f t="shared" si="19"/>
        <v>0</v>
      </c>
    </row>
    <row r="119" spans="1:17" x14ac:dyDescent="0.25">
      <c r="A119" s="76" t="s">
        <v>80</v>
      </c>
      <c r="B119" s="145">
        <f t="shared" ref="B119:Q119" si="20">IF(B$57=0,0,B$57/B$53)</f>
        <v>0</v>
      </c>
      <c r="C119" s="145">
        <f t="shared" si="20"/>
        <v>0</v>
      </c>
      <c r="D119" s="145">
        <f t="shared" si="20"/>
        <v>0</v>
      </c>
      <c r="E119" s="145">
        <f t="shared" si="20"/>
        <v>0</v>
      </c>
      <c r="F119" s="145">
        <f t="shared" si="20"/>
        <v>0</v>
      </c>
      <c r="G119" s="145">
        <f t="shared" si="20"/>
        <v>0</v>
      </c>
      <c r="H119" s="145">
        <f t="shared" si="20"/>
        <v>0</v>
      </c>
      <c r="I119" s="145">
        <f t="shared" si="20"/>
        <v>0</v>
      </c>
      <c r="J119" s="145">
        <f t="shared" si="20"/>
        <v>0</v>
      </c>
      <c r="K119" s="145">
        <f t="shared" si="20"/>
        <v>0</v>
      </c>
      <c r="L119" s="145">
        <f t="shared" si="20"/>
        <v>0</v>
      </c>
      <c r="M119" s="145">
        <f t="shared" si="20"/>
        <v>0</v>
      </c>
      <c r="N119" s="145">
        <f t="shared" si="20"/>
        <v>0</v>
      </c>
      <c r="O119" s="145">
        <f t="shared" si="20"/>
        <v>0</v>
      </c>
      <c r="P119" s="145">
        <f t="shared" si="20"/>
        <v>0</v>
      </c>
      <c r="Q119" s="145">
        <f t="shared" si="20"/>
        <v>0</v>
      </c>
    </row>
    <row r="120" spans="1:17" x14ac:dyDescent="0.25">
      <c r="A120" s="76" t="s">
        <v>79</v>
      </c>
      <c r="B120" s="145">
        <f t="shared" ref="B120:Q120" si="21">IF(B$58=0,0,B$58/B$53)</f>
        <v>0</v>
      </c>
      <c r="C120" s="145">
        <f t="shared" si="21"/>
        <v>0</v>
      </c>
      <c r="D120" s="145">
        <f t="shared" si="21"/>
        <v>0</v>
      </c>
      <c r="E120" s="145">
        <f t="shared" si="21"/>
        <v>0</v>
      </c>
      <c r="F120" s="145">
        <f t="shared" si="21"/>
        <v>0</v>
      </c>
      <c r="G120" s="145">
        <f t="shared" si="21"/>
        <v>0</v>
      </c>
      <c r="H120" s="145">
        <f t="shared" si="21"/>
        <v>0</v>
      </c>
      <c r="I120" s="145">
        <f t="shared" si="21"/>
        <v>0</v>
      </c>
      <c r="J120" s="145">
        <f t="shared" si="21"/>
        <v>0</v>
      </c>
      <c r="K120" s="145">
        <f t="shared" si="21"/>
        <v>0</v>
      </c>
      <c r="L120" s="145">
        <f t="shared" si="21"/>
        <v>0</v>
      </c>
      <c r="M120" s="145">
        <f t="shared" si="21"/>
        <v>0</v>
      </c>
      <c r="N120" s="145">
        <f t="shared" si="21"/>
        <v>0</v>
      </c>
      <c r="O120" s="145">
        <f t="shared" si="21"/>
        <v>0</v>
      </c>
      <c r="P120" s="145">
        <f t="shared" si="21"/>
        <v>0</v>
      </c>
      <c r="Q120" s="145">
        <f t="shared" si="21"/>
        <v>0</v>
      </c>
    </row>
    <row r="121" spans="1:17" x14ac:dyDescent="0.25">
      <c r="A121" s="175" t="s">
        <v>115</v>
      </c>
      <c r="B121" s="174">
        <f t="shared" ref="B121:Q121" si="22">IF(B$63=0,0,B$63/B$53)</f>
        <v>0</v>
      </c>
      <c r="C121" s="174">
        <f t="shared" si="22"/>
        <v>0</v>
      </c>
      <c r="D121" s="174">
        <f t="shared" si="22"/>
        <v>0</v>
      </c>
      <c r="E121" s="174">
        <f t="shared" si="22"/>
        <v>0</v>
      </c>
      <c r="F121" s="174">
        <f t="shared" si="22"/>
        <v>0</v>
      </c>
      <c r="G121" s="174">
        <f t="shared" si="22"/>
        <v>0</v>
      </c>
      <c r="H121" s="174">
        <f t="shared" si="22"/>
        <v>0</v>
      </c>
      <c r="I121" s="174">
        <f t="shared" si="22"/>
        <v>0</v>
      </c>
      <c r="J121" s="174">
        <f t="shared" si="22"/>
        <v>0</v>
      </c>
      <c r="K121" s="174">
        <f t="shared" si="22"/>
        <v>0</v>
      </c>
      <c r="L121" s="174">
        <f t="shared" si="22"/>
        <v>0</v>
      </c>
      <c r="M121" s="174">
        <f t="shared" si="22"/>
        <v>0</v>
      </c>
      <c r="N121" s="174">
        <f t="shared" si="22"/>
        <v>0</v>
      </c>
      <c r="O121" s="174">
        <f t="shared" si="22"/>
        <v>0</v>
      </c>
      <c r="P121" s="174">
        <f t="shared" si="22"/>
        <v>0</v>
      </c>
      <c r="Q121" s="174">
        <f t="shared" si="22"/>
        <v>0</v>
      </c>
    </row>
    <row r="122" spans="1:17" x14ac:dyDescent="0.25">
      <c r="A122" s="127" t="s">
        <v>114</v>
      </c>
      <c r="B122" s="143">
        <f t="shared" ref="B122:Q122" si="23">IF(B$69=0,0,B$69/B$53)</f>
        <v>0</v>
      </c>
      <c r="C122" s="143">
        <f t="shared" si="23"/>
        <v>0</v>
      </c>
      <c r="D122" s="143">
        <f t="shared" si="23"/>
        <v>0</v>
      </c>
      <c r="E122" s="143">
        <f t="shared" si="23"/>
        <v>0</v>
      </c>
      <c r="F122" s="143">
        <f t="shared" si="23"/>
        <v>0</v>
      </c>
      <c r="G122" s="143">
        <f t="shared" si="23"/>
        <v>0</v>
      </c>
      <c r="H122" s="143">
        <f t="shared" si="23"/>
        <v>0</v>
      </c>
      <c r="I122" s="143">
        <f t="shared" si="23"/>
        <v>0</v>
      </c>
      <c r="J122" s="143">
        <f t="shared" si="23"/>
        <v>0</v>
      </c>
      <c r="K122" s="143">
        <f t="shared" si="23"/>
        <v>0</v>
      </c>
      <c r="L122" s="143">
        <f t="shared" si="23"/>
        <v>0</v>
      </c>
      <c r="M122" s="143">
        <f t="shared" si="23"/>
        <v>0</v>
      </c>
      <c r="N122" s="143">
        <f t="shared" si="23"/>
        <v>0</v>
      </c>
      <c r="O122" s="143">
        <f t="shared" si="23"/>
        <v>0</v>
      </c>
      <c r="P122" s="143">
        <f t="shared" si="23"/>
        <v>0</v>
      </c>
      <c r="Q122" s="143">
        <f t="shared" si="23"/>
        <v>0</v>
      </c>
    </row>
    <row r="123" spans="1:17" x14ac:dyDescent="0.25">
      <c r="A123" s="127" t="s">
        <v>113</v>
      </c>
      <c r="B123" s="143">
        <f t="shared" ref="B123:Q123" si="24">IF(B$70=0,0,B$70/B$53)</f>
        <v>0</v>
      </c>
      <c r="C123" s="143">
        <f t="shared" si="24"/>
        <v>0</v>
      </c>
      <c r="D123" s="143">
        <f t="shared" si="24"/>
        <v>0</v>
      </c>
      <c r="E123" s="143">
        <f t="shared" si="24"/>
        <v>0</v>
      </c>
      <c r="F123" s="143">
        <f t="shared" si="24"/>
        <v>0</v>
      </c>
      <c r="G123" s="143">
        <f t="shared" si="24"/>
        <v>0</v>
      </c>
      <c r="H123" s="143">
        <f t="shared" si="24"/>
        <v>0</v>
      </c>
      <c r="I123" s="143">
        <f t="shared" si="24"/>
        <v>0</v>
      </c>
      <c r="J123" s="143">
        <f t="shared" si="24"/>
        <v>0</v>
      </c>
      <c r="K123" s="143">
        <f t="shared" si="24"/>
        <v>0</v>
      </c>
      <c r="L123" s="143">
        <f t="shared" si="24"/>
        <v>0</v>
      </c>
      <c r="M123" s="143">
        <f t="shared" si="24"/>
        <v>0</v>
      </c>
      <c r="N123" s="143">
        <f t="shared" si="24"/>
        <v>0</v>
      </c>
      <c r="O123" s="143">
        <f t="shared" si="24"/>
        <v>0</v>
      </c>
      <c r="P123" s="143">
        <f t="shared" si="24"/>
        <v>0</v>
      </c>
      <c r="Q123" s="143">
        <f t="shared" si="24"/>
        <v>0</v>
      </c>
    </row>
    <row r="124" spans="1:17" x14ac:dyDescent="0.25">
      <c r="A124" s="142" t="s">
        <v>123</v>
      </c>
      <c r="B124" s="141">
        <f t="shared" ref="B124:Q124" si="25">IF(B$71=0,0,B$71/B$53)</f>
        <v>0</v>
      </c>
      <c r="C124" s="141">
        <f t="shared" si="25"/>
        <v>0</v>
      </c>
      <c r="D124" s="141">
        <f t="shared" si="25"/>
        <v>0</v>
      </c>
      <c r="E124" s="141">
        <f t="shared" si="25"/>
        <v>0</v>
      </c>
      <c r="F124" s="141">
        <f t="shared" si="25"/>
        <v>0</v>
      </c>
      <c r="G124" s="141">
        <f t="shared" si="25"/>
        <v>0</v>
      </c>
      <c r="H124" s="141">
        <f t="shared" si="25"/>
        <v>0</v>
      </c>
      <c r="I124" s="141">
        <f t="shared" si="25"/>
        <v>0</v>
      </c>
      <c r="J124" s="141">
        <f t="shared" si="25"/>
        <v>0</v>
      </c>
      <c r="K124" s="141">
        <f t="shared" si="25"/>
        <v>0</v>
      </c>
      <c r="L124" s="141">
        <f t="shared" si="25"/>
        <v>0</v>
      </c>
      <c r="M124" s="141">
        <f t="shared" si="25"/>
        <v>0</v>
      </c>
      <c r="N124" s="141">
        <f t="shared" si="25"/>
        <v>0</v>
      </c>
      <c r="O124" s="141">
        <f t="shared" si="25"/>
        <v>0</v>
      </c>
      <c r="P124" s="141">
        <f t="shared" si="25"/>
        <v>0</v>
      </c>
      <c r="Q124" s="141">
        <f t="shared" si="25"/>
        <v>0</v>
      </c>
    </row>
    <row r="125" spans="1:17" x14ac:dyDescent="0.25">
      <c r="A125" s="142" t="s">
        <v>122</v>
      </c>
      <c r="B125" s="141">
        <f t="shared" ref="B125:Q125" si="26">IF(B$76=0,0,B$76/B$53)</f>
        <v>0</v>
      </c>
      <c r="C125" s="141">
        <f t="shared" si="26"/>
        <v>0</v>
      </c>
      <c r="D125" s="141">
        <f t="shared" si="26"/>
        <v>0</v>
      </c>
      <c r="E125" s="141">
        <f t="shared" si="26"/>
        <v>0</v>
      </c>
      <c r="F125" s="141">
        <f t="shared" si="26"/>
        <v>0</v>
      </c>
      <c r="G125" s="141">
        <f t="shared" si="26"/>
        <v>0</v>
      </c>
      <c r="H125" s="141">
        <f t="shared" si="26"/>
        <v>0</v>
      </c>
      <c r="I125" s="141">
        <f t="shared" si="26"/>
        <v>0</v>
      </c>
      <c r="J125" s="141">
        <f t="shared" si="26"/>
        <v>0</v>
      </c>
      <c r="K125" s="141">
        <f t="shared" si="26"/>
        <v>0</v>
      </c>
      <c r="L125" s="141">
        <f t="shared" si="26"/>
        <v>0</v>
      </c>
      <c r="M125" s="141">
        <f t="shared" si="26"/>
        <v>0</v>
      </c>
      <c r="N125" s="141">
        <f t="shared" si="26"/>
        <v>0</v>
      </c>
      <c r="O125" s="141">
        <f t="shared" si="26"/>
        <v>0</v>
      </c>
      <c r="P125" s="141">
        <f t="shared" si="26"/>
        <v>0</v>
      </c>
      <c r="Q125" s="141">
        <f t="shared" si="26"/>
        <v>0</v>
      </c>
    </row>
    <row r="126" spans="1:17" x14ac:dyDescent="0.25">
      <c r="A126" s="127" t="s">
        <v>112</v>
      </c>
      <c r="B126" s="143">
        <f t="shared" ref="B126:Q126" si="27">IF(B$77=0,0,B$77/B$53)</f>
        <v>0</v>
      </c>
      <c r="C126" s="143">
        <f t="shared" si="27"/>
        <v>0</v>
      </c>
      <c r="D126" s="143">
        <f t="shared" si="27"/>
        <v>0</v>
      </c>
      <c r="E126" s="143">
        <f t="shared" si="27"/>
        <v>0</v>
      </c>
      <c r="F126" s="143">
        <f t="shared" si="27"/>
        <v>0</v>
      </c>
      <c r="G126" s="143">
        <f t="shared" si="27"/>
        <v>0</v>
      </c>
      <c r="H126" s="143">
        <f t="shared" si="27"/>
        <v>0</v>
      </c>
      <c r="I126" s="143">
        <f t="shared" si="27"/>
        <v>0</v>
      </c>
      <c r="J126" s="143">
        <f t="shared" si="27"/>
        <v>0</v>
      </c>
      <c r="K126" s="143">
        <f t="shared" si="27"/>
        <v>0</v>
      </c>
      <c r="L126" s="143">
        <f t="shared" si="27"/>
        <v>0</v>
      </c>
      <c r="M126" s="143">
        <f t="shared" si="27"/>
        <v>0</v>
      </c>
      <c r="N126" s="143">
        <f t="shared" si="27"/>
        <v>0</v>
      </c>
      <c r="O126" s="143">
        <f t="shared" si="27"/>
        <v>0</v>
      </c>
      <c r="P126" s="143">
        <f t="shared" si="27"/>
        <v>0</v>
      </c>
      <c r="Q126" s="143">
        <f t="shared" si="27"/>
        <v>0</v>
      </c>
    </row>
    <row r="127" spans="1:17" x14ac:dyDescent="0.25">
      <c r="A127" s="142" t="s">
        <v>121</v>
      </c>
      <c r="B127" s="141">
        <f t="shared" ref="B127:Q127" si="28">IF(B$78=0,0,B$78/B$53)</f>
        <v>0</v>
      </c>
      <c r="C127" s="141">
        <f t="shared" si="28"/>
        <v>0</v>
      </c>
      <c r="D127" s="141">
        <f t="shared" si="28"/>
        <v>0</v>
      </c>
      <c r="E127" s="141">
        <f t="shared" si="28"/>
        <v>0</v>
      </c>
      <c r="F127" s="141">
        <f t="shared" si="28"/>
        <v>0</v>
      </c>
      <c r="G127" s="141">
        <f t="shared" si="28"/>
        <v>0</v>
      </c>
      <c r="H127" s="141">
        <f t="shared" si="28"/>
        <v>0</v>
      </c>
      <c r="I127" s="141">
        <f t="shared" si="28"/>
        <v>0</v>
      </c>
      <c r="J127" s="141">
        <f t="shared" si="28"/>
        <v>0</v>
      </c>
      <c r="K127" s="141">
        <f t="shared" si="28"/>
        <v>0</v>
      </c>
      <c r="L127" s="141">
        <f t="shared" si="28"/>
        <v>0</v>
      </c>
      <c r="M127" s="141">
        <f t="shared" si="28"/>
        <v>0</v>
      </c>
      <c r="N127" s="141">
        <f t="shared" si="28"/>
        <v>0</v>
      </c>
      <c r="O127" s="141">
        <f t="shared" si="28"/>
        <v>0</v>
      </c>
      <c r="P127" s="141">
        <f t="shared" si="28"/>
        <v>0</v>
      </c>
      <c r="Q127" s="141">
        <f t="shared" si="28"/>
        <v>0</v>
      </c>
    </row>
    <row r="128" spans="1:17" x14ac:dyDescent="0.25">
      <c r="A128" s="142" t="s">
        <v>120</v>
      </c>
      <c r="B128" s="141">
        <f t="shared" ref="B128:Q128" si="29">IF(B$82=0,0,B$82/B$53)</f>
        <v>0</v>
      </c>
      <c r="C128" s="141">
        <f t="shared" si="29"/>
        <v>0</v>
      </c>
      <c r="D128" s="141">
        <f t="shared" si="29"/>
        <v>0</v>
      </c>
      <c r="E128" s="141">
        <f t="shared" si="29"/>
        <v>0</v>
      </c>
      <c r="F128" s="141">
        <f t="shared" si="29"/>
        <v>0</v>
      </c>
      <c r="G128" s="141">
        <f t="shared" si="29"/>
        <v>0</v>
      </c>
      <c r="H128" s="141">
        <f t="shared" si="29"/>
        <v>0</v>
      </c>
      <c r="I128" s="141">
        <f t="shared" si="29"/>
        <v>0</v>
      </c>
      <c r="J128" s="141">
        <f t="shared" si="29"/>
        <v>0</v>
      </c>
      <c r="K128" s="141">
        <f t="shared" si="29"/>
        <v>0</v>
      </c>
      <c r="L128" s="141">
        <f t="shared" si="29"/>
        <v>0</v>
      </c>
      <c r="M128" s="141">
        <f t="shared" si="29"/>
        <v>0</v>
      </c>
      <c r="N128" s="141">
        <f t="shared" si="29"/>
        <v>0</v>
      </c>
      <c r="O128" s="141">
        <f t="shared" si="29"/>
        <v>0</v>
      </c>
      <c r="P128" s="141">
        <f t="shared" si="29"/>
        <v>0</v>
      </c>
      <c r="Q128" s="141">
        <f t="shared" si="29"/>
        <v>0</v>
      </c>
    </row>
    <row r="129" spans="1:17" x14ac:dyDescent="0.25">
      <c r="A129" s="173" t="s">
        <v>119</v>
      </c>
      <c r="B129" s="172">
        <f t="shared" ref="B129:Q129" si="30">IF(B$93=0,0,B$93/B$53)</f>
        <v>0</v>
      </c>
      <c r="C129" s="172">
        <f t="shared" si="30"/>
        <v>0</v>
      </c>
      <c r="D129" s="172">
        <f t="shared" si="30"/>
        <v>0</v>
      </c>
      <c r="E129" s="172">
        <f t="shared" si="30"/>
        <v>0</v>
      </c>
      <c r="F129" s="172">
        <f t="shared" si="30"/>
        <v>0</v>
      </c>
      <c r="G129" s="172">
        <f t="shared" si="30"/>
        <v>0</v>
      </c>
      <c r="H129" s="172">
        <f t="shared" si="30"/>
        <v>0</v>
      </c>
      <c r="I129" s="172">
        <f t="shared" si="30"/>
        <v>0</v>
      </c>
      <c r="J129" s="172">
        <f t="shared" si="30"/>
        <v>0</v>
      </c>
      <c r="K129" s="172">
        <f t="shared" si="30"/>
        <v>0</v>
      </c>
      <c r="L129" s="172">
        <f t="shared" si="30"/>
        <v>0</v>
      </c>
      <c r="M129" s="172">
        <f t="shared" si="30"/>
        <v>0</v>
      </c>
      <c r="N129" s="172">
        <f t="shared" si="30"/>
        <v>0</v>
      </c>
      <c r="O129" s="172">
        <f t="shared" si="30"/>
        <v>0</v>
      </c>
      <c r="P129" s="172">
        <f t="shared" si="30"/>
        <v>0</v>
      </c>
      <c r="Q129" s="172">
        <f t="shared" si="30"/>
        <v>0</v>
      </c>
    </row>
    <row r="130" spans="1:17" x14ac:dyDescent="0.25">
      <c r="A130" s="119" t="s">
        <v>98</v>
      </c>
      <c r="B130" s="171">
        <f t="shared" ref="B130:Q130" si="31">IF(B$94=0,0,B$94/B$53)</f>
        <v>0</v>
      </c>
      <c r="C130" s="171">
        <f t="shared" si="31"/>
        <v>0</v>
      </c>
      <c r="D130" s="171">
        <f t="shared" si="31"/>
        <v>0</v>
      </c>
      <c r="E130" s="171">
        <f t="shared" si="31"/>
        <v>0</v>
      </c>
      <c r="F130" s="171">
        <f t="shared" si="31"/>
        <v>0</v>
      </c>
      <c r="G130" s="171">
        <f t="shared" si="31"/>
        <v>0</v>
      </c>
      <c r="H130" s="171">
        <f t="shared" si="31"/>
        <v>0</v>
      </c>
      <c r="I130" s="171">
        <f t="shared" si="31"/>
        <v>0</v>
      </c>
      <c r="J130" s="171">
        <f t="shared" si="31"/>
        <v>0</v>
      </c>
      <c r="K130" s="171">
        <f t="shared" si="31"/>
        <v>0</v>
      </c>
      <c r="L130" s="171">
        <f t="shared" si="31"/>
        <v>0</v>
      </c>
      <c r="M130" s="171">
        <f t="shared" si="31"/>
        <v>0</v>
      </c>
      <c r="N130" s="171">
        <f t="shared" si="31"/>
        <v>0</v>
      </c>
      <c r="O130" s="171">
        <f t="shared" si="31"/>
        <v>0</v>
      </c>
      <c r="P130" s="171">
        <f t="shared" si="31"/>
        <v>0</v>
      </c>
      <c r="Q130" s="171">
        <f t="shared" si="31"/>
        <v>0</v>
      </c>
    </row>
    <row r="131" spans="1:17" x14ac:dyDescent="0.25">
      <c r="A131" s="138"/>
    </row>
    <row r="132" spans="1:17" ht="12.75" x14ac:dyDescent="0.25">
      <c r="A132" s="137" t="s">
        <v>133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132</v>
      </c>
      <c r="B134" s="133">
        <f>IF(B$5=0,0,(B$5-B$51)/ISI_fec!B$5)</f>
        <v>0</v>
      </c>
      <c r="C134" s="133">
        <f>IF(C$5=0,0,(C$5-C$51)/ISI_fec!C$5)</f>
        <v>0</v>
      </c>
      <c r="D134" s="133">
        <f>IF(D$5=0,0,(D$5-D$51)/ISI_fec!D$5)</f>
        <v>0</v>
      </c>
      <c r="E134" s="133">
        <f>IF(E$5=0,0,(E$5-E$51)/ISI_fec!E$5)</f>
        <v>0</v>
      </c>
      <c r="F134" s="133">
        <f>IF(F$5=0,0,(F$5-F$51)/ISI_fec!F$5)</f>
        <v>0</v>
      </c>
      <c r="G134" s="133">
        <f>IF(G$5=0,0,(G$5-G$51)/ISI_fec!G$5)</f>
        <v>0</v>
      </c>
      <c r="H134" s="133">
        <f>IF(H$5=0,0,(H$5-H$51)/ISI_fec!H$5)</f>
        <v>0</v>
      </c>
      <c r="I134" s="133">
        <f>IF(I$5=0,0,(I$5-I$51)/ISI_fec!I$5)</f>
        <v>0</v>
      </c>
      <c r="J134" s="133">
        <f>IF(J$5=0,0,(J$5-J$51)/ISI_fec!J$5)</f>
        <v>0</v>
      </c>
      <c r="K134" s="133">
        <f>IF(K$5=0,0,(K$5-K$51)/ISI_fec!K$5)</f>
        <v>0</v>
      </c>
      <c r="L134" s="133">
        <f>IF(L$5=0,0,(L$5-L$51)/ISI_fec!L$5)</f>
        <v>0</v>
      </c>
      <c r="M134" s="133">
        <f>IF(M$5=0,0,(M$5-M$51)/ISI_fec!M$5)</f>
        <v>0</v>
      </c>
      <c r="N134" s="133">
        <f>IF(N$5=0,0,(N$5-N$51)/ISI_fec!N$5)</f>
        <v>0</v>
      </c>
      <c r="O134" s="133">
        <f>IF(O$5=0,0,(O$5-O$51)/ISI_fec!O$5)</f>
        <v>0</v>
      </c>
      <c r="P134" s="133">
        <f>IF(P$5=0,0,(P$5-P$51)/ISI_fec!P$5)</f>
        <v>0</v>
      </c>
      <c r="Q134" s="133">
        <f>IF(Q$5=0,0,(Q$5-Q$51)/ISI_fec!Q$5)</f>
        <v>0</v>
      </c>
    </row>
    <row r="135" spans="1:17" x14ac:dyDescent="0.25">
      <c r="A135" s="132" t="s">
        <v>83</v>
      </c>
      <c r="B135" s="131">
        <f>IF(B$6=0,0,B$6/ISI_fec!B$6)</f>
        <v>0</v>
      </c>
      <c r="C135" s="131">
        <f>IF(C$6=0,0,C$6/ISI_fec!C$6)</f>
        <v>0</v>
      </c>
      <c r="D135" s="131">
        <f>IF(D$6=0,0,D$6/ISI_fec!D$6)</f>
        <v>0</v>
      </c>
      <c r="E135" s="131">
        <f>IF(E$6=0,0,E$6/ISI_fec!E$6)</f>
        <v>0</v>
      </c>
      <c r="F135" s="131">
        <f>IF(F$6=0,0,F$6/ISI_fec!F$6)</f>
        <v>0</v>
      </c>
      <c r="G135" s="131">
        <f>IF(G$6=0,0,G$6/ISI_fec!G$6)</f>
        <v>0</v>
      </c>
      <c r="H135" s="131">
        <f>IF(H$6=0,0,H$6/ISI_fec!H$6)</f>
        <v>0</v>
      </c>
      <c r="I135" s="131">
        <f>IF(I$6=0,0,I$6/ISI_fec!I$6)</f>
        <v>0</v>
      </c>
      <c r="J135" s="131">
        <f>IF(J$6=0,0,J$6/ISI_fec!J$6)</f>
        <v>0</v>
      </c>
      <c r="K135" s="131">
        <f>IF(K$6=0,0,K$6/ISI_fec!K$6)</f>
        <v>0</v>
      </c>
      <c r="L135" s="131">
        <f>IF(L$6=0,0,L$6/ISI_fec!L$6)</f>
        <v>0</v>
      </c>
      <c r="M135" s="131">
        <f>IF(M$6=0,0,M$6/ISI_fec!M$6)</f>
        <v>0</v>
      </c>
      <c r="N135" s="131">
        <f>IF(N$6=0,0,N$6/ISI_fec!N$6)</f>
        <v>0</v>
      </c>
      <c r="O135" s="131">
        <f>IF(O$6=0,0,O$6/ISI_fec!O$6)</f>
        <v>0</v>
      </c>
      <c r="P135" s="131">
        <f>IF(P$6=0,0,P$6/ISI_fec!P$6)</f>
        <v>0</v>
      </c>
      <c r="Q135" s="131">
        <f>IF(Q$6=0,0,Q$6/ISI_fec!Q$6)</f>
        <v>0</v>
      </c>
    </row>
    <row r="136" spans="1:17" x14ac:dyDescent="0.25">
      <c r="A136" s="76" t="s">
        <v>82</v>
      </c>
      <c r="B136" s="130">
        <f>IF(B$7=0,0,B$7/ISI_fec!B$7)</f>
        <v>0</v>
      </c>
      <c r="C136" s="130">
        <f>IF(C$7=0,0,C$7/ISI_fec!C$7)</f>
        <v>0</v>
      </c>
      <c r="D136" s="130">
        <f>IF(D$7=0,0,D$7/ISI_fec!D$7)</f>
        <v>0</v>
      </c>
      <c r="E136" s="130">
        <f>IF(E$7=0,0,E$7/ISI_fec!E$7)</f>
        <v>0</v>
      </c>
      <c r="F136" s="130">
        <f>IF(F$7=0,0,F$7/ISI_fec!F$7)</f>
        <v>0</v>
      </c>
      <c r="G136" s="130">
        <f>IF(G$7=0,0,G$7/ISI_fec!G$7)</f>
        <v>0</v>
      </c>
      <c r="H136" s="130">
        <f>IF(H$7=0,0,H$7/ISI_fec!H$7)</f>
        <v>0</v>
      </c>
      <c r="I136" s="130">
        <f>IF(I$7=0,0,I$7/ISI_fec!I$7)</f>
        <v>0</v>
      </c>
      <c r="J136" s="130">
        <f>IF(J$7=0,0,J$7/ISI_fec!J$7)</f>
        <v>0</v>
      </c>
      <c r="K136" s="130">
        <f>IF(K$7=0,0,K$7/ISI_fec!K$7)</f>
        <v>0</v>
      </c>
      <c r="L136" s="130">
        <f>IF(L$7=0,0,L$7/ISI_fec!L$7)</f>
        <v>0</v>
      </c>
      <c r="M136" s="130">
        <f>IF(M$7=0,0,M$7/ISI_fec!M$7)</f>
        <v>0</v>
      </c>
      <c r="N136" s="130">
        <f>IF(N$7=0,0,N$7/ISI_fec!N$7)</f>
        <v>0</v>
      </c>
      <c r="O136" s="130">
        <f>IF(O$7=0,0,O$7/ISI_fec!O$7)</f>
        <v>0</v>
      </c>
      <c r="P136" s="130">
        <f>IF(P$7=0,0,P$7/ISI_fec!P$7)</f>
        <v>0</v>
      </c>
      <c r="Q136" s="130">
        <f>IF(Q$7=0,0,Q$7/ISI_fec!Q$7)</f>
        <v>0</v>
      </c>
    </row>
    <row r="137" spans="1:17" x14ac:dyDescent="0.25">
      <c r="A137" s="76" t="s">
        <v>81</v>
      </c>
      <c r="B137" s="130">
        <f>IF(B$8=0,0,B$8/ISI_fec!B$8)</f>
        <v>0</v>
      </c>
      <c r="C137" s="130">
        <f>IF(C$8=0,0,C$8/ISI_fec!C$8)</f>
        <v>0</v>
      </c>
      <c r="D137" s="130">
        <f>IF(D$8=0,0,D$8/ISI_fec!D$8)</f>
        <v>0</v>
      </c>
      <c r="E137" s="130">
        <f>IF(E$8=0,0,E$8/ISI_fec!E$8)</f>
        <v>0</v>
      </c>
      <c r="F137" s="130">
        <f>IF(F$8=0,0,F$8/ISI_fec!F$8)</f>
        <v>0</v>
      </c>
      <c r="G137" s="130">
        <f>IF(G$8=0,0,G$8/ISI_fec!G$8)</f>
        <v>0</v>
      </c>
      <c r="H137" s="130">
        <f>IF(H$8=0,0,H$8/ISI_fec!H$8)</f>
        <v>0</v>
      </c>
      <c r="I137" s="130">
        <f>IF(I$8=0,0,I$8/ISI_fec!I$8)</f>
        <v>0</v>
      </c>
      <c r="J137" s="130">
        <f>IF(J$8=0,0,J$8/ISI_fec!J$8)</f>
        <v>0</v>
      </c>
      <c r="K137" s="130">
        <f>IF(K$8=0,0,K$8/ISI_fec!K$8)</f>
        <v>0</v>
      </c>
      <c r="L137" s="130">
        <f>IF(L$8=0,0,L$8/ISI_fec!L$8)</f>
        <v>0</v>
      </c>
      <c r="M137" s="130">
        <f>IF(M$8=0,0,M$8/ISI_fec!M$8)</f>
        <v>0</v>
      </c>
      <c r="N137" s="130">
        <f>IF(N$8=0,0,N$8/ISI_fec!N$8)</f>
        <v>0</v>
      </c>
      <c r="O137" s="130">
        <f>IF(O$8=0,0,O$8/ISI_fec!O$8)</f>
        <v>0</v>
      </c>
      <c r="P137" s="130">
        <f>IF(P$8=0,0,P$8/ISI_fec!P$8)</f>
        <v>0</v>
      </c>
      <c r="Q137" s="130">
        <f>IF(Q$8=0,0,Q$8/ISI_fec!Q$8)</f>
        <v>0</v>
      </c>
    </row>
    <row r="138" spans="1:17" x14ac:dyDescent="0.25">
      <c r="A138" s="76" t="s">
        <v>80</v>
      </c>
      <c r="B138" s="130">
        <f>IF(B$9=0,0,B$9/ISI_fec!B$9)</f>
        <v>0</v>
      </c>
      <c r="C138" s="130">
        <f>IF(C$9=0,0,C$9/ISI_fec!C$9)</f>
        <v>0</v>
      </c>
      <c r="D138" s="130">
        <f>IF(D$9=0,0,D$9/ISI_fec!D$9)</f>
        <v>0</v>
      </c>
      <c r="E138" s="130">
        <f>IF(E$9=0,0,E$9/ISI_fec!E$9)</f>
        <v>0</v>
      </c>
      <c r="F138" s="130">
        <f>IF(F$9=0,0,F$9/ISI_fec!F$9)</f>
        <v>0</v>
      </c>
      <c r="G138" s="130">
        <f>IF(G$9=0,0,G$9/ISI_fec!G$9)</f>
        <v>0</v>
      </c>
      <c r="H138" s="130">
        <f>IF(H$9=0,0,H$9/ISI_fec!H$9)</f>
        <v>0</v>
      </c>
      <c r="I138" s="130">
        <f>IF(I$9=0,0,I$9/ISI_fec!I$9)</f>
        <v>0</v>
      </c>
      <c r="J138" s="130">
        <f>IF(J$9=0,0,J$9/ISI_fec!J$9)</f>
        <v>0</v>
      </c>
      <c r="K138" s="130">
        <f>IF(K$9=0,0,K$9/ISI_fec!K$9)</f>
        <v>0</v>
      </c>
      <c r="L138" s="130">
        <f>IF(L$9=0,0,L$9/ISI_fec!L$9)</f>
        <v>0</v>
      </c>
      <c r="M138" s="130">
        <f>IF(M$9=0,0,M$9/ISI_fec!M$9)</f>
        <v>0</v>
      </c>
      <c r="N138" s="130">
        <f>IF(N$9=0,0,N$9/ISI_fec!N$9)</f>
        <v>0</v>
      </c>
      <c r="O138" s="130">
        <f>IF(O$9=0,0,O$9/ISI_fec!O$9)</f>
        <v>0</v>
      </c>
      <c r="P138" s="130">
        <f>IF(P$9=0,0,P$9/ISI_fec!P$9)</f>
        <v>0</v>
      </c>
      <c r="Q138" s="130">
        <f>IF(Q$9=0,0,Q$9/ISI_fec!Q$9)</f>
        <v>0</v>
      </c>
    </row>
    <row r="139" spans="1:17" x14ac:dyDescent="0.25">
      <c r="A139" s="129" t="s">
        <v>79</v>
      </c>
      <c r="B139" s="128">
        <f>IF(B$10=0,0,B$10/ISI_fec!B$10)</f>
        <v>0</v>
      </c>
      <c r="C139" s="128">
        <f>IF(C$10=0,0,C$10/ISI_fec!C$10)</f>
        <v>0</v>
      </c>
      <c r="D139" s="128">
        <f>IF(D$10=0,0,D$10/ISI_fec!D$10)</f>
        <v>0</v>
      </c>
      <c r="E139" s="128">
        <f>IF(E$10=0,0,E$10/ISI_fec!E$10)</f>
        <v>0</v>
      </c>
      <c r="F139" s="128">
        <f>IF(F$10=0,0,F$10/ISI_fec!F$10)</f>
        <v>0</v>
      </c>
      <c r="G139" s="128">
        <f>IF(G$10=0,0,G$10/ISI_fec!G$10)</f>
        <v>0</v>
      </c>
      <c r="H139" s="128">
        <f>IF(H$10=0,0,H$10/ISI_fec!H$10)</f>
        <v>0</v>
      </c>
      <c r="I139" s="128">
        <f>IF(I$10=0,0,I$10/ISI_fec!I$10)</f>
        <v>0</v>
      </c>
      <c r="J139" s="128">
        <f>IF(J$10=0,0,J$10/ISI_fec!J$10)</f>
        <v>0</v>
      </c>
      <c r="K139" s="128">
        <f>IF(K$10=0,0,K$10/ISI_fec!K$10)</f>
        <v>0</v>
      </c>
      <c r="L139" s="128">
        <f>IF(L$10=0,0,L$10/ISI_fec!L$10)</f>
        <v>0</v>
      </c>
      <c r="M139" s="128">
        <f>IF(M$10=0,0,M$10/ISI_fec!M$10)</f>
        <v>0</v>
      </c>
      <c r="N139" s="128">
        <f>IF(N$10=0,0,N$10/ISI_fec!N$10)</f>
        <v>0</v>
      </c>
      <c r="O139" s="128">
        <f>IF(O$10=0,0,O$10/ISI_fec!O$10)</f>
        <v>0</v>
      </c>
      <c r="P139" s="128">
        <f>IF(P$10=0,0,P$10/ISI_fec!P$10)</f>
        <v>0</v>
      </c>
      <c r="Q139" s="128">
        <f>IF(Q$10=0,0,Q$10/ISI_fec!Q$10)</f>
        <v>0</v>
      </c>
    </row>
    <row r="140" spans="1:17" x14ac:dyDescent="0.25">
      <c r="A140" s="127" t="s">
        <v>117</v>
      </c>
      <c r="B140" s="126">
        <f>IF(B$15=0,0,B$15/ISI_fec!B$15)</f>
        <v>0</v>
      </c>
      <c r="C140" s="126">
        <f>IF(C$15=0,0,C$15/ISI_fec!C$15)</f>
        <v>0</v>
      </c>
      <c r="D140" s="126">
        <f>IF(D$15=0,0,D$15/ISI_fec!D$15)</f>
        <v>0</v>
      </c>
      <c r="E140" s="126">
        <f>IF(E$15=0,0,E$15/ISI_fec!E$15)</f>
        <v>0</v>
      </c>
      <c r="F140" s="126">
        <f>IF(F$15=0,0,F$15/ISI_fec!F$15)</f>
        <v>0</v>
      </c>
      <c r="G140" s="126">
        <f>IF(G$15=0,0,G$15/ISI_fec!G$15)</f>
        <v>0</v>
      </c>
      <c r="H140" s="126">
        <f>IF(H$15=0,0,H$15/ISI_fec!H$15)</f>
        <v>0</v>
      </c>
      <c r="I140" s="126">
        <f>IF(I$15=0,0,I$15/ISI_fec!I$15)</f>
        <v>0</v>
      </c>
      <c r="J140" s="126">
        <f>IF(J$15=0,0,J$15/ISI_fec!J$15)</f>
        <v>0</v>
      </c>
      <c r="K140" s="126">
        <f>IF(K$15=0,0,K$15/ISI_fec!K$15)</f>
        <v>0</v>
      </c>
      <c r="L140" s="126">
        <f>IF(L$15=0,0,L$15/ISI_fec!L$15)</f>
        <v>0</v>
      </c>
      <c r="M140" s="126">
        <f>IF(M$15=0,0,M$15/ISI_fec!M$15)</f>
        <v>0</v>
      </c>
      <c r="N140" s="126">
        <f>IF(N$15=0,0,N$15/ISI_fec!N$15)</f>
        <v>0</v>
      </c>
      <c r="O140" s="126">
        <f>IF(O$15=0,0,O$15/ISI_fec!O$15)</f>
        <v>0</v>
      </c>
      <c r="P140" s="126">
        <f>IF(P$15=0,0,P$15/ISI_fec!P$15)</f>
        <v>0</v>
      </c>
      <c r="Q140" s="126">
        <f>IF(Q$15=0,0,Q$15/ISI_fec!Q$15)</f>
        <v>0</v>
      </c>
    </row>
    <row r="141" spans="1:17" x14ac:dyDescent="0.25">
      <c r="A141" s="127" t="s">
        <v>116</v>
      </c>
      <c r="B141" s="126">
        <f>IF(B$21=0,0,B$21/ISI_fec!B$21)</f>
        <v>0</v>
      </c>
      <c r="C141" s="126">
        <f>IF(C$21=0,0,C$21/ISI_fec!C$21)</f>
        <v>0</v>
      </c>
      <c r="D141" s="126">
        <f>IF(D$21=0,0,D$21/ISI_fec!D$21)</f>
        <v>0</v>
      </c>
      <c r="E141" s="126">
        <f>IF(E$21=0,0,E$21/ISI_fec!E$21)</f>
        <v>0</v>
      </c>
      <c r="F141" s="126">
        <f>IF(F$21=0,0,F$21/ISI_fec!F$21)</f>
        <v>0</v>
      </c>
      <c r="G141" s="126">
        <f>IF(G$21=0,0,G$21/ISI_fec!G$21)</f>
        <v>0</v>
      </c>
      <c r="H141" s="126">
        <f>IF(H$21=0,0,H$21/ISI_fec!H$21)</f>
        <v>0</v>
      </c>
      <c r="I141" s="126">
        <f>IF(I$21=0,0,I$21/ISI_fec!I$21)</f>
        <v>0</v>
      </c>
      <c r="J141" s="126">
        <f>IF(J$21=0,0,J$21/ISI_fec!J$21)</f>
        <v>0</v>
      </c>
      <c r="K141" s="126">
        <f>IF(K$21=0,0,K$21/ISI_fec!K$21)</f>
        <v>0</v>
      </c>
      <c r="L141" s="126">
        <f>IF(L$21=0,0,L$21/ISI_fec!L$21)</f>
        <v>0</v>
      </c>
      <c r="M141" s="126">
        <f>IF(M$21=0,0,M$21/ISI_fec!M$21)</f>
        <v>0</v>
      </c>
      <c r="N141" s="126">
        <f>IF(N$21=0,0,N$21/ISI_fec!N$21)</f>
        <v>0</v>
      </c>
      <c r="O141" s="126">
        <f>IF(O$21=0,0,O$21/ISI_fec!O$21)</f>
        <v>0</v>
      </c>
      <c r="P141" s="126">
        <f>IF(P$21=0,0,P$21/ISI_fec!P$21)</f>
        <v>0</v>
      </c>
      <c r="Q141" s="126">
        <f>IF(Q$21=0,0,Q$21/ISI_fec!Q$21)</f>
        <v>0</v>
      </c>
    </row>
    <row r="142" spans="1:17" x14ac:dyDescent="0.25">
      <c r="A142" s="127" t="s">
        <v>113</v>
      </c>
      <c r="B142" s="126">
        <f>IF(B$27=0,0,B$27/ISI_fec!B$27)</f>
        <v>0</v>
      </c>
      <c r="C142" s="126">
        <f>IF(C$27=0,0,C$27/ISI_fec!C$27)</f>
        <v>0</v>
      </c>
      <c r="D142" s="126">
        <f>IF(D$27=0,0,D$27/ISI_fec!D$27)</f>
        <v>0</v>
      </c>
      <c r="E142" s="126">
        <f>IF(E$27=0,0,E$27/ISI_fec!E$27)</f>
        <v>0</v>
      </c>
      <c r="F142" s="126">
        <f>IF(F$27=0,0,F$27/ISI_fec!F$27)</f>
        <v>0</v>
      </c>
      <c r="G142" s="126">
        <f>IF(G$27=0,0,G$27/ISI_fec!G$27)</f>
        <v>0</v>
      </c>
      <c r="H142" s="126">
        <f>IF(H$27=0,0,H$27/ISI_fec!H$27)</f>
        <v>0</v>
      </c>
      <c r="I142" s="126">
        <f>IF(I$27=0,0,I$27/ISI_fec!I$27)</f>
        <v>0</v>
      </c>
      <c r="J142" s="126">
        <f>IF(J$27=0,0,J$27/ISI_fec!J$27)</f>
        <v>0</v>
      </c>
      <c r="K142" s="126">
        <f>IF(K$27=0,0,K$27/ISI_fec!K$27)</f>
        <v>0</v>
      </c>
      <c r="L142" s="126">
        <f>IF(L$27=0,0,L$27/ISI_fec!L$27)</f>
        <v>0</v>
      </c>
      <c r="M142" s="126">
        <f>IF(M$27=0,0,M$27/ISI_fec!M$27)</f>
        <v>0</v>
      </c>
      <c r="N142" s="126">
        <f>IF(N$27=0,0,N$27/ISI_fec!N$27)</f>
        <v>0</v>
      </c>
      <c r="O142" s="126">
        <f>IF(O$27=0,0,O$27/ISI_fec!O$27)</f>
        <v>0</v>
      </c>
      <c r="P142" s="126">
        <f>IF(P$27=0,0,P$27/ISI_fec!P$27)</f>
        <v>0</v>
      </c>
      <c r="Q142" s="126">
        <f>IF(Q$27=0,0,Q$27/ISI_fec!Q$27)</f>
        <v>0</v>
      </c>
    </row>
    <row r="143" spans="1:17" x14ac:dyDescent="0.25">
      <c r="A143" s="72" t="s">
        <v>112</v>
      </c>
      <c r="B143" s="125">
        <f>IF(B$34=0,0,B$34/ISI_fec!B$34)</f>
        <v>0</v>
      </c>
      <c r="C143" s="125">
        <f>IF(C$34=0,0,C$34/ISI_fec!C$34)</f>
        <v>0</v>
      </c>
      <c r="D143" s="125">
        <f>IF(D$34=0,0,D$34/ISI_fec!D$34)</f>
        <v>0</v>
      </c>
      <c r="E143" s="125">
        <f>IF(E$34=0,0,E$34/ISI_fec!E$34)</f>
        <v>0</v>
      </c>
      <c r="F143" s="125">
        <f>IF(F$34=0,0,F$34/ISI_fec!F$34)</f>
        <v>0</v>
      </c>
      <c r="G143" s="125">
        <f>IF(G$34=0,0,G$34/ISI_fec!G$34)</f>
        <v>0</v>
      </c>
      <c r="H143" s="125">
        <f>IF(H$34=0,0,H$34/ISI_fec!H$34)</f>
        <v>0</v>
      </c>
      <c r="I143" s="125">
        <f>IF(I$34=0,0,I$34/ISI_fec!I$34)</f>
        <v>0</v>
      </c>
      <c r="J143" s="125">
        <f>IF(J$34=0,0,J$34/ISI_fec!J$34)</f>
        <v>0</v>
      </c>
      <c r="K143" s="125">
        <f>IF(K$34=0,0,K$34/ISI_fec!K$34)</f>
        <v>0</v>
      </c>
      <c r="L143" s="125">
        <f>IF(L$34=0,0,L$34/ISI_fec!L$34)</f>
        <v>0</v>
      </c>
      <c r="M143" s="125">
        <f>IF(M$34=0,0,M$34/ISI_fec!M$34)</f>
        <v>0</v>
      </c>
      <c r="N143" s="125">
        <f>IF(N$34=0,0,N$34/ISI_fec!N$34)</f>
        <v>0</v>
      </c>
      <c r="O143" s="125">
        <f>IF(O$34=0,0,O$34/ISI_fec!O$34)</f>
        <v>0</v>
      </c>
      <c r="P143" s="125">
        <f>IF(P$34=0,0,P$34/ISI_fec!P$34)</f>
        <v>0</v>
      </c>
      <c r="Q143" s="125">
        <f>IF(Q$34=0,0,Q$34/ISI_fec!Q$34)</f>
        <v>0</v>
      </c>
    </row>
    <row r="144" spans="1:17" x14ac:dyDescent="0.25">
      <c r="A144" s="135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131</v>
      </c>
      <c r="B145" s="133">
        <f>IF(B$53=0,0,(B$53-B$94)/ISI_fec!B$53)</f>
        <v>0</v>
      </c>
      <c r="C145" s="133">
        <f>IF(C$53=0,0,(C$53-C$94)/ISI_fec!C$53)</f>
        <v>0</v>
      </c>
      <c r="D145" s="133">
        <f>IF(D$53=0,0,(D$53-D$94)/ISI_fec!D$53)</f>
        <v>0</v>
      </c>
      <c r="E145" s="133">
        <f>IF(E$53=0,0,(E$53-E$94)/ISI_fec!E$53)</f>
        <v>0</v>
      </c>
      <c r="F145" s="133">
        <f>IF(F$53=0,0,(F$53-F$94)/ISI_fec!F$53)</f>
        <v>0</v>
      </c>
      <c r="G145" s="133">
        <f>IF(G$53=0,0,(G$53-G$94)/ISI_fec!G$53)</f>
        <v>0</v>
      </c>
      <c r="H145" s="133">
        <f>IF(H$53=0,0,(H$53-H$94)/ISI_fec!H$53)</f>
        <v>0</v>
      </c>
      <c r="I145" s="133">
        <f>IF(I$53=0,0,(I$53-I$94)/ISI_fec!I$53)</f>
        <v>0</v>
      </c>
      <c r="J145" s="133">
        <f>IF(J$53=0,0,(J$53-J$94)/ISI_fec!J$53)</f>
        <v>0</v>
      </c>
      <c r="K145" s="133">
        <f>IF(K$53=0,0,(K$53-K$94)/ISI_fec!K$53)</f>
        <v>0</v>
      </c>
      <c r="L145" s="133">
        <f>IF(L$53=0,0,(L$53-L$94)/ISI_fec!L$53)</f>
        <v>0</v>
      </c>
      <c r="M145" s="133">
        <f>IF(M$53=0,0,(M$53-M$94)/ISI_fec!M$53)</f>
        <v>0</v>
      </c>
      <c r="N145" s="133">
        <f>IF(N$53=0,0,(N$53-N$94)/ISI_fec!N$53)</f>
        <v>0</v>
      </c>
      <c r="O145" s="133">
        <f>IF(O$53=0,0,(O$53-O$94)/ISI_fec!O$53)</f>
        <v>0</v>
      </c>
      <c r="P145" s="133">
        <f>IF(P$53=0,0,(P$53-P$94)/ISI_fec!P$53)</f>
        <v>0</v>
      </c>
      <c r="Q145" s="133">
        <f>IF(Q$53=0,0,(Q$53-Q$94)/ISI_fec!Q$53)</f>
        <v>0</v>
      </c>
    </row>
    <row r="146" spans="1:17" x14ac:dyDescent="0.25">
      <c r="A146" s="132" t="s">
        <v>83</v>
      </c>
      <c r="B146" s="131">
        <f>IF(B$54=0,0,B$54/ISI_fec!B$54)</f>
        <v>0</v>
      </c>
      <c r="C146" s="131">
        <f>IF(C$54=0,0,C$54/ISI_fec!C$54)</f>
        <v>0</v>
      </c>
      <c r="D146" s="131">
        <f>IF(D$54=0,0,D$54/ISI_fec!D$54)</f>
        <v>0</v>
      </c>
      <c r="E146" s="131">
        <f>IF(E$54=0,0,E$54/ISI_fec!E$54)</f>
        <v>0</v>
      </c>
      <c r="F146" s="131">
        <f>IF(F$54=0,0,F$54/ISI_fec!F$54)</f>
        <v>0</v>
      </c>
      <c r="G146" s="131">
        <f>IF(G$54=0,0,G$54/ISI_fec!G$54)</f>
        <v>0</v>
      </c>
      <c r="H146" s="131">
        <f>IF(H$54=0,0,H$54/ISI_fec!H$54)</f>
        <v>0</v>
      </c>
      <c r="I146" s="131">
        <f>IF(I$54=0,0,I$54/ISI_fec!I$54)</f>
        <v>0</v>
      </c>
      <c r="J146" s="131">
        <f>IF(J$54=0,0,J$54/ISI_fec!J$54)</f>
        <v>0</v>
      </c>
      <c r="K146" s="131">
        <f>IF(K$54=0,0,K$54/ISI_fec!K$54)</f>
        <v>0</v>
      </c>
      <c r="L146" s="131">
        <f>IF(L$54=0,0,L$54/ISI_fec!L$54)</f>
        <v>0</v>
      </c>
      <c r="M146" s="131">
        <f>IF(M$54=0,0,M$54/ISI_fec!M$54)</f>
        <v>0</v>
      </c>
      <c r="N146" s="131">
        <f>IF(N$54=0,0,N$54/ISI_fec!N$54)</f>
        <v>0</v>
      </c>
      <c r="O146" s="131">
        <f>IF(O$54=0,0,O$54/ISI_fec!O$54)</f>
        <v>0</v>
      </c>
      <c r="P146" s="131">
        <f>IF(P$54=0,0,P$54/ISI_fec!P$54)</f>
        <v>0</v>
      </c>
      <c r="Q146" s="131">
        <f>IF(Q$54=0,0,Q$54/ISI_fec!Q$54)</f>
        <v>0</v>
      </c>
    </row>
    <row r="147" spans="1:17" x14ac:dyDescent="0.25">
      <c r="A147" s="76" t="s">
        <v>82</v>
      </c>
      <c r="B147" s="130">
        <f>IF(B$55=0,0,B$55/ISI_fec!B$55)</f>
        <v>0</v>
      </c>
      <c r="C147" s="130">
        <f>IF(C$55=0,0,C$55/ISI_fec!C$55)</f>
        <v>0</v>
      </c>
      <c r="D147" s="130">
        <f>IF(D$55=0,0,D$55/ISI_fec!D$55)</f>
        <v>0</v>
      </c>
      <c r="E147" s="130">
        <f>IF(E$55=0,0,E$55/ISI_fec!E$55)</f>
        <v>0</v>
      </c>
      <c r="F147" s="130">
        <f>IF(F$55=0,0,F$55/ISI_fec!F$55)</f>
        <v>0</v>
      </c>
      <c r="G147" s="130">
        <f>IF(G$55=0,0,G$55/ISI_fec!G$55)</f>
        <v>0</v>
      </c>
      <c r="H147" s="130">
        <f>IF(H$55=0,0,H$55/ISI_fec!H$55)</f>
        <v>0</v>
      </c>
      <c r="I147" s="130">
        <f>IF(I$55=0,0,I$55/ISI_fec!I$55)</f>
        <v>0</v>
      </c>
      <c r="J147" s="130">
        <f>IF(J$55=0,0,J$55/ISI_fec!J$55)</f>
        <v>0</v>
      </c>
      <c r="K147" s="130">
        <f>IF(K$55=0,0,K$55/ISI_fec!K$55)</f>
        <v>0</v>
      </c>
      <c r="L147" s="130">
        <f>IF(L$55=0,0,L$55/ISI_fec!L$55)</f>
        <v>0</v>
      </c>
      <c r="M147" s="130">
        <f>IF(M$55=0,0,M$55/ISI_fec!M$55)</f>
        <v>0</v>
      </c>
      <c r="N147" s="130">
        <f>IF(N$55=0,0,N$55/ISI_fec!N$55)</f>
        <v>0</v>
      </c>
      <c r="O147" s="130">
        <f>IF(O$55=0,0,O$55/ISI_fec!O$55)</f>
        <v>0</v>
      </c>
      <c r="P147" s="130">
        <f>IF(P$55=0,0,P$55/ISI_fec!P$55)</f>
        <v>0</v>
      </c>
      <c r="Q147" s="130">
        <f>IF(Q$55=0,0,Q$55/ISI_fec!Q$55)</f>
        <v>0</v>
      </c>
    </row>
    <row r="148" spans="1:17" x14ac:dyDescent="0.25">
      <c r="A148" s="76" t="s">
        <v>81</v>
      </c>
      <c r="B148" s="130">
        <f>IF(B$56=0,0,B$56/ISI_fec!B$56)</f>
        <v>0</v>
      </c>
      <c r="C148" s="130">
        <f>IF(C$56=0,0,C$56/ISI_fec!C$56)</f>
        <v>0</v>
      </c>
      <c r="D148" s="130">
        <f>IF(D$56=0,0,D$56/ISI_fec!D$56)</f>
        <v>0</v>
      </c>
      <c r="E148" s="130">
        <f>IF(E$56=0,0,E$56/ISI_fec!E$56)</f>
        <v>0</v>
      </c>
      <c r="F148" s="130">
        <f>IF(F$56=0,0,F$56/ISI_fec!F$56)</f>
        <v>0</v>
      </c>
      <c r="G148" s="130">
        <f>IF(G$56=0,0,G$56/ISI_fec!G$56)</f>
        <v>0</v>
      </c>
      <c r="H148" s="130">
        <f>IF(H$56=0,0,H$56/ISI_fec!H$56)</f>
        <v>0</v>
      </c>
      <c r="I148" s="130">
        <f>IF(I$56=0,0,I$56/ISI_fec!I$56)</f>
        <v>0</v>
      </c>
      <c r="J148" s="130">
        <f>IF(J$56=0,0,J$56/ISI_fec!J$56)</f>
        <v>0</v>
      </c>
      <c r="K148" s="130">
        <f>IF(K$56=0,0,K$56/ISI_fec!K$56)</f>
        <v>0</v>
      </c>
      <c r="L148" s="130">
        <f>IF(L$56=0,0,L$56/ISI_fec!L$56)</f>
        <v>0</v>
      </c>
      <c r="M148" s="130">
        <f>IF(M$56=0,0,M$56/ISI_fec!M$56)</f>
        <v>0</v>
      </c>
      <c r="N148" s="130">
        <f>IF(N$56=0,0,N$56/ISI_fec!N$56)</f>
        <v>0</v>
      </c>
      <c r="O148" s="130">
        <f>IF(O$56=0,0,O$56/ISI_fec!O$56)</f>
        <v>0</v>
      </c>
      <c r="P148" s="130">
        <f>IF(P$56=0,0,P$56/ISI_fec!P$56)</f>
        <v>0</v>
      </c>
      <c r="Q148" s="130">
        <f>IF(Q$56=0,0,Q$56/ISI_fec!Q$56)</f>
        <v>0</v>
      </c>
    </row>
    <row r="149" spans="1:17" x14ac:dyDescent="0.25">
      <c r="A149" s="76" t="s">
        <v>80</v>
      </c>
      <c r="B149" s="130">
        <f>IF(B$57=0,0,B$57/ISI_fec!B$57)</f>
        <v>0</v>
      </c>
      <c r="C149" s="130">
        <f>IF(C$57=0,0,C$57/ISI_fec!C$57)</f>
        <v>0</v>
      </c>
      <c r="D149" s="130">
        <f>IF(D$57=0,0,D$57/ISI_fec!D$57)</f>
        <v>0</v>
      </c>
      <c r="E149" s="130">
        <f>IF(E$57=0,0,E$57/ISI_fec!E$57)</f>
        <v>0</v>
      </c>
      <c r="F149" s="130">
        <f>IF(F$57=0,0,F$57/ISI_fec!F$57)</f>
        <v>0</v>
      </c>
      <c r="G149" s="130">
        <f>IF(G$57=0,0,G$57/ISI_fec!G$57)</f>
        <v>0</v>
      </c>
      <c r="H149" s="130">
        <f>IF(H$57=0,0,H$57/ISI_fec!H$57)</f>
        <v>0</v>
      </c>
      <c r="I149" s="130">
        <f>IF(I$57=0,0,I$57/ISI_fec!I$57)</f>
        <v>0</v>
      </c>
      <c r="J149" s="130">
        <f>IF(J$57=0,0,J$57/ISI_fec!J$57)</f>
        <v>0</v>
      </c>
      <c r="K149" s="130">
        <f>IF(K$57=0,0,K$57/ISI_fec!K$57)</f>
        <v>0</v>
      </c>
      <c r="L149" s="130">
        <f>IF(L$57=0,0,L$57/ISI_fec!L$57)</f>
        <v>0</v>
      </c>
      <c r="M149" s="130">
        <f>IF(M$57=0,0,M$57/ISI_fec!M$57)</f>
        <v>0</v>
      </c>
      <c r="N149" s="130">
        <f>IF(N$57=0,0,N$57/ISI_fec!N$57)</f>
        <v>0</v>
      </c>
      <c r="O149" s="130">
        <f>IF(O$57=0,0,O$57/ISI_fec!O$57)</f>
        <v>0</v>
      </c>
      <c r="P149" s="130">
        <f>IF(P$57=0,0,P$57/ISI_fec!P$57)</f>
        <v>0</v>
      </c>
      <c r="Q149" s="130">
        <f>IF(Q$57=0,0,Q$57/ISI_fec!Q$57)</f>
        <v>0</v>
      </c>
    </row>
    <row r="150" spans="1:17" x14ac:dyDescent="0.25">
      <c r="A150" s="129" t="s">
        <v>79</v>
      </c>
      <c r="B150" s="128">
        <f>IF(B$58=0,0,B$58/ISI_fec!B$58)</f>
        <v>0</v>
      </c>
      <c r="C150" s="128">
        <f>IF(C$58=0,0,C$58/ISI_fec!C$58)</f>
        <v>0</v>
      </c>
      <c r="D150" s="128">
        <f>IF(D$58=0,0,D$58/ISI_fec!D$58)</f>
        <v>0</v>
      </c>
      <c r="E150" s="128">
        <f>IF(E$58=0,0,E$58/ISI_fec!E$58)</f>
        <v>0</v>
      </c>
      <c r="F150" s="128">
        <f>IF(F$58=0,0,F$58/ISI_fec!F$58)</f>
        <v>0</v>
      </c>
      <c r="G150" s="128">
        <f>IF(G$58=0,0,G$58/ISI_fec!G$58)</f>
        <v>0</v>
      </c>
      <c r="H150" s="128">
        <f>IF(H$58=0,0,H$58/ISI_fec!H$58)</f>
        <v>0</v>
      </c>
      <c r="I150" s="128">
        <f>IF(I$58=0,0,I$58/ISI_fec!I$58)</f>
        <v>0</v>
      </c>
      <c r="J150" s="128">
        <f>IF(J$58=0,0,J$58/ISI_fec!J$58)</f>
        <v>0</v>
      </c>
      <c r="K150" s="128">
        <f>IF(K$58=0,0,K$58/ISI_fec!K$58)</f>
        <v>0</v>
      </c>
      <c r="L150" s="128">
        <f>IF(L$58=0,0,L$58/ISI_fec!L$58)</f>
        <v>0</v>
      </c>
      <c r="M150" s="128">
        <f>IF(M$58=0,0,M$58/ISI_fec!M$58)</f>
        <v>0</v>
      </c>
      <c r="N150" s="128">
        <f>IF(N$58=0,0,N$58/ISI_fec!N$58)</f>
        <v>0</v>
      </c>
      <c r="O150" s="128">
        <f>IF(O$58=0,0,O$58/ISI_fec!O$58)</f>
        <v>0</v>
      </c>
      <c r="P150" s="128">
        <f>IF(P$58=0,0,P$58/ISI_fec!P$58)</f>
        <v>0</v>
      </c>
      <c r="Q150" s="128">
        <f>IF(Q$58=0,0,Q$58/ISI_fec!Q$58)</f>
        <v>0</v>
      </c>
    </row>
    <row r="151" spans="1:17" x14ac:dyDescent="0.25">
      <c r="A151" s="127" t="s">
        <v>115</v>
      </c>
      <c r="B151" s="126">
        <f>IF(B$63=0,0,B$63/ISI_fec!B$63)</f>
        <v>0</v>
      </c>
      <c r="C151" s="126">
        <f>IF(C$63=0,0,C$63/ISI_fec!C$63)</f>
        <v>0</v>
      </c>
      <c r="D151" s="126">
        <f>IF(D$63=0,0,D$63/ISI_fec!D$63)</f>
        <v>0</v>
      </c>
      <c r="E151" s="126">
        <f>IF(E$63=0,0,E$63/ISI_fec!E$63)</f>
        <v>0</v>
      </c>
      <c r="F151" s="126">
        <f>IF(F$63=0,0,F$63/ISI_fec!F$63)</f>
        <v>0</v>
      </c>
      <c r="G151" s="126">
        <f>IF(G$63=0,0,G$63/ISI_fec!G$63)</f>
        <v>0</v>
      </c>
      <c r="H151" s="126">
        <f>IF(H$63=0,0,H$63/ISI_fec!H$63)</f>
        <v>0</v>
      </c>
      <c r="I151" s="126">
        <f>IF(I$63=0,0,I$63/ISI_fec!I$63)</f>
        <v>0</v>
      </c>
      <c r="J151" s="126">
        <f>IF(J$63=0,0,J$63/ISI_fec!J$63)</f>
        <v>0</v>
      </c>
      <c r="K151" s="126">
        <f>IF(K$63=0,0,K$63/ISI_fec!K$63)</f>
        <v>0</v>
      </c>
      <c r="L151" s="126">
        <f>IF(L$63=0,0,L$63/ISI_fec!L$63)</f>
        <v>0</v>
      </c>
      <c r="M151" s="126">
        <f>IF(M$63=0,0,M$63/ISI_fec!M$63)</f>
        <v>0</v>
      </c>
      <c r="N151" s="126">
        <f>IF(N$63=0,0,N$63/ISI_fec!N$63)</f>
        <v>0</v>
      </c>
      <c r="O151" s="126">
        <f>IF(O$63=0,0,O$63/ISI_fec!O$63)</f>
        <v>0</v>
      </c>
      <c r="P151" s="126">
        <f>IF(P$63=0,0,P$63/ISI_fec!P$63)</f>
        <v>0</v>
      </c>
      <c r="Q151" s="126">
        <f>IF(Q$63=0,0,Q$63/ISI_fec!Q$63)</f>
        <v>0</v>
      </c>
    </row>
    <row r="152" spans="1:17" x14ac:dyDescent="0.25">
      <c r="A152" s="127" t="s">
        <v>114</v>
      </c>
      <c r="B152" s="126">
        <f>IF(B$69=0,0,B$69/ISI_fec!B$69)</f>
        <v>0</v>
      </c>
      <c r="C152" s="126">
        <f>IF(C$69=0,0,C$69/ISI_fec!C$69)</f>
        <v>0</v>
      </c>
      <c r="D152" s="126">
        <f>IF(D$69=0,0,D$69/ISI_fec!D$69)</f>
        <v>0</v>
      </c>
      <c r="E152" s="126">
        <f>IF(E$69=0,0,E$69/ISI_fec!E$69)</f>
        <v>0</v>
      </c>
      <c r="F152" s="126">
        <f>IF(F$69=0,0,F$69/ISI_fec!F$69)</f>
        <v>0</v>
      </c>
      <c r="G152" s="126">
        <f>IF(G$69=0,0,G$69/ISI_fec!G$69)</f>
        <v>0</v>
      </c>
      <c r="H152" s="126">
        <f>IF(H$69=0,0,H$69/ISI_fec!H$69)</f>
        <v>0</v>
      </c>
      <c r="I152" s="126">
        <f>IF(I$69=0,0,I$69/ISI_fec!I$69)</f>
        <v>0</v>
      </c>
      <c r="J152" s="126">
        <f>IF(J$69=0,0,J$69/ISI_fec!J$69)</f>
        <v>0</v>
      </c>
      <c r="K152" s="126">
        <f>IF(K$69=0,0,K$69/ISI_fec!K$69)</f>
        <v>0</v>
      </c>
      <c r="L152" s="126">
        <f>IF(L$69=0,0,L$69/ISI_fec!L$69)</f>
        <v>0</v>
      </c>
      <c r="M152" s="126">
        <f>IF(M$69=0,0,M$69/ISI_fec!M$69)</f>
        <v>0</v>
      </c>
      <c r="N152" s="126">
        <f>IF(N$69=0,0,N$69/ISI_fec!N$69)</f>
        <v>0</v>
      </c>
      <c r="O152" s="126">
        <f>IF(O$69=0,0,O$69/ISI_fec!O$69)</f>
        <v>0</v>
      </c>
      <c r="P152" s="126">
        <f>IF(P$69=0,0,P$69/ISI_fec!P$69)</f>
        <v>0</v>
      </c>
      <c r="Q152" s="126">
        <f>IF(Q$69=0,0,Q$69/ISI_fec!Q$69)</f>
        <v>0</v>
      </c>
    </row>
    <row r="153" spans="1:17" x14ac:dyDescent="0.25">
      <c r="A153" s="127" t="s">
        <v>113</v>
      </c>
      <c r="B153" s="126">
        <f>IF(B$70=0,0,B$70/ISI_fec!B$70)</f>
        <v>0</v>
      </c>
      <c r="C153" s="126">
        <f>IF(C$70=0,0,C$70/ISI_fec!C$70)</f>
        <v>0</v>
      </c>
      <c r="D153" s="126">
        <f>IF(D$70=0,0,D$70/ISI_fec!D$70)</f>
        <v>0</v>
      </c>
      <c r="E153" s="126">
        <f>IF(E$70=0,0,E$70/ISI_fec!E$70)</f>
        <v>0</v>
      </c>
      <c r="F153" s="126">
        <f>IF(F$70=0,0,F$70/ISI_fec!F$70)</f>
        <v>0</v>
      </c>
      <c r="G153" s="126">
        <f>IF(G$70=0,0,G$70/ISI_fec!G$70)</f>
        <v>0</v>
      </c>
      <c r="H153" s="126">
        <f>IF(H$70=0,0,H$70/ISI_fec!H$70)</f>
        <v>0</v>
      </c>
      <c r="I153" s="126">
        <f>IF(I$70=0,0,I$70/ISI_fec!I$70)</f>
        <v>0</v>
      </c>
      <c r="J153" s="126">
        <f>IF(J$70=0,0,J$70/ISI_fec!J$70)</f>
        <v>0</v>
      </c>
      <c r="K153" s="126">
        <f>IF(K$70=0,0,K$70/ISI_fec!K$70)</f>
        <v>0</v>
      </c>
      <c r="L153" s="126">
        <f>IF(L$70=0,0,L$70/ISI_fec!L$70)</f>
        <v>0</v>
      </c>
      <c r="M153" s="126">
        <f>IF(M$70=0,0,M$70/ISI_fec!M$70)</f>
        <v>0</v>
      </c>
      <c r="N153" s="126">
        <f>IF(N$70=0,0,N$70/ISI_fec!N$70)</f>
        <v>0</v>
      </c>
      <c r="O153" s="126">
        <f>IF(O$70=0,0,O$70/ISI_fec!O$70)</f>
        <v>0</v>
      </c>
      <c r="P153" s="126">
        <f>IF(P$70=0,0,P$70/ISI_fec!P$70)</f>
        <v>0</v>
      </c>
      <c r="Q153" s="126">
        <f>IF(Q$70=0,0,Q$70/ISI_fec!Q$70)</f>
        <v>0</v>
      </c>
    </row>
    <row r="154" spans="1:17" x14ac:dyDescent="0.25">
      <c r="A154" s="72" t="s">
        <v>112</v>
      </c>
      <c r="B154" s="125">
        <f>IF(B$77=0,0,B$77/ISI_fec!B$77)</f>
        <v>0</v>
      </c>
      <c r="C154" s="125">
        <f>IF(C$77=0,0,C$77/ISI_fec!C$77)</f>
        <v>0</v>
      </c>
      <c r="D154" s="125">
        <f>IF(D$77=0,0,D$77/ISI_fec!D$77)</f>
        <v>0</v>
      </c>
      <c r="E154" s="125">
        <f>IF(E$77=0,0,E$77/ISI_fec!E$77)</f>
        <v>0</v>
      </c>
      <c r="F154" s="125">
        <f>IF(F$77=0,0,F$77/ISI_fec!F$77)</f>
        <v>0</v>
      </c>
      <c r="G154" s="125">
        <f>IF(G$77=0,0,G$77/ISI_fec!G$77)</f>
        <v>0</v>
      </c>
      <c r="H154" s="125">
        <f>IF(H$77=0,0,H$77/ISI_fec!H$77)</f>
        <v>0</v>
      </c>
      <c r="I154" s="125">
        <f>IF(I$77=0,0,I$77/ISI_fec!I$77)</f>
        <v>0</v>
      </c>
      <c r="J154" s="125">
        <f>IF(J$77=0,0,J$77/ISI_fec!J$77)</f>
        <v>0</v>
      </c>
      <c r="K154" s="125">
        <f>IF(K$77=0,0,K$77/ISI_fec!K$77)</f>
        <v>0</v>
      </c>
      <c r="L154" s="125">
        <f>IF(L$77=0,0,L$77/ISI_fec!L$77)</f>
        <v>0</v>
      </c>
      <c r="M154" s="125">
        <f>IF(M$77=0,0,M$77/ISI_fec!M$77)</f>
        <v>0</v>
      </c>
      <c r="N154" s="125">
        <f>IF(N$77=0,0,N$77/ISI_fec!N$77)</f>
        <v>0</v>
      </c>
      <c r="O154" s="125">
        <f>IF(O$77=0,0,O$77/ISI_fec!O$77)</f>
        <v>0</v>
      </c>
      <c r="P154" s="125">
        <f>IF(P$77=0,0,P$77/ISI_fec!P$77)</f>
        <v>0</v>
      </c>
      <c r="Q154" s="125">
        <f>IF(Q$77=0,0,Q$77/ISI_fec!Q$77)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0.79998168889431442"/>
    <pageSetUpPr fitToPage="1"/>
  </sheetPr>
  <dimension ref="A1:Q10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SUM(B4:B8)</f>
        <v>0</v>
      </c>
      <c r="C3" s="46">
        <f t="shared" ref="C3:Q3" si="0">SUM(C4:C8)</f>
        <v>0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0</v>
      </c>
      <c r="M3" s="46">
        <f t="shared" si="0"/>
        <v>0</v>
      </c>
      <c r="N3" s="46">
        <f t="shared" si="0"/>
        <v>0</v>
      </c>
      <c r="O3" s="46">
        <f t="shared" si="0"/>
        <v>0</v>
      </c>
      <c r="P3" s="46">
        <f t="shared" si="0"/>
        <v>0</v>
      </c>
      <c r="Q3" s="46">
        <f t="shared" si="0"/>
        <v>0</v>
      </c>
    </row>
    <row r="4" spans="1:17" x14ac:dyDescent="0.25">
      <c r="A4" s="110" t="s">
        <v>44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80" t="s">
        <v>59</v>
      </c>
      <c r="B5" s="189">
        <f>SUM(B6:B7)</f>
        <v>0</v>
      </c>
      <c r="C5" s="189">
        <f t="shared" ref="C5:Q5" si="1">SUM(C6:C7)</f>
        <v>0</v>
      </c>
      <c r="D5" s="189">
        <f t="shared" si="1"/>
        <v>0</v>
      </c>
      <c r="E5" s="189">
        <f t="shared" si="1"/>
        <v>0</v>
      </c>
      <c r="F5" s="189">
        <f t="shared" si="1"/>
        <v>0</v>
      </c>
      <c r="G5" s="189">
        <f t="shared" si="1"/>
        <v>0</v>
      </c>
      <c r="H5" s="189">
        <f t="shared" si="1"/>
        <v>0</v>
      </c>
      <c r="I5" s="189">
        <f t="shared" si="1"/>
        <v>0</v>
      </c>
      <c r="J5" s="189">
        <f t="shared" si="1"/>
        <v>0</v>
      </c>
      <c r="K5" s="189">
        <f t="shared" si="1"/>
        <v>0</v>
      </c>
      <c r="L5" s="189">
        <f t="shared" si="1"/>
        <v>0</v>
      </c>
      <c r="M5" s="189">
        <f t="shared" si="1"/>
        <v>0</v>
      </c>
      <c r="N5" s="189">
        <f t="shared" si="1"/>
        <v>0</v>
      </c>
      <c r="O5" s="189">
        <f t="shared" si="1"/>
        <v>0</v>
      </c>
      <c r="P5" s="189">
        <f t="shared" si="1"/>
        <v>0</v>
      </c>
      <c r="Q5" s="189">
        <f t="shared" si="1"/>
        <v>0</v>
      </c>
    </row>
    <row r="6" spans="1:17" x14ac:dyDescent="0.25">
      <c r="A6" s="179" t="s">
        <v>43</v>
      </c>
      <c r="B6" s="189">
        <v>0</v>
      </c>
      <c r="C6" s="189">
        <v>0</v>
      </c>
      <c r="D6" s="189">
        <v>0</v>
      </c>
      <c r="E6" s="189">
        <v>0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  <c r="L6" s="189">
        <v>0</v>
      </c>
      <c r="M6" s="189">
        <v>0</v>
      </c>
      <c r="N6" s="189">
        <v>0</v>
      </c>
      <c r="O6" s="189">
        <v>0</v>
      </c>
      <c r="P6" s="189">
        <v>0</v>
      </c>
      <c r="Q6" s="189">
        <v>0</v>
      </c>
    </row>
    <row r="7" spans="1:17" x14ac:dyDescent="0.25">
      <c r="A7" s="179" t="s">
        <v>344</v>
      </c>
      <c r="B7" s="189">
        <v>0</v>
      </c>
      <c r="C7" s="189">
        <v>0</v>
      </c>
      <c r="D7" s="189">
        <v>0</v>
      </c>
      <c r="E7" s="189">
        <v>0</v>
      </c>
      <c r="F7" s="189">
        <v>0</v>
      </c>
      <c r="G7" s="189">
        <v>0</v>
      </c>
      <c r="H7" s="189">
        <v>0</v>
      </c>
      <c r="I7" s="189">
        <v>0</v>
      </c>
      <c r="J7" s="189">
        <v>0</v>
      </c>
      <c r="K7" s="189">
        <v>0</v>
      </c>
      <c r="L7" s="189">
        <v>0</v>
      </c>
      <c r="M7" s="189">
        <v>0</v>
      </c>
      <c r="N7" s="189">
        <v>0</v>
      </c>
      <c r="O7" s="189">
        <v>0</v>
      </c>
      <c r="P7" s="189">
        <v>0</v>
      </c>
      <c r="Q7" s="189">
        <v>0</v>
      </c>
    </row>
    <row r="8" spans="1:17" x14ac:dyDescent="0.25">
      <c r="A8" s="108" t="s">
        <v>42</v>
      </c>
      <c r="B8" s="118">
        <v>0</v>
      </c>
      <c r="C8" s="118">
        <v>0</v>
      </c>
      <c r="D8" s="118">
        <v>0</v>
      </c>
      <c r="E8" s="118">
        <v>0</v>
      </c>
      <c r="F8" s="118">
        <v>0</v>
      </c>
      <c r="G8" s="118">
        <v>0</v>
      </c>
      <c r="H8" s="118">
        <v>0</v>
      </c>
      <c r="I8" s="118">
        <v>0</v>
      </c>
      <c r="J8" s="118">
        <v>0</v>
      </c>
      <c r="K8" s="118">
        <v>0</v>
      </c>
      <c r="L8" s="118">
        <v>0</v>
      </c>
      <c r="M8" s="118">
        <v>0</v>
      </c>
      <c r="N8" s="118">
        <v>0</v>
      </c>
      <c r="O8" s="118">
        <v>0</v>
      </c>
      <c r="P8" s="118">
        <v>0</v>
      </c>
      <c r="Q8" s="118">
        <v>0</v>
      </c>
    </row>
    <row r="9" spans="1:17" x14ac:dyDescent="0.25">
      <c r="A9" s="123"/>
      <c r="B9" s="122"/>
      <c r="C9" s="122"/>
      <c r="D9" s="122"/>
      <c r="E9" s="122"/>
      <c r="F9" s="122"/>
      <c r="G9" s="122"/>
      <c r="H9" s="122"/>
      <c r="I9" s="122"/>
      <c r="J9" s="122"/>
      <c r="K9" s="122"/>
      <c r="L9" s="122"/>
      <c r="M9" s="122"/>
      <c r="N9" s="122"/>
      <c r="O9" s="122"/>
      <c r="P9" s="122"/>
      <c r="Q9" s="122"/>
    </row>
    <row r="10" spans="1:17" x14ac:dyDescent="0.25">
      <c r="A10" s="31" t="s">
        <v>143</v>
      </c>
      <c r="B10" s="70"/>
      <c r="C10" s="70"/>
      <c r="D10" s="70"/>
      <c r="E10" s="70"/>
      <c r="F10" s="70"/>
      <c r="G10" s="70"/>
      <c r="H10" s="70"/>
      <c r="I10" s="70"/>
      <c r="J10" s="70"/>
      <c r="K10" s="70"/>
      <c r="L10" s="70"/>
      <c r="M10" s="70"/>
      <c r="N10" s="70"/>
      <c r="O10" s="70"/>
      <c r="P10" s="70"/>
      <c r="Q10" s="70"/>
    </row>
    <row r="11" spans="1:17" x14ac:dyDescent="0.25">
      <c r="A11" s="110" t="s">
        <v>137</v>
      </c>
      <c r="B11" s="120">
        <v>0</v>
      </c>
      <c r="C11" s="120">
        <v>0</v>
      </c>
      <c r="D11" s="120">
        <v>0</v>
      </c>
      <c r="E11" s="120">
        <v>0</v>
      </c>
      <c r="F11" s="120">
        <v>0</v>
      </c>
      <c r="G11" s="120">
        <v>0</v>
      </c>
      <c r="H11" s="120">
        <v>0</v>
      </c>
      <c r="I11" s="120">
        <v>0</v>
      </c>
      <c r="J11" s="120">
        <v>0</v>
      </c>
      <c r="K11" s="120">
        <v>0</v>
      </c>
      <c r="L11" s="120">
        <v>0</v>
      </c>
      <c r="M11" s="120">
        <v>0</v>
      </c>
      <c r="N11" s="120">
        <v>0</v>
      </c>
      <c r="O11" s="120">
        <v>0</v>
      </c>
      <c r="P11" s="120">
        <v>0</v>
      </c>
      <c r="Q11" s="120">
        <v>0</v>
      </c>
    </row>
    <row r="12" spans="1:17" x14ac:dyDescent="0.25">
      <c r="A12" s="180" t="s">
        <v>136</v>
      </c>
      <c r="B12" s="189">
        <f>SUM(B13:B14)</f>
        <v>0</v>
      </c>
      <c r="C12" s="189">
        <f t="shared" ref="C12:Q12" si="2">SUM(C13:C14)</f>
        <v>0</v>
      </c>
      <c r="D12" s="189">
        <f t="shared" si="2"/>
        <v>0</v>
      </c>
      <c r="E12" s="189">
        <f t="shared" si="2"/>
        <v>0</v>
      </c>
      <c r="F12" s="189">
        <f t="shared" si="2"/>
        <v>0</v>
      </c>
      <c r="G12" s="189">
        <f t="shared" si="2"/>
        <v>0</v>
      </c>
      <c r="H12" s="189">
        <f t="shared" si="2"/>
        <v>0</v>
      </c>
      <c r="I12" s="189">
        <f t="shared" si="2"/>
        <v>0</v>
      </c>
      <c r="J12" s="189">
        <f t="shared" si="2"/>
        <v>0</v>
      </c>
      <c r="K12" s="189">
        <f t="shared" si="2"/>
        <v>0</v>
      </c>
      <c r="L12" s="189">
        <f t="shared" si="2"/>
        <v>0</v>
      </c>
      <c r="M12" s="189">
        <f t="shared" si="2"/>
        <v>0</v>
      </c>
      <c r="N12" s="189">
        <f t="shared" si="2"/>
        <v>0</v>
      </c>
      <c r="O12" s="189">
        <f t="shared" si="2"/>
        <v>0</v>
      </c>
      <c r="P12" s="189">
        <f t="shared" si="2"/>
        <v>0</v>
      </c>
      <c r="Q12" s="189">
        <f t="shared" si="2"/>
        <v>0</v>
      </c>
    </row>
    <row r="13" spans="1:17" x14ac:dyDescent="0.25">
      <c r="A13" s="179" t="s">
        <v>43</v>
      </c>
      <c r="B13" s="189">
        <v>0</v>
      </c>
      <c r="C13" s="189">
        <v>0</v>
      </c>
      <c r="D13" s="189">
        <v>0</v>
      </c>
      <c r="E13" s="189">
        <v>0</v>
      </c>
      <c r="F13" s="189">
        <v>0</v>
      </c>
      <c r="G13" s="189">
        <v>0</v>
      </c>
      <c r="H13" s="189">
        <v>0</v>
      </c>
      <c r="I13" s="189">
        <v>0</v>
      </c>
      <c r="J13" s="189">
        <v>0</v>
      </c>
      <c r="K13" s="189">
        <v>0</v>
      </c>
      <c r="L13" s="189">
        <v>0</v>
      </c>
      <c r="M13" s="189">
        <v>0</v>
      </c>
      <c r="N13" s="189">
        <v>0</v>
      </c>
      <c r="O13" s="189">
        <v>0</v>
      </c>
      <c r="P13" s="189">
        <v>0</v>
      </c>
      <c r="Q13" s="189">
        <v>0</v>
      </c>
    </row>
    <row r="14" spans="1:17" x14ac:dyDescent="0.25">
      <c r="A14" s="179" t="s">
        <v>344</v>
      </c>
      <c r="B14" s="189">
        <v>0</v>
      </c>
      <c r="C14" s="189">
        <v>0</v>
      </c>
      <c r="D14" s="189">
        <v>0</v>
      </c>
      <c r="E14" s="189">
        <v>0</v>
      </c>
      <c r="F14" s="189">
        <v>0</v>
      </c>
      <c r="G14" s="189">
        <v>0</v>
      </c>
      <c r="H14" s="189">
        <v>0</v>
      </c>
      <c r="I14" s="189">
        <v>0</v>
      </c>
      <c r="J14" s="189">
        <v>0</v>
      </c>
      <c r="K14" s="189">
        <v>0</v>
      </c>
      <c r="L14" s="189">
        <v>0</v>
      </c>
      <c r="M14" s="189">
        <v>0</v>
      </c>
      <c r="N14" s="189">
        <v>0</v>
      </c>
      <c r="O14" s="189">
        <v>0</v>
      </c>
      <c r="P14" s="189">
        <v>0</v>
      </c>
      <c r="Q14" s="189">
        <v>0</v>
      </c>
    </row>
    <row r="15" spans="1:17" x14ac:dyDescent="0.25">
      <c r="A15" s="108" t="s">
        <v>139</v>
      </c>
      <c r="B15" s="118">
        <v>0</v>
      </c>
      <c r="C15" s="118">
        <v>0</v>
      </c>
      <c r="D15" s="118">
        <v>0</v>
      </c>
      <c r="E15" s="118">
        <v>0</v>
      </c>
      <c r="F15" s="118">
        <v>0</v>
      </c>
      <c r="G15" s="118">
        <v>0</v>
      </c>
      <c r="H15" s="118">
        <v>0</v>
      </c>
      <c r="I15" s="118">
        <v>0</v>
      </c>
      <c r="J15" s="118">
        <v>0</v>
      </c>
      <c r="K15" s="118">
        <v>0</v>
      </c>
      <c r="L15" s="118">
        <v>0</v>
      </c>
      <c r="M15" s="118">
        <v>0</v>
      </c>
      <c r="N15" s="118">
        <v>0</v>
      </c>
      <c r="O15" s="118">
        <v>0</v>
      </c>
      <c r="P15" s="118">
        <v>0</v>
      </c>
      <c r="Q15" s="118">
        <v>0</v>
      </c>
    </row>
    <row r="16" spans="1:17" x14ac:dyDescent="0.25">
      <c r="A16" s="123"/>
      <c r="B16" s="122"/>
      <c r="C16" s="122"/>
      <c r="D16" s="122"/>
      <c r="E16" s="122"/>
      <c r="F16" s="122"/>
      <c r="G16" s="122"/>
      <c r="H16" s="122"/>
      <c r="I16" s="122"/>
      <c r="J16" s="122"/>
      <c r="K16" s="122"/>
      <c r="L16" s="122"/>
      <c r="M16" s="122"/>
      <c r="N16" s="122"/>
      <c r="O16" s="122"/>
      <c r="P16" s="122"/>
      <c r="Q16" s="122"/>
    </row>
    <row r="17" spans="1:17" x14ac:dyDescent="0.25">
      <c r="A17" s="31" t="s">
        <v>142</v>
      </c>
      <c r="B17" s="70"/>
      <c r="C17" s="70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0"/>
    </row>
    <row r="18" spans="1:17" x14ac:dyDescent="0.25">
      <c r="A18" s="110" t="s">
        <v>137</v>
      </c>
      <c r="B18" s="120">
        <v>0</v>
      </c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80" t="s">
        <v>136</v>
      </c>
      <c r="B19" s="189">
        <f t="shared" ref="B19" si="3">SUM(B20:B21)</f>
        <v>0</v>
      </c>
      <c r="C19" s="189">
        <f t="shared" ref="C19" si="4">SUM(C20:C21)</f>
        <v>0</v>
      </c>
      <c r="D19" s="189">
        <f t="shared" ref="D19" si="5">SUM(D20:D21)</f>
        <v>0</v>
      </c>
      <c r="E19" s="189">
        <f t="shared" ref="E19" si="6">SUM(E20:E21)</f>
        <v>0</v>
      </c>
      <c r="F19" s="189">
        <f t="shared" ref="F19" si="7">SUM(F20:F21)</f>
        <v>0</v>
      </c>
      <c r="G19" s="189">
        <f t="shared" ref="G19" si="8">SUM(G20:G21)</f>
        <v>0</v>
      </c>
      <c r="H19" s="189">
        <f t="shared" ref="H19" si="9">SUM(H20:H21)</f>
        <v>0</v>
      </c>
      <c r="I19" s="189">
        <f t="shared" ref="I19" si="10">SUM(I20:I21)</f>
        <v>0</v>
      </c>
      <c r="J19" s="189">
        <f t="shared" ref="J19" si="11">SUM(J20:J21)</f>
        <v>0</v>
      </c>
      <c r="K19" s="189">
        <f t="shared" ref="K19" si="12">SUM(K20:K21)</f>
        <v>0</v>
      </c>
      <c r="L19" s="189">
        <f t="shared" ref="L19" si="13">SUM(L20:L21)</f>
        <v>0</v>
      </c>
      <c r="M19" s="189">
        <f t="shared" ref="M19" si="14">SUM(M20:M21)</f>
        <v>0</v>
      </c>
      <c r="N19" s="189">
        <f t="shared" ref="N19" si="15">SUM(N20:N21)</f>
        <v>0</v>
      </c>
      <c r="O19" s="189">
        <f t="shared" ref="O19" si="16">SUM(O20:O21)</f>
        <v>0</v>
      </c>
      <c r="P19" s="189">
        <f t="shared" ref="P19" si="17">SUM(P20:P21)</f>
        <v>0</v>
      </c>
      <c r="Q19" s="189">
        <f t="shared" ref="Q19" si="18">SUM(Q20:Q21)</f>
        <v>0</v>
      </c>
    </row>
    <row r="20" spans="1:17" x14ac:dyDescent="0.25">
      <c r="A20" s="179" t="s">
        <v>43</v>
      </c>
      <c r="B20" s="189">
        <v>0</v>
      </c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79" t="s">
        <v>344</v>
      </c>
      <c r="B21" s="189">
        <v>0</v>
      </c>
      <c r="C21" s="189">
        <v>0</v>
      </c>
      <c r="D21" s="189">
        <v>0</v>
      </c>
      <c r="E21" s="189">
        <v>0</v>
      </c>
      <c r="F21" s="189">
        <v>0</v>
      </c>
      <c r="G21" s="189">
        <v>0</v>
      </c>
      <c r="H21" s="189">
        <v>0</v>
      </c>
      <c r="I21" s="189">
        <v>0</v>
      </c>
      <c r="J21" s="189">
        <v>0</v>
      </c>
      <c r="K21" s="189">
        <v>0</v>
      </c>
      <c r="L21" s="189">
        <v>0</v>
      </c>
      <c r="M21" s="189">
        <v>0</v>
      </c>
      <c r="N21" s="189">
        <v>0</v>
      </c>
      <c r="O21" s="189">
        <v>0</v>
      </c>
      <c r="P21" s="189">
        <v>0</v>
      </c>
      <c r="Q21" s="189">
        <v>0</v>
      </c>
    </row>
    <row r="22" spans="1:17" x14ac:dyDescent="0.25">
      <c r="A22" s="108" t="s">
        <v>139</v>
      </c>
      <c r="B22" s="118">
        <v>0</v>
      </c>
      <c r="C22" s="118">
        <v>0</v>
      </c>
      <c r="D22" s="118">
        <v>0</v>
      </c>
      <c r="E22" s="118">
        <v>0</v>
      </c>
      <c r="F22" s="118">
        <v>0</v>
      </c>
      <c r="G22" s="118">
        <v>0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  <c r="P22" s="118">
        <v>0</v>
      </c>
      <c r="Q22" s="118">
        <v>0</v>
      </c>
    </row>
    <row r="23" spans="1:17" x14ac:dyDescent="0.25">
      <c r="A23" s="124" t="s">
        <v>141</v>
      </c>
      <c r="B23" s="193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3"/>
      <c r="N23" s="193"/>
      <c r="O23" s="193"/>
      <c r="P23" s="193"/>
      <c r="Q23" s="193"/>
    </row>
    <row r="24" spans="1:17" x14ac:dyDescent="0.25">
      <c r="A24" s="121" t="s">
        <v>137</v>
      </c>
      <c r="B24" s="120"/>
      <c r="C24" s="120">
        <v>0</v>
      </c>
      <c r="D24" s="120">
        <v>0</v>
      </c>
      <c r="E24" s="120">
        <v>0</v>
      </c>
      <c r="F24" s="120">
        <v>0</v>
      </c>
      <c r="G24" s="120">
        <v>0</v>
      </c>
      <c r="H24" s="120">
        <v>0</v>
      </c>
      <c r="I24" s="120">
        <v>0</v>
      </c>
      <c r="J24" s="120">
        <v>0</v>
      </c>
      <c r="K24" s="120">
        <v>0</v>
      </c>
      <c r="L24" s="120">
        <v>0</v>
      </c>
      <c r="M24" s="120">
        <v>0</v>
      </c>
      <c r="N24" s="120">
        <v>0</v>
      </c>
      <c r="O24" s="120">
        <v>0</v>
      </c>
      <c r="P24" s="120">
        <v>0</v>
      </c>
      <c r="Q24" s="120">
        <v>0</v>
      </c>
    </row>
    <row r="25" spans="1:17" x14ac:dyDescent="0.25">
      <c r="A25" s="179" t="s">
        <v>136</v>
      </c>
      <c r="B25" s="189"/>
      <c r="C25" s="189">
        <f t="shared" ref="C25" si="19">SUM(C26:C27)</f>
        <v>0</v>
      </c>
      <c r="D25" s="189">
        <f t="shared" ref="D25" si="20">SUM(D26:D27)</f>
        <v>0</v>
      </c>
      <c r="E25" s="189">
        <f t="shared" ref="E25" si="21">SUM(E26:E27)</f>
        <v>0</v>
      </c>
      <c r="F25" s="189">
        <f t="shared" ref="F25" si="22">SUM(F26:F27)</f>
        <v>0</v>
      </c>
      <c r="G25" s="189">
        <f t="shared" ref="G25" si="23">SUM(G26:G27)</f>
        <v>0</v>
      </c>
      <c r="H25" s="189">
        <f t="shared" ref="H25" si="24">SUM(H26:H27)</f>
        <v>0</v>
      </c>
      <c r="I25" s="189">
        <f t="shared" ref="I25" si="25">SUM(I26:I27)</f>
        <v>0</v>
      </c>
      <c r="J25" s="189">
        <f t="shared" ref="J25" si="26">SUM(J26:J27)</f>
        <v>0</v>
      </c>
      <c r="K25" s="189">
        <f t="shared" ref="K25" si="27">SUM(K26:K27)</f>
        <v>0</v>
      </c>
      <c r="L25" s="189">
        <f t="shared" ref="L25" si="28">SUM(L26:L27)</f>
        <v>0</v>
      </c>
      <c r="M25" s="189">
        <f t="shared" ref="M25" si="29">SUM(M26:M27)</f>
        <v>0</v>
      </c>
      <c r="N25" s="189">
        <f t="shared" ref="N25" si="30">SUM(N26:N27)</f>
        <v>0</v>
      </c>
      <c r="O25" s="189">
        <f t="shared" ref="O25" si="31">SUM(O26:O27)</f>
        <v>0</v>
      </c>
      <c r="P25" s="189">
        <f t="shared" ref="P25" si="32">SUM(P26:P27)</f>
        <v>0</v>
      </c>
      <c r="Q25" s="189">
        <f t="shared" ref="Q25" si="33">SUM(Q26:Q27)</f>
        <v>0</v>
      </c>
    </row>
    <row r="26" spans="1:17" x14ac:dyDescent="0.25">
      <c r="A26" s="102" t="s">
        <v>43</v>
      </c>
      <c r="B26" s="189"/>
      <c r="C26" s="189">
        <v>0</v>
      </c>
      <c r="D26" s="189">
        <v>0</v>
      </c>
      <c r="E26" s="189">
        <v>0</v>
      </c>
      <c r="F26" s="189">
        <v>0</v>
      </c>
      <c r="G26" s="189">
        <v>0</v>
      </c>
      <c r="H26" s="189">
        <v>0</v>
      </c>
      <c r="I26" s="189">
        <v>0</v>
      </c>
      <c r="J26" s="189">
        <v>0</v>
      </c>
      <c r="K26" s="189">
        <v>0</v>
      </c>
      <c r="L26" s="189">
        <v>0</v>
      </c>
      <c r="M26" s="189">
        <v>0</v>
      </c>
      <c r="N26" s="189">
        <v>0</v>
      </c>
      <c r="O26" s="189">
        <v>0</v>
      </c>
      <c r="P26" s="189">
        <v>0</v>
      </c>
      <c r="Q26" s="189">
        <v>0</v>
      </c>
    </row>
    <row r="27" spans="1:17" x14ac:dyDescent="0.25">
      <c r="A27" s="102" t="s">
        <v>344</v>
      </c>
      <c r="B27" s="189"/>
      <c r="C27" s="189">
        <v>0</v>
      </c>
      <c r="D27" s="189">
        <v>0</v>
      </c>
      <c r="E27" s="189">
        <v>0</v>
      </c>
      <c r="F27" s="189">
        <v>0</v>
      </c>
      <c r="G27" s="189">
        <v>0</v>
      </c>
      <c r="H27" s="189">
        <v>0</v>
      </c>
      <c r="I27" s="189">
        <v>0</v>
      </c>
      <c r="J27" s="189">
        <v>0</v>
      </c>
      <c r="K27" s="189">
        <v>0</v>
      </c>
      <c r="L27" s="189">
        <v>0</v>
      </c>
      <c r="M27" s="189">
        <v>0</v>
      </c>
      <c r="N27" s="189">
        <v>0</v>
      </c>
      <c r="O27" s="189">
        <v>0</v>
      </c>
      <c r="P27" s="189">
        <v>0</v>
      </c>
      <c r="Q27" s="189">
        <v>0</v>
      </c>
    </row>
    <row r="28" spans="1:17" x14ac:dyDescent="0.25">
      <c r="A28" s="119" t="s">
        <v>139</v>
      </c>
      <c r="B28" s="118"/>
      <c r="C28" s="118">
        <v>0</v>
      </c>
      <c r="D28" s="118">
        <v>0</v>
      </c>
      <c r="E28" s="118">
        <v>0</v>
      </c>
      <c r="F28" s="118">
        <v>0</v>
      </c>
      <c r="G28" s="118">
        <v>0</v>
      </c>
      <c r="H28" s="118">
        <v>0</v>
      </c>
      <c r="I28" s="118">
        <v>0</v>
      </c>
      <c r="J28" s="118">
        <v>0</v>
      </c>
      <c r="K28" s="118">
        <v>0</v>
      </c>
      <c r="L28" s="118">
        <v>0</v>
      </c>
      <c r="M28" s="118">
        <v>0</v>
      </c>
      <c r="N28" s="118">
        <v>0</v>
      </c>
      <c r="O28" s="118">
        <v>0</v>
      </c>
      <c r="P28" s="118">
        <v>0</v>
      </c>
      <c r="Q28" s="118">
        <v>0</v>
      </c>
    </row>
    <row r="29" spans="1:17" x14ac:dyDescent="0.25">
      <c r="A29" s="124" t="s">
        <v>140</v>
      </c>
      <c r="B29" s="193"/>
      <c r="C29" s="193"/>
      <c r="D29" s="193"/>
      <c r="E29" s="193"/>
      <c r="F29" s="193"/>
      <c r="G29" s="193"/>
      <c r="H29" s="193"/>
      <c r="I29" s="193"/>
      <c r="J29" s="193"/>
      <c r="K29" s="193"/>
      <c r="L29" s="193"/>
      <c r="M29" s="193"/>
      <c r="N29" s="193"/>
      <c r="O29" s="193"/>
      <c r="P29" s="193"/>
      <c r="Q29" s="193"/>
    </row>
    <row r="30" spans="1:17" x14ac:dyDescent="0.25">
      <c r="A30" s="121" t="s">
        <v>137</v>
      </c>
      <c r="B30" s="120"/>
      <c r="C30" s="120">
        <f>B18+C24-C18</f>
        <v>0</v>
      </c>
      <c r="D30" s="120">
        <f t="shared" ref="D30:Q30" si="34">C18+D24-D18</f>
        <v>0</v>
      </c>
      <c r="E30" s="120">
        <f t="shared" si="34"/>
        <v>0</v>
      </c>
      <c r="F30" s="120">
        <f t="shared" si="34"/>
        <v>0</v>
      </c>
      <c r="G30" s="120">
        <f t="shared" si="34"/>
        <v>0</v>
      </c>
      <c r="H30" s="120">
        <f t="shared" si="34"/>
        <v>0</v>
      </c>
      <c r="I30" s="120">
        <f t="shared" si="34"/>
        <v>0</v>
      </c>
      <c r="J30" s="120">
        <f t="shared" si="34"/>
        <v>0</v>
      </c>
      <c r="K30" s="120">
        <f t="shared" si="34"/>
        <v>0</v>
      </c>
      <c r="L30" s="120">
        <f t="shared" si="34"/>
        <v>0</v>
      </c>
      <c r="M30" s="120">
        <f t="shared" si="34"/>
        <v>0</v>
      </c>
      <c r="N30" s="120">
        <f t="shared" si="34"/>
        <v>0</v>
      </c>
      <c r="O30" s="120">
        <f t="shared" si="34"/>
        <v>0</v>
      </c>
      <c r="P30" s="120">
        <f t="shared" si="34"/>
        <v>0</v>
      </c>
      <c r="Q30" s="120">
        <f t="shared" si="34"/>
        <v>0</v>
      </c>
    </row>
    <row r="31" spans="1:17" x14ac:dyDescent="0.25">
      <c r="A31" s="179" t="s">
        <v>136</v>
      </c>
      <c r="B31" s="189"/>
      <c r="C31" s="189">
        <f t="shared" ref="C31:Q31" si="35">SUM(C32:C33)</f>
        <v>0</v>
      </c>
      <c r="D31" s="189">
        <f t="shared" si="35"/>
        <v>0</v>
      </c>
      <c r="E31" s="189">
        <f t="shared" si="35"/>
        <v>0</v>
      </c>
      <c r="F31" s="189">
        <f t="shared" si="35"/>
        <v>0</v>
      </c>
      <c r="G31" s="189">
        <f t="shared" si="35"/>
        <v>0</v>
      </c>
      <c r="H31" s="189">
        <f t="shared" si="35"/>
        <v>0</v>
      </c>
      <c r="I31" s="189">
        <f t="shared" si="35"/>
        <v>0</v>
      </c>
      <c r="J31" s="189">
        <f t="shared" si="35"/>
        <v>0</v>
      </c>
      <c r="K31" s="189">
        <f t="shared" si="35"/>
        <v>0</v>
      </c>
      <c r="L31" s="189">
        <f t="shared" si="35"/>
        <v>0</v>
      </c>
      <c r="M31" s="189">
        <f t="shared" si="35"/>
        <v>0</v>
      </c>
      <c r="N31" s="189">
        <f t="shared" si="35"/>
        <v>0</v>
      </c>
      <c r="O31" s="189">
        <f t="shared" si="35"/>
        <v>0</v>
      </c>
      <c r="P31" s="189">
        <f t="shared" si="35"/>
        <v>0</v>
      </c>
      <c r="Q31" s="189">
        <f t="shared" si="35"/>
        <v>0</v>
      </c>
    </row>
    <row r="32" spans="1:17" x14ac:dyDescent="0.25">
      <c r="A32" s="102" t="s">
        <v>43</v>
      </c>
      <c r="B32" s="189"/>
      <c r="C32" s="189">
        <f t="shared" ref="C32:Q32" si="36">B20+C26-C20</f>
        <v>0</v>
      </c>
      <c r="D32" s="189">
        <f t="shared" si="36"/>
        <v>0</v>
      </c>
      <c r="E32" s="189">
        <f t="shared" si="36"/>
        <v>0</v>
      </c>
      <c r="F32" s="189">
        <f t="shared" si="36"/>
        <v>0</v>
      </c>
      <c r="G32" s="189">
        <f t="shared" si="36"/>
        <v>0</v>
      </c>
      <c r="H32" s="189">
        <f t="shared" si="36"/>
        <v>0</v>
      </c>
      <c r="I32" s="189">
        <f t="shared" si="36"/>
        <v>0</v>
      </c>
      <c r="J32" s="189">
        <f t="shared" si="36"/>
        <v>0</v>
      </c>
      <c r="K32" s="189">
        <f t="shared" si="36"/>
        <v>0</v>
      </c>
      <c r="L32" s="189">
        <f t="shared" si="36"/>
        <v>0</v>
      </c>
      <c r="M32" s="189">
        <f t="shared" si="36"/>
        <v>0</v>
      </c>
      <c r="N32" s="189">
        <f t="shared" si="36"/>
        <v>0</v>
      </c>
      <c r="O32" s="189">
        <f t="shared" si="36"/>
        <v>0</v>
      </c>
      <c r="P32" s="189">
        <f t="shared" si="36"/>
        <v>0</v>
      </c>
      <c r="Q32" s="189">
        <f t="shared" si="36"/>
        <v>0</v>
      </c>
    </row>
    <row r="33" spans="1:17" x14ac:dyDescent="0.25">
      <c r="A33" s="102" t="s">
        <v>344</v>
      </c>
      <c r="B33" s="189"/>
      <c r="C33" s="189">
        <f t="shared" ref="C33:Q33" si="37">B21+C27-C21</f>
        <v>0</v>
      </c>
      <c r="D33" s="189">
        <f t="shared" si="37"/>
        <v>0</v>
      </c>
      <c r="E33" s="189">
        <f t="shared" si="37"/>
        <v>0</v>
      </c>
      <c r="F33" s="189">
        <f t="shared" si="37"/>
        <v>0</v>
      </c>
      <c r="G33" s="189">
        <f t="shared" si="37"/>
        <v>0</v>
      </c>
      <c r="H33" s="189">
        <f t="shared" si="37"/>
        <v>0</v>
      </c>
      <c r="I33" s="189">
        <f t="shared" si="37"/>
        <v>0</v>
      </c>
      <c r="J33" s="189">
        <f t="shared" si="37"/>
        <v>0</v>
      </c>
      <c r="K33" s="189">
        <f t="shared" si="37"/>
        <v>0</v>
      </c>
      <c r="L33" s="189">
        <f t="shared" si="37"/>
        <v>0</v>
      </c>
      <c r="M33" s="189">
        <f t="shared" si="37"/>
        <v>0</v>
      </c>
      <c r="N33" s="189">
        <f t="shared" si="37"/>
        <v>0</v>
      </c>
      <c r="O33" s="189">
        <f t="shared" si="37"/>
        <v>0</v>
      </c>
      <c r="P33" s="189">
        <f t="shared" si="37"/>
        <v>0</v>
      </c>
      <c r="Q33" s="189">
        <f t="shared" si="37"/>
        <v>0</v>
      </c>
    </row>
    <row r="34" spans="1:17" x14ac:dyDescent="0.25">
      <c r="A34" s="119" t="s">
        <v>139</v>
      </c>
      <c r="B34" s="118"/>
      <c r="C34" s="118">
        <f t="shared" ref="C34:Q34" si="38">B22+C28-C22</f>
        <v>0</v>
      </c>
      <c r="D34" s="118">
        <f t="shared" si="38"/>
        <v>0</v>
      </c>
      <c r="E34" s="118">
        <f t="shared" si="38"/>
        <v>0</v>
      </c>
      <c r="F34" s="118">
        <f t="shared" si="38"/>
        <v>0</v>
      </c>
      <c r="G34" s="118">
        <f t="shared" si="38"/>
        <v>0</v>
      </c>
      <c r="H34" s="118">
        <f t="shared" si="38"/>
        <v>0</v>
      </c>
      <c r="I34" s="118">
        <f t="shared" si="38"/>
        <v>0</v>
      </c>
      <c r="J34" s="118">
        <f t="shared" si="38"/>
        <v>0</v>
      </c>
      <c r="K34" s="118">
        <f t="shared" si="38"/>
        <v>0</v>
      </c>
      <c r="L34" s="118">
        <f t="shared" si="38"/>
        <v>0</v>
      </c>
      <c r="M34" s="118">
        <f t="shared" si="38"/>
        <v>0</v>
      </c>
      <c r="N34" s="118">
        <f t="shared" si="38"/>
        <v>0</v>
      </c>
      <c r="O34" s="118">
        <f t="shared" si="38"/>
        <v>0</v>
      </c>
      <c r="P34" s="118">
        <f t="shared" si="38"/>
        <v>0</v>
      </c>
      <c r="Q34" s="118">
        <f t="shared" si="38"/>
        <v>0</v>
      </c>
    </row>
    <row r="35" spans="1:17" x14ac:dyDescent="0.25">
      <c r="A35" s="31" t="s">
        <v>138</v>
      </c>
      <c r="B35" s="70"/>
      <c r="C35" s="70"/>
      <c r="D35" s="70"/>
      <c r="E35" s="70"/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</row>
    <row r="36" spans="1:17" x14ac:dyDescent="0.25">
      <c r="A36" s="110" t="s">
        <v>137</v>
      </c>
      <c r="B36" s="120">
        <f>B18-B11</f>
        <v>0</v>
      </c>
      <c r="C36" s="120">
        <f t="shared" ref="C36:Q36" si="39">C18-C11</f>
        <v>0</v>
      </c>
      <c r="D36" s="120">
        <f t="shared" si="39"/>
        <v>0</v>
      </c>
      <c r="E36" s="120">
        <f t="shared" si="39"/>
        <v>0</v>
      </c>
      <c r="F36" s="120">
        <f t="shared" si="39"/>
        <v>0</v>
      </c>
      <c r="G36" s="120">
        <f t="shared" si="39"/>
        <v>0</v>
      </c>
      <c r="H36" s="120">
        <f t="shared" si="39"/>
        <v>0</v>
      </c>
      <c r="I36" s="120">
        <f t="shared" si="39"/>
        <v>0</v>
      </c>
      <c r="J36" s="120">
        <f t="shared" si="39"/>
        <v>0</v>
      </c>
      <c r="K36" s="120">
        <f t="shared" si="39"/>
        <v>0</v>
      </c>
      <c r="L36" s="120">
        <f t="shared" si="39"/>
        <v>0</v>
      </c>
      <c r="M36" s="120">
        <f t="shared" si="39"/>
        <v>0</v>
      </c>
      <c r="N36" s="120">
        <f t="shared" si="39"/>
        <v>0</v>
      </c>
      <c r="O36" s="120">
        <f t="shared" si="39"/>
        <v>0</v>
      </c>
      <c r="P36" s="120">
        <f t="shared" si="39"/>
        <v>0</v>
      </c>
      <c r="Q36" s="120">
        <f t="shared" si="39"/>
        <v>0</v>
      </c>
    </row>
    <row r="37" spans="1:17" x14ac:dyDescent="0.25">
      <c r="A37" s="180" t="s">
        <v>136</v>
      </c>
      <c r="B37" s="189">
        <f>SUM(B38:B39)</f>
        <v>0</v>
      </c>
      <c r="C37" s="189">
        <f t="shared" ref="C37:Q37" si="40">SUM(C38:C39)</f>
        <v>0</v>
      </c>
      <c r="D37" s="189">
        <f t="shared" si="40"/>
        <v>0</v>
      </c>
      <c r="E37" s="189">
        <f t="shared" si="40"/>
        <v>0</v>
      </c>
      <c r="F37" s="189">
        <f t="shared" si="40"/>
        <v>0</v>
      </c>
      <c r="G37" s="189">
        <f t="shared" si="40"/>
        <v>0</v>
      </c>
      <c r="H37" s="189">
        <f t="shared" si="40"/>
        <v>0</v>
      </c>
      <c r="I37" s="189">
        <f t="shared" si="40"/>
        <v>0</v>
      </c>
      <c r="J37" s="189">
        <f t="shared" si="40"/>
        <v>0</v>
      </c>
      <c r="K37" s="189">
        <f t="shared" si="40"/>
        <v>0</v>
      </c>
      <c r="L37" s="189">
        <f t="shared" si="40"/>
        <v>0</v>
      </c>
      <c r="M37" s="189">
        <f t="shared" si="40"/>
        <v>0</v>
      </c>
      <c r="N37" s="189">
        <f t="shared" si="40"/>
        <v>0</v>
      </c>
      <c r="O37" s="189">
        <f t="shared" si="40"/>
        <v>0</v>
      </c>
      <c r="P37" s="189">
        <f t="shared" si="40"/>
        <v>0</v>
      </c>
      <c r="Q37" s="189">
        <f t="shared" si="40"/>
        <v>0</v>
      </c>
    </row>
    <row r="38" spans="1:17" x14ac:dyDescent="0.25">
      <c r="A38" s="179" t="s">
        <v>43</v>
      </c>
      <c r="B38" s="189">
        <f t="shared" ref="B38:Q38" si="41">B20-B13</f>
        <v>0</v>
      </c>
      <c r="C38" s="189">
        <f t="shared" si="41"/>
        <v>0</v>
      </c>
      <c r="D38" s="189">
        <f t="shared" si="41"/>
        <v>0</v>
      </c>
      <c r="E38" s="189">
        <f t="shared" si="41"/>
        <v>0</v>
      </c>
      <c r="F38" s="189">
        <f t="shared" si="41"/>
        <v>0</v>
      </c>
      <c r="G38" s="189">
        <f t="shared" si="41"/>
        <v>0</v>
      </c>
      <c r="H38" s="189">
        <f t="shared" si="41"/>
        <v>0</v>
      </c>
      <c r="I38" s="189">
        <f t="shared" si="41"/>
        <v>0</v>
      </c>
      <c r="J38" s="189">
        <f t="shared" si="41"/>
        <v>0</v>
      </c>
      <c r="K38" s="189">
        <f t="shared" si="41"/>
        <v>0</v>
      </c>
      <c r="L38" s="189">
        <f t="shared" si="41"/>
        <v>0</v>
      </c>
      <c r="M38" s="189">
        <f t="shared" si="41"/>
        <v>0</v>
      </c>
      <c r="N38" s="189">
        <f t="shared" si="41"/>
        <v>0</v>
      </c>
      <c r="O38" s="189">
        <f t="shared" si="41"/>
        <v>0</v>
      </c>
      <c r="P38" s="189">
        <f t="shared" si="41"/>
        <v>0</v>
      </c>
      <c r="Q38" s="189">
        <f t="shared" si="41"/>
        <v>0</v>
      </c>
    </row>
    <row r="39" spans="1:17" x14ac:dyDescent="0.25">
      <c r="A39" s="179" t="s">
        <v>344</v>
      </c>
      <c r="B39" s="189">
        <f t="shared" ref="B39:Q39" si="42">B21-B14</f>
        <v>0</v>
      </c>
      <c r="C39" s="189">
        <f t="shared" si="42"/>
        <v>0</v>
      </c>
      <c r="D39" s="189">
        <f t="shared" si="42"/>
        <v>0</v>
      </c>
      <c r="E39" s="189">
        <f t="shared" si="42"/>
        <v>0</v>
      </c>
      <c r="F39" s="189">
        <f t="shared" si="42"/>
        <v>0</v>
      </c>
      <c r="G39" s="189">
        <f t="shared" si="42"/>
        <v>0</v>
      </c>
      <c r="H39" s="189">
        <f t="shared" si="42"/>
        <v>0</v>
      </c>
      <c r="I39" s="189">
        <f t="shared" si="42"/>
        <v>0</v>
      </c>
      <c r="J39" s="189">
        <f t="shared" si="42"/>
        <v>0</v>
      </c>
      <c r="K39" s="189">
        <f t="shared" si="42"/>
        <v>0</v>
      </c>
      <c r="L39" s="189">
        <f t="shared" si="42"/>
        <v>0</v>
      </c>
      <c r="M39" s="189">
        <f t="shared" si="42"/>
        <v>0</v>
      </c>
      <c r="N39" s="189">
        <f t="shared" si="42"/>
        <v>0</v>
      </c>
      <c r="O39" s="189">
        <f t="shared" si="42"/>
        <v>0</v>
      </c>
      <c r="P39" s="189">
        <f t="shared" si="42"/>
        <v>0</v>
      </c>
      <c r="Q39" s="189">
        <f t="shared" si="42"/>
        <v>0</v>
      </c>
    </row>
    <row r="40" spans="1:17" x14ac:dyDescent="0.25">
      <c r="A40" s="108" t="s">
        <v>139</v>
      </c>
      <c r="B40" s="118">
        <f t="shared" ref="B40:Q40" si="43">B22-B15</f>
        <v>0</v>
      </c>
      <c r="C40" s="118">
        <f t="shared" si="43"/>
        <v>0</v>
      </c>
      <c r="D40" s="118">
        <f t="shared" si="43"/>
        <v>0</v>
      </c>
      <c r="E40" s="118">
        <f t="shared" si="43"/>
        <v>0</v>
      </c>
      <c r="F40" s="118">
        <f t="shared" si="43"/>
        <v>0</v>
      </c>
      <c r="G40" s="118">
        <f t="shared" si="43"/>
        <v>0</v>
      </c>
      <c r="H40" s="118">
        <f t="shared" si="43"/>
        <v>0</v>
      </c>
      <c r="I40" s="118">
        <f t="shared" si="43"/>
        <v>0</v>
      </c>
      <c r="J40" s="118">
        <f t="shared" si="43"/>
        <v>0</v>
      </c>
      <c r="K40" s="118">
        <f t="shared" si="43"/>
        <v>0</v>
      </c>
      <c r="L40" s="118">
        <f t="shared" si="43"/>
        <v>0</v>
      </c>
      <c r="M40" s="118">
        <f t="shared" si="43"/>
        <v>0</v>
      </c>
      <c r="N40" s="118">
        <f t="shared" si="43"/>
        <v>0</v>
      </c>
      <c r="O40" s="118">
        <f t="shared" si="43"/>
        <v>0</v>
      </c>
      <c r="P40" s="118">
        <f t="shared" si="43"/>
        <v>0</v>
      </c>
      <c r="Q40" s="118">
        <f t="shared" si="43"/>
        <v>0</v>
      </c>
    </row>
    <row r="41" spans="1:17" x14ac:dyDescent="0.25">
      <c r="A41" s="123"/>
      <c r="B41" s="122"/>
      <c r="C41" s="122"/>
      <c r="D41" s="122"/>
      <c r="E41" s="122"/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2"/>
      <c r="Q41" s="122"/>
    </row>
    <row r="42" spans="1:17" x14ac:dyDescent="0.25">
      <c r="A42" s="31" t="s">
        <v>77</v>
      </c>
      <c r="B42" s="192"/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</row>
    <row r="43" spans="1:17" x14ac:dyDescent="0.25">
      <c r="A43" s="50" t="s">
        <v>69</v>
      </c>
      <c r="B43" s="38">
        <v>0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>
        <v>0</v>
      </c>
      <c r="O43" s="38">
        <v>0</v>
      </c>
      <c r="P43" s="38">
        <v>0</v>
      </c>
      <c r="Q43" s="38">
        <v>0</v>
      </c>
    </row>
    <row r="44" spans="1:17" x14ac:dyDescent="0.25">
      <c r="A44" s="55" t="s">
        <v>33</v>
      </c>
      <c r="B44" s="54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54">
        <v>0</v>
      </c>
      <c r="P44" s="54">
        <v>0</v>
      </c>
      <c r="Q44" s="54">
        <v>0</v>
      </c>
    </row>
    <row r="45" spans="1:17" x14ac:dyDescent="0.25">
      <c r="A45" s="52" t="s">
        <v>32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31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30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76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3" t="s">
        <v>29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53" t="s">
        <v>28</v>
      </c>
      <c r="B50" s="51">
        <v>0</v>
      </c>
      <c r="C50" s="51">
        <v>0</v>
      </c>
      <c r="D50" s="51">
        <v>0</v>
      </c>
      <c r="E50" s="51">
        <v>0</v>
      </c>
      <c r="F50" s="51">
        <v>0</v>
      </c>
      <c r="G50" s="51">
        <v>0</v>
      </c>
      <c r="H50" s="51">
        <v>0</v>
      </c>
      <c r="I50" s="51">
        <v>0</v>
      </c>
      <c r="J50" s="51">
        <v>0</v>
      </c>
      <c r="K50" s="51">
        <v>0</v>
      </c>
      <c r="L50" s="51">
        <v>0</v>
      </c>
      <c r="M50" s="51">
        <v>0</v>
      </c>
      <c r="N50" s="51">
        <v>0</v>
      </c>
      <c r="O50" s="51">
        <v>0</v>
      </c>
      <c r="P50" s="51">
        <v>0</v>
      </c>
      <c r="Q50" s="51">
        <v>0</v>
      </c>
    </row>
    <row r="51" spans="1:17" x14ac:dyDescent="0.25">
      <c r="A51" s="52" t="s">
        <v>27</v>
      </c>
      <c r="B51" s="51">
        <v>0</v>
      </c>
      <c r="C51" s="51">
        <v>0</v>
      </c>
      <c r="D51" s="51">
        <v>0</v>
      </c>
      <c r="E51" s="51">
        <v>0</v>
      </c>
      <c r="F51" s="51">
        <v>0</v>
      </c>
      <c r="G51" s="51">
        <v>0</v>
      </c>
      <c r="H51" s="51">
        <v>0</v>
      </c>
      <c r="I51" s="51">
        <v>0</v>
      </c>
      <c r="J51" s="51">
        <v>0</v>
      </c>
      <c r="K51" s="51">
        <v>0</v>
      </c>
      <c r="L51" s="51">
        <v>0</v>
      </c>
      <c r="M51" s="51">
        <v>0</v>
      </c>
      <c r="N51" s="51">
        <v>0</v>
      </c>
      <c r="O51" s="51">
        <v>0</v>
      </c>
      <c r="P51" s="51">
        <v>0</v>
      </c>
      <c r="Q51" s="51">
        <v>0</v>
      </c>
    </row>
    <row r="52" spans="1:17" x14ac:dyDescent="0.25">
      <c r="A52" s="53" t="s">
        <v>66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</row>
    <row r="53" spans="1:17" x14ac:dyDescent="0.25">
      <c r="A53" s="53" t="s">
        <v>25</v>
      </c>
      <c r="B53" s="51">
        <v>0</v>
      </c>
      <c r="C53" s="51">
        <v>0</v>
      </c>
      <c r="D53" s="51">
        <v>0</v>
      </c>
      <c r="E53" s="51">
        <v>0</v>
      </c>
      <c r="F53" s="51">
        <v>0</v>
      </c>
      <c r="G53" s="51">
        <v>0</v>
      </c>
      <c r="H53" s="51">
        <v>0</v>
      </c>
      <c r="I53" s="51">
        <v>0</v>
      </c>
      <c r="J53" s="51">
        <v>0</v>
      </c>
      <c r="K53" s="51">
        <v>0</v>
      </c>
      <c r="L53" s="51">
        <v>0</v>
      </c>
      <c r="M53" s="51">
        <v>0</v>
      </c>
      <c r="N53" s="51">
        <v>0</v>
      </c>
      <c r="O53" s="51">
        <v>0</v>
      </c>
      <c r="P53" s="51">
        <v>0</v>
      </c>
      <c r="Q53" s="51">
        <v>0</v>
      </c>
    </row>
    <row r="54" spans="1:17" x14ac:dyDescent="0.25">
      <c r="A54" s="52" t="s">
        <v>24</v>
      </c>
      <c r="B54" s="51">
        <v>0</v>
      </c>
      <c r="C54" s="51">
        <v>0</v>
      </c>
      <c r="D54" s="51">
        <v>0</v>
      </c>
      <c r="E54" s="51">
        <v>0</v>
      </c>
      <c r="F54" s="51">
        <v>0</v>
      </c>
      <c r="G54" s="51">
        <v>0</v>
      </c>
      <c r="H54" s="51">
        <v>0</v>
      </c>
      <c r="I54" s="51">
        <v>0</v>
      </c>
      <c r="J54" s="51">
        <v>0</v>
      </c>
      <c r="K54" s="51">
        <v>0</v>
      </c>
      <c r="L54" s="51">
        <v>0</v>
      </c>
      <c r="M54" s="51">
        <v>0</v>
      </c>
      <c r="N54" s="51">
        <v>0</v>
      </c>
      <c r="O54" s="51">
        <v>0</v>
      </c>
      <c r="P54" s="51">
        <v>0</v>
      </c>
      <c r="Q54" s="51">
        <v>0</v>
      </c>
    </row>
    <row r="55" spans="1:17" x14ac:dyDescent="0.25">
      <c r="A55" s="53" t="s">
        <v>23</v>
      </c>
      <c r="B55" s="51">
        <v>0</v>
      </c>
      <c r="C55" s="51">
        <v>0</v>
      </c>
      <c r="D55" s="51">
        <v>0</v>
      </c>
      <c r="E55" s="51">
        <v>0</v>
      </c>
      <c r="F55" s="51">
        <v>0</v>
      </c>
      <c r="G55" s="51">
        <v>0</v>
      </c>
      <c r="H55" s="51">
        <v>0</v>
      </c>
      <c r="I55" s="51">
        <v>0</v>
      </c>
      <c r="J55" s="51">
        <v>0</v>
      </c>
      <c r="K55" s="51">
        <v>0</v>
      </c>
      <c r="L55" s="51">
        <v>0</v>
      </c>
      <c r="M55" s="51">
        <v>0</v>
      </c>
      <c r="N55" s="51">
        <v>0</v>
      </c>
      <c r="O55" s="51">
        <v>0</v>
      </c>
      <c r="P55" s="51">
        <v>0</v>
      </c>
      <c r="Q55" s="51">
        <v>0</v>
      </c>
    </row>
    <row r="56" spans="1:17" x14ac:dyDescent="0.25">
      <c r="A56" s="53" t="s">
        <v>74</v>
      </c>
      <c r="B56" s="51">
        <v>0</v>
      </c>
      <c r="C56" s="51">
        <v>0</v>
      </c>
      <c r="D56" s="51">
        <v>0</v>
      </c>
      <c r="E56" s="51">
        <v>0</v>
      </c>
      <c r="F56" s="51">
        <v>0</v>
      </c>
      <c r="G56" s="51">
        <v>0</v>
      </c>
      <c r="H56" s="51">
        <v>0</v>
      </c>
      <c r="I56" s="51">
        <v>0</v>
      </c>
      <c r="J56" s="51">
        <v>0</v>
      </c>
      <c r="K56" s="51">
        <v>0</v>
      </c>
      <c r="L56" s="51">
        <v>0</v>
      </c>
      <c r="M56" s="51">
        <v>0</v>
      </c>
      <c r="N56" s="51">
        <v>0</v>
      </c>
      <c r="O56" s="51">
        <v>0</v>
      </c>
      <c r="P56" s="51">
        <v>0</v>
      </c>
      <c r="Q56" s="51">
        <v>0</v>
      </c>
    </row>
    <row r="57" spans="1:17" x14ac:dyDescent="0.25">
      <c r="A57" s="53" t="s">
        <v>73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3" t="s">
        <v>72</v>
      </c>
      <c r="B58" s="51">
        <v>0</v>
      </c>
      <c r="C58" s="51">
        <v>0</v>
      </c>
      <c r="D58" s="51">
        <v>0</v>
      </c>
      <c r="E58" s="51">
        <v>0</v>
      </c>
      <c r="F58" s="51">
        <v>0</v>
      </c>
      <c r="G58" s="51">
        <v>0</v>
      </c>
      <c r="H58" s="51">
        <v>0</v>
      </c>
      <c r="I58" s="51">
        <v>0</v>
      </c>
      <c r="J58" s="51">
        <v>0</v>
      </c>
      <c r="K58" s="51">
        <v>0</v>
      </c>
      <c r="L58" s="51">
        <v>0</v>
      </c>
      <c r="M58" s="51">
        <v>0</v>
      </c>
      <c r="N58" s="51">
        <v>0</v>
      </c>
      <c r="O58" s="51">
        <v>0</v>
      </c>
      <c r="P58" s="51">
        <v>0</v>
      </c>
      <c r="Q58" s="51">
        <v>0</v>
      </c>
    </row>
    <row r="59" spans="1:17" x14ac:dyDescent="0.25">
      <c r="A59" s="53" t="s">
        <v>71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2" t="s">
        <v>22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63" t="s">
        <v>21</v>
      </c>
      <c r="B61" s="62">
        <v>0</v>
      </c>
      <c r="C61" s="62">
        <v>0</v>
      </c>
      <c r="D61" s="62">
        <v>0</v>
      </c>
      <c r="E61" s="62">
        <v>0</v>
      </c>
      <c r="F61" s="62">
        <v>0</v>
      </c>
      <c r="G61" s="62">
        <v>0</v>
      </c>
      <c r="H61" s="62">
        <v>0</v>
      </c>
      <c r="I61" s="62">
        <v>0</v>
      </c>
      <c r="J61" s="62">
        <v>0</v>
      </c>
      <c r="K61" s="62">
        <v>0</v>
      </c>
      <c r="L61" s="62">
        <v>0</v>
      </c>
      <c r="M61" s="62">
        <v>0</v>
      </c>
      <c r="N61" s="62">
        <v>0</v>
      </c>
      <c r="O61" s="62">
        <v>0</v>
      </c>
      <c r="P61" s="62">
        <v>0</v>
      </c>
      <c r="Q61" s="62">
        <v>0</v>
      </c>
    </row>
    <row r="62" spans="1:17" x14ac:dyDescent="0.25">
      <c r="A62" s="191" t="s">
        <v>105</v>
      </c>
      <c r="B62" s="190">
        <f>SUM(B63:B64,B67)</f>
        <v>0</v>
      </c>
      <c r="C62" s="190">
        <f t="shared" ref="C62:Q62" si="44">SUM(C63:C64,C67)</f>
        <v>0</v>
      </c>
      <c r="D62" s="190">
        <f t="shared" si="44"/>
        <v>0</v>
      </c>
      <c r="E62" s="190">
        <f t="shared" si="44"/>
        <v>0</v>
      </c>
      <c r="F62" s="190">
        <f t="shared" si="44"/>
        <v>0</v>
      </c>
      <c r="G62" s="190">
        <f t="shared" si="44"/>
        <v>0</v>
      </c>
      <c r="H62" s="190">
        <f t="shared" si="44"/>
        <v>0</v>
      </c>
      <c r="I62" s="190">
        <f t="shared" si="44"/>
        <v>0</v>
      </c>
      <c r="J62" s="190">
        <f t="shared" si="44"/>
        <v>0</v>
      </c>
      <c r="K62" s="190">
        <f t="shared" si="44"/>
        <v>0</v>
      </c>
      <c r="L62" s="190">
        <f t="shared" si="44"/>
        <v>0</v>
      </c>
      <c r="M62" s="190">
        <f t="shared" si="44"/>
        <v>0</v>
      </c>
      <c r="N62" s="190">
        <f t="shared" si="44"/>
        <v>0</v>
      </c>
      <c r="O62" s="190">
        <f t="shared" si="44"/>
        <v>0</v>
      </c>
      <c r="P62" s="190">
        <f t="shared" si="44"/>
        <v>0</v>
      </c>
      <c r="Q62" s="190">
        <f t="shared" si="44"/>
        <v>0</v>
      </c>
    </row>
    <row r="63" spans="1:17" x14ac:dyDescent="0.25">
      <c r="A63" s="121" t="s">
        <v>44</v>
      </c>
      <c r="B63" s="120">
        <v>0</v>
      </c>
      <c r="C63" s="120">
        <v>0</v>
      </c>
      <c r="D63" s="120">
        <v>0</v>
      </c>
      <c r="E63" s="120">
        <v>0</v>
      </c>
      <c r="F63" s="120">
        <v>0</v>
      </c>
      <c r="G63" s="120">
        <v>0</v>
      </c>
      <c r="H63" s="120">
        <v>0</v>
      </c>
      <c r="I63" s="120">
        <v>0</v>
      </c>
      <c r="J63" s="120">
        <v>0</v>
      </c>
      <c r="K63" s="120">
        <v>0</v>
      </c>
      <c r="L63" s="120">
        <v>0</v>
      </c>
      <c r="M63" s="120">
        <v>0</v>
      </c>
      <c r="N63" s="120">
        <v>0</v>
      </c>
      <c r="O63" s="120">
        <v>0</v>
      </c>
      <c r="P63" s="120">
        <v>0</v>
      </c>
      <c r="Q63" s="120">
        <v>0</v>
      </c>
    </row>
    <row r="64" spans="1:17" x14ac:dyDescent="0.25">
      <c r="A64" s="179" t="s">
        <v>59</v>
      </c>
      <c r="B64" s="189">
        <f>SUM(B65:B66)</f>
        <v>0</v>
      </c>
      <c r="C64" s="189">
        <f t="shared" ref="C64:Q64" si="45">SUM(C65:C66)</f>
        <v>0</v>
      </c>
      <c r="D64" s="189">
        <f t="shared" si="45"/>
        <v>0</v>
      </c>
      <c r="E64" s="189">
        <f t="shared" si="45"/>
        <v>0</v>
      </c>
      <c r="F64" s="189">
        <f t="shared" si="45"/>
        <v>0</v>
      </c>
      <c r="G64" s="189">
        <f t="shared" si="45"/>
        <v>0</v>
      </c>
      <c r="H64" s="189">
        <f t="shared" si="45"/>
        <v>0</v>
      </c>
      <c r="I64" s="189">
        <f t="shared" si="45"/>
        <v>0</v>
      </c>
      <c r="J64" s="189">
        <f t="shared" si="45"/>
        <v>0</v>
      </c>
      <c r="K64" s="189">
        <f t="shared" si="45"/>
        <v>0</v>
      </c>
      <c r="L64" s="189">
        <f t="shared" si="45"/>
        <v>0</v>
      </c>
      <c r="M64" s="189">
        <f t="shared" si="45"/>
        <v>0</v>
      </c>
      <c r="N64" s="189">
        <f t="shared" si="45"/>
        <v>0</v>
      </c>
      <c r="O64" s="189">
        <f t="shared" si="45"/>
        <v>0</v>
      </c>
      <c r="P64" s="189">
        <f t="shared" si="45"/>
        <v>0</v>
      </c>
      <c r="Q64" s="189">
        <f t="shared" si="45"/>
        <v>0</v>
      </c>
    </row>
    <row r="65" spans="1:17" x14ac:dyDescent="0.25">
      <c r="A65" s="102" t="s">
        <v>43</v>
      </c>
      <c r="B65" s="189">
        <v>0</v>
      </c>
      <c r="C65" s="189">
        <v>0</v>
      </c>
      <c r="D65" s="189">
        <v>0</v>
      </c>
      <c r="E65" s="189">
        <v>0</v>
      </c>
      <c r="F65" s="189">
        <v>0</v>
      </c>
      <c r="G65" s="189">
        <v>0</v>
      </c>
      <c r="H65" s="189">
        <v>0</v>
      </c>
      <c r="I65" s="189">
        <v>0</v>
      </c>
      <c r="J65" s="189">
        <v>0</v>
      </c>
      <c r="K65" s="189">
        <v>0</v>
      </c>
      <c r="L65" s="189">
        <v>0</v>
      </c>
      <c r="M65" s="189">
        <v>0</v>
      </c>
      <c r="N65" s="189">
        <v>0</v>
      </c>
      <c r="O65" s="189">
        <v>0</v>
      </c>
      <c r="P65" s="189">
        <v>0</v>
      </c>
      <c r="Q65" s="189">
        <v>0</v>
      </c>
    </row>
    <row r="66" spans="1:17" x14ac:dyDescent="0.25">
      <c r="A66" s="102" t="s">
        <v>344</v>
      </c>
      <c r="B66" s="189">
        <v>0</v>
      </c>
      <c r="C66" s="189">
        <v>0</v>
      </c>
      <c r="D66" s="189">
        <v>0</v>
      </c>
      <c r="E66" s="189">
        <v>0</v>
      </c>
      <c r="F66" s="189">
        <v>0</v>
      </c>
      <c r="G66" s="189">
        <v>0</v>
      </c>
      <c r="H66" s="189">
        <v>0</v>
      </c>
      <c r="I66" s="189">
        <v>0</v>
      </c>
      <c r="J66" s="189">
        <v>0</v>
      </c>
      <c r="K66" s="189">
        <v>0</v>
      </c>
      <c r="L66" s="189">
        <v>0</v>
      </c>
      <c r="M66" s="189">
        <v>0</v>
      </c>
      <c r="N66" s="189">
        <v>0</v>
      </c>
      <c r="O66" s="189">
        <v>0</v>
      </c>
      <c r="P66" s="189">
        <v>0</v>
      </c>
      <c r="Q66" s="189">
        <v>0</v>
      </c>
    </row>
    <row r="67" spans="1:17" x14ac:dyDescent="0.25">
      <c r="A67" s="119" t="s">
        <v>42</v>
      </c>
      <c r="B67" s="118">
        <v>0</v>
      </c>
      <c r="C67" s="118">
        <v>0</v>
      </c>
      <c r="D67" s="118">
        <v>0</v>
      </c>
      <c r="E67" s="118">
        <v>0</v>
      </c>
      <c r="F67" s="118">
        <v>0</v>
      </c>
      <c r="G67" s="118">
        <v>0</v>
      </c>
      <c r="H67" s="118">
        <v>0</v>
      </c>
      <c r="I67" s="118">
        <v>0</v>
      </c>
      <c r="J67" s="118">
        <v>0</v>
      </c>
      <c r="K67" s="118">
        <v>0</v>
      </c>
      <c r="L67" s="118">
        <v>0</v>
      </c>
      <c r="M67" s="118">
        <v>0</v>
      </c>
      <c r="N67" s="118">
        <v>0</v>
      </c>
      <c r="O67" s="118">
        <v>0</v>
      </c>
      <c r="P67" s="118">
        <v>0</v>
      </c>
      <c r="Q67" s="118">
        <v>0</v>
      </c>
    </row>
    <row r="68" spans="1:17" x14ac:dyDescent="0.25">
      <c r="A68" s="123"/>
      <c r="B68" s="122"/>
      <c r="C68" s="122"/>
      <c r="D68" s="122"/>
      <c r="E68" s="122"/>
      <c r="F68" s="122"/>
      <c r="G68" s="122"/>
      <c r="H68" s="122"/>
      <c r="I68" s="122"/>
      <c r="J68" s="122"/>
      <c r="K68" s="122"/>
      <c r="L68" s="122"/>
      <c r="M68" s="122"/>
      <c r="N68" s="122"/>
      <c r="O68" s="122"/>
      <c r="P68" s="122"/>
      <c r="Q68" s="122"/>
    </row>
    <row r="69" spans="1:17" x14ac:dyDescent="0.25">
      <c r="A69" s="31" t="s">
        <v>63</v>
      </c>
      <c r="B69" s="70">
        <f t="shared" ref="B69:Q69" si="46">SUM(B70:B71)</f>
        <v>0</v>
      </c>
      <c r="C69" s="70">
        <f t="shared" si="46"/>
        <v>0</v>
      </c>
      <c r="D69" s="70">
        <f t="shared" si="46"/>
        <v>0</v>
      </c>
      <c r="E69" s="70">
        <f t="shared" si="46"/>
        <v>0</v>
      </c>
      <c r="F69" s="70">
        <f t="shared" si="46"/>
        <v>0</v>
      </c>
      <c r="G69" s="70">
        <f t="shared" si="46"/>
        <v>0</v>
      </c>
      <c r="H69" s="70">
        <f t="shared" si="46"/>
        <v>0</v>
      </c>
      <c r="I69" s="70">
        <f t="shared" si="46"/>
        <v>0</v>
      </c>
      <c r="J69" s="70">
        <f t="shared" si="46"/>
        <v>0</v>
      </c>
      <c r="K69" s="70">
        <f t="shared" si="46"/>
        <v>0</v>
      </c>
      <c r="L69" s="70">
        <f t="shared" si="46"/>
        <v>0</v>
      </c>
      <c r="M69" s="70">
        <f t="shared" si="46"/>
        <v>0</v>
      </c>
      <c r="N69" s="70">
        <f t="shared" si="46"/>
        <v>0</v>
      </c>
      <c r="O69" s="70">
        <f t="shared" si="46"/>
        <v>0</v>
      </c>
      <c r="P69" s="70">
        <f t="shared" si="46"/>
        <v>0</v>
      </c>
      <c r="Q69" s="70">
        <f t="shared" si="46"/>
        <v>0</v>
      </c>
    </row>
    <row r="70" spans="1:17" x14ac:dyDescent="0.25">
      <c r="A70" s="55" t="s">
        <v>343</v>
      </c>
      <c r="B70" s="54">
        <v>0</v>
      </c>
      <c r="C70" s="54">
        <v>0</v>
      </c>
      <c r="D70" s="54">
        <v>0</v>
      </c>
      <c r="E70" s="54">
        <v>0</v>
      </c>
      <c r="F70" s="54">
        <v>0</v>
      </c>
      <c r="G70" s="54">
        <v>0</v>
      </c>
      <c r="H70" s="54">
        <v>0</v>
      </c>
      <c r="I70" s="54">
        <v>0</v>
      </c>
      <c r="J70" s="54">
        <v>0</v>
      </c>
      <c r="K70" s="54">
        <v>0</v>
      </c>
      <c r="L70" s="54">
        <v>0</v>
      </c>
      <c r="M70" s="54">
        <v>0</v>
      </c>
      <c r="N70" s="54">
        <v>0</v>
      </c>
      <c r="O70" s="54">
        <v>0</v>
      </c>
      <c r="P70" s="54">
        <v>0</v>
      </c>
      <c r="Q70" s="54">
        <v>0</v>
      </c>
    </row>
    <row r="71" spans="1:17" x14ac:dyDescent="0.25">
      <c r="A71" s="52" t="s">
        <v>106</v>
      </c>
      <c r="B71" s="51">
        <v>0</v>
      </c>
      <c r="C71" s="51">
        <v>0</v>
      </c>
      <c r="D71" s="51">
        <v>0</v>
      </c>
      <c r="E71" s="51">
        <v>0</v>
      </c>
      <c r="F71" s="51">
        <v>0</v>
      </c>
      <c r="G71" s="51">
        <v>0</v>
      </c>
      <c r="H71" s="51">
        <v>0</v>
      </c>
      <c r="I71" s="51">
        <v>0</v>
      </c>
      <c r="J71" s="51">
        <v>0</v>
      </c>
      <c r="K71" s="51">
        <v>0</v>
      </c>
      <c r="L71" s="51">
        <v>0</v>
      </c>
      <c r="M71" s="51">
        <v>0</v>
      </c>
      <c r="N71" s="51">
        <v>0</v>
      </c>
      <c r="O71" s="51">
        <v>0</v>
      </c>
      <c r="P71" s="51">
        <v>0</v>
      </c>
      <c r="Q71" s="51">
        <v>0</v>
      </c>
    </row>
    <row r="72" spans="1:17" x14ac:dyDescent="0.25">
      <c r="A72" s="50" t="s">
        <v>105</v>
      </c>
      <c r="B72" s="38">
        <f t="shared" ref="B72:Q72" si="47">SUM(B73:B74,B77)</f>
        <v>0</v>
      </c>
      <c r="C72" s="38">
        <f t="shared" si="47"/>
        <v>0</v>
      </c>
      <c r="D72" s="38">
        <f t="shared" si="47"/>
        <v>0</v>
      </c>
      <c r="E72" s="38">
        <f t="shared" si="47"/>
        <v>0</v>
      </c>
      <c r="F72" s="38">
        <f t="shared" si="47"/>
        <v>0</v>
      </c>
      <c r="G72" s="38">
        <f t="shared" si="47"/>
        <v>0</v>
      </c>
      <c r="H72" s="38">
        <f t="shared" si="47"/>
        <v>0</v>
      </c>
      <c r="I72" s="38">
        <f t="shared" si="47"/>
        <v>0</v>
      </c>
      <c r="J72" s="38">
        <f t="shared" si="47"/>
        <v>0</v>
      </c>
      <c r="K72" s="38">
        <f t="shared" si="47"/>
        <v>0</v>
      </c>
      <c r="L72" s="38">
        <f t="shared" si="47"/>
        <v>0</v>
      </c>
      <c r="M72" s="38">
        <f t="shared" si="47"/>
        <v>0</v>
      </c>
      <c r="N72" s="38">
        <f t="shared" si="47"/>
        <v>0</v>
      </c>
      <c r="O72" s="38">
        <f t="shared" si="47"/>
        <v>0</v>
      </c>
      <c r="P72" s="38">
        <f t="shared" si="47"/>
        <v>0</v>
      </c>
      <c r="Q72" s="38">
        <f t="shared" si="47"/>
        <v>0</v>
      </c>
    </row>
    <row r="73" spans="1:17" x14ac:dyDescent="0.25">
      <c r="A73" s="121" t="s">
        <v>44</v>
      </c>
      <c r="B73" s="120">
        <f>NFM_emi!B$5</f>
        <v>0</v>
      </c>
      <c r="C73" s="120">
        <f>NFM_emi!C$5</f>
        <v>0</v>
      </c>
      <c r="D73" s="120">
        <f>NFM_emi!D$5</f>
        <v>0</v>
      </c>
      <c r="E73" s="120">
        <f>NFM_emi!E$5</f>
        <v>0</v>
      </c>
      <c r="F73" s="120">
        <f>NFM_emi!F$5</f>
        <v>0</v>
      </c>
      <c r="G73" s="120">
        <f>NFM_emi!G$5</f>
        <v>0</v>
      </c>
      <c r="H73" s="120">
        <f>NFM_emi!H$5</f>
        <v>0</v>
      </c>
      <c r="I73" s="120">
        <f>NFM_emi!I$5</f>
        <v>0</v>
      </c>
      <c r="J73" s="120">
        <f>NFM_emi!J$5</f>
        <v>0</v>
      </c>
      <c r="K73" s="120">
        <f>NFM_emi!K$5</f>
        <v>0</v>
      </c>
      <c r="L73" s="120">
        <f>NFM_emi!L$5</f>
        <v>0</v>
      </c>
      <c r="M73" s="120">
        <f>NFM_emi!M$5</f>
        <v>0</v>
      </c>
      <c r="N73" s="120">
        <f>NFM_emi!N$5</f>
        <v>0</v>
      </c>
      <c r="O73" s="120">
        <f>NFM_emi!O$5</f>
        <v>0</v>
      </c>
      <c r="P73" s="120">
        <f>NFM_emi!P$5</f>
        <v>0</v>
      </c>
      <c r="Q73" s="120">
        <f>NFM_emi!Q$5</f>
        <v>0</v>
      </c>
    </row>
    <row r="74" spans="1:17" x14ac:dyDescent="0.25">
      <c r="A74" s="179" t="s">
        <v>59</v>
      </c>
      <c r="B74" s="189">
        <f>SUM(B75:B76)</f>
        <v>0</v>
      </c>
      <c r="C74" s="189">
        <f t="shared" ref="C74:Q74" si="48">SUM(C75:C76)</f>
        <v>0</v>
      </c>
      <c r="D74" s="189">
        <f t="shared" si="48"/>
        <v>0</v>
      </c>
      <c r="E74" s="189">
        <f t="shared" si="48"/>
        <v>0</v>
      </c>
      <c r="F74" s="189">
        <f t="shared" si="48"/>
        <v>0</v>
      </c>
      <c r="G74" s="189">
        <f t="shared" si="48"/>
        <v>0</v>
      </c>
      <c r="H74" s="189">
        <f t="shared" si="48"/>
        <v>0</v>
      </c>
      <c r="I74" s="189">
        <f t="shared" si="48"/>
        <v>0</v>
      </c>
      <c r="J74" s="189">
        <f t="shared" si="48"/>
        <v>0</v>
      </c>
      <c r="K74" s="189">
        <f t="shared" si="48"/>
        <v>0</v>
      </c>
      <c r="L74" s="189">
        <f t="shared" si="48"/>
        <v>0</v>
      </c>
      <c r="M74" s="189">
        <f t="shared" si="48"/>
        <v>0</v>
      </c>
      <c r="N74" s="189">
        <f t="shared" si="48"/>
        <v>0</v>
      </c>
      <c r="O74" s="189">
        <f t="shared" si="48"/>
        <v>0</v>
      </c>
      <c r="P74" s="189">
        <f t="shared" si="48"/>
        <v>0</v>
      </c>
      <c r="Q74" s="189">
        <f t="shared" si="48"/>
        <v>0</v>
      </c>
    </row>
    <row r="75" spans="1:17" x14ac:dyDescent="0.25">
      <c r="A75" s="102" t="s">
        <v>43</v>
      </c>
      <c r="B75" s="189">
        <f>NFM_emi!B$33</f>
        <v>0</v>
      </c>
      <c r="C75" s="189">
        <f>NFM_emi!C$33</f>
        <v>0</v>
      </c>
      <c r="D75" s="189">
        <f>NFM_emi!D$33</f>
        <v>0</v>
      </c>
      <c r="E75" s="189">
        <f>NFM_emi!E$33</f>
        <v>0</v>
      </c>
      <c r="F75" s="189">
        <f>NFM_emi!F$33</f>
        <v>0</v>
      </c>
      <c r="G75" s="189">
        <f>NFM_emi!G$33</f>
        <v>0</v>
      </c>
      <c r="H75" s="189">
        <f>NFM_emi!H$33</f>
        <v>0</v>
      </c>
      <c r="I75" s="189">
        <f>NFM_emi!I$33</f>
        <v>0</v>
      </c>
      <c r="J75" s="189">
        <f>NFM_emi!J$33</f>
        <v>0</v>
      </c>
      <c r="K75" s="189">
        <f>NFM_emi!K$33</f>
        <v>0</v>
      </c>
      <c r="L75" s="189">
        <f>NFM_emi!L$33</f>
        <v>0</v>
      </c>
      <c r="M75" s="189">
        <f>NFM_emi!M$33</f>
        <v>0</v>
      </c>
      <c r="N75" s="189">
        <f>NFM_emi!N$33</f>
        <v>0</v>
      </c>
      <c r="O75" s="189">
        <f>NFM_emi!O$33</f>
        <v>0</v>
      </c>
      <c r="P75" s="189">
        <f>NFM_emi!P$33</f>
        <v>0</v>
      </c>
      <c r="Q75" s="189">
        <f>NFM_emi!Q$33</f>
        <v>0</v>
      </c>
    </row>
    <row r="76" spans="1:17" x14ac:dyDescent="0.25">
      <c r="A76" s="102" t="s">
        <v>344</v>
      </c>
      <c r="B76" s="189">
        <f>NFM_emi!B$70</f>
        <v>0</v>
      </c>
      <c r="C76" s="189">
        <f>NFM_emi!C$70</f>
        <v>0</v>
      </c>
      <c r="D76" s="189">
        <f>NFM_emi!D$70</f>
        <v>0</v>
      </c>
      <c r="E76" s="189">
        <f>NFM_emi!E$70</f>
        <v>0</v>
      </c>
      <c r="F76" s="189">
        <f>NFM_emi!F$70</f>
        <v>0</v>
      </c>
      <c r="G76" s="189">
        <f>NFM_emi!G$70</f>
        <v>0</v>
      </c>
      <c r="H76" s="189">
        <f>NFM_emi!H$70</f>
        <v>0</v>
      </c>
      <c r="I76" s="189">
        <f>NFM_emi!I$70</f>
        <v>0</v>
      </c>
      <c r="J76" s="189">
        <f>NFM_emi!J$70</f>
        <v>0</v>
      </c>
      <c r="K76" s="189">
        <f>NFM_emi!K$70</f>
        <v>0</v>
      </c>
      <c r="L76" s="189">
        <f>NFM_emi!L$70</f>
        <v>0</v>
      </c>
      <c r="M76" s="189">
        <f>NFM_emi!M$70</f>
        <v>0</v>
      </c>
      <c r="N76" s="189">
        <f>NFM_emi!N$70</f>
        <v>0</v>
      </c>
      <c r="O76" s="189">
        <f>NFM_emi!O$70</f>
        <v>0</v>
      </c>
      <c r="P76" s="189">
        <f>NFM_emi!P$70</f>
        <v>0</v>
      </c>
      <c r="Q76" s="189">
        <f>NFM_emi!Q$70</f>
        <v>0</v>
      </c>
    </row>
    <row r="77" spans="1:17" x14ac:dyDescent="0.25">
      <c r="A77" s="119" t="s">
        <v>42</v>
      </c>
      <c r="B77" s="118">
        <f>NFM_emi!B$112</f>
        <v>0</v>
      </c>
      <c r="C77" s="118">
        <f>NFM_emi!C$112</f>
        <v>0</v>
      </c>
      <c r="D77" s="118">
        <f>NFM_emi!D$112</f>
        <v>0</v>
      </c>
      <c r="E77" s="118">
        <f>NFM_emi!E$112</f>
        <v>0</v>
      </c>
      <c r="F77" s="118">
        <f>NFM_emi!F$112</f>
        <v>0</v>
      </c>
      <c r="G77" s="118">
        <f>NFM_emi!G$112</f>
        <v>0</v>
      </c>
      <c r="H77" s="118">
        <f>NFM_emi!H$112</f>
        <v>0</v>
      </c>
      <c r="I77" s="118">
        <f>NFM_emi!I$112</f>
        <v>0</v>
      </c>
      <c r="J77" s="118">
        <f>NFM_emi!J$112</f>
        <v>0</v>
      </c>
      <c r="K77" s="118">
        <f>NFM_emi!K$112</f>
        <v>0</v>
      </c>
      <c r="L77" s="118">
        <f>NFM_emi!L$112</f>
        <v>0</v>
      </c>
      <c r="M77" s="118">
        <f>NFM_emi!M$112</f>
        <v>0</v>
      </c>
      <c r="N77" s="118">
        <f>NFM_emi!N$112</f>
        <v>0</v>
      </c>
      <c r="O77" s="118">
        <f>NFM_emi!O$112</f>
        <v>0</v>
      </c>
      <c r="P77" s="118">
        <f>NFM_emi!P$112</f>
        <v>0</v>
      </c>
      <c r="Q77" s="118">
        <f>NFM_emi!Q$112</f>
        <v>0</v>
      </c>
    </row>
    <row r="78" spans="1:17" x14ac:dyDescent="0.25">
      <c r="A78" s="117"/>
      <c r="B78" s="116"/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</row>
    <row r="79" spans="1:17" x14ac:dyDescent="0.25">
      <c r="A79" s="39" t="s">
        <v>104</v>
      </c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</row>
    <row r="80" spans="1:17" x14ac:dyDescent="0.25">
      <c r="A80" s="110" t="s">
        <v>44</v>
      </c>
      <c r="B80" s="187" t="str">
        <f t="shared" ref="B80:Q80" si="49">IF(B$4=0,"",B$4/B$11*1000)</f>
        <v/>
      </c>
      <c r="C80" s="187" t="str">
        <f t="shared" si="49"/>
        <v/>
      </c>
      <c r="D80" s="187" t="str">
        <f t="shared" si="49"/>
        <v/>
      </c>
      <c r="E80" s="187" t="str">
        <f t="shared" si="49"/>
        <v/>
      </c>
      <c r="F80" s="187" t="str">
        <f t="shared" si="49"/>
        <v/>
      </c>
      <c r="G80" s="187" t="str">
        <f t="shared" si="49"/>
        <v/>
      </c>
      <c r="H80" s="187" t="str">
        <f t="shared" si="49"/>
        <v/>
      </c>
      <c r="I80" s="187" t="str">
        <f t="shared" si="49"/>
        <v/>
      </c>
      <c r="J80" s="187" t="str">
        <f t="shared" si="49"/>
        <v/>
      </c>
      <c r="K80" s="187" t="str">
        <f t="shared" si="49"/>
        <v/>
      </c>
      <c r="L80" s="187" t="str">
        <f t="shared" si="49"/>
        <v/>
      </c>
      <c r="M80" s="187" t="str">
        <f t="shared" si="49"/>
        <v/>
      </c>
      <c r="N80" s="187" t="str">
        <f t="shared" si="49"/>
        <v/>
      </c>
      <c r="O80" s="187" t="str">
        <f t="shared" si="49"/>
        <v/>
      </c>
      <c r="P80" s="187" t="str">
        <f t="shared" si="49"/>
        <v/>
      </c>
      <c r="Q80" s="187" t="str">
        <f t="shared" si="49"/>
        <v/>
      </c>
    </row>
    <row r="81" spans="1:17" x14ac:dyDescent="0.25">
      <c r="A81" s="180" t="s">
        <v>59</v>
      </c>
      <c r="B81" s="186" t="str">
        <f t="shared" ref="B81:Q81" si="50">IF(B$5=0,"",B$5/B$12*1000)</f>
        <v/>
      </c>
      <c r="C81" s="186" t="str">
        <f t="shared" si="50"/>
        <v/>
      </c>
      <c r="D81" s="186" t="str">
        <f t="shared" si="50"/>
        <v/>
      </c>
      <c r="E81" s="186" t="str">
        <f t="shared" si="50"/>
        <v/>
      </c>
      <c r="F81" s="186" t="str">
        <f t="shared" si="50"/>
        <v/>
      </c>
      <c r="G81" s="186" t="str">
        <f t="shared" si="50"/>
        <v/>
      </c>
      <c r="H81" s="186" t="str">
        <f t="shared" si="50"/>
        <v/>
      </c>
      <c r="I81" s="186" t="str">
        <f t="shared" si="50"/>
        <v/>
      </c>
      <c r="J81" s="186" t="str">
        <f t="shared" si="50"/>
        <v/>
      </c>
      <c r="K81" s="186" t="str">
        <f t="shared" si="50"/>
        <v/>
      </c>
      <c r="L81" s="186" t="str">
        <f t="shared" si="50"/>
        <v/>
      </c>
      <c r="M81" s="186" t="str">
        <f t="shared" si="50"/>
        <v/>
      </c>
      <c r="N81" s="186" t="str">
        <f t="shared" si="50"/>
        <v/>
      </c>
      <c r="O81" s="186" t="str">
        <f t="shared" si="50"/>
        <v/>
      </c>
      <c r="P81" s="186" t="str">
        <f t="shared" si="50"/>
        <v/>
      </c>
      <c r="Q81" s="186" t="str">
        <f t="shared" si="50"/>
        <v/>
      </c>
    </row>
    <row r="82" spans="1:17" x14ac:dyDescent="0.25">
      <c r="A82" s="108" t="s">
        <v>42</v>
      </c>
      <c r="B82" s="185" t="str">
        <f t="shared" ref="B82:Q82" si="51">IF(B$8=0,"",B$8/B$15*1000)</f>
        <v/>
      </c>
      <c r="C82" s="185" t="str">
        <f t="shared" si="51"/>
        <v/>
      </c>
      <c r="D82" s="185" t="str">
        <f t="shared" si="51"/>
        <v/>
      </c>
      <c r="E82" s="185" t="str">
        <f t="shared" si="51"/>
        <v/>
      </c>
      <c r="F82" s="185" t="str">
        <f t="shared" si="51"/>
        <v/>
      </c>
      <c r="G82" s="185" t="str">
        <f t="shared" si="51"/>
        <v/>
      </c>
      <c r="H82" s="185" t="str">
        <f t="shared" si="51"/>
        <v/>
      </c>
      <c r="I82" s="185" t="str">
        <f t="shared" si="51"/>
        <v/>
      </c>
      <c r="J82" s="185" t="str">
        <f t="shared" si="51"/>
        <v/>
      </c>
      <c r="K82" s="185" t="str">
        <f t="shared" si="51"/>
        <v/>
      </c>
      <c r="L82" s="185" t="str">
        <f t="shared" si="51"/>
        <v/>
      </c>
      <c r="M82" s="185" t="str">
        <f t="shared" si="51"/>
        <v/>
      </c>
      <c r="N82" s="185" t="str">
        <f t="shared" si="51"/>
        <v/>
      </c>
      <c r="O82" s="185" t="str">
        <f t="shared" si="51"/>
        <v/>
      </c>
      <c r="P82" s="185" t="str">
        <f t="shared" si="51"/>
        <v/>
      </c>
      <c r="Q82" s="185" t="str">
        <f t="shared" si="51"/>
        <v/>
      </c>
    </row>
    <row r="83" spans="1:17" x14ac:dyDescent="0.25">
      <c r="A83" s="184" t="s">
        <v>103</v>
      </c>
      <c r="B83" s="183"/>
      <c r="C83" s="183"/>
      <c r="D83" s="183"/>
      <c r="E83" s="183"/>
      <c r="F83" s="183"/>
      <c r="G83" s="183"/>
      <c r="H83" s="183"/>
      <c r="I83" s="183"/>
      <c r="J83" s="183"/>
      <c r="K83" s="183"/>
      <c r="L83" s="183"/>
      <c r="M83" s="183"/>
      <c r="N83" s="183"/>
      <c r="O83" s="183"/>
      <c r="P83" s="183"/>
      <c r="Q83" s="183"/>
    </row>
    <row r="84" spans="1:17" x14ac:dyDescent="0.25">
      <c r="A84" s="110" t="s">
        <v>44</v>
      </c>
      <c r="B84" s="113" t="str">
        <f t="shared" ref="B84:Q84" si="52">IF(B$63=0,"",B$63/B$11)</f>
        <v/>
      </c>
      <c r="C84" s="113" t="str">
        <f t="shared" si="52"/>
        <v/>
      </c>
      <c r="D84" s="113" t="str">
        <f t="shared" si="52"/>
        <v/>
      </c>
      <c r="E84" s="113" t="str">
        <f t="shared" si="52"/>
        <v/>
      </c>
      <c r="F84" s="113" t="str">
        <f t="shared" si="52"/>
        <v/>
      </c>
      <c r="G84" s="113" t="str">
        <f t="shared" si="52"/>
        <v/>
      </c>
      <c r="H84" s="113" t="str">
        <f t="shared" si="52"/>
        <v/>
      </c>
      <c r="I84" s="113" t="str">
        <f t="shared" si="52"/>
        <v/>
      </c>
      <c r="J84" s="113" t="str">
        <f t="shared" si="52"/>
        <v/>
      </c>
      <c r="K84" s="113" t="str">
        <f t="shared" si="52"/>
        <v/>
      </c>
      <c r="L84" s="113" t="str">
        <f t="shared" si="52"/>
        <v/>
      </c>
      <c r="M84" s="113" t="str">
        <f t="shared" si="52"/>
        <v/>
      </c>
      <c r="N84" s="113" t="str">
        <f t="shared" si="52"/>
        <v/>
      </c>
      <c r="O84" s="113" t="str">
        <f t="shared" si="52"/>
        <v/>
      </c>
      <c r="P84" s="113" t="str">
        <f t="shared" si="52"/>
        <v/>
      </c>
      <c r="Q84" s="113" t="str">
        <f t="shared" si="52"/>
        <v/>
      </c>
    </row>
    <row r="85" spans="1:17" x14ac:dyDescent="0.25">
      <c r="A85" s="180" t="s">
        <v>59</v>
      </c>
      <c r="B85" s="182" t="str">
        <f t="shared" ref="B85:Q85" si="53">IF(B$64=0,"",B$64/B$12)</f>
        <v/>
      </c>
      <c r="C85" s="182" t="str">
        <f t="shared" si="53"/>
        <v/>
      </c>
      <c r="D85" s="182" t="str">
        <f t="shared" si="53"/>
        <v/>
      </c>
      <c r="E85" s="182" t="str">
        <f t="shared" si="53"/>
        <v/>
      </c>
      <c r="F85" s="182" t="str">
        <f t="shared" si="53"/>
        <v/>
      </c>
      <c r="G85" s="182" t="str">
        <f t="shared" si="53"/>
        <v/>
      </c>
      <c r="H85" s="182" t="str">
        <f t="shared" si="53"/>
        <v/>
      </c>
      <c r="I85" s="182" t="str">
        <f t="shared" si="53"/>
        <v/>
      </c>
      <c r="J85" s="182" t="str">
        <f t="shared" si="53"/>
        <v/>
      </c>
      <c r="K85" s="182" t="str">
        <f t="shared" si="53"/>
        <v/>
      </c>
      <c r="L85" s="182" t="str">
        <f t="shared" si="53"/>
        <v/>
      </c>
      <c r="M85" s="182" t="str">
        <f t="shared" si="53"/>
        <v/>
      </c>
      <c r="N85" s="182" t="str">
        <f t="shared" si="53"/>
        <v/>
      </c>
      <c r="O85" s="182" t="str">
        <f t="shared" si="53"/>
        <v/>
      </c>
      <c r="P85" s="182" t="str">
        <f t="shared" si="53"/>
        <v/>
      </c>
      <c r="Q85" s="182" t="str">
        <f t="shared" si="53"/>
        <v/>
      </c>
    </row>
    <row r="86" spans="1:17" x14ac:dyDescent="0.25">
      <c r="A86" s="179" t="s">
        <v>43</v>
      </c>
      <c r="B86" s="182" t="str">
        <f t="shared" ref="B86:Q86" si="54">IF(B$65=0,"",B$65/B$13)</f>
        <v/>
      </c>
      <c r="C86" s="182" t="str">
        <f t="shared" si="54"/>
        <v/>
      </c>
      <c r="D86" s="182" t="str">
        <f t="shared" si="54"/>
        <v/>
      </c>
      <c r="E86" s="182" t="str">
        <f t="shared" si="54"/>
        <v/>
      </c>
      <c r="F86" s="182" t="str">
        <f t="shared" si="54"/>
        <v/>
      </c>
      <c r="G86" s="182" t="str">
        <f t="shared" si="54"/>
        <v/>
      </c>
      <c r="H86" s="182" t="str">
        <f t="shared" si="54"/>
        <v/>
      </c>
      <c r="I86" s="182" t="str">
        <f t="shared" si="54"/>
        <v/>
      </c>
      <c r="J86" s="182" t="str">
        <f t="shared" si="54"/>
        <v/>
      </c>
      <c r="K86" s="182" t="str">
        <f t="shared" si="54"/>
        <v/>
      </c>
      <c r="L86" s="182" t="str">
        <f t="shared" si="54"/>
        <v/>
      </c>
      <c r="M86" s="182" t="str">
        <f t="shared" si="54"/>
        <v/>
      </c>
      <c r="N86" s="182" t="str">
        <f t="shared" si="54"/>
        <v/>
      </c>
      <c r="O86" s="182" t="str">
        <f t="shared" si="54"/>
        <v/>
      </c>
      <c r="P86" s="182" t="str">
        <f t="shared" si="54"/>
        <v/>
      </c>
      <c r="Q86" s="182" t="str">
        <f t="shared" si="54"/>
        <v/>
      </c>
    </row>
    <row r="87" spans="1:17" x14ac:dyDescent="0.25">
      <c r="A87" s="179" t="s">
        <v>344</v>
      </c>
      <c r="B87" s="182" t="str">
        <f t="shared" ref="B87:Q87" si="55">IF(B$66=0,"",B$66/B$14)</f>
        <v/>
      </c>
      <c r="C87" s="182" t="str">
        <f t="shared" si="55"/>
        <v/>
      </c>
      <c r="D87" s="182" t="str">
        <f t="shared" si="55"/>
        <v/>
      </c>
      <c r="E87" s="182" t="str">
        <f t="shared" si="55"/>
        <v/>
      </c>
      <c r="F87" s="182" t="str">
        <f t="shared" si="55"/>
        <v/>
      </c>
      <c r="G87" s="182" t="str">
        <f t="shared" si="55"/>
        <v/>
      </c>
      <c r="H87" s="182" t="str">
        <f t="shared" si="55"/>
        <v/>
      </c>
      <c r="I87" s="182" t="str">
        <f t="shared" si="55"/>
        <v/>
      </c>
      <c r="J87" s="182" t="str">
        <f t="shared" si="55"/>
        <v/>
      </c>
      <c r="K87" s="182" t="str">
        <f t="shared" si="55"/>
        <v/>
      </c>
      <c r="L87" s="182" t="str">
        <f t="shared" si="55"/>
        <v/>
      </c>
      <c r="M87" s="182" t="str">
        <f t="shared" si="55"/>
        <v/>
      </c>
      <c r="N87" s="182" t="str">
        <f t="shared" si="55"/>
        <v/>
      </c>
      <c r="O87" s="182" t="str">
        <f t="shared" si="55"/>
        <v/>
      </c>
      <c r="P87" s="182" t="str">
        <f t="shared" si="55"/>
        <v/>
      </c>
      <c r="Q87" s="182" t="str">
        <f t="shared" si="55"/>
        <v/>
      </c>
    </row>
    <row r="88" spans="1:17" x14ac:dyDescent="0.25">
      <c r="A88" s="108" t="s">
        <v>42</v>
      </c>
      <c r="B88" s="112" t="str">
        <f t="shared" ref="B88:Q88" si="56">IF(B$67=0,"",B$67/B$15)</f>
        <v/>
      </c>
      <c r="C88" s="112" t="str">
        <f t="shared" si="56"/>
        <v/>
      </c>
      <c r="D88" s="112" t="str">
        <f t="shared" si="56"/>
        <v/>
      </c>
      <c r="E88" s="112" t="str">
        <f t="shared" si="56"/>
        <v/>
      </c>
      <c r="F88" s="112" t="str">
        <f t="shared" si="56"/>
        <v/>
      </c>
      <c r="G88" s="112" t="str">
        <f t="shared" si="56"/>
        <v/>
      </c>
      <c r="H88" s="112" t="str">
        <f t="shared" si="56"/>
        <v/>
      </c>
      <c r="I88" s="112" t="str">
        <f t="shared" si="56"/>
        <v/>
      </c>
      <c r="J88" s="112" t="str">
        <f t="shared" si="56"/>
        <v/>
      </c>
      <c r="K88" s="112" t="str">
        <f t="shared" si="56"/>
        <v/>
      </c>
      <c r="L88" s="112" t="str">
        <f t="shared" si="56"/>
        <v/>
      </c>
      <c r="M88" s="112" t="str">
        <f t="shared" si="56"/>
        <v/>
      </c>
      <c r="N88" s="112" t="str">
        <f t="shared" si="56"/>
        <v/>
      </c>
      <c r="O88" s="112" t="str">
        <f t="shared" si="56"/>
        <v/>
      </c>
      <c r="P88" s="112" t="str">
        <f t="shared" si="56"/>
        <v/>
      </c>
      <c r="Q88" s="112" t="str">
        <f t="shared" si="56"/>
        <v/>
      </c>
    </row>
    <row r="89" spans="1:17" x14ac:dyDescent="0.25">
      <c r="A89" s="184" t="s">
        <v>102</v>
      </c>
      <c r="B89" s="183"/>
      <c r="C89" s="183"/>
      <c r="D89" s="183"/>
      <c r="E89" s="183"/>
      <c r="F89" s="183"/>
      <c r="G89" s="183"/>
      <c r="H89" s="183"/>
      <c r="I89" s="183"/>
      <c r="J89" s="183"/>
      <c r="K89" s="183"/>
      <c r="L89" s="183"/>
      <c r="M89" s="183"/>
      <c r="N89" s="183"/>
      <c r="O89" s="183"/>
      <c r="P89" s="183"/>
      <c r="Q89" s="183"/>
    </row>
    <row r="90" spans="1:17" x14ac:dyDescent="0.25">
      <c r="A90" s="110" t="s">
        <v>44</v>
      </c>
      <c r="B90" s="113" t="str">
        <f>IF(NFM_ued!B$5=0,"",NFM_ued!B$5/B$11)</f>
        <v/>
      </c>
      <c r="C90" s="113" t="str">
        <f>IF(NFM_ued!C$5=0,"",NFM_ued!C$5/C$11)</f>
        <v/>
      </c>
      <c r="D90" s="113" t="str">
        <f>IF(NFM_ued!D$5=0,"",NFM_ued!D$5/D$11)</f>
        <v/>
      </c>
      <c r="E90" s="113" t="str">
        <f>IF(NFM_ued!E$5=0,"",NFM_ued!E$5/E$11)</f>
        <v/>
      </c>
      <c r="F90" s="113" t="str">
        <f>IF(NFM_ued!F$5=0,"",NFM_ued!F$5/F$11)</f>
        <v/>
      </c>
      <c r="G90" s="113" t="str">
        <f>IF(NFM_ued!G$5=0,"",NFM_ued!G$5/G$11)</f>
        <v/>
      </c>
      <c r="H90" s="113" t="str">
        <f>IF(NFM_ued!H$5=0,"",NFM_ued!H$5/H$11)</f>
        <v/>
      </c>
      <c r="I90" s="113" t="str">
        <f>IF(NFM_ued!I$5=0,"",NFM_ued!I$5/I$11)</f>
        <v/>
      </c>
      <c r="J90" s="113" t="str">
        <f>IF(NFM_ued!J$5=0,"",NFM_ued!J$5/J$11)</f>
        <v/>
      </c>
      <c r="K90" s="113" t="str">
        <f>IF(NFM_ued!K$5=0,"",NFM_ued!K$5/K$11)</f>
        <v/>
      </c>
      <c r="L90" s="113" t="str">
        <f>IF(NFM_ued!L$5=0,"",NFM_ued!L$5/L$11)</f>
        <v/>
      </c>
      <c r="M90" s="113" t="str">
        <f>IF(NFM_ued!M$5=0,"",NFM_ued!M$5/M$11)</f>
        <v/>
      </c>
      <c r="N90" s="113" t="str">
        <f>IF(NFM_ued!N$5=0,"",NFM_ued!N$5/N$11)</f>
        <v/>
      </c>
      <c r="O90" s="113" t="str">
        <f>IF(NFM_ued!O$5=0,"",NFM_ued!O$5/O$11)</f>
        <v/>
      </c>
      <c r="P90" s="113" t="str">
        <f>IF(NFM_ued!P$5=0,"",NFM_ued!P$5/P$11)</f>
        <v/>
      </c>
      <c r="Q90" s="113" t="str">
        <f>IF(NFM_ued!Q$5=0,"",NFM_ued!Q$5/Q$11)</f>
        <v/>
      </c>
    </row>
    <row r="91" spans="1:17" x14ac:dyDescent="0.25">
      <c r="A91" s="180" t="s">
        <v>59</v>
      </c>
      <c r="B91" s="182" t="str">
        <f>IF(SUM(NFM_ued!B$33,NFM_ued!B$70)=0,"",SUM(NFM_ued!B$33,NFM_ued!B$70)/B$12)</f>
        <v/>
      </c>
      <c r="C91" s="182" t="str">
        <f>IF(SUM(NFM_ued!C$33,NFM_ued!C$70)=0,"",SUM(NFM_ued!C$33,NFM_ued!C$70)/C$12)</f>
        <v/>
      </c>
      <c r="D91" s="182" t="str">
        <f>IF(SUM(NFM_ued!D$33,NFM_ued!D$70)=0,"",SUM(NFM_ued!D$33,NFM_ued!D$70)/D$12)</f>
        <v/>
      </c>
      <c r="E91" s="182" t="str">
        <f>IF(SUM(NFM_ued!E$33,NFM_ued!E$70)=0,"",SUM(NFM_ued!E$33,NFM_ued!E$70)/E$12)</f>
        <v/>
      </c>
      <c r="F91" s="182" t="str">
        <f>IF(SUM(NFM_ued!F$33,NFM_ued!F$70)=0,"",SUM(NFM_ued!F$33,NFM_ued!F$70)/F$12)</f>
        <v/>
      </c>
      <c r="G91" s="182" t="str">
        <f>IF(SUM(NFM_ued!G$33,NFM_ued!G$70)=0,"",SUM(NFM_ued!G$33,NFM_ued!G$70)/G$12)</f>
        <v/>
      </c>
      <c r="H91" s="182" t="str">
        <f>IF(SUM(NFM_ued!H$33,NFM_ued!H$70)=0,"",SUM(NFM_ued!H$33,NFM_ued!H$70)/H$12)</f>
        <v/>
      </c>
      <c r="I91" s="182" t="str">
        <f>IF(SUM(NFM_ued!I$33,NFM_ued!I$70)=0,"",SUM(NFM_ued!I$33,NFM_ued!I$70)/I$12)</f>
        <v/>
      </c>
      <c r="J91" s="182" t="str">
        <f>IF(SUM(NFM_ued!J$33,NFM_ued!J$70)=0,"",SUM(NFM_ued!J$33,NFM_ued!J$70)/J$12)</f>
        <v/>
      </c>
      <c r="K91" s="182" t="str">
        <f>IF(SUM(NFM_ued!K$33,NFM_ued!K$70)=0,"",SUM(NFM_ued!K$33,NFM_ued!K$70)/K$12)</f>
        <v/>
      </c>
      <c r="L91" s="182" t="str">
        <f>IF(SUM(NFM_ued!L$33,NFM_ued!L$70)=0,"",SUM(NFM_ued!L$33,NFM_ued!L$70)/L$12)</f>
        <v/>
      </c>
      <c r="M91" s="182" t="str">
        <f>IF(SUM(NFM_ued!M$33,NFM_ued!M$70)=0,"",SUM(NFM_ued!M$33,NFM_ued!M$70)/M$12)</f>
        <v/>
      </c>
      <c r="N91" s="182" t="str">
        <f>IF(SUM(NFM_ued!N$33,NFM_ued!N$70)=0,"",SUM(NFM_ued!N$33,NFM_ued!N$70)/N$12)</f>
        <v/>
      </c>
      <c r="O91" s="182" t="str">
        <f>IF(SUM(NFM_ued!O$33,NFM_ued!O$70)=0,"",SUM(NFM_ued!O$33,NFM_ued!O$70)/O$12)</f>
        <v/>
      </c>
      <c r="P91" s="182" t="str">
        <f>IF(SUM(NFM_ued!P$33,NFM_ued!P$70)=0,"",SUM(NFM_ued!P$33,NFM_ued!P$70)/P$12)</f>
        <v/>
      </c>
      <c r="Q91" s="182" t="str">
        <f>IF(SUM(NFM_ued!Q$33,NFM_ued!Q$70)=0,"",SUM(NFM_ued!Q$33,NFM_ued!Q$70)/Q$12)</f>
        <v/>
      </c>
    </row>
    <row r="92" spans="1:17" x14ac:dyDescent="0.25">
      <c r="A92" s="179" t="s">
        <v>43</v>
      </c>
      <c r="B92" s="182" t="str">
        <f>IF(NFM_ued!B$33=0,"",NFM_ued!B$33/B$13)</f>
        <v/>
      </c>
      <c r="C92" s="182" t="str">
        <f>IF(NFM_ued!C$33=0,"",NFM_ued!C$33/C$13)</f>
        <v/>
      </c>
      <c r="D92" s="182" t="str">
        <f>IF(NFM_ued!D$33=0,"",NFM_ued!D$33/D$13)</f>
        <v/>
      </c>
      <c r="E92" s="182" t="str">
        <f>IF(NFM_ued!E$33=0,"",NFM_ued!E$33/E$13)</f>
        <v/>
      </c>
      <c r="F92" s="182" t="str">
        <f>IF(NFM_ued!F$33=0,"",NFM_ued!F$33/F$13)</f>
        <v/>
      </c>
      <c r="G92" s="182" t="str">
        <f>IF(NFM_ued!G$33=0,"",NFM_ued!G$33/G$13)</f>
        <v/>
      </c>
      <c r="H92" s="182" t="str">
        <f>IF(NFM_ued!H$33=0,"",NFM_ued!H$33/H$13)</f>
        <v/>
      </c>
      <c r="I92" s="182" t="str">
        <f>IF(NFM_ued!I$33=0,"",NFM_ued!I$33/I$13)</f>
        <v/>
      </c>
      <c r="J92" s="182" t="str">
        <f>IF(NFM_ued!J$33=0,"",NFM_ued!J$33/J$13)</f>
        <v/>
      </c>
      <c r="K92" s="182" t="str">
        <f>IF(NFM_ued!K$33=0,"",NFM_ued!K$33/K$13)</f>
        <v/>
      </c>
      <c r="L92" s="182" t="str">
        <f>IF(NFM_ued!L$33=0,"",NFM_ued!L$33/L$13)</f>
        <v/>
      </c>
      <c r="M92" s="182" t="str">
        <f>IF(NFM_ued!M$33=0,"",NFM_ued!M$33/M$13)</f>
        <v/>
      </c>
      <c r="N92" s="182" t="str">
        <f>IF(NFM_ued!N$33=0,"",NFM_ued!N$33/N$13)</f>
        <v/>
      </c>
      <c r="O92" s="182" t="str">
        <f>IF(NFM_ued!O$33=0,"",NFM_ued!O$33/O$13)</f>
        <v/>
      </c>
      <c r="P92" s="182" t="str">
        <f>IF(NFM_ued!P$33=0,"",NFM_ued!P$33/P$13)</f>
        <v/>
      </c>
      <c r="Q92" s="182" t="str">
        <f>IF(NFM_ued!Q$33=0,"",NFM_ued!Q$33/Q$13)</f>
        <v/>
      </c>
    </row>
    <row r="93" spans="1:17" x14ac:dyDescent="0.25">
      <c r="A93" s="179" t="s">
        <v>344</v>
      </c>
      <c r="B93" s="182" t="str">
        <f>IF(NFM_ued!B$70=0,"",NFM_ued!B$70/B$14)</f>
        <v/>
      </c>
      <c r="C93" s="182" t="str">
        <f>IF(NFM_ued!C$70=0,"",NFM_ued!C$70/C$14)</f>
        <v/>
      </c>
      <c r="D93" s="182" t="str">
        <f>IF(NFM_ued!D$70=0,"",NFM_ued!D$70/D$14)</f>
        <v/>
      </c>
      <c r="E93" s="182" t="str">
        <f>IF(NFM_ued!E$70=0,"",NFM_ued!E$70/E$14)</f>
        <v/>
      </c>
      <c r="F93" s="182" t="str">
        <f>IF(NFM_ued!F$70=0,"",NFM_ued!F$70/F$14)</f>
        <v/>
      </c>
      <c r="G93" s="182" t="str">
        <f>IF(NFM_ued!G$70=0,"",NFM_ued!G$70/G$14)</f>
        <v/>
      </c>
      <c r="H93" s="182" t="str">
        <f>IF(NFM_ued!H$70=0,"",NFM_ued!H$70/H$14)</f>
        <v/>
      </c>
      <c r="I93" s="182" t="str">
        <f>IF(NFM_ued!I$70=0,"",NFM_ued!I$70/I$14)</f>
        <v/>
      </c>
      <c r="J93" s="182" t="str">
        <f>IF(NFM_ued!J$70=0,"",NFM_ued!J$70/J$14)</f>
        <v/>
      </c>
      <c r="K93" s="182" t="str">
        <f>IF(NFM_ued!K$70=0,"",NFM_ued!K$70/K$14)</f>
        <v/>
      </c>
      <c r="L93" s="182" t="str">
        <f>IF(NFM_ued!L$70=0,"",NFM_ued!L$70/L$14)</f>
        <v/>
      </c>
      <c r="M93" s="182" t="str">
        <f>IF(NFM_ued!M$70=0,"",NFM_ued!M$70/M$14)</f>
        <v/>
      </c>
      <c r="N93" s="182" t="str">
        <f>IF(NFM_ued!N$70=0,"",NFM_ued!N$70/N$14)</f>
        <v/>
      </c>
      <c r="O93" s="182" t="str">
        <f>IF(NFM_ued!O$70=0,"",NFM_ued!O$70/O$14)</f>
        <v/>
      </c>
      <c r="P93" s="182" t="str">
        <f>IF(NFM_ued!P$70=0,"",NFM_ued!P$70/P$14)</f>
        <v/>
      </c>
      <c r="Q93" s="182" t="str">
        <f>IF(NFM_ued!Q$70=0,"",NFM_ued!Q$70/Q$14)</f>
        <v/>
      </c>
    </row>
    <row r="94" spans="1:17" x14ac:dyDescent="0.25">
      <c r="A94" s="108" t="s">
        <v>42</v>
      </c>
      <c r="B94" s="112" t="str">
        <f>IF(NFM_ued!B$112=0,"",NFM_ued!B$112/B$15)</f>
        <v/>
      </c>
      <c r="C94" s="112" t="str">
        <f>IF(NFM_ued!C$112=0,"",NFM_ued!C$112/C$15)</f>
        <v/>
      </c>
      <c r="D94" s="112" t="str">
        <f>IF(NFM_ued!D$112=0,"",NFM_ued!D$112/D$15)</f>
        <v/>
      </c>
      <c r="E94" s="112" t="str">
        <f>IF(NFM_ued!E$112=0,"",NFM_ued!E$112/E$15)</f>
        <v/>
      </c>
      <c r="F94" s="112" t="str">
        <f>IF(NFM_ued!F$112=0,"",NFM_ued!F$112/F$15)</f>
        <v/>
      </c>
      <c r="G94" s="112" t="str">
        <f>IF(NFM_ued!G$112=0,"",NFM_ued!G$112/G$15)</f>
        <v/>
      </c>
      <c r="H94" s="112" t="str">
        <f>IF(NFM_ued!H$112=0,"",NFM_ued!H$112/H$15)</f>
        <v/>
      </c>
      <c r="I94" s="112" t="str">
        <f>IF(NFM_ued!I$112=0,"",NFM_ued!I$112/I$15)</f>
        <v/>
      </c>
      <c r="J94" s="112" t="str">
        <f>IF(NFM_ued!J$112=0,"",NFM_ued!J$112/J$15)</f>
        <v/>
      </c>
      <c r="K94" s="112" t="str">
        <f>IF(NFM_ued!K$112=0,"",NFM_ued!K$112/K$15)</f>
        <v/>
      </c>
      <c r="L94" s="112" t="str">
        <f>IF(NFM_ued!L$112=0,"",NFM_ued!L$112/L$15)</f>
        <v/>
      </c>
      <c r="M94" s="112" t="str">
        <f>IF(NFM_ued!M$112=0,"",NFM_ued!M$112/M$15)</f>
        <v/>
      </c>
      <c r="N94" s="112" t="str">
        <f>IF(NFM_ued!N$112=0,"",NFM_ued!N$112/N$15)</f>
        <v/>
      </c>
      <c r="O94" s="112" t="str">
        <f>IF(NFM_ued!O$112=0,"",NFM_ued!O$112/O$15)</f>
        <v/>
      </c>
      <c r="P94" s="112" t="str">
        <f>IF(NFM_ued!P$112=0,"",NFM_ued!P$112/P$15)</f>
        <v/>
      </c>
      <c r="Q94" s="112" t="str">
        <f>IF(NFM_ued!Q$112=0,"",NFM_ued!Q$112/Q$15)</f>
        <v/>
      </c>
    </row>
    <row r="95" spans="1:17" x14ac:dyDescent="0.25">
      <c r="A95" s="39" t="s">
        <v>60</v>
      </c>
      <c r="B95" s="181" t="str">
        <f t="shared" ref="B95:Q95" si="57">IF(B$62=0,"",B$72/B$62)</f>
        <v/>
      </c>
      <c r="C95" s="181" t="str">
        <f t="shared" si="57"/>
        <v/>
      </c>
      <c r="D95" s="181" t="str">
        <f t="shared" si="57"/>
        <v/>
      </c>
      <c r="E95" s="181" t="str">
        <f t="shared" si="57"/>
        <v/>
      </c>
      <c r="F95" s="181" t="str">
        <f t="shared" si="57"/>
        <v/>
      </c>
      <c r="G95" s="181" t="str">
        <f t="shared" si="57"/>
        <v/>
      </c>
      <c r="H95" s="181" t="str">
        <f t="shared" si="57"/>
        <v/>
      </c>
      <c r="I95" s="181" t="str">
        <f t="shared" si="57"/>
        <v/>
      </c>
      <c r="J95" s="181" t="str">
        <f t="shared" si="57"/>
        <v/>
      </c>
      <c r="K95" s="181" t="str">
        <f t="shared" si="57"/>
        <v/>
      </c>
      <c r="L95" s="181" t="str">
        <f t="shared" si="57"/>
        <v/>
      </c>
      <c r="M95" s="181" t="str">
        <f t="shared" si="57"/>
        <v/>
      </c>
      <c r="N95" s="181" t="str">
        <f t="shared" si="57"/>
        <v/>
      </c>
      <c r="O95" s="181" t="str">
        <f t="shared" si="57"/>
        <v/>
      </c>
      <c r="P95" s="181" t="str">
        <f t="shared" si="57"/>
        <v/>
      </c>
      <c r="Q95" s="181" t="str">
        <f t="shared" si="57"/>
        <v/>
      </c>
    </row>
    <row r="96" spans="1:17" x14ac:dyDescent="0.25">
      <c r="A96" s="110" t="s">
        <v>44</v>
      </c>
      <c r="B96" s="109" t="str">
        <f t="shared" ref="B96:Q96" si="58">IF(B$63=0,"",B$73/B$63)</f>
        <v/>
      </c>
      <c r="C96" s="109" t="str">
        <f t="shared" si="58"/>
        <v/>
      </c>
      <c r="D96" s="109" t="str">
        <f t="shared" si="58"/>
        <v/>
      </c>
      <c r="E96" s="109" t="str">
        <f t="shared" si="58"/>
        <v/>
      </c>
      <c r="F96" s="109" t="str">
        <f t="shared" si="58"/>
        <v/>
      </c>
      <c r="G96" s="109" t="str">
        <f t="shared" si="58"/>
        <v/>
      </c>
      <c r="H96" s="109" t="str">
        <f t="shared" si="58"/>
        <v/>
      </c>
      <c r="I96" s="109" t="str">
        <f t="shared" si="58"/>
        <v/>
      </c>
      <c r="J96" s="109" t="str">
        <f t="shared" si="58"/>
        <v/>
      </c>
      <c r="K96" s="109" t="str">
        <f t="shared" si="58"/>
        <v/>
      </c>
      <c r="L96" s="109" t="str">
        <f t="shared" si="58"/>
        <v/>
      </c>
      <c r="M96" s="109" t="str">
        <f t="shared" si="58"/>
        <v/>
      </c>
      <c r="N96" s="109" t="str">
        <f t="shared" si="58"/>
        <v/>
      </c>
      <c r="O96" s="109" t="str">
        <f t="shared" si="58"/>
        <v/>
      </c>
      <c r="P96" s="109" t="str">
        <f t="shared" si="58"/>
        <v/>
      </c>
      <c r="Q96" s="109" t="str">
        <f t="shared" si="58"/>
        <v/>
      </c>
    </row>
    <row r="97" spans="1:17" x14ac:dyDescent="0.25">
      <c r="A97" s="180" t="s">
        <v>59</v>
      </c>
      <c r="B97" s="178" t="str">
        <f t="shared" ref="B97:Q97" si="59">IF(B$64=0,"",B$74/B$64)</f>
        <v/>
      </c>
      <c r="C97" s="178" t="str">
        <f t="shared" si="59"/>
        <v/>
      </c>
      <c r="D97" s="178" t="str">
        <f t="shared" si="59"/>
        <v/>
      </c>
      <c r="E97" s="178" t="str">
        <f t="shared" si="59"/>
        <v/>
      </c>
      <c r="F97" s="178" t="str">
        <f t="shared" si="59"/>
        <v/>
      </c>
      <c r="G97" s="178" t="str">
        <f t="shared" si="59"/>
        <v/>
      </c>
      <c r="H97" s="178" t="str">
        <f t="shared" si="59"/>
        <v/>
      </c>
      <c r="I97" s="178" t="str">
        <f t="shared" si="59"/>
        <v/>
      </c>
      <c r="J97" s="178" t="str">
        <f t="shared" si="59"/>
        <v/>
      </c>
      <c r="K97" s="178" t="str">
        <f t="shared" si="59"/>
        <v/>
      </c>
      <c r="L97" s="178" t="str">
        <f t="shared" si="59"/>
        <v/>
      </c>
      <c r="M97" s="178" t="str">
        <f t="shared" si="59"/>
        <v/>
      </c>
      <c r="N97" s="178" t="str">
        <f t="shared" si="59"/>
        <v/>
      </c>
      <c r="O97" s="178" t="str">
        <f t="shared" si="59"/>
        <v/>
      </c>
      <c r="P97" s="178" t="str">
        <f t="shared" si="59"/>
        <v/>
      </c>
      <c r="Q97" s="178" t="str">
        <f t="shared" si="59"/>
        <v/>
      </c>
    </row>
    <row r="98" spans="1:17" x14ac:dyDescent="0.25">
      <c r="A98" s="179" t="s">
        <v>43</v>
      </c>
      <c r="B98" s="178" t="str">
        <f t="shared" ref="B98:Q98" si="60">IF(B$65=0,"",B$75/B$65)</f>
        <v/>
      </c>
      <c r="C98" s="178" t="str">
        <f t="shared" si="60"/>
        <v/>
      </c>
      <c r="D98" s="178" t="str">
        <f t="shared" si="60"/>
        <v/>
      </c>
      <c r="E98" s="178" t="str">
        <f t="shared" si="60"/>
        <v/>
      </c>
      <c r="F98" s="178" t="str">
        <f t="shared" si="60"/>
        <v/>
      </c>
      <c r="G98" s="178" t="str">
        <f t="shared" si="60"/>
        <v/>
      </c>
      <c r="H98" s="178" t="str">
        <f t="shared" si="60"/>
        <v/>
      </c>
      <c r="I98" s="178" t="str">
        <f t="shared" si="60"/>
        <v/>
      </c>
      <c r="J98" s="178" t="str">
        <f t="shared" si="60"/>
        <v/>
      </c>
      <c r="K98" s="178" t="str">
        <f t="shared" si="60"/>
        <v/>
      </c>
      <c r="L98" s="178" t="str">
        <f t="shared" si="60"/>
        <v/>
      </c>
      <c r="M98" s="178" t="str">
        <f t="shared" si="60"/>
        <v/>
      </c>
      <c r="N98" s="178" t="str">
        <f t="shared" si="60"/>
        <v/>
      </c>
      <c r="O98" s="178" t="str">
        <f t="shared" si="60"/>
        <v/>
      </c>
      <c r="P98" s="178" t="str">
        <f t="shared" si="60"/>
        <v/>
      </c>
      <c r="Q98" s="178" t="str">
        <f t="shared" si="60"/>
        <v/>
      </c>
    </row>
    <row r="99" spans="1:17" x14ac:dyDescent="0.25">
      <c r="A99" s="179" t="s">
        <v>344</v>
      </c>
      <c r="B99" s="178" t="str">
        <f t="shared" ref="B99:Q99" si="61">IF(B$66=0,"",B$76/B$66)</f>
        <v/>
      </c>
      <c r="C99" s="178" t="str">
        <f t="shared" si="61"/>
        <v/>
      </c>
      <c r="D99" s="178" t="str">
        <f t="shared" si="61"/>
        <v/>
      </c>
      <c r="E99" s="178" t="str">
        <f t="shared" si="61"/>
        <v/>
      </c>
      <c r="F99" s="178" t="str">
        <f t="shared" si="61"/>
        <v/>
      </c>
      <c r="G99" s="178" t="str">
        <f t="shared" si="61"/>
        <v/>
      </c>
      <c r="H99" s="178" t="str">
        <f t="shared" si="61"/>
        <v/>
      </c>
      <c r="I99" s="178" t="str">
        <f t="shared" si="61"/>
        <v/>
      </c>
      <c r="J99" s="178" t="str">
        <f t="shared" si="61"/>
        <v/>
      </c>
      <c r="K99" s="178" t="str">
        <f t="shared" si="61"/>
        <v/>
      </c>
      <c r="L99" s="178" t="str">
        <f t="shared" si="61"/>
        <v/>
      </c>
      <c r="M99" s="178" t="str">
        <f t="shared" si="61"/>
        <v/>
      </c>
      <c r="N99" s="178" t="str">
        <f t="shared" si="61"/>
        <v/>
      </c>
      <c r="O99" s="178" t="str">
        <f t="shared" si="61"/>
        <v/>
      </c>
      <c r="P99" s="178" t="str">
        <f t="shared" si="61"/>
        <v/>
      </c>
      <c r="Q99" s="178" t="str">
        <f t="shared" si="61"/>
        <v/>
      </c>
    </row>
    <row r="100" spans="1:17" x14ac:dyDescent="0.25">
      <c r="A100" s="108" t="s">
        <v>42</v>
      </c>
      <c r="B100" s="107" t="str">
        <f t="shared" ref="B100:Q100" si="62">IF(B$67=0,"",B$77/B$67)</f>
        <v/>
      </c>
      <c r="C100" s="107" t="str">
        <f t="shared" si="62"/>
        <v/>
      </c>
      <c r="D100" s="107" t="str">
        <f t="shared" si="62"/>
        <v/>
      </c>
      <c r="E100" s="107" t="str">
        <f t="shared" si="62"/>
        <v/>
      </c>
      <c r="F100" s="107" t="str">
        <f t="shared" si="62"/>
        <v/>
      </c>
      <c r="G100" s="107" t="str">
        <f t="shared" si="62"/>
        <v/>
      </c>
      <c r="H100" s="107" t="str">
        <f t="shared" si="62"/>
        <v/>
      </c>
      <c r="I100" s="107" t="str">
        <f t="shared" si="62"/>
        <v/>
      </c>
      <c r="J100" s="107" t="str">
        <f t="shared" si="62"/>
        <v/>
      </c>
      <c r="K100" s="107" t="str">
        <f t="shared" si="62"/>
        <v/>
      </c>
      <c r="L100" s="107" t="str">
        <f t="shared" si="62"/>
        <v/>
      </c>
      <c r="M100" s="107" t="str">
        <f t="shared" si="62"/>
        <v/>
      </c>
      <c r="N100" s="107" t="str">
        <f t="shared" si="62"/>
        <v/>
      </c>
      <c r="O100" s="107" t="str">
        <f t="shared" si="62"/>
        <v/>
      </c>
      <c r="P100" s="107" t="str">
        <f t="shared" si="62"/>
        <v/>
      </c>
      <c r="Q100" s="107" t="str">
        <f t="shared" si="62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127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0</v>
      </c>
      <c r="E117" s="158">
        <v>0</v>
      </c>
      <c r="F117" s="158">
        <v>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</v>
      </c>
      <c r="C122" s="206">
        <v>0</v>
      </c>
      <c r="D122" s="206">
        <v>0</v>
      </c>
      <c r="E122" s="206">
        <v>0</v>
      </c>
      <c r="F122" s="206">
        <v>0</v>
      </c>
      <c r="G122" s="206">
        <v>0</v>
      </c>
      <c r="H122" s="206">
        <v>0</v>
      </c>
      <c r="I122" s="206">
        <v>0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</v>
      </c>
      <c r="C123" s="151">
        <v>0</v>
      </c>
      <c r="D123" s="151">
        <v>0</v>
      </c>
      <c r="E123" s="151">
        <v>0</v>
      </c>
      <c r="F123" s="151">
        <v>0</v>
      </c>
      <c r="G123" s="151">
        <v>0</v>
      </c>
      <c r="H123" s="151">
        <v>0</v>
      </c>
      <c r="I123" s="151">
        <v>0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</v>
      </c>
      <c r="C130" s="206">
        <v>0</v>
      </c>
      <c r="D130" s="206">
        <v>0</v>
      </c>
      <c r="E130" s="206">
        <v>0</v>
      </c>
      <c r="F130" s="206">
        <v>0</v>
      </c>
      <c r="G130" s="206">
        <v>0</v>
      </c>
      <c r="H130" s="206">
        <v>0</v>
      </c>
      <c r="I130" s="206">
        <v>0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</v>
      </c>
      <c r="C137" s="204">
        <v>0</v>
      </c>
      <c r="D137" s="204">
        <v>0</v>
      </c>
      <c r="E137" s="204">
        <v>0</v>
      </c>
      <c r="F137" s="204">
        <v>0</v>
      </c>
      <c r="G137" s="204">
        <v>0</v>
      </c>
      <c r="H137" s="204">
        <v>0</v>
      </c>
      <c r="I137" s="204">
        <v>0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</v>
      </c>
      <c r="E141" s="153">
        <v>0</v>
      </c>
      <c r="F141" s="153">
        <v>0</v>
      </c>
      <c r="G141" s="153">
        <v>0</v>
      </c>
      <c r="H141" s="153">
        <v>0</v>
      </c>
      <c r="I141" s="153">
        <v>0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</v>
      </c>
      <c r="C142" s="151">
        <v>0</v>
      </c>
      <c r="D142" s="151">
        <v>0</v>
      </c>
      <c r="E142" s="151">
        <v>0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SUM(B159:B165)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IF(B6=0,0,B6/B$5)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IF(B7=0,0,B7/B$5)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IF(B8=0,0,B8/B$5)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IF(B9=0,0,B9/B$5)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IF(B10=0,0,B10/B$5)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IF(B15=0,0,B15/B$5)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IF(B26=0,0,B26/B$5)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</v>
      </c>
      <c r="C200" s="77">
        <f t="shared" si="38"/>
        <v>0</v>
      </c>
      <c r="D200" s="77">
        <f t="shared" si="38"/>
        <v>0</v>
      </c>
      <c r="E200" s="77">
        <f t="shared" si="38"/>
        <v>0</v>
      </c>
      <c r="F200" s="77">
        <f t="shared" si="38"/>
        <v>0</v>
      </c>
      <c r="G200" s="77">
        <f t="shared" si="38"/>
        <v>0</v>
      </c>
      <c r="H200" s="77">
        <f t="shared" si="38"/>
        <v>0</v>
      </c>
      <c r="I200" s="77">
        <f t="shared" si="38"/>
        <v>0</v>
      </c>
      <c r="J200" s="77">
        <f t="shared" si="38"/>
        <v>0</v>
      </c>
      <c r="K200" s="77">
        <f t="shared" si="38"/>
        <v>0</v>
      </c>
      <c r="L200" s="77">
        <f t="shared" si="38"/>
        <v>0</v>
      </c>
      <c r="M200" s="77">
        <f t="shared" si="38"/>
        <v>0</v>
      </c>
      <c r="N200" s="77">
        <f t="shared" si="38"/>
        <v>0</v>
      </c>
      <c r="O200" s="77">
        <f t="shared" si="38"/>
        <v>0</v>
      </c>
      <c r="P200" s="77">
        <f t="shared" si="38"/>
        <v>0</v>
      </c>
      <c r="Q200" s="77">
        <f t="shared" si="38"/>
        <v>0</v>
      </c>
    </row>
    <row r="201" spans="1:17" x14ac:dyDescent="0.25">
      <c r="A201" s="132" t="s">
        <v>83</v>
      </c>
      <c r="B201" s="203">
        <f t="shared" ref="B201:Q201" si="39">IF(B$113=0,0,B$113/B$112)</f>
        <v>0</v>
      </c>
      <c r="C201" s="203">
        <f t="shared" si="39"/>
        <v>0</v>
      </c>
      <c r="D201" s="203">
        <f t="shared" si="39"/>
        <v>0</v>
      </c>
      <c r="E201" s="203">
        <f t="shared" si="39"/>
        <v>0</v>
      </c>
      <c r="F201" s="203">
        <f t="shared" si="39"/>
        <v>0</v>
      </c>
      <c r="G201" s="203">
        <f t="shared" si="39"/>
        <v>0</v>
      </c>
      <c r="H201" s="203">
        <f t="shared" si="39"/>
        <v>0</v>
      </c>
      <c r="I201" s="203">
        <f t="shared" si="39"/>
        <v>0</v>
      </c>
      <c r="J201" s="203">
        <f t="shared" si="39"/>
        <v>0</v>
      </c>
      <c r="K201" s="203">
        <f t="shared" si="39"/>
        <v>0</v>
      </c>
      <c r="L201" s="203">
        <f t="shared" si="39"/>
        <v>0</v>
      </c>
      <c r="M201" s="203">
        <f t="shared" si="39"/>
        <v>0</v>
      </c>
      <c r="N201" s="203">
        <f t="shared" si="39"/>
        <v>0</v>
      </c>
      <c r="O201" s="203">
        <f t="shared" si="39"/>
        <v>0</v>
      </c>
      <c r="P201" s="203">
        <f t="shared" si="39"/>
        <v>0</v>
      </c>
      <c r="Q201" s="203">
        <f t="shared" si="39"/>
        <v>0</v>
      </c>
    </row>
    <row r="202" spans="1:17" x14ac:dyDescent="0.25">
      <c r="A202" s="76" t="s">
        <v>82</v>
      </c>
      <c r="B202" s="202">
        <f t="shared" ref="B202:Q202" si="40">IF(B$114=0,0,B$114/B$112)</f>
        <v>0</v>
      </c>
      <c r="C202" s="202">
        <f t="shared" si="40"/>
        <v>0</v>
      </c>
      <c r="D202" s="202">
        <f t="shared" si="40"/>
        <v>0</v>
      </c>
      <c r="E202" s="202">
        <f t="shared" si="40"/>
        <v>0</v>
      </c>
      <c r="F202" s="202">
        <f t="shared" si="40"/>
        <v>0</v>
      </c>
      <c r="G202" s="202">
        <f t="shared" si="40"/>
        <v>0</v>
      </c>
      <c r="H202" s="202">
        <f t="shared" si="40"/>
        <v>0</v>
      </c>
      <c r="I202" s="202">
        <f t="shared" si="40"/>
        <v>0</v>
      </c>
      <c r="J202" s="202">
        <f t="shared" si="40"/>
        <v>0</v>
      </c>
      <c r="K202" s="202">
        <f t="shared" si="40"/>
        <v>0</v>
      </c>
      <c r="L202" s="202">
        <f t="shared" si="40"/>
        <v>0</v>
      </c>
      <c r="M202" s="202">
        <f t="shared" si="40"/>
        <v>0</v>
      </c>
      <c r="N202" s="202">
        <f t="shared" si="40"/>
        <v>0</v>
      </c>
      <c r="O202" s="202">
        <f t="shared" si="40"/>
        <v>0</v>
      </c>
      <c r="P202" s="202">
        <f t="shared" si="40"/>
        <v>0</v>
      </c>
      <c r="Q202" s="202">
        <f t="shared" si="40"/>
        <v>0</v>
      </c>
    </row>
    <row r="203" spans="1:17" x14ac:dyDescent="0.25">
      <c r="A203" s="76" t="s">
        <v>81</v>
      </c>
      <c r="B203" s="202">
        <f t="shared" ref="B203:Q203" si="41">IF(B$115=0,0,B$115/B$112)</f>
        <v>0</v>
      </c>
      <c r="C203" s="202">
        <f t="shared" si="41"/>
        <v>0</v>
      </c>
      <c r="D203" s="202">
        <f t="shared" si="41"/>
        <v>0</v>
      </c>
      <c r="E203" s="202">
        <f t="shared" si="41"/>
        <v>0</v>
      </c>
      <c r="F203" s="202">
        <f t="shared" si="41"/>
        <v>0</v>
      </c>
      <c r="G203" s="202">
        <f t="shared" si="41"/>
        <v>0</v>
      </c>
      <c r="H203" s="202">
        <f t="shared" si="41"/>
        <v>0</v>
      </c>
      <c r="I203" s="202">
        <f t="shared" si="41"/>
        <v>0</v>
      </c>
      <c r="J203" s="202">
        <f t="shared" si="41"/>
        <v>0</v>
      </c>
      <c r="K203" s="202">
        <f t="shared" si="41"/>
        <v>0</v>
      </c>
      <c r="L203" s="202">
        <f t="shared" si="41"/>
        <v>0</v>
      </c>
      <c r="M203" s="202">
        <f t="shared" si="41"/>
        <v>0</v>
      </c>
      <c r="N203" s="202">
        <f t="shared" si="41"/>
        <v>0</v>
      </c>
      <c r="O203" s="202">
        <f t="shared" si="41"/>
        <v>0</v>
      </c>
      <c r="P203" s="202">
        <f t="shared" si="41"/>
        <v>0</v>
      </c>
      <c r="Q203" s="202">
        <f t="shared" si="41"/>
        <v>0</v>
      </c>
    </row>
    <row r="204" spans="1:17" x14ac:dyDescent="0.25">
      <c r="A204" s="76" t="s">
        <v>80</v>
      </c>
      <c r="B204" s="202">
        <f t="shared" ref="B204:Q204" si="42">IF(B$116=0,0,B$116/B$112)</f>
        <v>0</v>
      </c>
      <c r="C204" s="202">
        <f t="shared" si="42"/>
        <v>0</v>
      </c>
      <c r="D204" s="202">
        <f t="shared" si="42"/>
        <v>0</v>
      </c>
      <c r="E204" s="202">
        <f t="shared" si="42"/>
        <v>0</v>
      </c>
      <c r="F204" s="202">
        <f t="shared" si="42"/>
        <v>0</v>
      </c>
      <c r="G204" s="202">
        <f t="shared" si="42"/>
        <v>0</v>
      </c>
      <c r="H204" s="202">
        <f t="shared" si="42"/>
        <v>0</v>
      </c>
      <c r="I204" s="202">
        <f t="shared" si="42"/>
        <v>0</v>
      </c>
      <c r="J204" s="202">
        <f t="shared" si="42"/>
        <v>0</v>
      </c>
      <c r="K204" s="202">
        <f t="shared" si="42"/>
        <v>0</v>
      </c>
      <c r="L204" s="202">
        <f t="shared" si="42"/>
        <v>0</v>
      </c>
      <c r="M204" s="202">
        <f t="shared" si="42"/>
        <v>0</v>
      </c>
      <c r="N204" s="202">
        <f t="shared" si="42"/>
        <v>0</v>
      </c>
      <c r="O204" s="202">
        <f t="shared" si="42"/>
        <v>0</v>
      </c>
      <c r="P204" s="202">
        <f t="shared" si="42"/>
        <v>0</v>
      </c>
      <c r="Q204" s="202">
        <f t="shared" si="42"/>
        <v>0</v>
      </c>
    </row>
    <row r="205" spans="1:17" x14ac:dyDescent="0.25">
      <c r="A205" s="129" t="s">
        <v>79</v>
      </c>
      <c r="B205" s="201">
        <f t="shared" ref="B205:Q205" si="43">IF(B$117=0,0,B$117/B$112)</f>
        <v>0</v>
      </c>
      <c r="C205" s="201">
        <f t="shared" si="43"/>
        <v>0</v>
      </c>
      <c r="D205" s="201">
        <f t="shared" si="43"/>
        <v>0</v>
      </c>
      <c r="E205" s="201">
        <f t="shared" si="43"/>
        <v>0</v>
      </c>
      <c r="F205" s="201">
        <f t="shared" si="43"/>
        <v>0</v>
      </c>
      <c r="G205" s="201">
        <f t="shared" si="43"/>
        <v>0</v>
      </c>
      <c r="H205" s="201">
        <f t="shared" si="43"/>
        <v>0</v>
      </c>
      <c r="I205" s="201">
        <f t="shared" si="43"/>
        <v>0</v>
      </c>
      <c r="J205" s="201">
        <f t="shared" si="43"/>
        <v>0</v>
      </c>
      <c r="K205" s="201">
        <f t="shared" si="43"/>
        <v>0</v>
      </c>
      <c r="L205" s="201">
        <f t="shared" si="43"/>
        <v>0</v>
      </c>
      <c r="M205" s="201">
        <f t="shared" si="43"/>
        <v>0</v>
      </c>
      <c r="N205" s="201">
        <f t="shared" si="43"/>
        <v>0</v>
      </c>
      <c r="O205" s="201">
        <f t="shared" si="43"/>
        <v>0</v>
      </c>
      <c r="P205" s="201">
        <f t="shared" si="43"/>
        <v>0</v>
      </c>
      <c r="Q205" s="201">
        <f t="shared" si="43"/>
        <v>0</v>
      </c>
    </row>
    <row r="206" spans="1:17" x14ac:dyDescent="0.25">
      <c r="A206" s="127" t="s">
        <v>146</v>
      </c>
      <c r="B206" s="200">
        <f t="shared" ref="B206:Q206" si="44">IF(B$122=0,0,B$122/B$112)</f>
        <v>0</v>
      </c>
      <c r="C206" s="200">
        <f t="shared" si="44"/>
        <v>0</v>
      </c>
      <c r="D206" s="200">
        <f t="shared" si="44"/>
        <v>0</v>
      </c>
      <c r="E206" s="200">
        <f t="shared" si="44"/>
        <v>0</v>
      </c>
      <c r="F206" s="200">
        <f t="shared" si="44"/>
        <v>0</v>
      </c>
      <c r="G206" s="200">
        <f t="shared" si="44"/>
        <v>0</v>
      </c>
      <c r="H206" s="200">
        <f t="shared" si="44"/>
        <v>0</v>
      </c>
      <c r="I206" s="200">
        <f t="shared" si="44"/>
        <v>0</v>
      </c>
      <c r="J206" s="200">
        <f t="shared" si="44"/>
        <v>0</v>
      </c>
      <c r="K206" s="200">
        <f t="shared" si="44"/>
        <v>0</v>
      </c>
      <c r="L206" s="200">
        <f t="shared" si="44"/>
        <v>0</v>
      </c>
      <c r="M206" s="200">
        <f t="shared" si="44"/>
        <v>0</v>
      </c>
      <c r="N206" s="200">
        <f t="shared" si="44"/>
        <v>0</v>
      </c>
      <c r="O206" s="200">
        <f t="shared" si="44"/>
        <v>0</v>
      </c>
      <c r="P206" s="200">
        <f t="shared" si="44"/>
        <v>0</v>
      </c>
      <c r="Q206" s="200">
        <f t="shared" si="44"/>
        <v>0</v>
      </c>
    </row>
    <row r="207" spans="1:17" x14ac:dyDescent="0.25">
      <c r="A207" s="142" t="s">
        <v>159</v>
      </c>
      <c r="B207" s="199">
        <f t="shared" ref="B207:Q207" si="45">IF(B$123=0,0,B$123/B$112)</f>
        <v>0</v>
      </c>
      <c r="C207" s="199">
        <f t="shared" si="45"/>
        <v>0</v>
      </c>
      <c r="D207" s="199">
        <f t="shared" si="45"/>
        <v>0</v>
      </c>
      <c r="E207" s="199">
        <f t="shared" si="45"/>
        <v>0</v>
      </c>
      <c r="F207" s="199">
        <f t="shared" si="45"/>
        <v>0</v>
      </c>
      <c r="G207" s="199">
        <f t="shared" si="45"/>
        <v>0</v>
      </c>
      <c r="H207" s="199">
        <f t="shared" si="45"/>
        <v>0</v>
      </c>
      <c r="I207" s="199">
        <f t="shared" si="45"/>
        <v>0</v>
      </c>
      <c r="J207" s="199">
        <f t="shared" si="45"/>
        <v>0</v>
      </c>
      <c r="K207" s="199">
        <f t="shared" si="45"/>
        <v>0</v>
      </c>
      <c r="L207" s="199">
        <f t="shared" si="45"/>
        <v>0</v>
      </c>
      <c r="M207" s="199">
        <f t="shared" si="45"/>
        <v>0</v>
      </c>
      <c r="N207" s="199">
        <f t="shared" si="45"/>
        <v>0</v>
      </c>
      <c r="O207" s="199">
        <f t="shared" si="45"/>
        <v>0</v>
      </c>
      <c r="P207" s="199">
        <f t="shared" si="45"/>
        <v>0</v>
      </c>
      <c r="Q207" s="199">
        <f t="shared" si="45"/>
        <v>0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</v>
      </c>
      <c r="C209" s="200">
        <f t="shared" si="47"/>
        <v>0</v>
      </c>
      <c r="D209" s="200">
        <f t="shared" si="47"/>
        <v>0</v>
      </c>
      <c r="E209" s="200">
        <f t="shared" si="47"/>
        <v>0</v>
      </c>
      <c r="F209" s="200">
        <f t="shared" si="47"/>
        <v>0</v>
      </c>
      <c r="G209" s="200">
        <f t="shared" si="47"/>
        <v>0</v>
      </c>
      <c r="H209" s="200">
        <f t="shared" si="47"/>
        <v>0</v>
      </c>
      <c r="I209" s="200">
        <f t="shared" si="47"/>
        <v>0</v>
      </c>
      <c r="J209" s="200">
        <f t="shared" si="47"/>
        <v>0</v>
      </c>
      <c r="K209" s="200">
        <f t="shared" si="47"/>
        <v>0</v>
      </c>
      <c r="L209" s="200">
        <f t="shared" si="47"/>
        <v>0</v>
      </c>
      <c r="M209" s="200">
        <f t="shared" si="47"/>
        <v>0</v>
      </c>
      <c r="N209" s="200">
        <f t="shared" si="47"/>
        <v>0</v>
      </c>
      <c r="O209" s="200">
        <f t="shared" si="47"/>
        <v>0</v>
      </c>
      <c r="P209" s="200">
        <f t="shared" si="47"/>
        <v>0</v>
      </c>
      <c r="Q209" s="200">
        <f t="shared" si="47"/>
        <v>0</v>
      </c>
    </row>
    <row r="210" spans="1:17" x14ac:dyDescent="0.25">
      <c r="A210" s="142" t="s">
        <v>157</v>
      </c>
      <c r="B210" s="199">
        <f t="shared" ref="B210:Q210" si="48">IF(B$131=0,0,B$131/B$112)</f>
        <v>0</v>
      </c>
      <c r="C210" s="199">
        <f t="shared" si="48"/>
        <v>0</v>
      </c>
      <c r="D210" s="199">
        <f t="shared" si="48"/>
        <v>0</v>
      </c>
      <c r="E210" s="199">
        <f t="shared" si="48"/>
        <v>0</v>
      </c>
      <c r="F210" s="199">
        <f t="shared" si="48"/>
        <v>0</v>
      </c>
      <c r="G210" s="199">
        <f t="shared" si="48"/>
        <v>0</v>
      </c>
      <c r="H210" s="199">
        <f t="shared" si="48"/>
        <v>0</v>
      </c>
      <c r="I210" s="199">
        <f t="shared" si="48"/>
        <v>0</v>
      </c>
      <c r="J210" s="199">
        <f t="shared" si="48"/>
        <v>0</v>
      </c>
      <c r="K210" s="199">
        <f t="shared" si="48"/>
        <v>0</v>
      </c>
      <c r="L210" s="199">
        <f t="shared" si="48"/>
        <v>0</v>
      </c>
      <c r="M210" s="199">
        <f t="shared" si="48"/>
        <v>0</v>
      </c>
      <c r="N210" s="199">
        <f t="shared" si="48"/>
        <v>0</v>
      </c>
      <c r="O210" s="199">
        <f t="shared" si="48"/>
        <v>0</v>
      </c>
      <c r="P210" s="199">
        <f t="shared" si="48"/>
        <v>0</v>
      </c>
      <c r="Q210" s="199">
        <f t="shared" si="48"/>
        <v>0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0</v>
      </c>
      <c r="G211" s="199">
        <f t="shared" si="49"/>
        <v>0</v>
      </c>
      <c r="H211" s="199">
        <f t="shared" si="49"/>
        <v>0</v>
      </c>
      <c r="I211" s="199">
        <f t="shared" si="49"/>
        <v>0</v>
      </c>
      <c r="J211" s="199">
        <f t="shared" si="49"/>
        <v>0</v>
      </c>
      <c r="K211" s="199">
        <f t="shared" si="49"/>
        <v>0</v>
      </c>
      <c r="L211" s="199">
        <f t="shared" si="49"/>
        <v>0</v>
      </c>
      <c r="M211" s="199">
        <f t="shared" si="49"/>
        <v>0</v>
      </c>
      <c r="N211" s="199">
        <f t="shared" si="49"/>
        <v>0</v>
      </c>
      <c r="O211" s="199">
        <f t="shared" si="49"/>
        <v>0</v>
      </c>
      <c r="P211" s="199">
        <f t="shared" si="49"/>
        <v>0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</v>
      </c>
      <c r="C212" s="200">
        <f t="shared" si="50"/>
        <v>0</v>
      </c>
      <c r="D212" s="200">
        <f t="shared" si="50"/>
        <v>0</v>
      </c>
      <c r="E212" s="200">
        <f t="shared" si="50"/>
        <v>0</v>
      </c>
      <c r="F212" s="200">
        <f t="shared" si="50"/>
        <v>0</v>
      </c>
      <c r="G212" s="200">
        <f t="shared" si="50"/>
        <v>0</v>
      </c>
      <c r="H212" s="200">
        <f t="shared" si="50"/>
        <v>0</v>
      </c>
      <c r="I212" s="200">
        <f t="shared" si="50"/>
        <v>0</v>
      </c>
      <c r="J212" s="200">
        <f t="shared" si="50"/>
        <v>0</v>
      </c>
      <c r="K212" s="200">
        <f t="shared" si="50"/>
        <v>0</v>
      </c>
      <c r="L212" s="200">
        <f t="shared" si="50"/>
        <v>0</v>
      </c>
      <c r="M212" s="200">
        <f t="shared" si="50"/>
        <v>0</v>
      </c>
      <c r="N212" s="200">
        <f t="shared" si="50"/>
        <v>0</v>
      </c>
      <c r="O212" s="200">
        <f t="shared" si="50"/>
        <v>0</v>
      </c>
      <c r="P212" s="200">
        <f t="shared" si="50"/>
        <v>0</v>
      </c>
      <c r="Q212" s="200">
        <f t="shared" si="50"/>
        <v>0</v>
      </c>
    </row>
    <row r="213" spans="1:17" x14ac:dyDescent="0.25">
      <c r="A213" s="142" t="s">
        <v>155</v>
      </c>
      <c r="B213" s="199">
        <f t="shared" ref="B213:Q213" si="51">IF(B$138=0,0,B$138/B$112)</f>
        <v>0</v>
      </c>
      <c r="C213" s="199">
        <f t="shared" si="51"/>
        <v>0</v>
      </c>
      <c r="D213" s="199">
        <f t="shared" si="51"/>
        <v>0</v>
      </c>
      <c r="E213" s="199">
        <f t="shared" si="51"/>
        <v>0</v>
      </c>
      <c r="F213" s="199">
        <f t="shared" si="51"/>
        <v>0</v>
      </c>
      <c r="G213" s="199">
        <f t="shared" si="51"/>
        <v>0</v>
      </c>
      <c r="H213" s="199">
        <f t="shared" si="51"/>
        <v>0</v>
      </c>
      <c r="I213" s="199">
        <f t="shared" si="51"/>
        <v>0</v>
      </c>
      <c r="J213" s="199">
        <f t="shared" si="51"/>
        <v>0</v>
      </c>
      <c r="K213" s="199">
        <f t="shared" si="51"/>
        <v>0</v>
      </c>
      <c r="L213" s="199">
        <f t="shared" si="51"/>
        <v>0</v>
      </c>
      <c r="M213" s="199">
        <f t="shared" si="51"/>
        <v>0</v>
      </c>
      <c r="N213" s="199">
        <f t="shared" si="51"/>
        <v>0</v>
      </c>
      <c r="O213" s="199">
        <f t="shared" si="51"/>
        <v>0</v>
      </c>
      <c r="P213" s="199">
        <f t="shared" si="51"/>
        <v>0</v>
      </c>
      <c r="Q213" s="199">
        <f t="shared" si="51"/>
        <v>0</v>
      </c>
    </row>
    <row r="214" spans="1:17" x14ac:dyDescent="0.25">
      <c r="A214" s="142" t="s">
        <v>154</v>
      </c>
      <c r="B214" s="199">
        <f t="shared" ref="B214:Q214" si="52">IF(B$142=0,0,B$142/B$112)</f>
        <v>0</v>
      </c>
      <c r="C214" s="199">
        <f t="shared" si="52"/>
        <v>0</v>
      </c>
      <c r="D214" s="199">
        <f t="shared" si="52"/>
        <v>0</v>
      </c>
      <c r="E214" s="199">
        <f t="shared" si="52"/>
        <v>0</v>
      </c>
      <c r="F214" s="199">
        <f t="shared" si="52"/>
        <v>0</v>
      </c>
      <c r="G214" s="199">
        <f t="shared" si="52"/>
        <v>0</v>
      </c>
      <c r="H214" s="199">
        <f t="shared" si="52"/>
        <v>0</v>
      </c>
      <c r="I214" s="199">
        <f t="shared" si="52"/>
        <v>0</v>
      </c>
      <c r="J214" s="199">
        <f t="shared" si="52"/>
        <v>0</v>
      </c>
      <c r="K214" s="199">
        <f t="shared" si="52"/>
        <v>0</v>
      </c>
      <c r="L214" s="199">
        <f t="shared" si="52"/>
        <v>0</v>
      </c>
      <c r="M214" s="199">
        <f t="shared" si="52"/>
        <v>0</v>
      </c>
      <c r="N214" s="199">
        <f t="shared" si="52"/>
        <v>0</v>
      </c>
      <c r="O214" s="199">
        <f t="shared" si="52"/>
        <v>0</v>
      </c>
      <c r="P214" s="199">
        <f t="shared" si="52"/>
        <v>0</v>
      </c>
      <c r="Q214" s="199">
        <f t="shared" si="52"/>
        <v>0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0</v>
      </c>
      <c r="G215" s="198">
        <f t="shared" si="53"/>
        <v>0</v>
      </c>
      <c r="H215" s="198">
        <f t="shared" si="53"/>
        <v>0</v>
      </c>
      <c r="I215" s="198">
        <f t="shared" si="53"/>
        <v>0</v>
      </c>
      <c r="J215" s="198">
        <f t="shared" si="53"/>
        <v>0</v>
      </c>
      <c r="K215" s="198">
        <f t="shared" si="53"/>
        <v>0</v>
      </c>
      <c r="L215" s="198">
        <f t="shared" si="53"/>
        <v>0</v>
      </c>
      <c r="M215" s="198">
        <f t="shared" si="53"/>
        <v>0</v>
      </c>
      <c r="N215" s="198">
        <f t="shared" si="53"/>
        <v>0</v>
      </c>
      <c r="O215" s="198">
        <f t="shared" si="53"/>
        <v>0</v>
      </c>
      <c r="P215" s="198">
        <f t="shared" si="53"/>
        <v>0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118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 t="shared" ref="B220:Q220" si="54">SUM(B$221:B$227)</f>
        <v>0</v>
      </c>
      <c r="C220" s="133">
        <f t="shared" si="54"/>
        <v>0</v>
      </c>
      <c r="D220" s="133">
        <f t="shared" si="54"/>
        <v>0</v>
      </c>
      <c r="E220" s="133">
        <f t="shared" si="54"/>
        <v>0</v>
      </c>
      <c r="F220" s="133">
        <f t="shared" si="54"/>
        <v>0</v>
      </c>
      <c r="G220" s="133">
        <f t="shared" si="54"/>
        <v>0</v>
      </c>
      <c r="H220" s="133">
        <f t="shared" si="54"/>
        <v>0</v>
      </c>
      <c r="I220" s="133">
        <f t="shared" si="54"/>
        <v>0</v>
      </c>
      <c r="J220" s="133">
        <f t="shared" si="54"/>
        <v>0</v>
      </c>
      <c r="K220" s="133">
        <f t="shared" si="54"/>
        <v>0</v>
      </c>
      <c r="L220" s="133">
        <f t="shared" si="54"/>
        <v>0</v>
      </c>
      <c r="M220" s="133">
        <f t="shared" si="54"/>
        <v>0</v>
      </c>
      <c r="N220" s="133">
        <f t="shared" si="54"/>
        <v>0</v>
      </c>
      <c r="O220" s="133">
        <f t="shared" si="54"/>
        <v>0</v>
      </c>
      <c r="P220" s="133">
        <f t="shared" si="54"/>
        <v>0</v>
      </c>
      <c r="Q220" s="133">
        <f t="shared" si="54"/>
        <v>0</v>
      </c>
    </row>
    <row r="221" spans="1:17" x14ac:dyDescent="0.25">
      <c r="A221" s="132" t="s">
        <v>83</v>
      </c>
      <c r="B221" s="131">
        <f>IF(B$6=0,0,B$6/NFM!B$11*1000)</f>
        <v>0</v>
      </c>
      <c r="C221" s="131">
        <f>IF(C$6=0,0,C$6/NFM!C$11*1000)</f>
        <v>0</v>
      </c>
      <c r="D221" s="131">
        <f>IF(D$6=0,0,D$6/NFM!D$11*1000)</f>
        <v>0</v>
      </c>
      <c r="E221" s="131">
        <f>IF(E$6=0,0,E$6/NFM!E$11*1000)</f>
        <v>0</v>
      </c>
      <c r="F221" s="131">
        <f>IF(F$6=0,0,F$6/NFM!F$11*1000)</f>
        <v>0</v>
      </c>
      <c r="G221" s="131">
        <f>IF(G$6=0,0,G$6/NFM!G$11*1000)</f>
        <v>0</v>
      </c>
      <c r="H221" s="131">
        <f>IF(H$6=0,0,H$6/NFM!H$11*1000)</f>
        <v>0</v>
      </c>
      <c r="I221" s="131">
        <f>IF(I$6=0,0,I$6/NFM!I$11*1000)</f>
        <v>0</v>
      </c>
      <c r="J221" s="131">
        <f>IF(J$6=0,0,J$6/NFM!J$11*1000)</f>
        <v>0</v>
      </c>
      <c r="K221" s="131">
        <f>IF(K$6=0,0,K$6/NFM!K$11*1000)</f>
        <v>0</v>
      </c>
      <c r="L221" s="131">
        <f>IF(L$6=0,0,L$6/NFM!L$11*1000)</f>
        <v>0</v>
      </c>
      <c r="M221" s="131">
        <f>IF(M$6=0,0,M$6/NFM!M$11*1000)</f>
        <v>0</v>
      </c>
      <c r="N221" s="131">
        <f>IF(N$6=0,0,N$6/NFM!N$11*1000)</f>
        <v>0</v>
      </c>
      <c r="O221" s="131">
        <f>IF(O$6=0,0,O$6/NFM!O$11*1000)</f>
        <v>0</v>
      </c>
      <c r="P221" s="131">
        <f>IF(P$6=0,0,P$6/NFM!P$11*1000)</f>
        <v>0</v>
      </c>
      <c r="Q221" s="131">
        <f>IF(Q$6=0,0,Q$6/NFM!Q$11*1000)</f>
        <v>0</v>
      </c>
    </row>
    <row r="222" spans="1:17" x14ac:dyDescent="0.25">
      <c r="A222" s="76" t="s">
        <v>82</v>
      </c>
      <c r="B222" s="130">
        <f>IF(B$7=0,0,B$7/NFM!B$11*1000)</f>
        <v>0</v>
      </c>
      <c r="C222" s="130">
        <f>IF(C$7=0,0,C$7/NFM!C$11*1000)</f>
        <v>0</v>
      </c>
      <c r="D222" s="130">
        <f>IF(D$7=0,0,D$7/NFM!D$11*1000)</f>
        <v>0</v>
      </c>
      <c r="E222" s="130">
        <f>IF(E$7=0,0,E$7/NFM!E$11*1000)</f>
        <v>0</v>
      </c>
      <c r="F222" s="130">
        <f>IF(F$7=0,0,F$7/NFM!F$11*1000)</f>
        <v>0</v>
      </c>
      <c r="G222" s="130">
        <f>IF(G$7=0,0,G$7/NFM!G$11*1000)</f>
        <v>0</v>
      </c>
      <c r="H222" s="130">
        <f>IF(H$7=0,0,H$7/NFM!H$11*1000)</f>
        <v>0</v>
      </c>
      <c r="I222" s="130">
        <f>IF(I$7=0,0,I$7/NFM!I$11*1000)</f>
        <v>0</v>
      </c>
      <c r="J222" s="130">
        <f>IF(J$7=0,0,J$7/NFM!J$11*1000)</f>
        <v>0</v>
      </c>
      <c r="K222" s="130">
        <f>IF(K$7=0,0,K$7/NFM!K$11*1000)</f>
        <v>0</v>
      </c>
      <c r="L222" s="130">
        <f>IF(L$7=0,0,L$7/NFM!L$11*1000)</f>
        <v>0</v>
      </c>
      <c r="M222" s="130">
        <f>IF(M$7=0,0,M$7/NFM!M$11*1000)</f>
        <v>0</v>
      </c>
      <c r="N222" s="130">
        <f>IF(N$7=0,0,N$7/NFM!N$11*1000)</f>
        <v>0</v>
      </c>
      <c r="O222" s="130">
        <f>IF(O$7=0,0,O$7/NFM!O$11*1000)</f>
        <v>0</v>
      </c>
      <c r="P222" s="130">
        <f>IF(P$7=0,0,P$7/NFM!P$11*1000)</f>
        <v>0</v>
      </c>
      <c r="Q222" s="130">
        <f>IF(Q$7=0,0,Q$7/NFM!Q$11*1000)</f>
        <v>0</v>
      </c>
    </row>
    <row r="223" spans="1:17" x14ac:dyDescent="0.25">
      <c r="A223" s="76" t="s">
        <v>81</v>
      </c>
      <c r="B223" s="130">
        <f>IF(B$8=0,0,B$8/NFM!B$11*1000)</f>
        <v>0</v>
      </c>
      <c r="C223" s="130">
        <f>IF(C$8=0,0,C$8/NFM!C$11*1000)</f>
        <v>0</v>
      </c>
      <c r="D223" s="130">
        <f>IF(D$8=0,0,D$8/NFM!D$11*1000)</f>
        <v>0</v>
      </c>
      <c r="E223" s="130">
        <f>IF(E$8=0,0,E$8/NFM!E$11*1000)</f>
        <v>0</v>
      </c>
      <c r="F223" s="130">
        <f>IF(F$8=0,0,F$8/NFM!F$11*1000)</f>
        <v>0</v>
      </c>
      <c r="G223" s="130">
        <f>IF(G$8=0,0,G$8/NFM!G$11*1000)</f>
        <v>0</v>
      </c>
      <c r="H223" s="130">
        <f>IF(H$8=0,0,H$8/NFM!H$11*1000)</f>
        <v>0</v>
      </c>
      <c r="I223" s="130">
        <f>IF(I$8=0,0,I$8/NFM!I$11*1000)</f>
        <v>0</v>
      </c>
      <c r="J223" s="130">
        <f>IF(J$8=0,0,J$8/NFM!J$11*1000)</f>
        <v>0</v>
      </c>
      <c r="K223" s="130">
        <f>IF(K$8=0,0,K$8/NFM!K$11*1000)</f>
        <v>0</v>
      </c>
      <c r="L223" s="130">
        <f>IF(L$8=0,0,L$8/NFM!L$11*1000)</f>
        <v>0</v>
      </c>
      <c r="M223" s="130">
        <f>IF(M$8=0,0,M$8/NFM!M$11*1000)</f>
        <v>0</v>
      </c>
      <c r="N223" s="130">
        <f>IF(N$8=0,0,N$8/NFM!N$11*1000)</f>
        <v>0</v>
      </c>
      <c r="O223" s="130">
        <f>IF(O$8=0,0,O$8/NFM!O$11*1000)</f>
        <v>0</v>
      </c>
      <c r="P223" s="130">
        <f>IF(P$8=0,0,P$8/NFM!P$11*1000)</f>
        <v>0</v>
      </c>
      <c r="Q223" s="130">
        <f>IF(Q$8=0,0,Q$8/NFM!Q$11*1000)</f>
        <v>0</v>
      </c>
    </row>
    <row r="224" spans="1:17" x14ac:dyDescent="0.25">
      <c r="A224" s="76" t="s">
        <v>80</v>
      </c>
      <c r="B224" s="130">
        <f>IF(B$9=0,0,B$9/NFM!B$11*1000)</f>
        <v>0</v>
      </c>
      <c r="C224" s="130">
        <f>IF(C$9=0,0,C$9/NFM!C$11*1000)</f>
        <v>0</v>
      </c>
      <c r="D224" s="130">
        <f>IF(D$9=0,0,D$9/NFM!D$11*1000)</f>
        <v>0</v>
      </c>
      <c r="E224" s="130">
        <f>IF(E$9=0,0,E$9/NFM!E$11*1000)</f>
        <v>0</v>
      </c>
      <c r="F224" s="130">
        <f>IF(F$9=0,0,F$9/NFM!F$11*1000)</f>
        <v>0</v>
      </c>
      <c r="G224" s="130">
        <f>IF(G$9=0,0,G$9/NFM!G$11*1000)</f>
        <v>0</v>
      </c>
      <c r="H224" s="130">
        <f>IF(H$9=0,0,H$9/NFM!H$11*1000)</f>
        <v>0</v>
      </c>
      <c r="I224" s="130">
        <f>IF(I$9=0,0,I$9/NFM!I$11*1000)</f>
        <v>0</v>
      </c>
      <c r="J224" s="130">
        <f>IF(J$9=0,0,J$9/NFM!J$11*1000)</f>
        <v>0</v>
      </c>
      <c r="K224" s="130">
        <f>IF(K$9=0,0,K$9/NFM!K$11*1000)</f>
        <v>0</v>
      </c>
      <c r="L224" s="130">
        <f>IF(L$9=0,0,L$9/NFM!L$11*1000)</f>
        <v>0</v>
      </c>
      <c r="M224" s="130">
        <f>IF(M$9=0,0,M$9/NFM!M$11*1000)</f>
        <v>0</v>
      </c>
      <c r="N224" s="130">
        <f>IF(N$9=0,0,N$9/NFM!N$11*1000)</f>
        <v>0</v>
      </c>
      <c r="O224" s="130">
        <f>IF(O$9=0,0,O$9/NFM!O$11*1000)</f>
        <v>0</v>
      </c>
      <c r="P224" s="130">
        <f>IF(P$9=0,0,P$9/NFM!P$11*1000)</f>
        <v>0</v>
      </c>
      <c r="Q224" s="130">
        <f>IF(Q$9=0,0,Q$9/NFM!Q$11*1000)</f>
        <v>0</v>
      </c>
    </row>
    <row r="225" spans="1:17" x14ac:dyDescent="0.25">
      <c r="A225" s="129" t="s">
        <v>79</v>
      </c>
      <c r="B225" s="128">
        <f>IF(B$10=0,0,B$10/NFM!B$11*1000)</f>
        <v>0</v>
      </c>
      <c r="C225" s="128">
        <f>IF(C$10=0,0,C$10/NFM!C$11*1000)</f>
        <v>0</v>
      </c>
      <c r="D225" s="128">
        <f>IF(D$10=0,0,D$10/NFM!D$11*1000)</f>
        <v>0</v>
      </c>
      <c r="E225" s="128">
        <f>IF(E$10=0,0,E$10/NFM!E$11*1000)</f>
        <v>0</v>
      </c>
      <c r="F225" s="128">
        <f>IF(F$10=0,0,F$10/NFM!F$11*1000)</f>
        <v>0</v>
      </c>
      <c r="G225" s="128">
        <f>IF(G$10=0,0,G$10/NFM!G$11*1000)</f>
        <v>0</v>
      </c>
      <c r="H225" s="128">
        <f>IF(H$10=0,0,H$10/NFM!H$11*1000)</f>
        <v>0</v>
      </c>
      <c r="I225" s="128">
        <f>IF(I$10=0,0,I$10/NFM!I$11*1000)</f>
        <v>0</v>
      </c>
      <c r="J225" s="128">
        <f>IF(J$10=0,0,J$10/NFM!J$11*1000)</f>
        <v>0</v>
      </c>
      <c r="K225" s="128">
        <f>IF(K$10=0,0,K$10/NFM!K$11*1000)</f>
        <v>0</v>
      </c>
      <c r="L225" s="128">
        <f>IF(L$10=0,0,L$10/NFM!L$11*1000)</f>
        <v>0</v>
      </c>
      <c r="M225" s="128">
        <f>IF(M$10=0,0,M$10/NFM!M$11*1000)</f>
        <v>0</v>
      </c>
      <c r="N225" s="128">
        <f>IF(N$10=0,0,N$10/NFM!N$11*1000)</f>
        <v>0</v>
      </c>
      <c r="O225" s="128">
        <f>IF(O$10=0,0,O$10/NFM!O$11*1000)</f>
        <v>0</v>
      </c>
      <c r="P225" s="128">
        <f>IF(P$10=0,0,P$10/NFM!P$11*1000)</f>
        <v>0</v>
      </c>
      <c r="Q225" s="128">
        <f>IF(Q$10=0,0,Q$10/NFM!Q$11*1000)</f>
        <v>0</v>
      </c>
    </row>
    <row r="226" spans="1:17" x14ac:dyDescent="0.25">
      <c r="A226" s="127" t="s">
        <v>152</v>
      </c>
      <c r="B226" s="126">
        <f>IF(B$15=0,0,B$15/NFM!B$11*1000)</f>
        <v>0</v>
      </c>
      <c r="C226" s="126">
        <f>IF(C$15=0,0,C$15/NFM!C$11*1000)</f>
        <v>0</v>
      </c>
      <c r="D226" s="126">
        <f>IF(D$15=0,0,D$15/NFM!D$11*1000)</f>
        <v>0</v>
      </c>
      <c r="E226" s="126">
        <f>IF(E$15=0,0,E$15/NFM!E$11*1000)</f>
        <v>0</v>
      </c>
      <c r="F226" s="126">
        <f>IF(F$15=0,0,F$15/NFM!F$11*1000)</f>
        <v>0</v>
      </c>
      <c r="G226" s="126">
        <f>IF(G$15=0,0,G$15/NFM!G$11*1000)</f>
        <v>0</v>
      </c>
      <c r="H226" s="126">
        <f>IF(H$15=0,0,H$15/NFM!H$11*1000)</f>
        <v>0</v>
      </c>
      <c r="I226" s="126">
        <f>IF(I$15=0,0,I$15/NFM!I$11*1000)</f>
        <v>0</v>
      </c>
      <c r="J226" s="126">
        <f>IF(J$15=0,0,J$15/NFM!J$11*1000)</f>
        <v>0</v>
      </c>
      <c r="K226" s="126">
        <f>IF(K$15=0,0,K$15/NFM!K$11*1000)</f>
        <v>0</v>
      </c>
      <c r="L226" s="126">
        <f>IF(L$15=0,0,L$15/NFM!L$11*1000)</f>
        <v>0</v>
      </c>
      <c r="M226" s="126">
        <f>IF(M$15=0,0,M$15/NFM!M$11*1000)</f>
        <v>0</v>
      </c>
      <c r="N226" s="126">
        <f>IF(N$15=0,0,N$15/NFM!N$11*1000)</f>
        <v>0</v>
      </c>
      <c r="O226" s="126">
        <f>IF(O$15=0,0,O$15/NFM!O$11*1000)</f>
        <v>0</v>
      </c>
      <c r="P226" s="126">
        <f>IF(P$15=0,0,P$15/NFM!P$11*1000)</f>
        <v>0</v>
      </c>
      <c r="Q226" s="126">
        <f>IF(Q$15=0,0,Q$15/NFM!Q$11*1000)</f>
        <v>0</v>
      </c>
    </row>
    <row r="227" spans="1:17" x14ac:dyDescent="0.25">
      <c r="A227" s="72" t="s">
        <v>151</v>
      </c>
      <c r="B227" s="125">
        <f>IF(B$26=0,0,B$26/NFM!B$11*1000)</f>
        <v>0</v>
      </c>
      <c r="C227" s="125">
        <f>IF(C$26=0,0,C$26/NFM!C$11*1000)</f>
        <v>0</v>
      </c>
      <c r="D227" s="125">
        <f>IF(D$26=0,0,D$26/NFM!D$11*1000)</f>
        <v>0</v>
      </c>
      <c r="E227" s="125">
        <f>IF(E$26=0,0,E$26/NFM!E$11*1000)</f>
        <v>0</v>
      </c>
      <c r="F227" s="125">
        <f>IF(F$26=0,0,F$26/NFM!F$11*1000)</f>
        <v>0</v>
      </c>
      <c r="G227" s="125">
        <f>IF(G$26=0,0,G$26/NFM!G$11*1000)</f>
        <v>0</v>
      </c>
      <c r="H227" s="125">
        <f>IF(H$26=0,0,H$26/NFM!H$11*1000)</f>
        <v>0</v>
      </c>
      <c r="I227" s="125">
        <f>IF(I$26=0,0,I$26/NFM!I$11*1000)</f>
        <v>0</v>
      </c>
      <c r="J227" s="125">
        <f>IF(J$26=0,0,J$26/NFM!J$11*1000)</f>
        <v>0</v>
      </c>
      <c r="K227" s="125">
        <f>IF(K$26=0,0,K$26/NFM!K$11*1000)</f>
        <v>0</v>
      </c>
      <c r="L227" s="125">
        <f>IF(L$26=0,0,L$26/NFM!L$11*1000)</f>
        <v>0</v>
      </c>
      <c r="M227" s="125">
        <f>IF(M$26=0,0,M$26/NFM!M$11*1000)</f>
        <v>0</v>
      </c>
      <c r="N227" s="125">
        <f>IF(N$26=0,0,N$26/NFM!N$11*1000)</f>
        <v>0</v>
      </c>
      <c r="O227" s="125">
        <f>IF(O$26=0,0,O$26/NFM!O$11*1000)</f>
        <v>0</v>
      </c>
      <c r="P227" s="125">
        <f>IF(P$26=0,0,P$26/NFM!P$11*1000)</f>
        <v>0</v>
      </c>
      <c r="Q227" s="125">
        <f>IF(Q$26=0,0,Q$26/NFM!Q$11*1000)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33">
        <f t="shared" ref="B229:Q229" si="55">SUM(B$230:B$237)</f>
        <v>0</v>
      </c>
      <c r="C229" s="133">
        <f t="shared" si="55"/>
        <v>0</v>
      </c>
      <c r="D229" s="133">
        <f t="shared" si="55"/>
        <v>0</v>
      </c>
      <c r="E229" s="133">
        <f t="shared" si="55"/>
        <v>0</v>
      </c>
      <c r="F229" s="133">
        <f t="shared" si="55"/>
        <v>0</v>
      </c>
      <c r="G229" s="133">
        <f t="shared" si="55"/>
        <v>0</v>
      </c>
      <c r="H229" s="133">
        <f t="shared" si="55"/>
        <v>0</v>
      </c>
      <c r="I229" s="133">
        <f t="shared" si="55"/>
        <v>0</v>
      </c>
      <c r="J229" s="133">
        <f t="shared" si="55"/>
        <v>0</v>
      </c>
      <c r="K229" s="133">
        <f t="shared" si="55"/>
        <v>0</v>
      </c>
      <c r="L229" s="133">
        <f t="shared" si="55"/>
        <v>0</v>
      </c>
      <c r="M229" s="133">
        <f t="shared" si="55"/>
        <v>0</v>
      </c>
      <c r="N229" s="133">
        <f t="shared" si="55"/>
        <v>0</v>
      </c>
      <c r="O229" s="133">
        <f t="shared" si="55"/>
        <v>0</v>
      </c>
      <c r="P229" s="133">
        <f t="shared" si="55"/>
        <v>0</v>
      </c>
      <c r="Q229" s="133">
        <f t="shared" si="55"/>
        <v>0</v>
      </c>
    </row>
    <row r="230" spans="1:17" x14ac:dyDescent="0.25">
      <c r="A230" s="132" t="s">
        <v>83</v>
      </c>
      <c r="B230" s="131">
        <f>IF(B$34=0,0,B$34/NFM!B$13*1000)</f>
        <v>0</v>
      </c>
      <c r="C230" s="131">
        <f>IF(C$34=0,0,C$34/NFM!C$13*1000)</f>
        <v>0</v>
      </c>
      <c r="D230" s="131">
        <f>IF(D$34=0,0,D$34/NFM!D$13*1000)</f>
        <v>0</v>
      </c>
      <c r="E230" s="131">
        <f>IF(E$34=0,0,E$34/NFM!E$13*1000)</f>
        <v>0</v>
      </c>
      <c r="F230" s="131">
        <f>IF(F$34=0,0,F$34/NFM!F$13*1000)</f>
        <v>0</v>
      </c>
      <c r="G230" s="131">
        <f>IF(G$34=0,0,G$34/NFM!G$13*1000)</f>
        <v>0</v>
      </c>
      <c r="H230" s="131">
        <f>IF(H$34=0,0,H$34/NFM!H$13*1000)</f>
        <v>0</v>
      </c>
      <c r="I230" s="131">
        <f>IF(I$34=0,0,I$34/NFM!I$13*1000)</f>
        <v>0</v>
      </c>
      <c r="J230" s="131">
        <f>IF(J$34=0,0,J$34/NFM!J$13*1000)</f>
        <v>0</v>
      </c>
      <c r="K230" s="131">
        <f>IF(K$34=0,0,K$34/NFM!K$13*1000)</f>
        <v>0</v>
      </c>
      <c r="L230" s="131">
        <f>IF(L$34=0,0,L$34/NFM!L$13*1000)</f>
        <v>0</v>
      </c>
      <c r="M230" s="131">
        <f>IF(M$34=0,0,M$34/NFM!M$13*1000)</f>
        <v>0</v>
      </c>
      <c r="N230" s="131">
        <f>IF(N$34=0,0,N$34/NFM!N$13*1000)</f>
        <v>0</v>
      </c>
      <c r="O230" s="131">
        <f>IF(O$34=0,0,O$34/NFM!O$13*1000)</f>
        <v>0</v>
      </c>
      <c r="P230" s="131">
        <f>IF(P$34=0,0,P$34/NFM!P$13*1000)</f>
        <v>0</v>
      </c>
      <c r="Q230" s="131">
        <f>IF(Q$34=0,0,Q$34/NFM!Q$13*1000)</f>
        <v>0</v>
      </c>
    </row>
    <row r="231" spans="1:17" x14ac:dyDescent="0.25">
      <c r="A231" s="76" t="s">
        <v>82</v>
      </c>
      <c r="B231" s="130">
        <f>IF(B$35=0,0,B$35/NFM!B$13*1000)</f>
        <v>0</v>
      </c>
      <c r="C231" s="130">
        <f>IF(C$35=0,0,C$35/NFM!C$13*1000)</f>
        <v>0</v>
      </c>
      <c r="D231" s="130">
        <f>IF(D$35=0,0,D$35/NFM!D$13*1000)</f>
        <v>0</v>
      </c>
      <c r="E231" s="130">
        <f>IF(E$35=0,0,E$35/NFM!E$13*1000)</f>
        <v>0</v>
      </c>
      <c r="F231" s="130">
        <f>IF(F$35=0,0,F$35/NFM!F$13*1000)</f>
        <v>0</v>
      </c>
      <c r="G231" s="130">
        <f>IF(G$35=0,0,G$35/NFM!G$13*1000)</f>
        <v>0</v>
      </c>
      <c r="H231" s="130">
        <f>IF(H$35=0,0,H$35/NFM!H$13*1000)</f>
        <v>0</v>
      </c>
      <c r="I231" s="130">
        <f>IF(I$35=0,0,I$35/NFM!I$13*1000)</f>
        <v>0</v>
      </c>
      <c r="J231" s="130">
        <f>IF(J$35=0,0,J$35/NFM!J$13*1000)</f>
        <v>0</v>
      </c>
      <c r="K231" s="130">
        <f>IF(K$35=0,0,K$35/NFM!K$13*1000)</f>
        <v>0</v>
      </c>
      <c r="L231" s="130">
        <f>IF(L$35=0,0,L$35/NFM!L$13*1000)</f>
        <v>0</v>
      </c>
      <c r="M231" s="130">
        <f>IF(M$35=0,0,M$35/NFM!M$13*1000)</f>
        <v>0</v>
      </c>
      <c r="N231" s="130">
        <f>IF(N$35=0,0,N$35/NFM!N$13*1000)</f>
        <v>0</v>
      </c>
      <c r="O231" s="130">
        <f>IF(O$35=0,0,O$35/NFM!O$13*1000)</f>
        <v>0</v>
      </c>
      <c r="P231" s="130">
        <f>IF(P$35=0,0,P$35/NFM!P$13*1000)</f>
        <v>0</v>
      </c>
      <c r="Q231" s="130">
        <f>IF(Q$35=0,0,Q$35/NFM!Q$13*1000)</f>
        <v>0</v>
      </c>
    </row>
    <row r="232" spans="1:17" x14ac:dyDescent="0.25">
      <c r="A232" s="76" t="s">
        <v>81</v>
      </c>
      <c r="B232" s="130">
        <f>IF(B$36=0,0,B$36/NFM!B$13*1000)</f>
        <v>0</v>
      </c>
      <c r="C232" s="130">
        <f>IF(C$36=0,0,C$36/NFM!C$13*1000)</f>
        <v>0</v>
      </c>
      <c r="D232" s="130">
        <f>IF(D$36=0,0,D$36/NFM!D$13*1000)</f>
        <v>0</v>
      </c>
      <c r="E232" s="130">
        <f>IF(E$36=0,0,E$36/NFM!E$13*1000)</f>
        <v>0</v>
      </c>
      <c r="F232" s="130">
        <f>IF(F$36=0,0,F$36/NFM!F$13*1000)</f>
        <v>0</v>
      </c>
      <c r="G232" s="130">
        <f>IF(G$36=0,0,G$36/NFM!G$13*1000)</f>
        <v>0</v>
      </c>
      <c r="H232" s="130">
        <f>IF(H$36=0,0,H$36/NFM!H$13*1000)</f>
        <v>0</v>
      </c>
      <c r="I232" s="130">
        <f>IF(I$36=0,0,I$36/NFM!I$13*1000)</f>
        <v>0</v>
      </c>
      <c r="J232" s="130">
        <f>IF(J$36=0,0,J$36/NFM!J$13*1000)</f>
        <v>0</v>
      </c>
      <c r="K232" s="130">
        <f>IF(K$36=0,0,K$36/NFM!K$13*1000)</f>
        <v>0</v>
      </c>
      <c r="L232" s="130">
        <f>IF(L$36=0,0,L$36/NFM!L$13*1000)</f>
        <v>0</v>
      </c>
      <c r="M232" s="130">
        <f>IF(M$36=0,0,M$36/NFM!M$13*1000)</f>
        <v>0</v>
      </c>
      <c r="N232" s="130">
        <f>IF(N$36=0,0,N$36/NFM!N$13*1000)</f>
        <v>0</v>
      </c>
      <c r="O232" s="130">
        <f>IF(O$36=0,0,O$36/NFM!O$13*1000)</f>
        <v>0</v>
      </c>
      <c r="P232" s="130">
        <f>IF(P$36=0,0,P$36/NFM!P$13*1000)</f>
        <v>0</v>
      </c>
      <c r="Q232" s="130">
        <f>IF(Q$36=0,0,Q$36/NFM!Q$13*1000)</f>
        <v>0</v>
      </c>
    </row>
    <row r="233" spans="1:17" x14ac:dyDescent="0.25">
      <c r="A233" s="76" t="s">
        <v>80</v>
      </c>
      <c r="B233" s="130">
        <f>IF(B$37=0,0,B$37/NFM!B$13*1000)</f>
        <v>0</v>
      </c>
      <c r="C233" s="130">
        <f>IF(C$37=0,0,C$37/NFM!C$13*1000)</f>
        <v>0</v>
      </c>
      <c r="D233" s="130">
        <f>IF(D$37=0,0,D$37/NFM!D$13*1000)</f>
        <v>0</v>
      </c>
      <c r="E233" s="130">
        <f>IF(E$37=0,0,E$37/NFM!E$13*1000)</f>
        <v>0</v>
      </c>
      <c r="F233" s="130">
        <f>IF(F$37=0,0,F$37/NFM!F$13*1000)</f>
        <v>0</v>
      </c>
      <c r="G233" s="130">
        <f>IF(G$37=0,0,G$37/NFM!G$13*1000)</f>
        <v>0</v>
      </c>
      <c r="H233" s="130">
        <f>IF(H$37=0,0,H$37/NFM!H$13*1000)</f>
        <v>0</v>
      </c>
      <c r="I233" s="130">
        <f>IF(I$37=0,0,I$37/NFM!I$13*1000)</f>
        <v>0</v>
      </c>
      <c r="J233" s="130">
        <f>IF(J$37=0,0,J$37/NFM!J$13*1000)</f>
        <v>0</v>
      </c>
      <c r="K233" s="130">
        <f>IF(K$37=0,0,K$37/NFM!K$13*1000)</f>
        <v>0</v>
      </c>
      <c r="L233" s="130">
        <f>IF(L$37=0,0,L$37/NFM!L$13*1000)</f>
        <v>0</v>
      </c>
      <c r="M233" s="130">
        <f>IF(M$37=0,0,M$37/NFM!M$13*1000)</f>
        <v>0</v>
      </c>
      <c r="N233" s="130">
        <f>IF(N$37=0,0,N$37/NFM!N$13*1000)</f>
        <v>0</v>
      </c>
      <c r="O233" s="130">
        <f>IF(O$37=0,0,O$37/NFM!O$13*1000)</f>
        <v>0</v>
      </c>
      <c r="P233" s="130">
        <f>IF(P$37=0,0,P$37/NFM!P$13*1000)</f>
        <v>0</v>
      </c>
      <c r="Q233" s="130">
        <f>IF(Q$37=0,0,Q$37/NFM!Q$13*1000)</f>
        <v>0</v>
      </c>
    </row>
    <row r="234" spans="1:17" x14ac:dyDescent="0.25">
      <c r="A234" s="129" t="s">
        <v>79</v>
      </c>
      <c r="B234" s="128">
        <f>IF(B$38=0,0,B$38/NFM!B$13*1000)</f>
        <v>0</v>
      </c>
      <c r="C234" s="128">
        <f>IF(C$38=0,0,C$38/NFM!C$13*1000)</f>
        <v>0</v>
      </c>
      <c r="D234" s="128">
        <f>IF(D$38=0,0,D$38/NFM!D$13*1000)</f>
        <v>0</v>
      </c>
      <c r="E234" s="128">
        <f>IF(E$38=0,0,E$38/NFM!E$13*1000)</f>
        <v>0</v>
      </c>
      <c r="F234" s="128">
        <f>IF(F$38=0,0,F$38/NFM!F$13*1000)</f>
        <v>0</v>
      </c>
      <c r="G234" s="128">
        <f>IF(G$38=0,0,G$38/NFM!G$13*1000)</f>
        <v>0</v>
      </c>
      <c r="H234" s="128">
        <f>IF(H$38=0,0,H$38/NFM!H$13*1000)</f>
        <v>0</v>
      </c>
      <c r="I234" s="128">
        <f>IF(I$38=0,0,I$38/NFM!I$13*1000)</f>
        <v>0</v>
      </c>
      <c r="J234" s="128">
        <f>IF(J$38=0,0,J$38/NFM!J$13*1000)</f>
        <v>0</v>
      </c>
      <c r="K234" s="128">
        <f>IF(K$38=0,0,K$38/NFM!K$13*1000)</f>
        <v>0</v>
      </c>
      <c r="L234" s="128">
        <f>IF(L$38=0,0,L$38/NFM!L$13*1000)</f>
        <v>0</v>
      </c>
      <c r="M234" s="128">
        <f>IF(M$38=0,0,M$38/NFM!M$13*1000)</f>
        <v>0</v>
      </c>
      <c r="N234" s="128">
        <f>IF(N$38=0,0,N$38/NFM!N$13*1000)</f>
        <v>0</v>
      </c>
      <c r="O234" s="128">
        <f>IF(O$38=0,0,O$38/NFM!O$13*1000)</f>
        <v>0</v>
      </c>
      <c r="P234" s="128">
        <f>IF(P$38=0,0,P$38/NFM!P$13*1000)</f>
        <v>0</v>
      </c>
      <c r="Q234" s="128">
        <f>IF(Q$38=0,0,Q$38/NFM!Q$13*1000)</f>
        <v>0</v>
      </c>
    </row>
    <row r="235" spans="1:17" x14ac:dyDescent="0.25">
      <c r="A235" s="127" t="s">
        <v>150</v>
      </c>
      <c r="B235" s="126">
        <f>IF(B$43=0,0,B$43/NFM!B$13*1000)</f>
        <v>0</v>
      </c>
      <c r="C235" s="126">
        <f>IF(C$43=0,0,C$43/NFM!C$13*1000)</f>
        <v>0</v>
      </c>
      <c r="D235" s="126">
        <f>IF(D$43=0,0,D$43/NFM!D$13*1000)</f>
        <v>0</v>
      </c>
      <c r="E235" s="126">
        <f>IF(E$43=0,0,E$43/NFM!E$13*1000)</f>
        <v>0</v>
      </c>
      <c r="F235" s="126">
        <f>IF(F$43=0,0,F$43/NFM!F$13*1000)</f>
        <v>0</v>
      </c>
      <c r="G235" s="126">
        <f>IF(G$43=0,0,G$43/NFM!G$13*1000)</f>
        <v>0</v>
      </c>
      <c r="H235" s="126">
        <f>IF(H$43=0,0,H$43/NFM!H$13*1000)</f>
        <v>0</v>
      </c>
      <c r="I235" s="126">
        <f>IF(I$43=0,0,I$43/NFM!I$13*1000)</f>
        <v>0</v>
      </c>
      <c r="J235" s="126">
        <f>IF(J$43=0,0,J$43/NFM!J$13*1000)</f>
        <v>0</v>
      </c>
      <c r="K235" s="126">
        <f>IF(K$43=0,0,K$43/NFM!K$13*1000)</f>
        <v>0</v>
      </c>
      <c r="L235" s="126">
        <f>IF(L$43=0,0,L$43/NFM!L$13*1000)</f>
        <v>0</v>
      </c>
      <c r="M235" s="126">
        <f>IF(M$43=0,0,M$43/NFM!M$13*1000)</f>
        <v>0</v>
      </c>
      <c r="N235" s="126">
        <f>IF(N$43=0,0,N$43/NFM!N$13*1000)</f>
        <v>0</v>
      </c>
      <c r="O235" s="126">
        <f>IF(O$43=0,0,O$43/NFM!O$13*1000)</f>
        <v>0</v>
      </c>
      <c r="P235" s="126">
        <f>IF(P$43=0,0,P$43/NFM!P$13*1000)</f>
        <v>0</v>
      </c>
      <c r="Q235" s="126">
        <f>IF(Q$43=0,0,Q$43/NFM!Q$13*1000)</f>
        <v>0</v>
      </c>
    </row>
    <row r="236" spans="1:17" x14ac:dyDescent="0.25">
      <c r="A236" s="127" t="s">
        <v>148</v>
      </c>
      <c r="B236" s="126">
        <f>IF(B$44=0,0,B$44/NFM!B$13*1000)</f>
        <v>0</v>
      </c>
      <c r="C236" s="126">
        <f>IF(C$44=0,0,C$44/NFM!C$13*1000)</f>
        <v>0</v>
      </c>
      <c r="D236" s="126">
        <f>IF(D$44=0,0,D$44/NFM!D$13*1000)</f>
        <v>0</v>
      </c>
      <c r="E236" s="126">
        <f>IF(E$44=0,0,E$44/NFM!E$13*1000)</f>
        <v>0</v>
      </c>
      <c r="F236" s="126">
        <f>IF(F$44=0,0,F$44/NFM!F$13*1000)</f>
        <v>0</v>
      </c>
      <c r="G236" s="126">
        <f>IF(G$44=0,0,G$44/NFM!G$13*1000)</f>
        <v>0</v>
      </c>
      <c r="H236" s="126">
        <f>IF(H$44=0,0,H$44/NFM!H$13*1000)</f>
        <v>0</v>
      </c>
      <c r="I236" s="126">
        <f>IF(I$44=0,0,I$44/NFM!I$13*1000)</f>
        <v>0</v>
      </c>
      <c r="J236" s="126">
        <f>IF(J$44=0,0,J$44/NFM!J$13*1000)</f>
        <v>0</v>
      </c>
      <c r="K236" s="126">
        <f>IF(K$44=0,0,K$44/NFM!K$13*1000)</f>
        <v>0</v>
      </c>
      <c r="L236" s="126">
        <f>IF(L$44=0,0,L$44/NFM!L$13*1000)</f>
        <v>0</v>
      </c>
      <c r="M236" s="126">
        <f>IF(M$44=0,0,M$44/NFM!M$13*1000)</f>
        <v>0</v>
      </c>
      <c r="N236" s="126">
        <f>IF(N$44=0,0,N$44/NFM!N$13*1000)</f>
        <v>0</v>
      </c>
      <c r="O236" s="126">
        <f>IF(O$44=0,0,O$44/NFM!O$13*1000)</f>
        <v>0</v>
      </c>
      <c r="P236" s="126">
        <f>IF(P$44=0,0,P$44/NFM!P$13*1000)</f>
        <v>0</v>
      </c>
      <c r="Q236" s="126">
        <f>IF(Q$44=0,0,Q$44/NFM!Q$13*1000)</f>
        <v>0</v>
      </c>
    </row>
    <row r="237" spans="1:17" x14ac:dyDescent="0.25">
      <c r="A237" s="72" t="s">
        <v>147</v>
      </c>
      <c r="B237" s="125">
        <f>IF(B$51=0,0,B$51/NFM!B$13*1000)</f>
        <v>0</v>
      </c>
      <c r="C237" s="125">
        <f>IF(C$51=0,0,C$51/NFM!C$13*1000)</f>
        <v>0</v>
      </c>
      <c r="D237" s="125">
        <f>IF(D$51=0,0,D$51/NFM!D$13*1000)</f>
        <v>0</v>
      </c>
      <c r="E237" s="125">
        <f>IF(E$51=0,0,E$51/NFM!E$13*1000)</f>
        <v>0</v>
      </c>
      <c r="F237" s="125">
        <f>IF(F$51=0,0,F$51/NFM!F$13*1000)</f>
        <v>0</v>
      </c>
      <c r="G237" s="125">
        <f>IF(G$51=0,0,G$51/NFM!G$13*1000)</f>
        <v>0</v>
      </c>
      <c r="H237" s="125">
        <f>IF(H$51=0,0,H$51/NFM!H$13*1000)</f>
        <v>0</v>
      </c>
      <c r="I237" s="125">
        <f>IF(I$51=0,0,I$51/NFM!I$13*1000)</f>
        <v>0</v>
      </c>
      <c r="J237" s="125">
        <f>IF(J$51=0,0,J$51/NFM!J$13*1000)</f>
        <v>0</v>
      </c>
      <c r="K237" s="125">
        <f>IF(K$51=0,0,K$51/NFM!K$13*1000)</f>
        <v>0</v>
      </c>
      <c r="L237" s="125">
        <f>IF(L$51=0,0,L$51/NFM!L$13*1000)</f>
        <v>0</v>
      </c>
      <c r="M237" s="125">
        <f>IF(M$51=0,0,M$51/NFM!M$13*1000)</f>
        <v>0</v>
      </c>
      <c r="N237" s="125">
        <f>IF(N$51=0,0,N$51/NFM!N$13*1000)</f>
        <v>0</v>
      </c>
      <c r="O237" s="125">
        <f>IF(O$51=0,0,O$51/NFM!O$13*1000)</f>
        <v>0</v>
      </c>
      <c r="P237" s="125">
        <f>IF(P$51=0,0,P$51/NFM!P$13*1000)</f>
        <v>0</v>
      </c>
      <c r="Q237" s="125">
        <f>IF(Q$51=0,0,Q$51/NFM!Q$13*1000)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 t="shared" ref="B239:Q239" si="56">SUM(B$240:B$247)</f>
        <v>0</v>
      </c>
      <c r="C239" s="133">
        <f t="shared" si="56"/>
        <v>0</v>
      </c>
      <c r="D239" s="133">
        <f t="shared" si="56"/>
        <v>0</v>
      </c>
      <c r="E239" s="133">
        <f t="shared" si="56"/>
        <v>0</v>
      </c>
      <c r="F239" s="133">
        <f t="shared" si="56"/>
        <v>0</v>
      </c>
      <c r="G239" s="133">
        <f t="shared" si="56"/>
        <v>0</v>
      </c>
      <c r="H239" s="133">
        <f t="shared" si="56"/>
        <v>0</v>
      </c>
      <c r="I239" s="133">
        <f t="shared" si="56"/>
        <v>0</v>
      </c>
      <c r="J239" s="133">
        <f t="shared" si="56"/>
        <v>0</v>
      </c>
      <c r="K239" s="133">
        <f t="shared" si="56"/>
        <v>0</v>
      </c>
      <c r="L239" s="133">
        <f t="shared" si="56"/>
        <v>0</v>
      </c>
      <c r="M239" s="133">
        <f t="shared" si="56"/>
        <v>0</v>
      </c>
      <c r="N239" s="133">
        <f t="shared" si="56"/>
        <v>0</v>
      </c>
      <c r="O239" s="133">
        <f t="shared" si="56"/>
        <v>0</v>
      </c>
      <c r="P239" s="133">
        <f t="shared" si="56"/>
        <v>0</v>
      </c>
      <c r="Q239" s="133">
        <f t="shared" si="56"/>
        <v>0</v>
      </c>
    </row>
    <row r="240" spans="1:17" x14ac:dyDescent="0.25">
      <c r="A240" s="132" t="s">
        <v>83</v>
      </c>
      <c r="B240" s="131">
        <f>IF(B$71=0,0,B$71/NFM!B$14*1000)</f>
        <v>0</v>
      </c>
      <c r="C240" s="131">
        <f>IF(C$71=0,0,C$71/NFM!C$14*1000)</f>
        <v>0</v>
      </c>
      <c r="D240" s="131">
        <f>IF(D$71=0,0,D$71/NFM!D$14*1000)</f>
        <v>0</v>
      </c>
      <c r="E240" s="131">
        <f>IF(E$71=0,0,E$71/NFM!E$14*1000)</f>
        <v>0</v>
      </c>
      <c r="F240" s="131">
        <f>IF(F$71=0,0,F$71/NFM!F$14*1000)</f>
        <v>0</v>
      </c>
      <c r="G240" s="131">
        <f>IF(G$71=0,0,G$71/NFM!G$14*1000)</f>
        <v>0</v>
      </c>
      <c r="H240" s="131">
        <f>IF(H$71=0,0,H$71/NFM!H$14*1000)</f>
        <v>0</v>
      </c>
      <c r="I240" s="131">
        <f>IF(I$71=0,0,I$71/NFM!I$14*1000)</f>
        <v>0</v>
      </c>
      <c r="J240" s="131">
        <f>IF(J$71=0,0,J$71/NFM!J$14*1000)</f>
        <v>0</v>
      </c>
      <c r="K240" s="131">
        <f>IF(K$71=0,0,K$71/NFM!K$14*1000)</f>
        <v>0</v>
      </c>
      <c r="L240" s="131">
        <f>IF(L$71=0,0,L$71/NFM!L$14*1000)</f>
        <v>0</v>
      </c>
      <c r="M240" s="131">
        <f>IF(M$71=0,0,M$71/NFM!M$14*1000)</f>
        <v>0</v>
      </c>
      <c r="N240" s="131">
        <f>IF(N$71=0,0,N$71/NFM!N$14*1000)</f>
        <v>0</v>
      </c>
      <c r="O240" s="131">
        <f>IF(O$71=0,0,O$71/NFM!O$14*1000)</f>
        <v>0</v>
      </c>
      <c r="P240" s="131">
        <f>IF(P$71=0,0,P$71/NFM!P$14*1000)</f>
        <v>0</v>
      </c>
      <c r="Q240" s="131">
        <f>IF(Q$71=0,0,Q$71/NFM!Q$14*1000)</f>
        <v>0</v>
      </c>
    </row>
    <row r="241" spans="1:17" x14ac:dyDescent="0.25">
      <c r="A241" s="76" t="s">
        <v>82</v>
      </c>
      <c r="B241" s="130">
        <f>IF(B$72=0,0,B$72/NFM!B$14*1000)</f>
        <v>0</v>
      </c>
      <c r="C241" s="130">
        <f>IF(C$72=0,0,C$72/NFM!C$14*1000)</f>
        <v>0</v>
      </c>
      <c r="D241" s="130">
        <f>IF(D$72=0,0,D$72/NFM!D$14*1000)</f>
        <v>0</v>
      </c>
      <c r="E241" s="130">
        <f>IF(E$72=0,0,E$72/NFM!E$14*1000)</f>
        <v>0</v>
      </c>
      <c r="F241" s="130">
        <f>IF(F$72=0,0,F$72/NFM!F$14*1000)</f>
        <v>0</v>
      </c>
      <c r="G241" s="130">
        <f>IF(G$72=0,0,G$72/NFM!G$14*1000)</f>
        <v>0</v>
      </c>
      <c r="H241" s="130">
        <f>IF(H$72=0,0,H$72/NFM!H$14*1000)</f>
        <v>0</v>
      </c>
      <c r="I241" s="130">
        <f>IF(I$72=0,0,I$72/NFM!I$14*1000)</f>
        <v>0</v>
      </c>
      <c r="J241" s="130">
        <f>IF(J$72=0,0,J$72/NFM!J$14*1000)</f>
        <v>0</v>
      </c>
      <c r="K241" s="130">
        <f>IF(K$72=0,0,K$72/NFM!K$14*1000)</f>
        <v>0</v>
      </c>
      <c r="L241" s="130">
        <f>IF(L$72=0,0,L$72/NFM!L$14*1000)</f>
        <v>0</v>
      </c>
      <c r="M241" s="130">
        <f>IF(M$72=0,0,M$72/NFM!M$14*1000)</f>
        <v>0</v>
      </c>
      <c r="N241" s="130">
        <f>IF(N$72=0,0,N$72/NFM!N$14*1000)</f>
        <v>0</v>
      </c>
      <c r="O241" s="130">
        <f>IF(O$72=0,0,O$72/NFM!O$14*1000)</f>
        <v>0</v>
      </c>
      <c r="P241" s="130">
        <f>IF(P$72=0,0,P$72/NFM!P$14*1000)</f>
        <v>0</v>
      </c>
      <c r="Q241" s="130">
        <f>IF(Q$72=0,0,Q$72/NFM!Q$14*1000)</f>
        <v>0</v>
      </c>
    </row>
    <row r="242" spans="1:17" x14ac:dyDescent="0.25">
      <c r="A242" s="76" t="s">
        <v>81</v>
      </c>
      <c r="B242" s="130">
        <f>IF(B$73=0,0,B$73/NFM!B$14*1000)</f>
        <v>0</v>
      </c>
      <c r="C242" s="130">
        <f>IF(C$73=0,0,C$73/NFM!C$14*1000)</f>
        <v>0</v>
      </c>
      <c r="D242" s="130">
        <f>IF(D$73=0,0,D$73/NFM!D$14*1000)</f>
        <v>0</v>
      </c>
      <c r="E242" s="130">
        <f>IF(E$73=0,0,E$73/NFM!E$14*1000)</f>
        <v>0</v>
      </c>
      <c r="F242" s="130">
        <f>IF(F$73=0,0,F$73/NFM!F$14*1000)</f>
        <v>0</v>
      </c>
      <c r="G242" s="130">
        <f>IF(G$73=0,0,G$73/NFM!G$14*1000)</f>
        <v>0</v>
      </c>
      <c r="H242" s="130">
        <f>IF(H$73=0,0,H$73/NFM!H$14*1000)</f>
        <v>0</v>
      </c>
      <c r="I242" s="130">
        <f>IF(I$73=0,0,I$73/NFM!I$14*1000)</f>
        <v>0</v>
      </c>
      <c r="J242" s="130">
        <f>IF(J$73=0,0,J$73/NFM!J$14*1000)</f>
        <v>0</v>
      </c>
      <c r="K242" s="130">
        <f>IF(K$73=0,0,K$73/NFM!K$14*1000)</f>
        <v>0</v>
      </c>
      <c r="L242" s="130">
        <f>IF(L$73=0,0,L$73/NFM!L$14*1000)</f>
        <v>0</v>
      </c>
      <c r="M242" s="130">
        <f>IF(M$73=0,0,M$73/NFM!M$14*1000)</f>
        <v>0</v>
      </c>
      <c r="N242" s="130">
        <f>IF(N$73=0,0,N$73/NFM!N$14*1000)</f>
        <v>0</v>
      </c>
      <c r="O242" s="130">
        <f>IF(O$73=0,0,O$73/NFM!O$14*1000)</f>
        <v>0</v>
      </c>
      <c r="P242" s="130">
        <f>IF(P$73=0,0,P$73/NFM!P$14*1000)</f>
        <v>0</v>
      </c>
      <c r="Q242" s="130">
        <f>IF(Q$73=0,0,Q$73/NFM!Q$14*1000)</f>
        <v>0</v>
      </c>
    </row>
    <row r="243" spans="1:17" x14ac:dyDescent="0.25">
      <c r="A243" s="76" t="s">
        <v>80</v>
      </c>
      <c r="B243" s="130">
        <f>IF(B$74=0,0,B$74/NFM!B$14*1000)</f>
        <v>0</v>
      </c>
      <c r="C243" s="130">
        <f>IF(C$74=0,0,C$74/NFM!C$14*1000)</f>
        <v>0</v>
      </c>
      <c r="D243" s="130">
        <f>IF(D$74=0,0,D$74/NFM!D$14*1000)</f>
        <v>0</v>
      </c>
      <c r="E243" s="130">
        <f>IF(E$74=0,0,E$74/NFM!E$14*1000)</f>
        <v>0</v>
      </c>
      <c r="F243" s="130">
        <f>IF(F$74=0,0,F$74/NFM!F$14*1000)</f>
        <v>0</v>
      </c>
      <c r="G243" s="130">
        <f>IF(G$74=0,0,G$74/NFM!G$14*1000)</f>
        <v>0</v>
      </c>
      <c r="H243" s="130">
        <f>IF(H$74=0,0,H$74/NFM!H$14*1000)</f>
        <v>0</v>
      </c>
      <c r="I243" s="130">
        <f>IF(I$74=0,0,I$74/NFM!I$14*1000)</f>
        <v>0</v>
      </c>
      <c r="J243" s="130">
        <f>IF(J$74=0,0,J$74/NFM!J$14*1000)</f>
        <v>0</v>
      </c>
      <c r="K243" s="130">
        <f>IF(K$74=0,0,K$74/NFM!K$14*1000)</f>
        <v>0</v>
      </c>
      <c r="L243" s="130">
        <f>IF(L$74=0,0,L$74/NFM!L$14*1000)</f>
        <v>0</v>
      </c>
      <c r="M243" s="130">
        <f>IF(M$74=0,0,M$74/NFM!M$14*1000)</f>
        <v>0</v>
      </c>
      <c r="N243" s="130">
        <f>IF(N$74=0,0,N$74/NFM!N$14*1000)</f>
        <v>0</v>
      </c>
      <c r="O243" s="130">
        <f>IF(O$74=0,0,O$74/NFM!O$14*1000)</f>
        <v>0</v>
      </c>
      <c r="P243" s="130">
        <f>IF(P$74=0,0,P$74/NFM!P$14*1000)</f>
        <v>0</v>
      </c>
      <c r="Q243" s="130">
        <f>IF(Q$74=0,0,Q$74/NFM!Q$14*1000)</f>
        <v>0</v>
      </c>
    </row>
    <row r="244" spans="1:17" x14ac:dyDescent="0.25">
      <c r="A244" s="129" t="s">
        <v>79</v>
      </c>
      <c r="B244" s="128">
        <f>IF(B$75=0,0,B$75/NFM!B$14*1000)</f>
        <v>0</v>
      </c>
      <c r="C244" s="128">
        <f>IF(C$75=0,0,C$75/NFM!C$14*1000)</f>
        <v>0</v>
      </c>
      <c r="D244" s="128">
        <f>IF(D$75=0,0,D$75/NFM!D$14*1000)</f>
        <v>0</v>
      </c>
      <c r="E244" s="128">
        <f>IF(E$75=0,0,E$75/NFM!E$14*1000)</f>
        <v>0</v>
      </c>
      <c r="F244" s="128">
        <f>IF(F$75=0,0,F$75/NFM!F$14*1000)</f>
        <v>0</v>
      </c>
      <c r="G244" s="128">
        <f>IF(G$75=0,0,G$75/NFM!G$14*1000)</f>
        <v>0</v>
      </c>
      <c r="H244" s="128">
        <f>IF(H$75=0,0,H$75/NFM!H$14*1000)</f>
        <v>0</v>
      </c>
      <c r="I244" s="128">
        <f>IF(I$75=0,0,I$75/NFM!I$14*1000)</f>
        <v>0</v>
      </c>
      <c r="J244" s="128">
        <f>IF(J$75=0,0,J$75/NFM!J$14*1000)</f>
        <v>0</v>
      </c>
      <c r="K244" s="128">
        <f>IF(K$75=0,0,K$75/NFM!K$14*1000)</f>
        <v>0</v>
      </c>
      <c r="L244" s="128">
        <f>IF(L$75=0,0,L$75/NFM!L$14*1000)</f>
        <v>0</v>
      </c>
      <c r="M244" s="128">
        <f>IF(M$75=0,0,M$75/NFM!M$14*1000)</f>
        <v>0</v>
      </c>
      <c r="N244" s="128">
        <f>IF(N$75=0,0,N$75/NFM!N$14*1000)</f>
        <v>0</v>
      </c>
      <c r="O244" s="128">
        <f>IF(O$75=0,0,O$75/NFM!O$14*1000)</f>
        <v>0</v>
      </c>
      <c r="P244" s="128">
        <f>IF(P$75=0,0,P$75/NFM!P$14*1000)</f>
        <v>0</v>
      </c>
      <c r="Q244" s="128">
        <f>IF(Q$75=0,0,Q$75/NFM!Q$14*1000)</f>
        <v>0</v>
      </c>
    </row>
    <row r="245" spans="1:17" x14ac:dyDescent="0.25">
      <c r="A245" s="127" t="s">
        <v>149</v>
      </c>
      <c r="B245" s="126">
        <f>IF(B$80=0,0,B$80/NFM!B$14*1000)</f>
        <v>0</v>
      </c>
      <c r="C245" s="126">
        <f>IF(C$80=0,0,C$80/NFM!C$14*1000)</f>
        <v>0</v>
      </c>
      <c r="D245" s="126">
        <f>IF(D$80=0,0,D$80/NFM!D$14*1000)</f>
        <v>0</v>
      </c>
      <c r="E245" s="126">
        <f>IF(E$80=0,0,E$80/NFM!E$14*1000)</f>
        <v>0</v>
      </c>
      <c r="F245" s="126">
        <f>IF(F$80=0,0,F$80/NFM!F$14*1000)</f>
        <v>0</v>
      </c>
      <c r="G245" s="126">
        <f>IF(G$80=0,0,G$80/NFM!G$14*1000)</f>
        <v>0</v>
      </c>
      <c r="H245" s="126">
        <f>IF(H$80=0,0,H$80/NFM!H$14*1000)</f>
        <v>0</v>
      </c>
      <c r="I245" s="126">
        <f>IF(I$80=0,0,I$80/NFM!I$14*1000)</f>
        <v>0</v>
      </c>
      <c r="J245" s="126">
        <f>IF(J$80=0,0,J$80/NFM!J$14*1000)</f>
        <v>0</v>
      </c>
      <c r="K245" s="126">
        <f>IF(K$80=0,0,K$80/NFM!K$14*1000)</f>
        <v>0</v>
      </c>
      <c r="L245" s="126">
        <f>IF(L$80=0,0,L$80/NFM!L$14*1000)</f>
        <v>0</v>
      </c>
      <c r="M245" s="126">
        <f>IF(M$80=0,0,M$80/NFM!M$14*1000)</f>
        <v>0</v>
      </c>
      <c r="N245" s="126">
        <f>IF(N$80=0,0,N$80/NFM!N$14*1000)</f>
        <v>0</v>
      </c>
      <c r="O245" s="126">
        <f>IF(O$80=0,0,O$80/NFM!O$14*1000)</f>
        <v>0</v>
      </c>
      <c r="P245" s="126">
        <f>IF(P$80=0,0,P$80/NFM!P$14*1000)</f>
        <v>0</v>
      </c>
      <c r="Q245" s="126">
        <f>IF(Q$80=0,0,Q$80/NFM!Q$14*1000)</f>
        <v>0</v>
      </c>
    </row>
    <row r="246" spans="1:17" x14ac:dyDescent="0.25">
      <c r="A246" s="127" t="s">
        <v>148</v>
      </c>
      <c r="B246" s="126">
        <f>IF(B$87=0,0,B$87/NFM!B$14*1000)</f>
        <v>0</v>
      </c>
      <c r="C246" s="126">
        <f>IF(C$87=0,0,C$87/NFM!C$14*1000)</f>
        <v>0</v>
      </c>
      <c r="D246" s="126">
        <f>IF(D$87=0,0,D$87/NFM!D$14*1000)</f>
        <v>0</v>
      </c>
      <c r="E246" s="126">
        <f>IF(E$87=0,0,E$87/NFM!E$14*1000)</f>
        <v>0</v>
      </c>
      <c r="F246" s="126">
        <f>IF(F$87=0,0,F$87/NFM!F$14*1000)</f>
        <v>0</v>
      </c>
      <c r="G246" s="126">
        <f>IF(G$87=0,0,G$87/NFM!G$14*1000)</f>
        <v>0</v>
      </c>
      <c r="H246" s="126">
        <f>IF(H$87=0,0,H$87/NFM!H$14*1000)</f>
        <v>0</v>
      </c>
      <c r="I246" s="126">
        <f>IF(I$87=0,0,I$87/NFM!I$14*1000)</f>
        <v>0</v>
      </c>
      <c r="J246" s="126">
        <f>IF(J$87=0,0,J$87/NFM!J$14*1000)</f>
        <v>0</v>
      </c>
      <c r="K246" s="126">
        <f>IF(K$87=0,0,K$87/NFM!K$14*1000)</f>
        <v>0</v>
      </c>
      <c r="L246" s="126">
        <f>IF(L$87=0,0,L$87/NFM!L$14*1000)</f>
        <v>0</v>
      </c>
      <c r="M246" s="126">
        <f>IF(M$87=0,0,M$87/NFM!M$14*1000)</f>
        <v>0</v>
      </c>
      <c r="N246" s="126">
        <f>IF(N$87=0,0,N$87/NFM!N$14*1000)</f>
        <v>0</v>
      </c>
      <c r="O246" s="126">
        <f>IF(O$87=0,0,O$87/NFM!O$14*1000)</f>
        <v>0</v>
      </c>
      <c r="P246" s="126">
        <f>IF(P$87=0,0,P$87/NFM!P$14*1000)</f>
        <v>0</v>
      </c>
      <c r="Q246" s="126">
        <f>IF(Q$87=0,0,Q$87/NFM!Q$14*1000)</f>
        <v>0</v>
      </c>
    </row>
    <row r="247" spans="1:17" x14ac:dyDescent="0.25">
      <c r="A247" s="72" t="s">
        <v>147</v>
      </c>
      <c r="B247" s="125">
        <f>IF(B$94=0,0,B$94/NFM!B$14*1000)</f>
        <v>0</v>
      </c>
      <c r="C247" s="125">
        <f>IF(C$94=0,0,C$94/NFM!C$14*1000)</f>
        <v>0</v>
      </c>
      <c r="D247" s="125">
        <f>IF(D$94=0,0,D$94/NFM!D$14*1000)</f>
        <v>0</v>
      </c>
      <c r="E247" s="125">
        <f>IF(E$94=0,0,E$94/NFM!E$14*1000)</f>
        <v>0</v>
      </c>
      <c r="F247" s="125">
        <f>IF(F$94=0,0,F$94/NFM!F$14*1000)</f>
        <v>0</v>
      </c>
      <c r="G247" s="125">
        <f>IF(G$94=0,0,G$94/NFM!G$14*1000)</f>
        <v>0</v>
      </c>
      <c r="H247" s="125">
        <f>IF(H$94=0,0,H$94/NFM!H$14*1000)</f>
        <v>0</v>
      </c>
      <c r="I247" s="125">
        <f>IF(I$94=0,0,I$94/NFM!I$14*1000)</f>
        <v>0</v>
      </c>
      <c r="J247" s="125">
        <f>IF(J$94=0,0,J$94/NFM!J$14*1000)</f>
        <v>0</v>
      </c>
      <c r="K247" s="125">
        <f>IF(K$94=0,0,K$94/NFM!K$14*1000)</f>
        <v>0</v>
      </c>
      <c r="L247" s="125">
        <f>IF(L$94=0,0,L$94/NFM!L$14*1000)</f>
        <v>0</v>
      </c>
      <c r="M247" s="125">
        <f>IF(M$94=0,0,M$94/NFM!M$14*1000)</f>
        <v>0</v>
      </c>
      <c r="N247" s="125">
        <f>IF(N$94=0,0,N$94/NFM!N$14*1000)</f>
        <v>0</v>
      </c>
      <c r="O247" s="125">
        <f>IF(O$94=0,0,O$94/NFM!O$14*1000)</f>
        <v>0</v>
      </c>
      <c r="P247" s="125">
        <f>IF(P$94=0,0,P$94/NFM!P$14*1000)</f>
        <v>0</v>
      </c>
      <c r="Q247" s="125">
        <f>IF(Q$94=0,0,Q$94/NFM!Q$14*1000)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33">
        <f t="shared" ref="B249:Q249" si="57">SUM(B$250:B$257)</f>
        <v>0</v>
      </c>
      <c r="C249" s="133">
        <f t="shared" si="57"/>
        <v>0</v>
      </c>
      <c r="D249" s="133">
        <f t="shared" si="57"/>
        <v>0</v>
      </c>
      <c r="E249" s="133">
        <f t="shared" si="57"/>
        <v>0</v>
      </c>
      <c r="F249" s="133">
        <f t="shared" si="57"/>
        <v>0</v>
      </c>
      <c r="G249" s="133">
        <f t="shared" si="57"/>
        <v>0</v>
      </c>
      <c r="H249" s="133">
        <f t="shared" si="57"/>
        <v>0</v>
      </c>
      <c r="I249" s="133">
        <f t="shared" si="57"/>
        <v>0</v>
      </c>
      <c r="J249" s="133">
        <f t="shared" si="57"/>
        <v>0</v>
      </c>
      <c r="K249" s="133">
        <f t="shared" si="57"/>
        <v>0</v>
      </c>
      <c r="L249" s="133">
        <f t="shared" si="57"/>
        <v>0</v>
      </c>
      <c r="M249" s="133">
        <f t="shared" si="57"/>
        <v>0</v>
      </c>
      <c r="N249" s="133">
        <f t="shared" si="57"/>
        <v>0</v>
      </c>
      <c r="O249" s="133">
        <f t="shared" si="57"/>
        <v>0</v>
      </c>
      <c r="P249" s="133">
        <f t="shared" si="57"/>
        <v>0</v>
      </c>
      <c r="Q249" s="133">
        <f t="shared" si="57"/>
        <v>0</v>
      </c>
    </row>
    <row r="250" spans="1:17" x14ac:dyDescent="0.25">
      <c r="A250" s="132" t="s">
        <v>83</v>
      </c>
      <c r="B250" s="131">
        <f>IF(B$113=0,0,B$113/NFM!B$15*1000)</f>
        <v>0</v>
      </c>
      <c r="C250" s="131">
        <f>IF(C$113=0,0,C$113/NFM!C$15*1000)</f>
        <v>0</v>
      </c>
      <c r="D250" s="131">
        <f>IF(D$113=0,0,D$113/NFM!D$15*1000)</f>
        <v>0</v>
      </c>
      <c r="E250" s="131">
        <f>IF(E$113=0,0,E$113/NFM!E$15*1000)</f>
        <v>0</v>
      </c>
      <c r="F250" s="131">
        <f>IF(F$113=0,0,F$113/NFM!F$15*1000)</f>
        <v>0</v>
      </c>
      <c r="G250" s="131">
        <f>IF(G$113=0,0,G$113/NFM!G$15*1000)</f>
        <v>0</v>
      </c>
      <c r="H250" s="131">
        <f>IF(H$113=0,0,H$113/NFM!H$15*1000)</f>
        <v>0</v>
      </c>
      <c r="I250" s="131">
        <f>IF(I$113=0,0,I$113/NFM!I$15*1000)</f>
        <v>0</v>
      </c>
      <c r="J250" s="131">
        <f>IF(J$113=0,0,J$113/NFM!J$15*1000)</f>
        <v>0</v>
      </c>
      <c r="K250" s="131">
        <f>IF(K$113=0,0,K$113/NFM!K$15*1000)</f>
        <v>0</v>
      </c>
      <c r="L250" s="131">
        <f>IF(L$113=0,0,L$113/NFM!L$15*1000)</f>
        <v>0</v>
      </c>
      <c r="M250" s="131">
        <f>IF(M$113=0,0,M$113/NFM!M$15*1000)</f>
        <v>0</v>
      </c>
      <c r="N250" s="131">
        <f>IF(N$113=0,0,N$113/NFM!N$15*1000)</f>
        <v>0</v>
      </c>
      <c r="O250" s="131">
        <f>IF(O$113=0,0,O$113/NFM!O$15*1000)</f>
        <v>0</v>
      </c>
      <c r="P250" s="131">
        <f>IF(P$113=0,0,P$113/NFM!P$15*1000)</f>
        <v>0</v>
      </c>
      <c r="Q250" s="131">
        <f>IF(Q$113=0,0,Q$113/NFM!Q$15*1000)</f>
        <v>0</v>
      </c>
    </row>
    <row r="251" spans="1:17" x14ac:dyDescent="0.25">
      <c r="A251" s="76" t="s">
        <v>82</v>
      </c>
      <c r="B251" s="130">
        <f>IF(B$114=0,0,B$114/NFM!B$15*1000)</f>
        <v>0</v>
      </c>
      <c r="C251" s="130">
        <f>IF(C$114=0,0,C$114/NFM!C$15*1000)</f>
        <v>0</v>
      </c>
      <c r="D251" s="130">
        <f>IF(D$114=0,0,D$114/NFM!D$15*1000)</f>
        <v>0</v>
      </c>
      <c r="E251" s="130">
        <f>IF(E$114=0,0,E$114/NFM!E$15*1000)</f>
        <v>0</v>
      </c>
      <c r="F251" s="130">
        <f>IF(F$114=0,0,F$114/NFM!F$15*1000)</f>
        <v>0</v>
      </c>
      <c r="G251" s="130">
        <f>IF(G$114=0,0,G$114/NFM!G$15*1000)</f>
        <v>0</v>
      </c>
      <c r="H251" s="130">
        <f>IF(H$114=0,0,H$114/NFM!H$15*1000)</f>
        <v>0</v>
      </c>
      <c r="I251" s="130">
        <f>IF(I$114=0,0,I$114/NFM!I$15*1000)</f>
        <v>0</v>
      </c>
      <c r="J251" s="130">
        <f>IF(J$114=0,0,J$114/NFM!J$15*1000)</f>
        <v>0</v>
      </c>
      <c r="K251" s="130">
        <f>IF(K$114=0,0,K$114/NFM!K$15*1000)</f>
        <v>0</v>
      </c>
      <c r="L251" s="130">
        <f>IF(L$114=0,0,L$114/NFM!L$15*1000)</f>
        <v>0</v>
      </c>
      <c r="M251" s="130">
        <f>IF(M$114=0,0,M$114/NFM!M$15*1000)</f>
        <v>0</v>
      </c>
      <c r="N251" s="130">
        <f>IF(N$114=0,0,N$114/NFM!N$15*1000)</f>
        <v>0</v>
      </c>
      <c r="O251" s="130">
        <f>IF(O$114=0,0,O$114/NFM!O$15*1000)</f>
        <v>0</v>
      </c>
      <c r="P251" s="130">
        <f>IF(P$114=0,0,P$114/NFM!P$15*1000)</f>
        <v>0</v>
      </c>
      <c r="Q251" s="130">
        <f>IF(Q$114=0,0,Q$114/NFM!Q$15*1000)</f>
        <v>0</v>
      </c>
    </row>
    <row r="252" spans="1:17" x14ac:dyDescent="0.25">
      <c r="A252" s="76" t="s">
        <v>81</v>
      </c>
      <c r="B252" s="130">
        <f>IF(B$115=0,0,B$115/NFM!B$15*1000)</f>
        <v>0</v>
      </c>
      <c r="C252" s="130">
        <f>IF(C$115=0,0,C$115/NFM!C$15*1000)</f>
        <v>0</v>
      </c>
      <c r="D252" s="130">
        <f>IF(D$115=0,0,D$115/NFM!D$15*1000)</f>
        <v>0</v>
      </c>
      <c r="E252" s="130">
        <f>IF(E$115=0,0,E$115/NFM!E$15*1000)</f>
        <v>0</v>
      </c>
      <c r="F252" s="130">
        <f>IF(F$115=0,0,F$115/NFM!F$15*1000)</f>
        <v>0</v>
      </c>
      <c r="G252" s="130">
        <f>IF(G$115=0,0,G$115/NFM!G$15*1000)</f>
        <v>0</v>
      </c>
      <c r="H252" s="130">
        <f>IF(H$115=0,0,H$115/NFM!H$15*1000)</f>
        <v>0</v>
      </c>
      <c r="I252" s="130">
        <f>IF(I$115=0,0,I$115/NFM!I$15*1000)</f>
        <v>0</v>
      </c>
      <c r="J252" s="130">
        <f>IF(J$115=0,0,J$115/NFM!J$15*1000)</f>
        <v>0</v>
      </c>
      <c r="K252" s="130">
        <f>IF(K$115=0,0,K$115/NFM!K$15*1000)</f>
        <v>0</v>
      </c>
      <c r="L252" s="130">
        <f>IF(L$115=0,0,L$115/NFM!L$15*1000)</f>
        <v>0</v>
      </c>
      <c r="M252" s="130">
        <f>IF(M$115=0,0,M$115/NFM!M$15*1000)</f>
        <v>0</v>
      </c>
      <c r="N252" s="130">
        <f>IF(N$115=0,0,N$115/NFM!N$15*1000)</f>
        <v>0</v>
      </c>
      <c r="O252" s="130">
        <f>IF(O$115=0,0,O$115/NFM!O$15*1000)</f>
        <v>0</v>
      </c>
      <c r="P252" s="130">
        <f>IF(P$115=0,0,P$115/NFM!P$15*1000)</f>
        <v>0</v>
      </c>
      <c r="Q252" s="130">
        <f>IF(Q$115=0,0,Q$115/NFM!Q$15*1000)</f>
        <v>0</v>
      </c>
    </row>
    <row r="253" spans="1:17" x14ac:dyDescent="0.25">
      <c r="A253" s="76" t="s">
        <v>80</v>
      </c>
      <c r="B253" s="130">
        <f>IF(B$116=0,0,B$116/NFM!B$15*1000)</f>
        <v>0</v>
      </c>
      <c r="C253" s="130">
        <f>IF(C$116=0,0,C$116/NFM!C$15*1000)</f>
        <v>0</v>
      </c>
      <c r="D253" s="130">
        <f>IF(D$116=0,0,D$116/NFM!D$15*1000)</f>
        <v>0</v>
      </c>
      <c r="E253" s="130">
        <f>IF(E$116=0,0,E$116/NFM!E$15*1000)</f>
        <v>0</v>
      </c>
      <c r="F253" s="130">
        <f>IF(F$116=0,0,F$116/NFM!F$15*1000)</f>
        <v>0</v>
      </c>
      <c r="G253" s="130">
        <f>IF(G$116=0,0,G$116/NFM!G$15*1000)</f>
        <v>0</v>
      </c>
      <c r="H253" s="130">
        <f>IF(H$116=0,0,H$116/NFM!H$15*1000)</f>
        <v>0</v>
      </c>
      <c r="I253" s="130">
        <f>IF(I$116=0,0,I$116/NFM!I$15*1000)</f>
        <v>0</v>
      </c>
      <c r="J253" s="130">
        <f>IF(J$116=0,0,J$116/NFM!J$15*1000)</f>
        <v>0</v>
      </c>
      <c r="K253" s="130">
        <f>IF(K$116=0,0,K$116/NFM!K$15*1000)</f>
        <v>0</v>
      </c>
      <c r="L253" s="130">
        <f>IF(L$116=0,0,L$116/NFM!L$15*1000)</f>
        <v>0</v>
      </c>
      <c r="M253" s="130">
        <f>IF(M$116=0,0,M$116/NFM!M$15*1000)</f>
        <v>0</v>
      </c>
      <c r="N253" s="130">
        <f>IF(N$116=0,0,N$116/NFM!N$15*1000)</f>
        <v>0</v>
      </c>
      <c r="O253" s="130">
        <f>IF(O$116=0,0,O$116/NFM!O$15*1000)</f>
        <v>0</v>
      </c>
      <c r="P253" s="130">
        <f>IF(P$116=0,0,P$116/NFM!P$15*1000)</f>
        <v>0</v>
      </c>
      <c r="Q253" s="130">
        <f>IF(Q$116=0,0,Q$116/NFM!Q$15*1000)</f>
        <v>0</v>
      </c>
    </row>
    <row r="254" spans="1:17" x14ac:dyDescent="0.25">
      <c r="A254" s="129" t="s">
        <v>79</v>
      </c>
      <c r="B254" s="128">
        <f>IF(B$117=0,0,B$117/NFM!B$15*1000)</f>
        <v>0</v>
      </c>
      <c r="C254" s="128">
        <f>IF(C$117=0,0,C$117/NFM!C$15*1000)</f>
        <v>0</v>
      </c>
      <c r="D254" s="128">
        <f>IF(D$117=0,0,D$117/NFM!D$15*1000)</f>
        <v>0</v>
      </c>
      <c r="E254" s="128">
        <f>IF(E$117=0,0,E$117/NFM!E$15*1000)</f>
        <v>0</v>
      </c>
      <c r="F254" s="128">
        <f>IF(F$117=0,0,F$117/NFM!F$15*1000)</f>
        <v>0</v>
      </c>
      <c r="G254" s="128">
        <f>IF(G$117=0,0,G$117/NFM!G$15*1000)</f>
        <v>0</v>
      </c>
      <c r="H254" s="128">
        <f>IF(H$117=0,0,H$117/NFM!H$15*1000)</f>
        <v>0</v>
      </c>
      <c r="I254" s="128">
        <f>IF(I$117=0,0,I$117/NFM!I$15*1000)</f>
        <v>0</v>
      </c>
      <c r="J254" s="128">
        <f>IF(J$117=0,0,J$117/NFM!J$15*1000)</f>
        <v>0</v>
      </c>
      <c r="K254" s="128">
        <f>IF(K$117=0,0,K$117/NFM!K$15*1000)</f>
        <v>0</v>
      </c>
      <c r="L254" s="128">
        <f>IF(L$117=0,0,L$117/NFM!L$15*1000)</f>
        <v>0</v>
      </c>
      <c r="M254" s="128">
        <f>IF(M$117=0,0,M$117/NFM!M$15*1000)</f>
        <v>0</v>
      </c>
      <c r="N254" s="128">
        <f>IF(N$117=0,0,N$117/NFM!N$15*1000)</f>
        <v>0</v>
      </c>
      <c r="O254" s="128">
        <f>IF(O$117=0,0,O$117/NFM!O$15*1000)</f>
        <v>0</v>
      </c>
      <c r="P254" s="128">
        <f>IF(P$117=0,0,P$117/NFM!P$15*1000)</f>
        <v>0</v>
      </c>
      <c r="Q254" s="128">
        <f>IF(Q$117=0,0,Q$117/NFM!Q$15*1000)</f>
        <v>0</v>
      </c>
    </row>
    <row r="255" spans="1:17" x14ac:dyDescent="0.25">
      <c r="A255" s="127" t="s">
        <v>146</v>
      </c>
      <c r="B255" s="126">
        <f>IF(B$122=0,0,B$122/NFM!B$15*1000)</f>
        <v>0</v>
      </c>
      <c r="C255" s="126">
        <f>IF(C$122=0,0,C$122/NFM!C$15*1000)</f>
        <v>0</v>
      </c>
      <c r="D255" s="126">
        <f>IF(D$122=0,0,D$122/NFM!D$15*1000)</f>
        <v>0</v>
      </c>
      <c r="E255" s="126">
        <f>IF(E$122=0,0,E$122/NFM!E$15*1000)</f>
        <v>0</v>
      </c>
      <c r="F255" s="126">
        <f>IF(F$122=0,0,F$122/NFM!F$15*1000)</f>
        <v>0</v>
      </c>
      <c r="G255" s="126">
        <f>IF(G$122=0,0,G$122/NFM!G$15*1000)</f>
        <v>0</v>
      </c>
      <c r="H255" s="126">
        <f>IF(H$122=0,0,H$122/NFM!H$15*1000)</f>
        <v>0</v>
      </c>
      <c r="I255" s="126">
        <f>IF(I$122=0,0,I$122/NFM!I$15*1000)</f>
        <v>0</v>
      </c>
      <c r="J255" s="126">
        <f>IF(J$122=0,0,J$122/NFM!J$15*1000)</f>
        <v>0</v>
      </c>
      <c r="K255" s="126">
        <f>IF(K$122=0,0,K$122/NFM!K$15*1000)</f>
        <v>0</v>
      </c>
      <c r="L255" s="126">
        <f>IF(L$122=0,0,L$122/NFM!L$15*1000)</f>
        <v>0</v>
      </c>
      <c r="M255" s="126">
        <f>IF(M$122=0,0,M$122/NFM!M$15*1000)</f>
        <v>0</v>
      </c>
      <c r="N255" s="126">
        <f>IF(N$122=0,0,N$122/NFM!N$15*1000)</f>
        <v>0</v>
      </c>
      <c r="O255" s="126">
        <f>IF(O$122=0,0,O$122/NFM!O$15*1000)</f>
        <v>0</v>
      </c>
      <c r="P255" s="126">
        <f>IF(P$122=0,0,P$122/NFM!P$15*1000)</f>
        <v>0</v>
      </c>
      <c r="Q255" s="126">
        <f>IF(Q$122=0,0,Q$122/NFM!Q$15*1000)</f>
        <v>0</v>
      </c>
    </row>
    <row r="256" spans="1:17" x14ac:dyDescent="0.25">
      <c r="A256" s="127" t="s">
        <v>145</v>
      </c>
      <c r="B256" s="126">
        <f>IF(B$130=0,0,B$130/NFM!B$15*1000)</f>
        <v>0</v>
      </c>
      <c r="C256" s="126">
        <f>IF(C$130=0,0,C$130/NFM!C$15*1000)</f>
        <v>0</v>
      </c>
      <c r="D256" s="126">
        <f>IF(D$130=0,0,D$130/NFM!D$15*1000)</f>
        <v>0</v>
      </c>
      <c r="E256" s="126">
        <f>IF(E$130=0,0,E$130/NFM!E$15*1000)</f>
        <v>0</v>
      </c>
      <c r="F256" s="126">
        <f>IF(F$130=0,0,F$130/NFM!F$15*1000)</f>
        <v>0</v>
      </c>
      <c r="G256" s="126">
        <f>IF(G$130=0,0,G$130/NFM!G$15*1000)</f>
        <v>0</v>
      </c>
      <c r="H256" s="126">
        <f>IF(H$130=0,0,H$130/NFM!H$15*1000)</f>
        <v>0</v>
      </c>
      <c r="I256" s="126">
        <f>IF(I$130=0,0,I$130/NFM!I$15*1000)</f>
        <v>0</v>
      </c>
      <c r="J256" s="126">
        <f>IF(J$130=0,0,J$130/NFM!J$15*1000)</f>
        <v>0</v>
      </c>
      <c r="K256" s="126">
        <f>IF(K$130=0,0,K$130/NFM!K$15*1000)</f>
        <v>0</v>
      </c>
      <c r="L256" s="126">
        <f>IF(L$130=0,0,L$130/NFM!L$15*1000)</f>
        <v>0</v>
      </c>
      <c r="M256" s="126">
        <f>IF(M$130=0,0,M$130/NFM!M$15*1000)</f>
        <v>0</v>
      </c>
      <c r="N256" s="126">
        <f>IF(N$130=0,0,N$130/NFM!N$15*1000)</f>
        <v>0</v>
      </c>
      <c r="O256" s="126">
        <f>IF(O$130=0,0,O$130/NFM!O$15*1000)</f>
        <v>0</v>
      </c>
      <c r="P256" s="126">
        <f>IF(P$130=0,0,P$130/NFM!P$15*1000)</f>
        <v>0</v>
      </c>
      <c r="Q256" s="126">
        <f>IF(Q$130=0,0,Q$130/NFM!Q$15*1000)</f>
        <v>0</v>
      </c>
    </row>
    <row r="257" spans="1:17" x14ac:dyDescent="0.25">
      <c r="A257" s="72" t="s">
        <v>144</v>
      </c>
      <c r="B257" s="125">
        <f>IF(B$137=0,0,B$137/NFM!B$15*1000)</f>
        <v>0</v>
      </c>
      <c r="C257" s="125">
        <f>IF(C$137=0,0,C$137/NFM!C$15*1000)</f>
        <v>0</v>
      </c>
      <c r="D257" s="125">
        <f>IF(D$137=0,0,D$137/NFM!D$15*1000)</f>
        <v>0</v>
      </c>
      <c r="E257" s="125">
        <f>IF(E$137=0,0,E$137/NFM!E$15*1000)</f>
        <v>0</v>
      </c>
      <c r="F257" s="125">
        <f>IF(F$137=0,0,F$137/NFM!F$15*1000)</f>
        <v>0</v>
      </c>
      <c r="G257" s="125">
        <f>IF(G$137=0,0,G$137/NFM!G$15*1000)</f>
        <v>0</v>
      </c>
      <c r="H257" s="125">
        <f>IF(H$137=0,0,H$137/NFM!H$15*1000)</f>
        <v>0</v>
      </c>
      <c r="I257" s="125">
        <f>IF(I$137=0,0,I$137/NFM!I$15*1000)</f>
        <v>0</v>
      </c>
      <c r="J257" s="125">
        <f>IF(J$137=0,0,J$137/NFM!J$15*1000)</f>
        <v>0</v>
      </c>
      <c r="K257" s="125">
        <f>IF(K$137=0,0,K$137/NFM!K$15*1000)</f>
        <v>0</v>
      </c>
      <c r="L257" s="125">
        <f>IF(L$137=0,0,L$137/NFM!L$15*1000)</f>
        <v>0</v>
      </c>
      <c r="M257" s="125">
        <f>IF(M$137=0,0,M$137/NFM!M$15*1000)</f>
        <v>0</v>
      </c>
      <c r="N257" s="125">
        <f>IF(N$137=0,0,N$137/NFM!N$15*1000)</f>
        <v>0</v>
      </c>
      <c r="O257" s="125">
        <f>IF(O$137=0,0,O$137/NFM!O$15*1000)</f>
        <v>0</v>
      </c>
      <c r="P257" s="125">
        <f>IF(P$137=0,0,P$137/NFM!P$15*1000)</f>
        <v>0</v>
      </c>
      <c r="Q257" s="125">
        <f>IF(Q$137=0,0,Q$137/NFM!Q$15*1000)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130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49" t="s">
        <v>160</v>
      </c>
      <c r="B67" s="148">
        <v>0</v>
      </c>
      <c r="C67" s="148">
        <v>0</v>
      </c>
      <c r="D67" s="148">
        <v>0</v>
      </c>
      <c r="E67" s="148">
        <v>0</v>
      </c>
      <c r="F67" s="148">
        <v>0</v>
      </c>
      <c r="G67" s="148">
        <v>0</v>
      </c>
      <c r="H67" s="148">
        <v>0</v>
      </c>
      <c r="I67" s="148">
        <v>0</v>
      </c>
      <c r="J67" s="148">
        <v>0</v>
      </c>
      <c r="K67" s="148">
        <v>0</v>
      </c>
      <c r="L67" s="148">
        <v>0</v>
      </c>
      <c r="M67" s="148">
        <v>0</v>
      </c>
      <c r="N67" s="148">
        <v>0</v>
      </c>
      <c r="O67" s="148">
        <v>0</v>
      </c>
      <c r="P67" s="148">
        <v>0</v>
      </c>
      <c r="Q67" s="148">
        <v>0</v>
      </c>
    </row>
    <row r="68" spans="1:17" hidden="1" x14ac:dyDescent="0.25">
      <c r="A68" s="196"/>
      <c r="B68" s="196"/>
      <c r="C68" s="196"/>
      <c r="D68" s="196"/>
      <c r="E68" s="196"/>
      <c r="F68" s="196"/>
      <c r="G68" s="196"/>
      <c r="H68" s="196"/>
      <c r="I68" s="196"/>
      <c r="J68" s="196"/>
      <c r="K68" s="196"/>
      <c r="L68" s="196"/>
      <c r="M68" s="196"/>
      <c r="N68" s="196"/>
      <c r="O68" s="196"/>
      <c r="P68" s="196"/>
      <c r="Q68" s="196"/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0</v>
      </c>
      <c r="E117" s="158">
        <v>0</v>
      </c>
      <c r="F117" s="158">
        <v>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</v>
      </c>
      <c r="C122" s="206">
        <v>0</v>
      </c>
      <c r="D122" s="206">
        <v>0</v>
      </c>
      <c r="E122" s="206">
        <v>0</v>
      </c>
      <c r="F122" s="206">
        <v>0</v>
      </c>
      <c r="G122" s="206">
        <v>0</v>
      </c>
      <c r="H122" s="206">
        <v>0</v>
      </c>
      <c r="I122" s="206">
        <v>0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</v>
      </c>
      <c r="C123" s="151">
        <v>0</v>
      </c>
      <c r="D123" s="151">
        <v>0</v>
      </c>
      <c r="E123" s="151">
        <v>0</v>
      </c>
      <c r="F123" s="151">
        <v>0</v>
      </c>
      <c r="G123" s="151">
        <v>0</v>
      </c>
      <c r="H123" s="151">
        <v>0</v>
      </c>
      <c r="I123" s="151">
        <v>0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</v>
      </c>
      <c r="C130" s="206">
        <v>0</v>
      </c>
      <c r="D130" s="206">
        <v>0</v>
      </c>
      <c r="E130" s="206">
        <v>0</v>
      </c>
      <c r="F130" s="206">
        <v>0</v>
      </c>
      <c r="G130" s="206">
        <v>0</v>
      </c>
      <c r="H130" s="206">
        <v>0</v>
      </c>
      <c r="I130" s="206">
        <v>0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</v>
      </c>
      <c r="C137" s="204">
        <v>0</v>
      </c>
      <c r="D137" s="204">
        <v>0</v>
      </c>
      <c r="E137" s="204">
        <v>0</v>
      </c>
      <c r="F137" s="204">
        <v>0</v>
      </c>
      <c r="G137" s="204">
        <v>0</v>
      </c>
      <c r="H137" s="204">
        <v>0</v>
      </c>
      <c r="I137" s="204">
        <v>0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</v>
      </c>
      <c r="E141" s="153">
        <v>0</v>
      </c>
      <c r="F141" s="153">
        <v>0</v>
      </c>
      <c r="G141" s="153">
        <v>0</v>
      </c>
      <c r="H141" s="153">
        <v>0</v>
      </c>
      <c r="I141" s="153">
        <v>0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</v>
      </c>
      <c r="C142" s="151">
        <v>0</v>
      </c>
      <c r="D142" s="151">
        <v>0</v>
      </c>
      <c r="E142" s="151">
        <v>0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49" t="s">
        <v>153</v>
      </c>
      <c r="B153" s="148">
        <v>0</v>
      </c>
      <c r="C153" s="148">
        <v>0</v>
      </c>
      <c r="D153" s="148">
        <v>0</v>
      </c>
      <c r="E153" s="148">
        <v>0</v>
      </c>
      <c r="F153" s="148">
        <v>0</v>
      </c>
      <c r="G153" s="148">
        <v>0</v>
      </c>
      <c r="H153" s="148">
        <v>0</v>
      </c>
      <c r="I153" s="148">
        <v>0</v>
      </c>
      <c r="J153" s="148">
        <v>0</v>
      </c>
      <c r="K153" s="148">
        <v>0</v>
      </c>
      <c r="L153" s="148">
        <v>0</v>
      </c>
      <c r="M153" s="148">
        <v>0</v>
      </c>
      <c r="N153" s="148">
        <v>0</v>
      </c>
      <c r="O153" s="148">
        <v>0</v>
      </c>
      <c r="P153" s="148">
        <v>0</v>
      </c>
      <c r="Q153" s="148">
        <v>0</v>
      </c>
    </row>
    <row r="154" spans="1:17" hidden="1" x14ac:dyDescent="0.25">
      <c r="A154" s="195"/>
      <c r="B154" s="194"/>
      <c r="C154" s="194"/>
      <c r="D154" s="194"/>
      <c r="E154" s="194"/>
      <c r="F154" s="194"/>
      <c r="G154" s="194"/>
      <c r="H154" s="194"/>
      <c r="I154" s="194"/>
      <c r="J154" s="194"/>
      <c r="K154" s="194"/>
      <c r="L154" s="194"/>
      <c r="M154" s="194"/>
      <c r="N154" s="194"/>
      <c r="O154" s="194"/>
      <c r="P154" s="194"/>
      <c r="Q154" s="194"/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129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0" t="s">
        <v>160</v>
      </c>
      <c r="B180" s="198">
        <f t="shared" ref="B180:Q180" si="21">IF(B$67=0,0,B$67/B$33)</f>
        <v>0</v>
      </c>
      <c r="C180" s="198">
        <f t="shared" si="21"/>
        <v>0</v>
      </c>
      <c r="D180" s="198">
        <f t="shared" si="21"/>
        <v>0</v>
      </c>
      <c r="E180" s="198">
        <f t="shared" si="21"/>
        <v>0</v>
      </c>
      <c r="F180" s="198">
        <f t="shared" si="21"/>
        <v>0</v>
      </c>
      <c r="G180" s="198">
        <f t="shared" si="21"/>
        <v>0</v>
      </c>
      <c r="H180" s="198">
        <f t="shared" si="21"/>
        <v>0</v>
      </c>
      <c r="I180" s="198">
        <f t="shared" si="21"/>
        <v>0</v>
      </c>
      <c r="J180" s="198">
        <f t="shared" si="21"/>
        <v>0</v>
      </c>
      <c r="K180" s="198">
        <f t="shared" si="21"/>
        <v>0</v>
      </c>
      <c r="L180" s="198">
        <f t="shared" si="21"/>
        <v>0</v>
      </c>
      <c r="M180" s="198">
        <f t="shared" si="21"/>
        <v>0</v>
      </c>
      <c r="N180" s="198">
        <f t="shared" si="21"/>
        <v>0</v>
      </c>
      <c r="O180" s="198">
        <f t="shared" si="21"/>
        <v>0</v>
      </c>
      <c r="P180" s="198">
        <f t="shared" si="21"/>
        <v>0</v>
      </c>
      <c r="Q180" s="198">
        <f t="shared" si="21"/>
        <v>0</v>
      </c>
    </row>
    <row r="181" spans="1:17" hidden="1" x14ac:dyDescent="0.25">
      <c r="A181" s="196"/>
      <c r="B181" s="196"/>
      <c r="C181" s="196"/>
      <c r="D181" s="196"/>
      <c r="E181" s="196"/>
      <c r="F181" s="196"/>
      <c r="G181" s="196"/>
      <c r="H181" s="196"/>
      <c r="I181" s="196"/>
      <c r="J181" s="196"/>
      <c r="K181" s="196"/>
      <c r="L181" s="196"/>
      <c r="M181" s="196"/>
      <c r="N181" s="196"/>
      <c r="O181" s="196"/>
      <c r="P181" s="196"/>
      <c r="Q181" s="196"/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2">SUM(B$184:B$189,B$193:B$194,B$196:B$198)</f>
        <v>0</v>
      </c>
      <c r="C183" s="77">
        <f t="shared" si="22"/>
        <v>0</v>
      </c>
      <c r="D183" s="77">
        <f t="shared" si="22"/>
        <v>0</v>
      </c>
      <c r="E183" s="77">
        <f t="shared" si="22"/>
        <v>0</v>
      </c>
      <c r="F183" s="77">
        <f t="shared" si="22"/>
        <v>0</v>
      </c>
      <c r="G183" s="77">
        <f t="shared" si="22"/>
        <v>0</v>
      </c>
      <c r="H183" s="77">
        <f t="shared" si="22"/>
        <v>0</v>
      </c>
      <c r="I183" s="77">
        <f t="shared" si="22"/>
        <v>0</v>
      </c>
      <c r="J183" s="77">
        <f t="shared" si="22"/>
        <v>0</v>
      </c>
      <c r="K183" s="77">
        <f t="shared" si="22"/>
        <v>0</v>
      </c>
      <c r="L183" s="77">
        <f t="shared" si="22"/>
        <v>0</v>
      </c>
      <c r="M183" s="77">
        <f t="shared" si="22"/>
        <v>0</v>
      </c>
      <c r="N183" s="77">
        <f t="shared" si="22"/>
        <v>0</v>
      </c>
      <c r="O183" s="77">
        <f t="shared" si="22"/>
        <v>0</v>
      </c>
      <c r="P183" s="77">
        <f t="shared" si="22"/>
        <v>0</v>
      </c>
      <c r="Q183" s="77">
        <f t="shared" si="22"/>
        <v>0</v>
      </c>
    </row>
    <row r="184" spans="1:17" x14ac:dyDescent="0.25">
      <c r="A184" s="132" t="s">
        <v>83</v>
      </c>
      <c r="B184" s="203">
        <f t="shared" ref="B184:Q184" si="23">IF(B$71=0,0,B$71/B$70)</f>
        <v>0</v>
      </c>
      <c r="C184" s="203">
        <f t="shared" si="23"/>
        <v>0</v>
      </c>
      <c r="D184" s="203">
        <f t="shared" si="23"/>
        <v>0</v>
      </c>
      <c r="E184" s="203">
        <f t="shared" si="23"/>
        <v>0</v>
      </c>
      <c r="F184" s="203">
        <f t="shared" si="23"/>
        <v>0</v>
      </c>
      <c r="G184" s="203">
        <f t="shared" si="23"/>
        <v>0</v>
      </c>
      <c r="H184" s="203">
        <f t="shared" si="23"/>
        <v>0</v>
      </c>
      <c r="I184" s="203">
        <f t="shared" si="23"/>
        <v>0</v>
      </c>
      <c r="J184" s="203">
        <f t="shared" si="23"/>
        <v>0</v>
      </c>
      <c r="K184" s="203">
        <f t="shared" si="23"/>
        <v>0</v>
      </c>
      <c r="L184" s="203">
        <f t="shared" si="23"/>
        <v>0</v>
      </c>
      <c r="M184" s="203">
        <f t="shared" si="23"/>
        <v>0</v>
      </c>
      <c r="N184" s="203">
        <f t="shared" si="23"/>
        <v>0</v>
      </c>
      <c r="O184" s="203">
        <f t="shared" si="23"/>
        <v>0</v>
      </c>
      <c r="P184" s="203">
        <f t="shared" si="23"/>
        <v>0</v>
      </c>
      <c r="Q184" s="203">
        <f t="shared" si="23"/>
        <v>0</v>
      </c>
    </row>
    <row r="185" spans="1:17" x14ac:dyDescent="0.25">
      <c r="A185" s="76" t="s">
        <v>82</v>
      </c>
      <c r="B185" s="202">
        <f t="shared" ref="B185:Q185" si="24">IF(B$72=0,0,B$72/B$70)</f>
        <v>0</v>
      </c>
      <c r="C185" s="202">
        <f t="shared" si="24"/>
        <v>0</v>
      </c>
      <c r="D185" s="202">
        <f t="shared" si="24"/>
        <v>0</v>
      </c>
      <c r="E185" s="202">
        <f t="shared" si="24"/>
        <v>0</v>
      </c>
      <c r="F185" s="202">
        <f t="shared" si="24"/>
        <v>0</v>
      </c>
      <c r="G185" s="202">
        <f t="shared" si="24"/>
        <v>0</v>
      </c>
      <c r="H185" s="202">
        <f t="shared" si="24"/>
        <v>0</v>
      </c>
      <c r="I185" s="202">
        <f t="shared" si="24"/>
        <v>0</v>
      </c>
      <c r="J185" s="202">
        <f t="shared" si="24"/>
        <v>0</v>
      </c>
      <c r="K185" s="202">
        <f t="shared" si="24"/>
        <v>0</v>
      </c>
      <c r="L185" s="202">
        <f t="shared" si="24"/>
        <v>0</v>
      </c>
      <c r="M185" s="202">
        <f t="shared" si="24"/>
        <v>0</v>
      </c>
      <c r="N185" s="202">
        <f t="shared" si="24"/>
        <v>0</v>
      </c>
      <c r="O185" s="202">
        <f t="shared" si="24"/>
        <v>0</v>
      </c>
      <c r="P185" s="202">
        <f t="shared" si="24"/>
        <v>0</v>
      </c>
      <c r="Q185" s="202">
        <f t="shared" si="24"/>
        <v>0</v>
      </c>
    </row>
    <row r="186" spans="1:17" x14ac:dyDescent="0.25">
      <c r="A186" s="76" t="s">
        <v>81</v>
      </c>
      <c r="B186" s="202">
        <f t="shared" ref="B186:Q186" si="25">IF(B$73=0,0,B$73/B$70)</f>
        <v>0</v>
      </c>
      <c r="C186" s="202">
        <f t="shared" si="25"/>
        <v>0</v>
      </c>
      <c r="D186" s="202">
        <f t="shared" si="25"/>
        <v>0</v>
      </c>
      <c r="E186" s="202">
        <f t="shared" si="25"/>
        <v>0</v>
      </c>
      <c r="F186" s="202">
        <f t="shared" si="25"/>
        <v>0</v>
      </c>
      <c r="G186" s="202">
        <f t="shared" si="25"/>
        <v>0</v>
      </c>
      <c r="H186" s="202">
        <f t="shared" si="25"/>
        <v>0</v>
      </c>
      <c r="I186" s="202">
        <f t="shared" si="25"/>
        <v>0</v>
      </c>
      <c r="J186" s="202">
        <f t="shared" si="25"/>
        <v>0</v>
      </c>
      <c r="K186" s="202">
        <f t="shared" si="25"/>
        <v>0</v>
      </c>
      <c r="L186" s="202">
        <f t="shared" si="25"/>
        <v>0</v>
      </c>
      <c r="M186" s="202">
        <f t="shared" si="25"/>
        <v>0</v>
      </c>
      <c r="N186" s="202">
        <f t="shared" si="25"/>
        <v>0</v>
      </c>
      <c r="O186" s="202">
        <f t="shared" si="25"/>
        <v>0</v>
      </c>
      <c r="P186" s="202">
        <f t="shared" si="25"/>
        <v>0</v>
      </c>
      <c r="Q186" s="202">
        <f t="shared" si="25"/>
        <v>0</v>
      </c>
    </row>
    <row r="187" spans="1:17" x14ac:dyDescent="0.25">
      <c r="A187" s="76" t="s">
        <v>80</v>
      </c>
      <c r="B187" s="202">
        <f t="shared" ref="B187:Q187" si="26">IF(B$74=0,0,B$74/B$70)</f>
        <v>0</v>
      </c>
      <c r="C187" s="202">
        <f t="shared" si="26"/>
        <v>0</v>
      </c>
      <c r="D187" s="202">
        <f t="shared" si="26"/>
        <v>0</v>
      </c>
      <c r="E187" s="202">
        <f t="shared" si="26"/>
        <v>0</v>
      </c>
      <c r="F187" s="202">
        <f t="shared" si="26"/>
        <v>0</v>
      </c>
      <c r="G187" s="202">
        <f t="shared" si="26"/>
        <v>0</v>
      </c>
      <c r="H187" s="202">
        <f t="shared" si="26"/>
        <v>0</v>
      </c>
      <c r="I187" s="202">
        <f t="shared" si="26"/>
        <v>0</v>
      </c>
      <c r="J187" s="202">
        <f t="shared" si="26"/>
        <v>0</v>
      </c>
      <c r="K187" s="202">
        <f t="shared" si="26"/>
        <v>0</v>
      </c>
      <c r="L187" s="202">
        <f t="shared" si="26"/>
        <v>0</v>
      </c>
      <c r="M187" s="202">
        <f t="shared" si="26"/>
        <v>0</v>
      </c>
      <c r="N187" s="202">
        <f t="shared" si="26"/>
        <v>0</v>
      </c>
      <c r="O187" s="202">
        <f t="shared" si="26"/>
        <v>0</v>
      </c>
      <c r="P187" s="202">
        <f t="shared" si="26"/>
        <v>0</v>
      </c>
      <c r="Q187" s="202">
        <f t="shared" si="26"/>
        <v>0</v>
      </c>
    </row>
    <row r="188" spans="1:17" x14ac:dyDescent="0.25">
      <c r="A188" s="129" t="s">
        <v>79</v>
      </c>
      <c r="B188" s="201">
        <f t="shared" ref="B188:Q188" si="27">IF(B$75=0,0,B$75/B$70)</f>
        <v>0</v>
      </c>
      <c r="C188" s="201">
        <f t="shared" si="27"/>
        <v>0</v>
      </c>
      <c r="D188" s="201">
        <f t="shared" si="27"/>
        <v>0</v>
      </c>
      <c r="E188" s="201">
        <f t="shared" si="27"/>
        <v>0</v>
      </c>
      <c r="F188" s="201">
        <f t="shared" si="27"/>
        <v>0</v>
      </c>
      <c r="G188" s="201">
        <f t="shared" si="27"/>
        <v>0</v>
      </c>
      <c r="H188" s="201">
        <f t="shared" si="27"/>
        <v>0</v>
      </c>
      <c r="I188" s="201">
        <f t="shared" si="27"/>
        <v>0</v>
      </c>
      <c r="J188" s="201">
        <f t="shared" si="27"/>
        <v>0</v>
      </c>
      <c r="K188" s="201">
        <f t="shared" si="27"/>
        <v>0</v>
      </c>
      <c r="L188" s="201">
        <f t="shared" si="27"/>
        <v>0</v>
      </c>
      <c r="M188" s="201">
        <f t="shared" si="27"/>
        <v>0</v>
      </c>
      <c r="N188" s="201">
        <f t="shared" si="27"/>
        <v>0</v>
      </c>
      <c r="O188" s="201">
        <f t="shared" si="27"/>
        <v>0</v>
      </c>
      <c r="P188" s="201">
        <f t="shared" si="27"/>
        <v>0</v>
      </c>
      <c r="Q188" s="201">
        <f t="shared" si="27"/>
        <v>0</v>
      </c>
    </row>
    <row r="189" spans="1:17" x14ac:dyDescent="0.25">
      <c r="A189" s="127" t="s">
        <v>149</v>
      </c>
      <c r="B189" s="200">
        <f t="shared" ref="B189:Q189" si="28">IF(B$80=0,0,B$80/B$70)</f>
        <v>0</v>
      </c>
      <c r="C189" s="200">
        <f t="shared" si="28"/>
        <v>0</v>
      </c>
      <c r="D189" s="200">
        <f t="shared" si="28"/>
        <v>0</v>
      </c>
      <c r="E189" s="200">
        <f t="shared" si="28"/>
        <v>0</v>
      </c>
      <c r="F189" s="200">
        <f t="shared" si="28"/>
        <v>0</v>
      </c>
      <c r="G189" s="200">
        <f t="shared" si="28"/>
        <v>0</v>
      </c>
      <c r="H189" s="200">
        <f t="shared" si="28"/>
        <v>0</v>
      </c>
      <c r="I189" s="200">
        <f t="shared" si="28"/>
        <v>0</v>
      </c>
      <c r="J189" s="200">
        <f t="shared" si="28"/>
        <v>0</v>
      </c>
      <c r="K189" s="200">
        <f t="shared" si="28"/>
        <v>0</v>
      </c>
      <c r="L189" s="200">
        <f t="shared" si="28"/>
        <v>0</v>
      </c>
      <c r="M189" s="200">
        <f t="shared" si="28"/>
        <v>0</v>
      </c>
      <c r="N189" s="200">
        <f t="shared" si="28"/>
        <v>0</v>
      </c>
      <c r="O189" s="200">
        <f t="shared" si="28"/>
        <v>0</v>
      </c>
      <c r="P189" s="200">
        <f t="shared" si="28"/>
        <v>0</v>
      </c>
      <c r="Q189" s="200">
        <f t="shared" si="28"/>
        <v>0</v>
      </c>
    </row>
    <row r="190" spans="1:17" x14ac:dyDescent="0.25">
      <c r="A190" s="142" t="s">
        <v>166</v>
      </c>
      <c r="B190" s="199">
        <f t="shared" ref="B190:Q190" si="29">IF(B$81=0,0,B$81/B$70)</f>
        <v>0</v>
      </c>
      <c r="C190" s="199">
        <f t="shared" si="29"/>
        <v>0</v>
      </c>
      <c r="D190" s="199">
        <f t="shared" si="29"/>
        <v>0</v>
      </c>
      <c r="E190" s="199">
        <f t="shared" si="29"/>
        <v>0</v>
      </c>
      <c r="F190" s="199">
        <f t="shared" si="29"/>
        <v>0</v>
      </c>
      <c r="G190" s="199">
        <f t="shared" si="29"/>
        <v>0</v>
      </c>
      <c r="H190" s="199">
        <f t="shared" si="29"/>
        <v>0</v>
      </c>
      <c r="I190" s="199">
        <f t="shared" si="29"/>
        <v>0</v>
      </c>
      <c r="J190" s="199">
        <f t="shared" si="29"/>
        <v>0</v>
      </c>
      <c r="K190" s="199">
        <f t="shared" si="29"/>
        <v>0</v>
      </c>
      <c r="L190" s="199">
        <f t="shared" si="29"/>
        <v>0</v>
      </c>
      <c r="M190" s="199">
        <f t="shared" si="29"/>
        <v>0</v>
      </c>
      <c r="N190" s="199">
        <f t="shared" si="29"/>
        <v>0</v>
      </c>
      <c r="O190" s="199">
        <f t="shared" si="29"/>
        <v>0</v>
      </c>
      <c r="P190" s="199">
        <f t="shared" si="29"/>
        <v>0</v>
      </c>
      <c r="Q190" s="199">
        <f t="shared" si="29"/>
        <v>0</v>
      </c>
    </row>
    <row r="191" spans="1:17" x14ac:dyDescent="0.25">
      <c r="A191" s="142" t="s">
        <v>165</v>
      </c>
      <c r="B191" s="199">
        <f t="shared" ref="B191:Q191" si="30">IF(B$86=0,0,B$86/B$70)</f>
        <v>0</v>
      </c>
      <c r="C191" s="199">
        <f t="shared" si="30"/>
        <v>0</v>
      </c>
      <c r="D191" s="199">
        <f t="shared" si="30"/>
        <v>0</v>
      </c>
      <c r="E191" s="199">
        <f t="shared" si="30"/>
        <v>0</v>
      </c>
      <c r="F191" s="199">
        <f t="shared" si="30"/>
        <v>0</v>
      </c>
      <c r="G191" s="199">
        <f t="shared" si="30"/>
        <v>0</v>
      </c>
      <c r="H191" s="199">
        <f t="shared" si="30"/>
        <v>0</v>
      </c>
      <c r="I191" s="199">
        <f t="shared" si="30"/>
        <v>0</v>
      </c>
      <c r="J191" s="199">
        <f t="shared" si="30"/>
        <v>0</v>
      </c>
      <c r="K191" s="199">
        <f t="shared" si="30"/>
        <v>0</v>
      </c>
      <c r="L191" s="199">
        <f t="shared" si="30"/>
        <v>0</v>
      </c>
      <c r="M191" s="199">
        <f t="shared" si="30"/>
        <v>0</v>
      </c>
      <c r="N191" s="199">
        <f t="shared" si="30"/>
        <v>0</v>
      </c>
      <c r="O191" s="199">
        <f t="shared" si="30"/>
        <v>0</v>
      </c>
      <c r="P191" s="199">
        <f t="shared" si="30"/>
        <v>0</v>
      </c>
      <c r="Q191" s="199">
        <f t="shared" si="30"/>
        <v>0</v>
      </c>
    </row>
    <row r="192" spans="1:17" x14ac:dyDescent="0.25">
      <c r="A192" s="127" t="s">
        <v>148</v>
      </c>
      <c r="B192" s="200">
        <f t="shared" ref="B192:Q192" si="31">IF(B$87=0,0,B$87/B$70)</f>
        <v>0</v>
      </c>
      <c r="C192" s="200">
        <f t="shared" si="31"/>
        <v>0</v>
      </c>
      <c r="D192" s="200">
        <f t="shared" si="31"/>
        <v>0</v>
      </c>
      <c r="E192" s="200">
        <f t="shared" si="31"/>
        <v>0</v>
      </c>
      <c r="F192" s="200">
        <f t="shared" si="31"/>
        <v>0</v>
      </c>
      <c r="G192" s="200">
        <f t="shared" si="31"/>
        <v>0</v>
      </c>
      <c r="H192" s="200">
        <f t="shared" si="31"/>
        <v>0</v>
      </c>
      <c r="I192" s="200">
        <f t="shared" si="31"/>
        <v>0</v>
      </c>
      <c r="J192" s="200">
        <f t="shared" si="31"/>
        <v>0</v>
      </c>
      <c r="K192" s="200">
        <f t="shared" si="31"/>
        <v>0</v>
      </c>
      <c r="L192" s="200">
        <f t="shared" si="31"/>
        <v>0</v>
      </c>
      <c r="M192" s="200">
        <f t="shared" si="31"/>
        <v>0</v>
      </c>
      <c r="N192" s="200">
        <f t="shared" si="31"/>
        <v>0</v>
      </c>
      <c r="O192" s="200">
        <f t="shared" si="31"/>
        <v>0</v>
      </c>
      <c r="P192" s="200">
        <f t="shared" si="31"/>
        <v>0</v>
      </c>
      <c r="Q192" s="200">
        <f t="shared" si="31"/>
        <v>0</v>
      </c>
    </row>
    <row r="193" spans="1:17" x14ac:dyDescent="0.25">
      <c r="A193" s="142" t="s">
        <v>164</v>
      </c>
      <c r="B193" s="199">
        <f t="shared" ref="B193:Q193" si="32">IF(B$88=0,0,B$88/B$70)</f>
        <v>0</v>
      </c>
      <c r="C193" s="199">
        <f t="shared" si="32"/>
        <v>0</v>
      </c>
      <c r="D193" s="199">
        <f t="shared" si="32"/>
        <v>0</v>
      </c>
      <c r="E193" s="199">
        <f t="shared" si="32"/>
        <v>0</v>
      </c>
      <c r="F193" s="199">
        <f t="shared" si="32"/>
        <v>0</v>
      </c>
      <c r="G193" s="199">
        <f t="shared" si="32"/>
        <v>0</v>
      </c>
      <c r="H193" s="199">
        <f t="shared" si="32"/>
        <v>0</v>
      </c>
      <c r="I193" s="199">
        <f t="shared" si="32"/>
        <v>0</v>
      </c>
      <c r="J193" s="199">
        <f t="shared" si="32"/>
        <v>0</v>
      </c>
      <c r="K193" s="199">
        <f t="shared" si="32"/>
        <v>0</v>
      </c>
      <c r="L193" s="199">
        <f t="shared" si="32"/>
        <v>0</v>
      </c>
      <c r="M193" s="199">
        <f t="shared" si="32"/>
        <v>0</v>
      </c>
      <c r="N193" s="199">
        <f t="shared" si="32"/>
        <v>0</v>
      </c>
      <c r="O193" s="199">
        <f t="shared" si="32"/>
        <v>0</v>
      </c>
      <c r="P193" s="199">
        <f t="shared" si="32"/>
        <v>0</v>
      </c>
      <c r="Q193" s="199">
        <f t="shared" si="32"/>
        <v>0</v>
      </c>
    </row>
    <row r="194" spans="1:17" x14ac:dyDescent="0.25">
      <c r="A194" s="142" t="s">
        <v>163</v>
      </c>
      <c r="B194" s="199">
        <f t="shared" ref="B194:Q194" si="33">IF(B$93=0,0,B$93/B$70)</f>
        <v>0</v>
      </c>
      <c r="C194" s="199">
        <f t="shared" si="33"/>
        <v>0</v>
      </c>
      <c r="D194" s="199">
        <f t="shared" si="33"/>
        <v>0</v>
      </c>
      <c r="E194" s="199">
        <f t="shared" si="33"/>
        <v>0</v>
      </c>
      <c r="F194" s="199">
        <f t="shared" si="33"/>
        <v>0</v>
      </c>
      <c r="G194" s="199">
        <f t="shared" si="33"/>
        <v>0</v>
      </c>
      <c r="H194" s="199">
        <f t="shared" si="33"/>
        <v>0</v>
      </c>
      <c r="I194" s="199">
        <f t="shared" si="33"/>
        <v>0</v>
      </c>
      <c r="J194" s="199">
        <f t="shared" si="33"/>
        <v>0</v>
      </c>
      <c r="K194" s="199">
        <f t="shared" si="33"/>
        <v>0</v>
      </c>
      <c r="L194" s="199">
        <f t="shared" si="33"/>
        <v>0</v>
      </c>
      <c r="M194" s="199">
        <f t="shared" si="33"/>
        <v>0</v>
      </c>
      <c r="N194" s="199">
        <f t="shared" si="33"/>
        <v>0</v>
      </c>
      <c r="O194" s="199">
        <f t="shared" si="33"/>
        <v>0</v>
      </c>
      <c r="P194" s="199">
        <f t="shared" si="33"/>
        <v>0</v>
      </c>
      <c r="Q194" s="199">
        <f t="shared" si="33"/>
        <v>0</v>
      </c>
    </row>
    <row r="195" spans="1:17" x14ac:dyDescent="0.25">
      <c r="A195" s="127" t="s">
        <v>147</v>
      </c>
      <c r="B195" s="200">
        <f t="shared" ref="B195:Q195" si="34">IF(B$94=0,0,B$94/B$70)</f>
        <v>0</v>
      </c>
      <c r="C195" s="200">
        <f t="shared" si="34"/>
        <v>0</v>
      </c>
      <c r="D195" s="200">
        <f t="shared" si="34"/>
        <v>0</v>
      </c>
      <c r="E195" s="200">
        <f t="shared" si="34"/>
        <v>0</v>
      </c>
      <c r="F195" s="200">
        <f t="shared" si="34"/>
        <v>0</v>
      </c>
      <c r="G195" s="200">
        <f t="shared" si="34"/>
        <v>0</v>
      </c>
      <c r="H195" s="200">
        <f t="shared" si="34"/>
        <v>0</v>
      </c>
      <c r="I195" s="200">
        <f t="shared" si="34"/>
        <v>0</v>
      </c>
      <c r="J195" s="200">
        <f t="shared" si="34"/>
        <v>0</v>
      </c>
      <c r="K195" s="200">
        <f t="shared" si="34"/>
        <v>0</v>
      </c>
      <c r="L195" s="200">
        <f t="shared" si="34"/>
        <v>0</v>
      </c>
      <c r="M195" s="200">
        <f t="shared" si="34"/>
        <v>0</v>
      </c>
      <c r="N195" s="200">
        <f t="shared" si="34"/>
        <v>0</v>
      </c>
      <c r="O195" s="200">
        <f t="shared" si="34"/>
        <v>0</v>
      </c>
      <c r="P195" s="200">
        <f t="shared" si="34"/>
        <v>0</v>
      </c>
      <c r="Q195" s="200">
        <f t="shared" si="34"/>
        <v>0</v>
      </c>
    </row>
    <row r="196" spans="1:17" x14ac:dyDescent="0.25">
      <c r="A196" s="142" t="s">
        <v>162</v>
      </c>
      <c r="B196" s="199">
        <f t="shared" ref="B196:Q196" si="35">IF(B$95=0,0,B$95/B$70)</f>
        <v>0</v>
      </c>
      <c r="C196" s="199">
        <f t="shared" si="35"/>
        <v>0</v>
      </c>
      <c r="D196" s="199">
        <f t="shared" si="35"/>
        <v>0</v>
      </c>
      <c r="E196" s="199">
        <f t="shared" si="35"/>
        <v>0</v>
      </c>
      <c r="F196" s="199">
        <f t="shared" si="35"/>
        <v>0</v>
      </c>
      <c r="G196" s="199">
        <f t="shared" si="35"/>
        <v>0</v>
      </c>
      <c r="H196" s="199">
        <f t="shared" si="35"/>
        <v>0</v>
      </c>
      <c r="I196" s="199">
        <f t="shared" si="35"/>
        <v>0</v>
      </c>
      <c r="J196" s="199">
        <f t="shared" si="35"/>
        <v>0</v>
      </c>
      <c r="K196" s="199">
        <f t="shared" si="35"/>
        <v>0</v>
      </c>
      <c r="L196" s="199">
        <f t="shared" si="35"/>
        <v>0</v>
      </c>
      <c r="M196" s="199">
        <f t="shared" si="35"/>
        <v>0</v>
      </c>
      <c r="N196" s="199">
        <f t="shared" si="35"/>
        <v>0</v>
      </c>
      <c r="O196" s="199">
        <f t="shared" si="35"/>
        <v>0</v>
      </c>
      <c r="P196" s="199">
        <f t="shared" si="35"/>
        <v>0</v>
      </c>
      <c r="Q196" s="199">
        <f t="shared" si="35"/>
        <v>0</v>
      </c>
    </row>
    <row r="197" spans="1:17" x14ac:dyDescent="0.25">
      <c r="A197" s="142" t="s">
        <v>161</v>
      </c>
      <c r="B197" s="199">
        <f t="shared" ref="B197:Q197" si="36">IF(B$99=0,0,B$99/B$70)</f>
        <v>0</v>
      </c>
      <c r="C197" s="199">
        <f t="shared" si="36"/>
        <v>0</v>
      </c>
      <c r="D197" s="199">
        <f t="shared" si="36"/>
        <v>0</v>
      </c>
      <c r="E197" s="199">
        <f t="shared" si="36"/>
        <v>0</v>
      </c>
      <c r="F197" s="199">
        <f t="shared" si="36"/>
        <v>0</v>
      </c>
      <c r="G197" s="199">
        <f t="shared" si="36"/>
        <v>0</v>
      </c>
      <c r="H197" s="199">
        <f t="shared" si="36"/>
        <v>0</v>
      </c>
      <c r="I197" s="199">
        <f t="shared" si="36"/>
        <v>0</v>
      </c>
      <c r="J197" s="199">
        <f t="shared" si="36"/>
        <v>0</v>
      </c>
      <c r="K197" s="199">
        <f t="shared" si="36"/>
        <v>0</v>
      </c>
      <c r="L197" s="199">
        <f t="shared" si="36"/>
        <v>0</v>
      </c>
      <c r="M197" s="199">
        <f t="shared" si="36"/>
        <v>0</v>
      </c>
      <c r="N197" s="199">
        <f t="shared" si="36"/>
        <v>0</v>
      </c>
      <c r="O197" s="199">
        <f t="shared" si="36"/>
        <v>0</v>
      </c>
      <c r="P197" s="199">
        <f t="shared" si="36"/>
        <v>0</v>
      </c>
      <c r="Q197" s="199">
        <f t="shared" si="36"/>
        <v>0</v>
      </c>
    </row>
    <row r="198" spans="1:17" x14ac:dyDescent="0.25">
      <c r="A198" s="140" t="s">
        <v>160</v>
      </c>
      <c r="B198" s="198">
        <f t="shared" ref="B198:Q198" si="37">IF(B$110=0,0,B$110/B$70)</f>
        <v>0</v>
      </c>
      <c r="C198" s="198">
        <f t="shared" si="37"/>
        <v>0</v>
      </c>
      <c r="D198" s="198">
        <f t="shared" si="37"/>
        <v>0</v>
      </c>
      <c r="E198" s="198">
        <f t="shared" si="37"/>
        <v>0</v>
      </c>
      <c r="F198" s="198">
        <f t="shared" si="37"/>
        <v>0</v>
      </c>
      <c r="G198" s="198">
        <f t="shared" si="37"/>
        <v>0</v>
      </c>
      <c r="H198" s="198">
        <f t="shared" si="37"/>
        <v>0</v>
      </c>
      <c r="I198" s="198">
        <f t="shared" si="37"/>
        <v>0</v>
      </c>
      <c r="J198" s="198">
        <f t="shared" si="37"/>
        <v>0</v>
      </c>
      <c r="K198" s="198">
        <f t="shared" si="37"/>
        <v>0</v>
      </c>
      <c r="L198" s="198">
        <f t="shared" si="37"/>
        <v>0</v>
      </c>
      <c r="M198" s="198">
        <f t="shared" si="37"/>
        <v>0</v>
      </c>
      <c r="N198" s="198">
        <f t="shared" si="37"/>
        <v>0</v>
      </c>
      <c r="O198" s="198">
        <f t="shared" si="37"/>
        <v>0</v>
      </c>
      <c r="P198" s="198">
        <f t="shared" si="37"/>
        <v>0</v>
      </c>
      <c r="Q198" s="198">
        <f t="shared" si="37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8">SUM(B$201:B$206,B$210:B$211,B$213:B$215)</f>
        <v>0</v>
      </c>
      <c r="C200" s="77">
        <f t="shared" si="38"/>
        <v>0</v>
      </c>
      <c r="D200" s="77">
        <f t="shared" si="38"/>
        <v>0</v>
      </c>
      <c r="E200" s="77">
        <f t="shared" si="38"/>
        <v>0</v>
      </c>
      <c r="F200" s="77">
        <f t="shared" si="38"/>
        <v>0</v>
      </c>
      <c r="G200" s="77">
        <f t="shared" si="38"/>
        <v>0</v>
      </c>
      <c r="H200" s="77">
        <f t="shared" si="38"/>
        <v>0</v>
      </c>
      <c r="I200" s="77">
        <f t="shared" si="38"/>
        <v>0</v>
      </c>
      <c r="J200" s="77">
        <f t="shared" si="38"/>
        <v>0</v>
      </c>
      <c r="K200" s="77">
        <f t="shared" si="38"/>
        <v>0</v>
      </c>
      <c r="L200" s="77">
        <f t="shared" si="38"/>
        <v>0</v>
      </c>
      <c r="M200" s="77">
        <f t="shared" si="38"/>
        <v>0</v>
      </c>
      <c r="N200" s="77">
        <f t="shared" si="38"/>
        <v>0</v>
      </c>
      <c r="O200" s="77">
        <f t="shared" si="38"/>
        <v>0</v>
      </c>
      <c r="P200" s="77">
        <f t="shared" si="38"/>
        <v>0</v>
      </c>
      <c r="Q200" s="77">
        <f t="shared" si="38"/>
        <v>0</v>
      </c>
    </row>
    <row r="201" spans="1:17" x14ac:dyDescent="0.25">
      <c r="A201" s="132" t="s">
        <v>83</v>
      </c>
      <c r="B201" s="203">
        <f t="shared" ref="B201:Q201" si="39">IF(B$113=0,0,B$113/B$112)</f>
        <v>0</v>
      </c>
      <c r="C201" s="203">
        <f t="shared" si="39"/>
        <v>0</v>
      </c>
      <c r="D201" s="203">
        <f t="shared" si="39"/>
        <v>0</v>
      </c>
      <c r="E201" s="203">
        <f t="shared" si="39"/>
        <v>0</v>
      </c>
      <c r="F201" s="203">
        <f t="shared" si="39"/>
        <v>0</v>
      </c>
      <c r="G201" s="203">
        <f t="shared" si="39"/>
        <v>0</v>
      </c>
      <c r="H201" s="203">
        <f t="shared" si="39"/>
        <v>0</v>
      </c>
      <c r="I201" s="203">
        <f t="shared" si="39"/>
        <v>0</v>
      </c>
      <c r="J201" s="203">
        <f t="shared" si="39"/>
        <v>0</v>
      </c>
      <c r="K201" s="203">
        <f t="shared" si="39"/>
        <v>0</v>
      </c>
      <c r="L201" s="203">
        <f t="shared" si="39"/>
        <v>0</v>
      </c>
      <c r="M201" s="203">
        <f t="shared" si="39"/>
        <v>0</v>
      </c>
      <c r="N201" s="203">
        <f t="shared" si="39"/>
        <v>0</v>
      </c>
      <c r="O201" s="203">
        <f t="shared" si="39"/>
        <v>0</v>
      </c>
      <c r="P201" s="203">
        <f t="shared" si="39"/>
        <v>0</v>
      </c>
      <c r="Q201" s="203">
        <f t="shared" si="39"/>
        <v>0</v>
      </c>
    </row>
    <row r="202" spans="1:17" x14ac:dyDescent="0.25">
      <c r="A202" s="76" t="s">
        <v>82</v>
      </c>
      <c r="B202" s="202">
        <f t="shared" ref="B202:Q202" si="40">IF(B$114=0,0,B$114/B$112)</f>
        <v>0</v>
      </c>
      <c r="C202" s="202">
        <f t="shared" si="40"/>
        <v>0</v>
      </c>
      <c r="D202" s="202">
        <f t="shared" si="40"/>
        <v>0</v>
      </c>
      <c r="E202" s="202">
        <f t="shared" si="40"/>
        <v>0</v>
      </c>
      <c r="F202" s="202">
        <f t="shared" si="40"/>
        <v>0</v>
      </c>
      <c r="G202" s="202">
        <f t="shared" si="40"/>
        <v>0</v>
      </c>
      <c r="H202" s="202">
        <f t="shared" si="40"/>
        <v>0</v>
      </c>
      <c r="I202" s="202">
        <f t="shared" si="40"/>
        <v>0</v>
      </c>
      <c r="J202" s="202">
        <f t="shared" si="40"/>
        <v>0</v>
      </c>
      <c r="K202" s="202">
        <f t="shared" si="40"/>
        <v>0</v>
      </c>
      <c r="L202" s="202">
        <f t="shared" si="40"/>
        <v>0</v>
      </c>
      <c r="M202" s="202">
        <f t="shared" si="40"/>
        <v>0</v>
      </c>
      <c r="N202" s="202">
        <f t="shared" si="40"/>
        <v>0</v>
      </c>
      <c r="O202" s="202">
        <f t="shared" si="40"/>
        <v>0</v>
      </c>
      <c r="P202" s="202">
        <f t="shared" si="40"/>
        <v>0</v>
      </c>
      <c r="Q202" s="202">
        <f t="shared" si="40"/>
        <v>0</v>
      </c>
    </row>
    <row r="203" spans="1:17" x14ac:dyDescent="0.25">
      <c r="A203" s="76" t="s">
        <v>81</v>
      </c>
      <c r="B203" s="202">
        <f t="shared" ref="B203:Q203" si="41">IF(B$115=0,0,B$115/B$112)</f>
        <v>0</v>
      </c>
      <c r="C203" s="202">
        <f t="shared" si="41"/>
        <v>0</v>
      </c>
      <c r="D203" s="202">
        <f t="shared" si="41"/>
        <v>0</v>
      </c>
      <c r="E203" s="202">
        <f t="shared" si="41"/>
        <v>0</v>
      </c>
      <c r="F203" s="202">
        <f t="shared" si="41"/>
        <v>0</v>
      </c>
      <c r="G203" s="202">
        <f t="shared" si="41"/>
        <v>0</v>
      </c>
      <c r="H203" s="202">
        <f t="shared" si="41"/>
        <v>0</v>
      </c>
      <c r="I203" s="202">
        <f t="shared" si="41"/>
        <v>0</v>
      </c>
      <c r="J203" s="202">
        <f t="shared" si="41"/>
        <v>0</v>
      </c>
      <c r="K203" s="202">
        <f t="shared" si="41"/>
        <v>0</v>
      </c>
      <c r="L203" s="202">
        <f t="shared" si="41"/>
        <v>0</v>
      </c>
      <c r="M203" s="202">
        <f t="shared" si="41"/>
        <v>0</v>
      </c>
      <c r="N203" s="202">
        <f t="shared" si="41"/>
        <v>0</v>
      </c>
      <c r="O203" s="202">
        <f t="shared" si="41"/>
        <v>0</v>
      </c>
      <c r="P203" s="202">
        <f t="shared" si="41"/>
        <v>0</v>
      </c>
      <c r="Q203" s="202">
        <f t="shared" si="41"/>
        <v>0</v>
      </c>
    </row>
    <row r="204" spans="1:17" x14ac:dyDescent="0.25">
      <c r="A204" s="76" t="s">
        <v>80</v>
      </c>
      <c r="B204" s="202">
        <f t="shared" ref="B204:Q204" si="42">IF(B$116=0,0,B$116/B$112)</f>
        <v>0</v>
      </c>
      <c r="C204" s="202">
        <f t="shared" si="42"/>
        <v>0</v>
      </c>
      <c r="D204" s="202">
        <f t="shared" si="42"/>
        <v>0</v>
      </c>
      <c r="E204" s="202">
        <f t="shared" si="42"/>
        <v>0</v>
      </c>
      <c r="F204" s="202">
        <f t="shared" si="42"/>
        <v>0</v>
      </c>
      <c r="G204" s="202">
        <f t="shared" si="42"/>
        <v>0</v>
      </c>
      <c r="H204" s="202">
        <f t="shared" si="42"/>
        <v>0</v>
      </c>
      <c r="I204" s="202">
        <f t="shared" si="42"/>
        <v>0</v>
      </c>
      <c r="J204" s="202">
        <f t="shared" si="42"/>
        <v>0</v>
      </c>
      <c r="K204" s="202">
        <f t="shared" si="42"/>
        <v>0</v>
      </c>
      <c r="L204" s="202">
        <f t="shared" si="42"/>
        <v>0</v>
      </c>
      <c r="M204" s="202">
        <f t="shared" si="42"/>
        <v>0</v>
      </c>
      <c r="N204" s="202">
        <f t="shared" si="42"/>
        <v>0</v>
      </c>
      <c r="O204" s="202">
        <f t="shared" si="42"/>
        <v>0</v>
      </c>
      <c r="P204" s="202">
        <f t="shared" si="42"/>
        <v>0</v>
      </c>
      <c r="Q204" s="202">
        <f t="shared" si="42"/>
        <v>0</v>
      </c>
    </row>
    <row r="205" spans="1:17" x14ac:dyDescent="0.25">
      <c r="A205" s="129" t="s">
        <v>79</v>
      </c>
      <c r="B205" s="201">
        <f t="shared" ref="B205:Q205" si="43">IF(B$117=0,0,B$117/B$112)</f>
        <v>0</v>
      </c>
      <c r="C205" s="201">
        <f t="shared" si="43"/>
        <v>0</v>
      </c>
      <c r="D205" s="201">
        <f t="shared" si="43"/>
        <v>0</v>
      </c>
      <c r="E205" s="201">
        <f t="shared" si="43"/>
        <v>0</v>
      </c>
      <c r="F205" s="201">
        <f t="shared" si="43"/>
        <v>0</v>
      </c>
      <c r="G205" s="201">
        <f t="shared" si="43"/>
        <v>0</v>
      </c>
      <c r="H205" s="201">
        <f t="shared" si="43"/>
        <v>0</v>
      </c>
      <c r="I205" s="201">
        <f t="shared" si="43"/>
        <v>0</v>
      </c>
      <c r="J205" s="201">
        <f t="shared" si="43"/>
        <v>0</v>
      </c>
      <c r="K205" s="201">
        <f t="shared" si="43"/>
        <v>0</v>
      </c>
      <c r="L205" s="201">
        <f t="shared" si="43"/>
        <v>0</v>
      </c>
      <c r="M205" s="201">
        <f t="shared" si="43"/>
        <v>0</v>
      </c>
      <c r="N205" s="201">
        <f t="shared" si="43"/>
        <v>0</v>
      </c>
      <c r="O205" s="201">
        <f t="shared" si="43"/>
        <v>0</v>
      </c>
      <c r="P205" s="201">
        <f t="shared" si="43"/>
        <v>0</v>
      </c>
      <c r="Q205" s="201">
        <f t="shared" si="43"/>
        <v>0</v>
      </c>
    </row>
    <row r="206" spans="1:17" x14ac:dyDescent="0.25">
      <c r="A206" s="127" t="s">
        <v>146</v>
      </c>
      <c r="B206" s="200">
        <f t="shared" ref="B206:Q206" si="44">IF(B$122=0,0,B$122/B$112)</f>
        <v>0</v>
      </c>
      <c r="C206" s="200">
        <f t="shared" si="44"/>
        <v>0</v>
      </c>
      <c r="D206" s="200">
        <f t="shared" si="44"/>
        <v>0</v>
      </c>
      <c r="E206" s="200">
        <f t="shared" si="44"/>
        <v>0</v>
      </c>
      <c r="F206" s="200">
        <f t="shared" si="44"/>
        <v>0</v>
      </c>
      <c r="G206" s="200">
        <f t="shared" si="44"/>
        <v>0</v>
      </c>
      <c r="H206" s="200">
        <f t="shared" si="44"/>
        <v>0</v>
      </c>
      <c r="I206" s="200">
        <f t="shared" si="44"/>
        <v>0</v>
      </c>
      <c r="J206" s="200">
        <f t="shared" si="44"/>
        <v>0</v>
      </c>
      <c r="K206" s="200">
        <f t="shared" si="44"/>
        <v>0</v>
      </c>
      <c r="L206" s="200">
        <f t="shared" si="44"/>
        <v>0</v>
      </c>
      <c r="M206" s="200">
        <f t="shared" si="44"/>
        <v>0</v>
      </c>
      <c r="N206" s="200">
        <f t="shared" si="44"/>
        <v>0</v>
      </c>
      <c r="O206" s="200">
        <f t="shared" si="44"/>
        <v>0</v>
      </c>
      <c r="P206" s="200">
        <f t="shared" si="44"/>
        <v>0</v>
      </c>
      <c r="Q206" s="200">
        <f t="shared" si="44"/>
        <v>0</v>
      </c>
    </row>
    <row r="207" spans="1:17" x14ac:dyDescent="0.25">
      <c r="A207" s="142" t="s">
        <v>159</v>
      </c>
      <c r="B207" s="199">
        <f t="shared" ref="B207:Q207" si="45">IF(B$123=0,0,B$123/B$112)</f>
        <v>0</v>
      </c>
      <c r="C207" s="199">
        <f t="shared" si="45"/>
        <v>0</v>
      </c>
      <c r="D207" s="199">
        <f t="shared" si="45"/>
        <v>0</v>
      </c>
      <c r="E207" s="199">
        <f t="shared" si="45"/>
        <v>0</v>
      </c>
      <c r="F207" s="199">
        <f t="shared" si="45"/>
        <v>0</v>
      </c>
      <c r="G207" s="199">
        <f t="shared" si="45"/>
        <v>0</v>
      </c>
      <c r="H207" s="199">
        <f t="shared" si="45"/>
        <v>0</v>
      </c>
      <c r="I207" s="199">
        <f t="shared" si="45"/>
        <v>0</v>
      </c>
      <c r="J207" s="199">
        <f t="shared" si="45"/>
        <v>0</v>
      </c>
      <c r="K207" s="199">
        <f t="shared" si="45"/>
        <v>0</v>
      </c>
      <c r="L207" s="199">
        <f t="shared" si="45"/>
        <v>0</v>
      </c>
      <c r="M207" s="199">
        <f t="shared" si="45"/>
        <v>0</v>
      </c>
      <c r="N207" s="199">
        <f t="shared" si="45"/>
        <v>0</v>
      </c>
      <c r="O207" s="199">
        <f t="shared" si="45"/>
        <v>0</v>
      </c>
      <c r="P207" s="199">
        <f t="shared" si="45"/>
        <v>0</v>
      </c>
      <c r="Q207" s="199">
        <f t="shared" si="45"/>
        <v>0</v>
      </c>
    </row>
    <row r="208" spans="1:17" x14ac:dyDescent="0.25">
      <c r="A208" s="142" t="s">
        <v>158</v>
      </c>
      <c r="B208" s="199">
        <f t="shared" ref="B208:Q208" si="46">IF(B$129=0,0,B$129/B$112)</f>
        <v>0</v>
      </c>
      <c r="C208" s="199">
        <f t="shared" si="46"/>
        <v>0</v>
      </c>
      <c r="D208" s="199">
        <f t="shared" si="46"/>
        <v>0</v>
      </c>
      <c r="E208" s="199">
        <f t="shared" si="46"/>
        <v>0</v>
      </c>
      <c r="F208" s="199">
        <f t="shared" si="46"/>
        <v>0</v>
      </c>
      <c r="G208" s="199">
        <f t="shared" si="46"/>
        <v>0</v>
      </c>
      <c r="H208" s="199">
        <f t="shared" si="46"/>
        <v>0</v>
      </c>
      <c r="I208" s="199">
        <f t="shared" si="46"/>
        <v>0</v>
      </c>
      <c r="J208" s="199">
        <f t="shared" si="46"/>
        <v>0</v>
      </c>
      <c r="K208" s="199">
        <f t="shared" si="46"/>
        <v>0</v>
      </c>
      <c r="L208" s="199">
        <f t="shared" si="46"/>
        <v>0</v>
      </c>
      <c r="M208" s="199">
        <f t="shared" si="46"/>
        <v>0</v>
      </c>
      <c r="N208" s="199">
        <f t="shared" si="46"/>
        <v>0</v>
      </c>
      <c r="O208" s="199">
        <f t="shared" si="46"/>
        <v>0</v>
      </c>
      <c r="P208" s="199">
        <f t="shared" si="46"/>
        <v>0</v>
      </c>
      <c r="Q208" s="199">
        <f t="shared" si="46"/>
        <v>0</v>
      </c>
    </row>
    <row r="209" spans="1:17" x14ac:dyDescent="0.25">
      <c r="A209" s="127" t="s">
        <v>145</v>
      </c>
      <c r="B209" s="200">
        <f t="shared" ref="B209:Q209" si="47">IF(B$130=0,0,B$130/B$112)</f>
        <v>0</v>
      </c>
      <c r="C209" s="200">
        <f t="shared" si="47"/>
        <v>0</v>
      </c>
      <c r="D209" s="200">
        <f t="shared" si="47"/>
        <v>0</v>
      </c>
      <c r="E209" s="200">
        <f t="shared" si="47"/>
        <v>0</v>
      </c>
      <c r="F209" s="200">
        <f t="shared" si="47"/>
        <v>0</v>
      </c>
      <c r="G209" s="200">
        <f t="shared" si="47"/>
        <v>0</v>
      </c>
      <c r="H209" s="200">
        <f t="shared" si="47"/>
        <v>0</v>
      </c>
      <c r="I209" s="200">
        <f t="shared" si="47"/>
        <v>0</v>
      </c>
      <c r="J209" s="200">
        <f t="shared" si="47"/>
        <v>0</v>
      </c>
      <c r="K209" s="200">
        <f t="shared" si="47"/>
        <v>0</v>
      </c>
      <c r="L209" s="200">
        <f t="shared" si="47"/>
        <v>0</v>
      </c>
      <c r="M209" s="200">
        <f t="shared" si="47"/>
        <v>0</v>
      </c>
      <c r="N209" s="200">
        <f t="shared" si="47"/>
        <v>0</v>
      </c>
      <c r="O209" s="200">
        <f t="shared" si="47"/>
        <v>0</v>
      </c>
      <c r="P209" s="200">
        <f t="shared" si="47"/>
        <v>0</v>
      </c>
      <c r="Q209" s="200">
        <f t="shared" si="47"/>
        <v>0</v>
      </c>
    </row>
    <row r="210" spans="1:17" x14ac:dyDescent="0.25">
      <c r="A210" s="142" t="s">
        <v>157</v>
      </c>
      <c r="B210" s="199">
        <f t="shared" ref="B210:Q210" si="48">IF(B$131=0,0,B$131/B$112)</f>
        <v>0</v>
      </c>
      <c r="C210" s="199">
        <f t="shared" si="48"/>
        <v>0</v>
      </c>
      <c r="D210" s="199">
        <f t="shared" si="48"/>
        <v>0</v>
      </c>
      <c r="E210" s="199">
        <f t="shared" si="48"/>
        <v>0</v>
      </c>
      <c r="F210" s="199">
        <f t="shared" si="48"/>
        <v>0</v>
      </c>
      <c r="G210" s="199">
        <f t="shared" si="48"/>
        <v>0</v>
      </c>
      <c r="H210" s="199">
        <f t="shared" si="48"/>
        <v>0</v>
      </c>
      <c r="I210" s="199">
        <f t="shared" si="48"/>
        <v>0</v>
      </c>
      <c r="J210" s="199">
        <f t="shared" si="48"/>
        <v>0</v>
      </c>
      <c r="K210" s="199">
        <f t="shared" si="48"/>
        <v>0</v>
      </c>
      <c r="L210" s="199">
        <f t="shared" si="48"/>
        <v>0</v>
      </c>
      <c r="M210" s="199">
        <f t="shared" si="48"/>
        <v>0</v>
      </c>
      <c r="N210" s="199">
        <f t="shared" si="48"/>
        <v>0</v>
      </c>
      <c r="O210" s="199">
        <f t="shared" si="48"/>
        <v>0</v>
      </c>
      <c r="P210" s="199">
        <f t="shared" si="48"/>
        <v>0</v>
      </c>
      <c r="Q210" s="199">
        <f t="shared" si="48"/>
        <v>0</v>
      </c>
    </row>
    <row r="211" spans="1:17" x14ac:dyDescent="0.25">
      <c r="A211" s="142" t="s">
        <v>156</v>
      </c>
      <c r="B211" s="199">
        <f t="shared" ref="B211:Q211" si="49">IF(B$136=0,0,B$136/B$112)</f>
        <v>0</v>
      </c>
      <c r="C211" s="199">
        <f t="shared" si="49"/>
        <v>0</v>
      </c>
      <c r="D211" s="199">
        <f t="shared" si="49"/>
        <v>0</v>
      </c>
      <c r="E211" s="199">
        <f t="shared" si="49"/>
        <v>0</v>
      </c>
      <c r="F211" s="199">
        <f t="shared" si="49"/>
        <v>0</v>
      </c>
      <c r="G211" s="199">
        <f t="shared" si="49"/>
        <v>0</v>
      </c>
      <c r="H211" s="199">
        <f t="shared" si="49"/>
        <v>0</v>
      </c>
      <c r="I211" s="199">
        <f t="shared" si="49"/>
        <v>0</v>
      </c>
      <c r="J211" s="199">
        <f t="shared" si="49"/>
        <v>0</v>
      </c>
      <c r="K211" s="199">
        <f t="shared" si="49"/>
        <v>0</v>
      </c>
      <c r="L211" s="199">
        <f t="shared" si="49"/>
        <v>0</v>
      </c>
      <c r="M211" s="199">
        <f t="shared" si="49"/>
        <v>0</v>
      </c>
      <c r="N211" s="199">
        <f t="shared" si="49"/>
        <v>0</v>
      </c>
      <c r="O211" s="199">
        <f t="shared" si="49"/>
        <v>0</v>
      </c>
      <c r="P211" s="199">
        <f t="shared" si="49"/>
        <v>0</v>
      </c>
      <c r="Q211" s="199">
        <f t="shared" si="49"/>
        <v>0</v>
      </c>
    </row>
    <row r="212" spans="1:17" x14ac:dyDescent="0.25">
      <c r="A212" s="127" t="s">
        <v>144</v>
      </c>
      <c r="B212" s="200">
        <f t="shared" ref="B212:Q212" si="50">IF(B$137=0,0,B$137/B$112)</f>
        <v>0</v>
      </c>
      <c r="C212" s="200">
        <f t="shared" si="50"/>
        <v>0</v>
      </c>
      <c r="D212" s="200">
        <f t="shared" si="50"/>
        <v>0</v>
      </c>
      <c r="E212" s="200">
        <f t="shared" si="50"/>
        <v>0</v>
      </c>
      <c r="F212" s="200">
        <f t="shared" si="50"/>
        <v>0</v>
      </c>
      <c r="G212" s="200">
        <f t="shared" si="50"/>
        <v>0</v>
      </c>
      <c r="H212" s="200">
        <f t="shared" si="50"/>
        <v>0</v>
      </c>
      <c r="I212" s="200">
        <f t="shared" si="50"/>
        <v>0</v>
      </c>
      <c r="J212" s="200">
        <f t="shared" si="50"/>
        <v>0</v>
      </c>
      <c r="K212" s="200">
        <f t="shared" si="50"/>
        <v>0</v>
      </c>
      <c r="L212" s="200">
        <f t="shared" si="50"/>
        <v>0</v>
      </c>
      <c r="M212" s="200">
        <f t="shared" si="50"/>
        <v>0</v>
      </c>
      <c r="N212" s="200">
        <f t="shared" si="50"/>
        <v>0</v>
      </c>
      <c r="O212" s="200">
        <f t="shared" si="50"/>
        <v>0</v>
      </c>
      <c r="P212" s="200">
        <f t="shared" si="50"/>
        <v>0</v>
      </c>
      <c r="Q212" s="200">
        <f t="shared" si="50"/>
        <v>0</v>
      </c>
    </row>
    <row r="213" spans="1:17" x14ac:dyDescent="0.25">
      <c r="A213" s="142" t="s">
        <v>155</v>
      </c>
      <c r="B213" s="199">
        <f t="shared" ref="B213:Q213" si="51">IF(B$138=0,0,B$138/B$112)</f>
        <v>0</v>
      </c>
      <c r="C213" s="199">
        <f t="shared" si="51"/>
        <v>0</v>
      </c>
      <c r="D213" s="199">
        <f t="shared" si="51"/>
        <v>0</v>
      </c>
      <c r="E213" s="199">
        <f t="shared" si="51"/>
        <v>0</v>
      </c>
      <c r="F213" s="199">
        <f t="shared" si="51"/>
        <v>0</v>
      </c>
      <c r="G213" s="199">
        <f t="shared" si="51"/>
        <v>0</v>
      </c>
      <c r="H213" s="199">
        <f t="shared" si="51"/>
        <v>0</v>
      </c>
      <c r="I213" s="199">
        <f t="shared" si="51"/>
        <v>0</v>
      </c>
      <c r="J213" s="199">
        <f t="shared" si="51"/>
        <v>0</v>
      </c>
      <c r="K213" s="199">
        <f t="shared" si="51"/>
        <v>0</v>
      </c>
      <c r="L213" s="199">
        <f t="shared" si="51"/>
        <v>0</v>
      </c>
      <c r="M213" s="199">
        <f t="shared" si="51"/>
        <v>0</v>
      </c>
      <c r="N213" s="199">
        <f t="shared" si="51"/>
        <v>0</v>
      </c>
      <c r="O213" s="199">
        <f t="shared" si="51"/>
        <v>0</v>
      </c>
      <c r="P213" s="199">
        <f t="shared" si="51"/>
        <v>0</v>
      </c>
      <c r="Q213" s="199">
        <f t="shared" si="51"/>
        <v>0</v>
      </c>
    </row>
    <row r="214" spans="1:17" x14ac:dyDescent="0.25">
      <c r="A214" s="142" t="s">
        <v>154</v>
      </c>
      <c r="B214" s="199">
        <f t="shared" ref="B214:Q214" si="52">IF(B$142=0,0,B$142/B$112)</f>
        <v>0</v>
      </c>
      <c r="C214" s="199">
        <f t="shared" si="52"/>
        <v>0</v>
      </c>
      <c r="D214" s="199">
        <f t="shared" si="52"/>
        <v>0</v>
      </c>
      <c r="E214" s="199">
        <f t="shared" si="52"/>
        <v>0</v>
      </c>
      <c r="F214" s="199">
        <f t="shared" si="52"/>
        <v>0</v>
      </c>
      <c r="G214" s="199">
        <f t="shared" si="52"/>
        <v>0</v>
      </c>
      <c r="H214" s="199">
        <f t="shared" si="52"/>
        <v>0</v>
      </c>
      <c r="I214" s="199">
        <f t="shared" si="52"/>
        <v>0</v>
      </c>
      <c r="J214" s="199">
        <f t="shared" si="52"/>
        <v>0</v>
      </c>
      <c r="K214" s="199">
        <f t="shared" si="52"/>
        <v>0</v>
      </c>
      <c r="L214" s="199">
        <f t="shared" si="52"/>
        <v>0</v>
      </c>
      <c r="M214" s="199">
        <f t="shared" si="52"/>
        <v>0</v>
      </c>
      <c r="N214" s="199">
        <f t="shared" si="52"/>
        <v>0</v>
      </c>
      <c r="O214" s="199">
        <f t="shared" si="52"/>
        <v>0</v>
      </c>
      <c r="P214" s="199">
        <f t="shared" si="52"/>
        <v>0</v>
      </c>
      <c r="Q214" s="199">
        <f t="shared" si="52"/>
        <v>0</v>
      </c>
    </row>
    <row r="215" spans="1:17" x14ac:dyDescent="0.25">
      <c r="A215" s="140" t="s">
        <v>153</v>
      </c>
      <c r="B215" s="198">
        <f t="shared" ref="B215:Q215" si="53">IF(B$153=0,0,B$153/B$112)</f>
        <v>0</v>
      </c>
      <c r="C215" s="198">
        <f t="shared" si="53"/>
        <v>0</v>
      </c>
      <c r="D215" s="198">
        <f t="shared" si="53"/>
        <v>0</v>
      </c>
      <c r="E215" s="198">
        <f t="shared" si="53"/>
        <v>0</v>
      </c>
      <c r="F215" s="198">
        <f t="shared" si="53"/>
        <v>0</v>
      </c>
      <c r="G215" s="198">
        <f t="shared" si="53"/>
        <v>0</v>
      </c>
      <c r="H215" s="198">
        <f t="shared" si="53"/>
        <v>0</v>
      </c>
      <c r="I215" s="198">
        <f t="shared" si="53"/>
        <v>0</v>
      </c>
      <c r="J215" s="198">
        <f t="shared" si="53"/>
        <v>0</v>
      </c>
      <c r="K215" s="198">
        <f t="shared" si="53"/>
        <v>0</v>
      </c>
      <c r="L215" s="198">
        <f t="shared" si="53"/>
        <v>0</v>
      </c>
      <c r="M215" s="198">
        <f t="shared" si="53"/>
        <v>0</v>
      </c>
      <c r="N215" s="198">
        <f t="shared" si="53"/>
        <v>0</v>
      </c>
      <c r="O215" s="198">
        <f t="shared" si="53"/>
        <v>0</v>
      </c>
      <c r="P215" s="198">
        <f t="shared" si="53"/>
        <v>0</v>
      </c>
      <c r="Q215" s="198">
        <f t="shared" si="53"/>
        <v>0</v>
      </c>
    </row>
    <row r="216" spans="1:17" hidden="1" x14ac:dyDescent="0.25">
      <c r="A216" s="164"/>
      <c r="B216" s="163"/>
      <c r="C216" s="163"/>
      <c r="D216" s="163"/>
      <c r="E216" s="163"/>
      <c r="F216" s="163"/>
      <c r="G216" s="163"/>
      <c r="H216" s="163"/>
      <c r="I216" s="163"/>
      <c r="J216" s="163"/>
      <c r="K216" s="163"/>
      <c r="L216" s="163"/>
      <c r="M216" s="163"/>
      <c r="N216" s="163"/>
      <c r="O216" s="163"/>
      <c r="P216" s="163"/>
      <c r="Q216" s="163"/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98" t="s">
        <v>128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70">
        <f>IF(B$5=0,0,B$5/NFM_fec!B$5)</f>
        <v>0</v>
      </c>
      <c r="C220" s="170">
        <f>IF(C$5=0,0,C$5/NFM_fec!C$5)</f>
        <v>0</v>
      </c>
      <c r="D220" s="170">
        <f>IF(D$5=0,0,D$5/NFM_fec!D$5)</f>
        <v>0</v>
      </c>
      <c r="E220" s="170">
        <f>IF(E$5=0,0,E$5/NFM_fec!E$5)</f>
        <v>0</v>
      </c>
      <c r="F220" s="170">
        <f>IF(F$5=0,0,F$5/NFM_fec!F$5)</f>
        <v>0</v>
      </c>
      <c r="G220" s="170">
        <f>IF(G$5=0,0,G$5/NFM_fec!G$5)</f>
        <v>0</v>
      </c>
      <c r="H220" s="170">
        <f>IF(H$5=0,0,H$5/NFM_fec!H$5)</f>
        <v>0</v>
      </c>
      <c r="I220" s="170">
        <f>IF(I$5=0,0,I$5/NFM_fec!I$5)</f>
        <v>0</v>
      </c>
      <c r="J220" s="170">
        <f>IF(J$5=0,0,J$5/NFM_fec!J$5)</f>
        <v>0</v>
      </c>
      <c r="K220" s="170">
        <f>IF(K$5=0,0,K$5/NFM_fec!K$5)</f>
        <v>0</v>
      </c>
      <c r="L220" s="170">
        <f>IF(L$5=0,0,L$5/NFM_fec!L$5)</f>
        <v>0</v>
      </c>
      <c r="M220" s="170">
        <f>IF(M$5=0,0,M$5/NFM_fec!M$5)</f>
        <v>0</v>
      </c>
      <c r="N220" s="170">
        <f>IF(N$5=0,0,N$5/NFM_fec!N$5)</f>
        <v>0</v>
      </c>
      <c r="O220" s="170">
        <f>IF(O$5=0,0,O$5/NFM_fec!O$5)</f>
        <v>0</v>
      </c>
      <c r="P220" s="170">
        <f>IF(P$5=0,0,P$5/NFM_fec!P$5)</f>
        <v>0</v>
      </c>
      <c r="Q220" s="170">
        <f>IF(Q$5=0,0,Q$5/NFM_fec!Q$5)</f>
        <v>0</v>
      </c>
    </row>
    <row r="221" spans="1:17" x14ac:dyDescent="0.25">
      <c r="A221" s="132" t="s">
        <v>83</v>
      </c>
      <c r="B221" s="169">
        <f>IF(B$6=0,0,B$6/NFM_fec!B$6)</f>
        <v>0</v>
      </c>
      <c r="C221" s="169">
        <f>IF(C$6=0,0,C$6/NFM_fec!C$6)</f>
        <v>0</v>
      </c>
      <c r="D221" s="169">
        <f>IF(D$6=0,0,D$6/NFM_fec!D$6)</f>
        <v>0</v>
      </c>
      <c r="E221" s="169">
        <f>IF(E$6=0,0,E$6/NFM_fec!E$6)</f>
        <v>0</v>
      </c>
      <c r="F221" s="169">
        <f>IF(F$6=0,0,F$6/NFM_fec!F$6)</f>
        <v>0</v>
      </c>
      <c r="G221" s="169">
        <f>IF(G$6=0,0,G$6/NFM_fec!G$6)</f>
        <v>0</v>
      </c>
      <c r="H221" s="169">
        <f>IF(H$6=0,0,H$6/NFM_fec!H$6)</f>
        <v>0</v>
      </c>
      <c r="I221" s="169">
        <f>IF(I$6=0,0,I$6/NFM_fec!I$6)</f>
        <v>0</v>
      </c>
      <c r="J221" s="169">
        <f>IF(J$6=0,0,J$6/NFM_fec!J$6)</f>
        <v>0</v>
      </c>
      <c r="K221" s="169">
        <f>IF(K$6=0,0,K$6/NFM_fec!K$6)</f>
        <v>0</v>
      </c>
      <c r="L221" s="169">
        <f>IF(L$6=0,0,L$6/NFM_fec!L$6)</f>
        <v>0</v>
      </c>
      <c r="M221" s="169">
        <f>IF(M$6=0,0,M$6/NFM_fec!M$6)</f>
        <v>0</v>
      </c>
      <c r="N221" s="169">
        <f>IF(N$6=0,0,N$6/NFM_fec!N$6)</f>
        <v>0</v>
      </c>
      <c r="O221" s="169">
        <f>IF(O$6=0,0,O$6/NFM_fec!O$6)</f>
        <v>0</v>
      </c>
      <c r="P221" s="169">
        <f>IF(P$6=0,0,P$6/NFM_fec!P$6)</f>
        <v>0</v>
      </c>
      <c r="Q221" s="169">
        <f>IF(Q$6=0,0,Q$6/NFM_fec!Q$6)</f>
        <v>0</v>
      </c>
    </row>
    <row r="222" spans="1:17" x14ac:dyDescent="0.25">
      <c r="A222" s="76" t="s">
        <v>82</v>
      </c>
      <c r="B222" s="168">
        <f>IF(B$7=0,0,B$7/NFM_fec!B$7)</f>
        <v>0</v>
      </c>
      <c r="C222" s="168">
        <f>IF(C$7=0,0,C$7/NFM_fec!C$7)</f>
        <v>0</v>
      </c>
      <c r="D222" s="168">
        <f>IF(D$7=0,0,D$7/NFM_fec!D$7)</f>
        <v>0</v>
      </c>
      <c r="E222" s="168">
        <f>IF(E$7=0,0,E$7/NFM_fec!E$7)</f>
        <v>0</v>
      </c>
      <c r="F222" s="168">
        <f>IF(F$7=0,0,F$7/NFM_fec!F$7)</f>
        <v>0</v>
      </c>
      <c r="G222" s="168">
        <f>IF(G$7=0,0,G$7/NFM_fec!G$7)</f>
        <v>0</v>
      </c>
      <c r="H222" s="168">
        <f>IF(H$7=0,0,H$7/NFM_fec!H$7)</f>
        <v>0</v>
      </c>
      <c r="I222" s="168">
        <f>IF(I$7=0,0,I$7/NFM_fec!I$7)</f>
        <v>0</v>
      </c>
      <c r="J222" s="168">
        <f>IF(J$7=0,0,J$7/NFM_fec!J$7)</f>
        <v>0</v>
      </c>
      <c r="K222" s="168">
        <f>IF(K$7=0,0,K$7/NFM_fec!K$7)</f>
        <v>0</v>
      </c>
      <c r="L222" s="168">
        <f>IF(L$7=0,0,L$7/NFM_fec!L$7)</f>
        <v>0</v>
      </c>
      <c r="M222" s="168">
        <f>IF(M$7=0,0,M$7/NFM_fec!M$7)</f>
        <v>0</v>
      </c>
      <c r="N222" s="168">
        <f>IF(N$7=0,0,N$7/NFM_fec!N$7)</f>
        <v>0</v>
      </c>
      <c r="O222" s="168">
        <f>IF(O$7=0,0,O$7/NFM_fec!O$7)</f>
        <v>0</v>
      </c>
      <c r="P222" s="168">
        <f>IF(P$7=0,0,P$7/NFM_fec!P$7)</f>
        <v>0</v>
      </c>
      <c r="Q222" s="168">
        <f>IF(Q$7=0,0,Q$7/NFM_fec!Q$7)</f>
        <v>0</v>
      </c>
    </row>
    <row r="223" spans="1:17" x14ac:dyDescent="0.25">
      <c r="A223" s="76" t="s">
        <v>81</v>
      </c>
      <c r="B223" s="168">
        <f>IF(B$8=0,0,B$8/NFM_fec!B$8)</f>
        <v>0</v>
      </c>
      <c r="C223" s="168">
        <f>IF(C$8=0,0,C$8/NFM_fec!C$8)</f>
        <v>0</v>
      </c>
      <c r="D223" s="168">
        <f>IF(D$8=0,0,D$8/NFM_fec!D$8)</f>
        <v>0</v>
      </c>
      <c r="E223" s="168">
        <f>IF(E$8=0,0,E$8/NFM_fec!E$8)</f>
        <v>0</v>
      </c>
      <c r="F223" s="168">
        <f>IF(F$8=0,0,F$8/NFM_fec!F$8)</f>
        <v>0</v>
      </c>
      <c r="G223" s="168">
        <f>IF(G$8=0,0,G$8/NFM_fec!G$8)</f>
        <v>0</v>
      </c>
      <c r="H223" s="168">
        <f>IF(H$8=0,0,H$8/NFM_fec!H$8)</f>
        <v>0</v>
      </c>
      <c r="I223" s="168">
        <f>IF(I$8=0,0,I$8/NFM_fec!I$8)</f>
        <v>0</v>
      </c>
      <c r="J223" s="168">
        <f>IF(J$8=0,0,J$8/NFM_fec!J$8)</f>
        <v>0</v>
      </c>
      <c r="K223" s="168">
        <f>IF(K$8=0,0,K$8/NFM_fec!K$8)</f>
        <v>0</v>
      </c>
      <c r="L223" s="168">
        <f>IF(L$8=0,0,L$8/NFM_fec!L$8)</f>
        <v>0</v>
      </c>
      <c r="M223" s="168">
        <f>IF(M$8=0,0,M$8/NFM_fec!M$8)</f>
        <v>0</v>
      </c>
      <c r="N223" s="168">
        <f>IF(N$8=0,0,N$8/NFM_fec!N$8)</f>
        <v>0</v>
      </c>
      <c r="O223" s="168">
        <f>IF(O$8=0,0,O$8/NFM_fec!O$8)</f>
        <v>0</v>
      </c>
      <c r="P223" s="168">
        <f>IF(P$8=0,0,P$8/NFM_fec!P$8)</f>
        <v>0</v>
      </c>
      <c r="Q223" s="168">
        <f>IF(Q$8=0,0,Q$8/NFM_fec!Q$8)</f>
        <v>0</v>
      </c>
    </row>
    <row r="224" spans="1:17" x14ac:dyDescent="0.25">
      <c r="A224" s="76" t="s">
        <v>80</v>
      </c>
      <c r="B224" s="168">
        <f>IF(B$9=0,0,B$9/NFM_fec!B$9)</f>
        <v>0</v>
      </c>
      <c r="C224" s="168">
        <f>IF(C$9=0,0,C$9/NFM_fec!C$9)</f>
        <v>0</v>
      </c>
      <c r="D224" s="168">
        <f>IF(D$9=0,0,D$9/NFM_fec!D$9)</f>
        <v>0</v>
      </c>
      <c r="E224" s="168">
        <f>IF(E$9=0,0,E$9/NFM_fec!E$9)</f>
        <v>0</v>
      </c>
      <c r="F224" s="168">
        <f>IF(F$9=0,0,F$9/NFM_fec!F$9)</f>
        <v>0</v>
      </c>
      <c r="G224" s="168">
        <f>IF(G$9=0,0,G$9/NFM_fec!G$9)</f>
        <v>0</v>
      </c>
      <c r="H224" s="168">
        <f>IF(H$9=0,0,H$9/NFM_fec!H$9)</f>
        <v>0</v>
      </c>
      <c r="I224" s="168">
        <f>IF(I$9=0,0,I$9/NFM_fec!I$9)</f>
        <v>0</v>
      </c>
      <c r="J224" s="168">
        <f>IF(J$9=0,0,J$9/NFM_fec!J$9)</f>
        <v>0</v>
      </c>
      <c r="K224" s="168">
        <f>IF(K$9=0,0,K$9/NFM_fec!K$9)</f>
        <v>0</v>
      </c>
      <c r="L224" s="168">
        <f>IF(L$9=0,0,L$9/NFM_fec!L$9)</f>
        <v>0</v>
      </c>
      <c r="M224" s="168">
        <f>IF(M$9=0,0,M$9/NFM_fec!M$9)</f>
        <v>0</v>
      </c>
      <c r="N224" s="168">
        <f>IF(N$9=0,0,N$9/NFM_fec!N$9)</f>
        <v>0</v>
      </c>
      <c r="O224" s="168">
        <f>IF(O$9=0,0,O$9/NFM_fec!O$9)</f>
        <v>0</v>
      </c>
      <c r="P224" s="168">
        <f>IF(P$9=0,0,P$9/NFM_fec!P$9)</f>
        <v>0</v>
      </c>
      <c r="Q224" s="168">
        <f>IF(Q$9=0,0,Q$9/NFM_fec!Q$9)</f>
        <v>0</v>
      </c>
    </row>
    <row r="225" spans="1:17" x14ac:dyDescent="0.25">
      <c r="A225" s="129" t="s">
        <v>79</v>
      </c>
      <c r="B225" s="167">
        <f>IF(B$10=0,0,B$10/NFM_fec!B$10)</f>
        <v>0</v>
      </c>
      <c r="C225" s="167">
        <f>IF(C$10=0,0,C$10/NFM_fec!C$10)</f>
        <v>0</v>
      </c>
      <c r="D225" s="167">
        <f>IF(D$10=0,0,D$10/NFM_fec!D$10)</f>
        <v>0</v>
      </c>
      <c r="E225" s="167">
        <f>IF(E$10=0,0,E$10/NFM_fec!E$10)</f>
        <v>0</v>
      </c>
      <c r="F225" s="167">
        <f>IF(F$10=0,0,F$10/NFM_fec!F$10)</f>
        <v>0</v>
      </c>
      <c r="G225" s="167">
        <f>IF(G$10=0,0,G$10/NFM_fec!G$10)</f>
        <v>0</v>
      </c>
      <c r="H225" s="167">
        <f>IF(H$10=0,0,H$10/NFM_fec!H$10)</f>
        <v>0</v>
      </c>
      <c r="I225" s="167">
        <f>IF(I$10=0,0,I$10/NFM_fec!I$10)</f>
        <v>0</v>
      </c>
      <c r="J225" s="167">
        <f>IF(J$10=0,0,J$10/NFM_fec!J$10)</f>
        <v>0</v>
      </c>
      <c r="K225" s="167">
        <f>IF(K$10=0,0,K$10/NFM_fec!K$10)</f>
        <v>0</v>
      </c>
      <c r="L225" s="167">
        <f>IF(L$10=0,0,L$10/NFM_fec!L$10)</f>
        <v>0</v>
      </c>
      <c r="M225" s="167">
        <f>IF(M$10=0,0,M$10/NFM_fec!M$10)</f>
        <v>0</v>
      </c>
      <c r="N225" s="167">
        <f>IF(N$10=0,0,N$10/NFM_fec!N$10)</f>
        <v>0</v>
      </c>
      <c r="O225" s="167">
        <f>IF(O$10=0,0,O$10/NFM_fec!O$10)</f>
        <v>0</v>
      </c>
      <c r="P225" s="167">
        <f>IF(P$10=0,0,P$10/NFM_fec!P$10)</f>
        <v>0</v>
      </c>
      <c r="Q225" s="167">
        <f>IF(Q$10=0,0,Q$10/NFM_fec!Q$10)</f>
        <v>0</v>
      </c>
    </row>
    <row r="226" spans="1:17" x14ac:dyDescent="0.25">
      <c r="A226" s="127" t="s">
        <v>152</v>
      </c>
      <c r="B226" s="166">
        <f>IF(B$15=0,0,B$15/NFM_fec!B$15)</f>
        <v>0</v>
      </c>
      <c r="C226" s="166">
        <f>IF(C$15=0,0,C$15/NFM_fec!C$15)</f>
        <v>0</v>
      </c>
      <c r="D226" s="166">
        <f>IF(D$15=0,0,D$15/NFM_fec!D$15)</f>
        <v>0</v>
      </c>
      <c r="E226" s="166">
        <f>IF(E$15=0,0,E$15/NFM_fec!E$15)</f>
        <v>0</v>
      </c>
      <c r="F226" s="166">
        <f>IF(F$15=0,0,F$15/NFM_fec!F$15)</f>
        <v>0</v>
      </c>
      <c r="G226" s="166">
        <f>IF(G$15=0,0,G$15/NFM_fec!G$15)</f>
        <v>0</v>
      </c>
      <c r="H226" s="166">
        <f>IF(H$15=0,0,H$15/NFM_fec!H$15)</f>
        <v>0</v>
      </c>
      <c r="I226" s="166">
        <f>IF(I$15=0,0,I$15/NFM_fec!I$15)</f>
        <v>0</v>
      </c>
      <c r="J226" s="166">
        <f>IF(J$15=0,0,J$15/NFM_fec!J$15)</f>
        <v>0</v>
      </c>
      <c r="K226" s="166">
        <f>IF(K$15=0,0,K$15/NFM_fec!K$15)</f>
        <v>0</v>
      </c>
      <c r="L226" s="166">
        <f>IF(L$15=0,0,L$15/NFM_fec!L$15)</f>
        <v>0</v>
      </c>
      <c r="M226" s="166">
        <f>IF(M$15=0,0,M$15/NFM_fec!M$15)</f>
        <v>0</v>
      </c>
      <c r="N226" s="166">
        <f>IF(N$15=0,0,N$15/NFM_fec!N$15)</f>
        <v>0</v>
      </c>
      <c r="O226" s="166">
        <f>IF(O$15=0,0,O$15/NFM_fec!O$15)</f>
        <v>0</v>
      </c>
      <c r="P226" s="166">
        <f>IF(P$15=0,0,P$15/NFM_fec!P$15)</f>
        <v>0</v>
      </c>
      <c r="Q226" s="166">
        <f>IF(Q$15=0,0,Q$15/NFM_fec!Q$15)</f>
        <v>0</v>
      </c>
    </row>
    <row r="227" spans="1:17" x14ac:dyDescent="0.25">
      <c r="A227" s="72" t="s">
        <v>151</v>
      </c>
      <c r="B227" s="165">
        <f>IF(B$26=0,0,B$26/NFM_fec!B$26)</f>
        <v>0</v>
      </c>
      <c r="C227" s="165">
        <f>IF(C$26=0,0,C$26/NFM_fec!C$26)</f>
        <v>0</v>
      </c>
      <c r="D227" s="165">
        <f>IF(D$26=0,0,D$26/NFM_fec!D$26)</f>
        <v>0</v>
      </c>
      <c r="E227" s="165">
        <f>IF(E$26=0,0,E$26/NFM_fec!E$26)</f>
        <v>0</v>
      </c>
      <c r="F227" s="165">
        <f>IF(F$26=0,0,F$26/NFM_fec!F$26)</f>
        <v>0</v>
      </c>
      <c r="G227" s="165">
        <f>IF(G$26=0,0,G$26/NFM_fec!G$26)</f>
        <v>0</v>
      </c>
      <c r="H227" s="165">
        <f>IF(H$26=0,0,H$26/NFM_fec!H$26)</f>
        <v>0</v>
      </c>
      <c r="I227" s="165">
        <f>IF(I$26=0,0,I$26/NFM_fec!I$26)</f>
        <v>0</v>
      </c>
      <c r="J227" s="165">
        <f>IF(J$26=0,0,J$26/NFM_fec!J$26)</f>
        <v>0</v>
      </c>
      <c r="K227" s="165">
        <f>IF(K$26=0,0,K$26/NFM_fec!K$26)</f>
        <v>0</v>
      </c>
      <c r="L227" s="165">
        <f>IF(L$26=0,0,L$26/NFM_fec!L$26)</f>
        <v>0</v>
      </c>
      <c r="M227" s="165">
        <f>IF(M$26=0,0,M$26/NFM_fec!M$26)</f>
        <v>0</v>
      </c>
      <c r="N227" s="165">
        <f>IF(N$26=0,0,N$26/NFM_fec!N$26)</f>
        <v>0</v>
      </c>
      <c r="O227" s="165">
        <f>IF(O$26=0,0,O$26/NFM_fec!O$26)</f>
        <v>0</v>
      </c>
      <c r="P227" s="165">
        <f>IF(P$26=0,0,P$26/NFM_fec!P$26)</f>
        <v>0</v>
      </c>
      <c r="Q227" s="16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43</v>
      </c>
      <c r="B229" s="170">
        <f>IF(B$33=0,0,B$33/NFM_fec!B$33)</f>
        <v>0</v>
      </c>
      <c r="C229" s="170">
        <f>IF(C$33=0,0,C$33/NFM_fec!C$33)</f>
        <v>0</v>
      </c>
      <c r="D229" s="170">
        <f>IF(D$33=0,0,D$33/NFM_fec!D$33)</f>
        <v>0</v>
      </c>
      <c r="E229" s="170">
        <f>IF(E$33=0,0,E$33/NFM_fec!E$33)</f>
        <v>0</v>
      </c>
      <c r="F229" s="170">
        <f>IF(F$33=0,0,F$33/NFM_fec!F$33)</f>
        <v>0</v>
      </c>
      <c r="G229" s="170">
        <f>IF(G$33=0,0,G$33/NFM_fec!G$33)</f>
        <v>0</v>
      </c>
      <c r="H229" s="170">
        <f>IF(H$33=0,0,H$33/NFM_fec!H$33)</f>
        <v>0</v>
      </c>
      <c r="I229" s="170">
        <f>IF(I$33=0,0,I$33/NFM_fec!I$33)</f>
        <v>0</v>
      </c>
      <c r="J229" s="170">
        <f>IF(J$33=0,0,J$33/NFM_fec!J$33)</f>
        <v>0</v>
      </c>
      <c r="K229" s="170">
        <f>IF(K$33=0,0,K$33/NFM_fec!K$33)</f>
        <v>0</v>
      </c>
      <c r="L229" s="170">
        <f>IF(L$33=0,0,L$33/NFM_fec!L$33)</f>
        <v>0</v>
      </c>
      <c r="M229" s="170">
        <f>IF(M$33=0,0,M$33/NFM_fec!M$33)</f>
        <v>0</v>
      </c>
      <c r="N229" s="170">
        <f>IF(N$33=0,0,N$33/NFM_fec!N$33)</f>
        <v>0</v>
      </c>
      <c r="O229" s="170">
        <f>IF(O$33=0,0,O$33/NFM_fec!O$33)</f>
        <v>0</v>
      </c>
      <c r="P229" s="170">
        <f>IF(P$33=0,0,P$33/NFM_fec!P$33)</f>
        <v>0</v>
      </c>
      <c r="Q229" s="170">
        <f>IF(Q$33=0,0,Q$33/NFM_fec!Q$33)</f>
        <v>0</v>
      </c>
    </row>
    <row r="230" spans="1:17" x14ac:dyDescent="0.25">
      <c r="A230" s="132" t="s">
        <v>83</v>
      </c>
      <c r="B230" s="169">
        <f>IF(B$34=0,0,B$34/NFM_fec!B$34)</f>
        <v>0</v>
      </c>
      <c r="C230" s="169">
        <f>IF(C$34=0,0,C$34/NFM_fec!C$34)</f>
        <v>0</v>
      </c>
      <c r="D230" s="169">
        <f>IF(D$34=0,0,D$34/NFM_fec!D$34)</f>
        <v>0</v>
      </c>
      <c r="E230" s="169">
        <f>IF(E$34=0,0,E$34/NFM_fec!E$34)</f>
        <v>0</v>
      </c>
      <c r="F230" s="169">
        <f>IF(F$34=0,0,F$34/NFM_fec!F$34)</f>
        <v>0</v>
      </c>
      <c r="G230" s="169">
        <f>IF(G$34=0,0,G$34/NFM_fec!G$34)</f>
        <v>0</v>
      </c>
      <c r="H230" s="169">
        <f>IF(H$34=0,0,H$34/NFM_fec!H$34)</f>
        <v>0</v>
      </c>
      <c r="I230" s="169">
        <f>IF(I$34=0,0,I$34/NFM_fec!I$34)</f>
        <v>0</v>
      </c>
      <c r="J230" s="169">
        <f>IF(J$34=0,0,J$34/NFM_fec!J$34)</f>
        <v>0</v>
      </c>
      <c r="K230" s="169">
        <f>IF(K$34=0,0,K$34/NFM_fec!K$34)</f>
        <v>0</v>
      </c>
      <c r="L230" s="169">
        <f>IF(L$34=0,0,L$34/NFM_fec!L$34)</f>
        <v>0</v>
      </c>
      <c r="M230" s="169">
        <f>IF(M$34=0,0,M$34/NFM_fec!M$34)</f>
        <v>0</v>
      </c>
      <c r="N230" s="169">
        <f>IF(N$34=0,0,N$34/NFM_fec!N$34)</f>
        <v>0</v>
      </c>
      <c r="O230" s="169">
        <f>IF(O$34=0,0,O$34/NFM_fec!O$34)</f>
        <v>0</v>
      </c>
      <c r="P230" s="169">
        <f>IF(P$34=0,0,P$34/NFM_fec!P$34)</f>
        <v>0</v>
      </c>
      <c r="Q230" s="169">
        <f>IF(Q$34=0,0,Q$34/NFM_fec!Q$34)</f>
        <v>0</v>
      </c>
    </row>
    <row r="231" spans="1:17" x14ac:dyDescent="0.25">
      <c r="A231" s="76" t="s">
        <v>82</v>
      </c>
      <c r="B231" s="168">
        <f>IF(B$35=0,0,B$35/NFM_fec!B$35)</f>
        <v>0</v>
      </c>
      <c r="C231" s="168">
        <f>IF(C$35=0,0,C$35/NFM_fec!C$35)</f>
        <v>0</v>
      </c>
      <c r="D231" s="168">
        <f>IF(D$35=0,0,D$35/NFM_fec!D$35)</f>
        <v>0</v>
      </c>
      <c r="E231" s="168">
        <f>IF(E$35=0,0,E$35/NFM_fec!E$35)</f>
        <v>0</v>
      </c>
      <c r="F231" s="168">
        <f>IF(F$35=0,0,F$35/NFM_fec!F$35)</f>
        <v>0</v>
      </c>
      <c r="G231" s="168">
        <f>IF(G$35=0,0,G$35/NFM_fec!G$35)</f>
        <v>0</v>
      </c>
      <c r="H231" s="168">
        <f>IF(H$35=0,0,H$35/NFM_fec!H$35)</f>
        <v>0</v>
      </c>
      <c r="I231" s="168">
        <f>IF(I$35=0,0,I$35/NFM_fec!I$35)</f>
        <v>0</v>
      </c>
      <c r="J231" s="168">
        <f>IF(J$35=0,0,J$35/NFM_fec!J$35)</f>
        <v>0</v>
      </c>
      <c r="K231" s="168">
        <f>IF(K$35=0,0,K$35/NFM_fec!K$35)</f>
        <v>0</v>
      </c>
      <c r="L231" s="168">
        <f>IF(L$35=0,0,L$35/NFM_fec!L$35)</f>
        <v>0</v>
      </c>
      <c r="M231" s="168">
        <f>IF(M$35=0,0,M$35/NFM_fec!M$35)</f>
        <v>0</v>
      </c>
      <c r="N231" s="168">
        <f>IF(N$35=0,0,N$35/NFM_fec!N$35)</f>
        <v>0</v>
      </c>
      <c r="O231" s="168">
        <f>IF(O$35=0,0,O$35/NFM_fec!O$35)</f>
        <v>0</v>
      </c>
      <c r="P231" s="168">
        <f>IF(P$35=0,0,P$35/NFM_fec!P$35)</f>
        <v>0</v>
      </c>
      <c r="Q231" s="168">
        <f>IF(Q$35=0,0,Q$35/NFM_fec!Q$35)</f>
        <v>0</v>
      </c>
    </row>
    <row r="232" spans="1:17" x14ac:dyDescent="0.25">
      <c r="A232" s="76" t="s">
        <v>81</v>
      </c>
      <c r="B232" s="168">
        <f>IF(B$36=0,0,B$36/NFM_fec!B$36)</f>
        <v>0</v>
      </c>
      <c r="C232" s="168">
        <f>IF(C$36=0,0,C$36/NFM_fec!C$36)</f>
        <v>0</v>
      </c>
      <c r="D232" s="168">
        <f>IF(D$36=0,0,D$36/NFM_fec!D$36)</f>
        <v>0</v>
      </c>
      <c r="E232" s="168">
        <f>IF(E$36=0,0,E$36/NFM_fec!E$36)</f>
        <v>0</v>
      </c>
      <c r="F232" s="168">
        <f>IF(F$36=0,0,F$36/NFM_fec!F$36)</f>
        <v>0</v>
      </c>
      <c r="G232" s="168">
        <f>IF(G$36=0,0,G$36/NFM_fec!G$36)</f>
        <v>0</v>
      </c>
      <c r="H232" s="168">
        <f>IF(H$36=0,0,H$36/NFM_fec!H$36)</f>
        <v>0</v>
      </c>
      <c r="I232" s="168">
        <f>IF(I$36=0,0,I$36/NFM_fec!I$36)</f>
        <v>0</v>
      </c>
      <c r="J232" s="168">
        <f>IF(J$36=0,0,J$36/NFM_fec!J$36)</f>
        <v>0</v>
      </c>
      <c r="K232" s="168">
        <f>IF(K$36=0,0,K$36/NFM_fec!K$36)</f>
        <v>0</v>
      </c>
      <c r="L232" s="168">
        <f>IF(L$36=0,0,L$36/NFM_fec!L$36)</f>
        <v>0</v>
      </c>
      <c r="M232" s="168">
        <f>IF(M$36=0,0,M$36/NFM_fec!M$36)</f>
        <v>0</v>
      </c>
      <c r="N232" s="168">
        <f>IF(N$36=0,0,N$36/NFM_fec!N$36)</f>
        <v>0</v>
      </c>
      <c r="O232" s="168">
        <f>IF(O$36=0,0,O$36/NFM_fec!O$36)</f>
        <v>0</v>
      </c>
      <c r="P232" s="168">
        <f>IF(P$36=0,0,P$36/NFM_fec!P$36)</f>
        <v>0</v>
      </c>
      <c r="Q232" s="168">
        <f>IF(Q$36=0,0,Q$36/NFM_fec!Q$36)</f>
        <v>0</v>
      </c>
    </row>
    <row r="233" spans="1:17" x14ac:dyDescent="0.25">
      <c r="A233" s="76" t="s">
        <v>80</v>
      </c>
      <c r="B233" s="168">
        <f>IF(B$37=0,0,B$37/NFM_fec!B$37)</f>
        <v>0</v>
      </c>
      <c r="C233" s="168">
        <f>IF(C$37=0,0,C$37/NFM_fec!C$37)</f>
        <v>0</v>
      </c>
      <c r="D233" s="168">
        <f>IF(D$37=0,0,D$37/NFM_fec!D$37)</f>
        <v>0</v>
      </c>
      <c r="E233" s="168">
        <f>IF(E$37=0,0,E$37/NFM_fec!E$37)</f>
        <v>0</v>
      </c>
      <c r="F233" s="168">
        <f>IF(F$37=0,0,F$37/NFM_fec!F$37)</f>
        <v>0</v>
      </c>
      <c r="G233" s="168">
        <f>IF(G$37=0,0,G$37/NFM_fec!G$37)</f>
        <v>0</v>
      </c>
      <c r="H233" s="168">
        <f>IF(H$37=0,0,H$37/NFM_fec!H$37)</f>
        <v>0</v>
      </c>
      <c r="I233" s="168">
        <f>IF(I$37=0,0,I$37/NFM_fec!I$37)</f>
        <v>0</v>
      </c>
      <c r="J233" s="168">
        <f>IF(J$37=0,0,J$37/NFM_fec!J$37)</f>
        <v>0</v>
      </c>
      <c r="K233" s="168">
        <f>IF(K$37=0,0,K$37/NFM_fec!K$37)</f>
        <v>0</v>
      </c>
      <c r="L233" s="168">
        <f>IF(L$37=0,0,L$37/NFM_fec!L$37)</f>
        <v>0</v>
      </c>
      <c r="M233" s="168">
        <f>IF(M$37=0,0,M$37/NFM_fec!M$37)</f>
        <v>0</v>
      </c>
      <c r="N233" s="168">
        <f>IF(N$37=0,0,N$37/NFM_fec!N$37)</f>
        <v>0</v>
      </c>
      <c r="O233" s="168">
        <f>IF(O$37=0,0,O$37/NFM_fec!O$37)</f>
        <v>0</v>
      </c>
      <c r="P233" s="168">
        <f>IF(P$37=0,0,P$37/NFM_fec!P$37)</f>
        <v>0</v>
      </c>
      <c r="Q233" s="168">
        <f>IF(Q$37=0,0,Q$37/NFM_fec!Q$37)</f>
        <v>0</v>
      </c>
    </row>
    <row r="234" spans="1:17" x14ac:dyDescent="0.25">
      <c r="A234" s="129" t="s">
        <v>79</v>
      </c>
      <c r="B234" s="167">
        <f>IF(B$38=0,0,B$38/NFM_fec!B$38)</f>
        <v>0</v>
      </c>
      <c r="C234" s="167">
        <f>IF(C$38=0,0,C$38/NFM_fec!C$38)</f>
        <v>0</v>
      </c>
      <c r="D234" s="167">
        <f>IF(D$38=0,0,D$38/NFM_fec!D$38)</f>
        <v>0</v>
      </c>
      <c r="E234" s="167">
        <f>IF(E$38=0,0,E$38/NFM_fec!E$38)</f>
        <v>0</v>
      </c>
      <c r="F234" s="167">
        <f>IF(F$38=0,0,F$38/NFM_fec!F$38)</f>
        <v>0</v>
      </c>
      <c r="G234" s="167">
        <f>IF(G$38=0,0,G$38/NFM_fec!G$38)</f>
        <v>0</v>
      </c>
      <c r="H234" s="167">
        <f>IF(H$38=0,0,H$38/NFM_fec!H$38)</f>
        <v>0</v>
      </c>
      <c r="I234" s="167">
        <f>IF(I$38=0,0,I$38/NFM_fec!I$38)</f>
        <v>0</v>
      </c>
      <c r="J234" s="167">
        <f>IF(J$38=0,0,J$38/NFM_fec!J$38)</f>
        <v>0</v>
      </c>
      <c r="K234" s="167">
        <f>IF(K$38=0,0,K$38/NFM_fec!K$38)</f>
        <v>0</v>
      </c>
      <c r="L234" s="167">
        <f>IF(L$38=0,0,L$38/NFM_fec!L$38)</f>
        <v>0</v>
      </c>
      <c r="M234" s="167">
        <f>IF(M$38=0,0,M$38/NFM_fec!M$38)</f>
        <v>0</v>
      </c>
      <c r="N234" s="167">
        <f>IF(N$38=0,0,N$38/NFM_fec!N$38)</f>
        <v>0</v>
      </c>
      <c r="O234" s="167">
        <f>IF(O$38=0,0,O$38/NFM_fec!O$38)</f>
        <v>0</v>
      </c>
      <c r="P234" s="167">
        <f>IF(P$38=0,0,P$38/NFM_fec!P$38)</f>
        <v>0</v>
      </c>
      <c r="Q234" s="167">
        <f>IF(Q$38=0,0,Q$38/NFM_fec!Q$38)</f>
        <v>0</v>
      </c>
    </row>
    <row r="235" spans="1:17" x14ac:dyDescent="0.25">
      <c r="A235" s="127" t="s">
        <v>150</v>
      </c>
      <c r="B235" s="166">
        <f>IF(B$43=0,0,B$43/NFM_fec!B$43)</f>
        <v>0</v>
      </c>
      <c r="C235" s="166">
        <f>IF(C$43=0,0,C$43/NFM_fec!C$43)</f>
        <v>0</v>
      </c>
      <c r="D235" s="166">
        <f>IF(D$43=0,0,D$43/NFM_fec!D$43)</f>
        <v>0</v>
      </c>
      <c r="E235" s="166">
        <f>IF(E$43=0,0,E$43/NFM_fec!E$43)</f>
        <v>0</v>
      </c>
      <c r="F235" s="166">
        <f>IF(F$43=0,0,F$43/NFM_fec!F$43)</f>
        <v>0</v>
      </c>
      <c r="G235" s="166">
        <f>IF(G$43=0,0,G$43/NFM_fec!G$43)</f>
        <v>0</v>
      </c>
      <c r="H235" s="166">
        <f>IF(H$43=0,0,H$43/NFM_fec!H$43)</f>
        <v>0</v>
      </c>
      <c r="I235" s="166">
        <f>IF(I$43=0,0,I$43/NFM_fec!I$43)</f>
        <v>0</v>
      </c>
      <c r="J235" s="166">
        <f>IF(J$43=0,0,J$43/NFM_fec!J$43)</f>
        <v>0</v>
      </c>
      <c r="K235" s="166">
        <f>IF(K$43=0,0,K$43/NFM_fec!K$43)</f>
        <v>0</v>
      </c>
      <c r="L235" s="166">
        <f>IF(L$43=0,0,L$43/NFM_fec!L$43)</f>
        <v>0</v>
      </c>
      <c r="M235" s="166">
        <f>IF(M$43=0,0,M$43/NFM_fec!M$43)</f>
        <v>0</v>
      </c>
      <c r="N235" s="166">
        <f>IF(N$43=0,0,N$43/NFM_fec!N$43)</f>
        <v>0</v>
      </c>
      <c r="O235" s="166">
        <f>IF(O$43=0,0,O$43/NFM_fec!O$43)</f>
        <v>0</v>
      </c>
      <c r="P235" s="166">
        <f>IF(P$43=0,0,P$43/NFM_fec!P$43)</f>
        <v>0</v>
      </c>
      <c r="Q235" s="166">
        <f>IF(Q$43=0,0,Q$43/NFM_fec!Q$43)</f>
        <v>0</v>
      </c>
    </row>
    <row r="236" spans="1:17" x14ac:dyDescent="0.25">
      <c r="A236" s="127" t="s">
        <v>148</v>
      </c>
      <c r="B236" s="166">
        <f>IF(B$44=0,0,B$44/NFM_fec!B$44)</f>
        <v>0</v>
      </c>
      <c r="C236" s="166">
        <f>IF(C$44=0,0,C$44/NFM_fec!C$44)</f>
        <v>0</v>
      </c>
      <c r="D236" s="166">
        <f>IF(D$44=0,0,D$44/NFM_fec!D$44)</f>
        <v>0</v>
      </c>
      <c r="E236" s="166">
        <f>IF(E$44=0,0,E$44/NFM_fec!E$44)</f>
        <v>0</v>
      </c>
      <c r="F236" s="166">
        <f>IF(F$44=0,0,F$44/NFM_fec!F$44)</f>
        <v>0</v>
      </c>
      <c r="G236" s="166">
        <f>IF(G$44=0,0,G$44/NFM_fec!G$44)</f>
        <v>0</v>
      </c>
      <c r="H236" s="166">
        <f>IF(H$44=0,0,H$44/NFM_fec!H$44)</f>
        <v>0</v>
      </c>
      <c r="I236" s="166">
        <f>IF(I$44=0,0,I$44/NFM_fec!I$44)</f>
        <v>0</v>
      </c>
      <c r="J236" s="166">
        <f>IF(J$44=0,0,J$44/NFM_fec!J$44)</f>
        <v>0</v>
      </c>
      <c r="K236" s="166">
        <f>IF(K$44=0,0,K$44/NFM_fec!K$44)</f>
        <v>0</v>
      </c>
      <c r="L236" s="166">
        <f>IF(L$44=0,0,L$44/NFM_fec!L$44)</f>
        <v>0</v>
      </c>
      <c r="M236" s="166">
        <f>IF(M$44=0,0,M$44/NFM_fec!M$44)</f>
        <v>0</v>
      </c>
      <c r="N236" s="166">
        <f>IF(N$44=0,0,N$44/NFM_fec!N$44)</f>
        <v>0</v>
      </c>
      <c r="O236" s="166">
        <f>IF(O$44=0,0,O$44/NFM_fec!O$44)</f>
        <v>0</v>
      </c>
      <c r="P236" s="166">
        <f>IF(P$44=0,0,P$44/NFM_fec!P$44)</f>
        <v>0</v>
      </c>
      <c r="Q236" s="166">
        <f>IF(Q$44=0,0,Q$44/NFM_fec!Q$44)</f>
        <v>0</v>
      </c>
    </row>
    <row r="237" spans="1:17" x14ac:dyDescent="0.25">
      <c r="A237" s="72" t="s">
        <v>147</v>
      </c>
      <c r="B237" s="165">
        <f>IF(B$51=0,0,B$51/NFM_fec!B$51)</f>
        <v>0</v>
      </c>
      <c r="C237" s="165">
        <f>IF(C$51=0,0,C$51/NFM_fec!C$51)</f>
        <v>0</v>
      </c>
      <c r="D237" s="165">
        <f>IF(D$51=0,0,D$51/NFM_fec!D$51)</f>
        <v>0</v>
      </c>
      <c r="E237" s="165">
        <f>IF(E$51=0,0,E$51/NFM_fec!E$51)</f>
        <v>0</v>
      </c>
      <c r="F237" s="165">
        <f>IF(F$51=0,0,F$51/NFM_fec!F$51)</f>
        <v>0</v>
      </c>
      <c r="G237" s="165">
        <f>IF(G$51=0,0,G$51/NFM_fec!G$51)</f>
        <v>0</v>
      </c>
      <c r="H237" s="165">
        <f>IF(H$51=0,0,H$51/NFM_fec!H$51)</f>
        <v>0</v>
      </c>
      <c r="I237" s="165">
        <f>IF(I$51=0,0,I$51/NFM_fec!I$51)</f>
        <v>0</v>
      </c>
      <c r="J237" s="165">
        <f>IF(J$51=0,0,J$51/NFM_fec!J$51)</f>
        <v>0</v>
      </c>
      <c r="K237" s="165">
        <f>IF(K$51=0,0,K$51/NFM_fec!K$51)</f>
        <v>0</v>
      </c>
      <c r="L237" s="165">
        <f>IF(L$51=0,0,L$51/NFM_fec!L$51)</f>
        <v>0</v>
      </c>
      <c r="M237" s="165">
        <f>IF(M$51=0,0,M$51/NFM_fec!M$51)</f>
        <v>0</v>
      </c>
      <c r="N237" s="165">
        <f>IF(N$51=0,0,N$51/NFM_fec!N$51)</f>
        <v>0</v>
      </c>
      <c r="O237" s="165">
        <f>IF(O$51=0,0,O$51/NFM_fec!O$51)</f>
        <v>0</v>
      </c>
      <c r="P237" s="165">
        <f>IF(P$51=0,0,P$51/NFM_fec!P$51)</f>
        <v>0</v>
      </c>
      <c r="Q237" s="16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70">
        <f>IF(B$70=0,0,B$70/NFM_fec!B$70)</f>
        <v>0</v>
      </c>
      <c r="C239" s="170">
        <f>IF(C$70=0,0,C$70/NFM_fec!C$70)</f>
        <v>0</v>
      </c>
      <c r="D239" s="170">
        <f>IF(D$70=0,0,D$70/NFM_fec!D$70)</f>
        <v>0</v>
      </c>
      <c r="E239" s="170">
        <f>IF(E$70=0,0,E$70/NFM_fec!E$70)</f>
        <v>0</v>
      </c>
      <c r="F239" s="170">
        <f>IF(F$70=0,0,F$70/NFM_fec!F$70)</f>
        <v>0</v>
      </c>
      <c r="G239" s="170">
        <f>IF(G$70=0,0,G$70/NFM_fec!G$70)</f>
        <v>0</v>
      </c>
      <c r="H239" s="170">
        <f>IF(H$70=0,0,H$70/NFM_fec!H$70)</f>
        <v>0</v>
      </c>
      <c r="I239" s="170">
        <f>IF(I$70=0,0,I$70/NFM_fec!I$70)</f>
        <v>0</v>
      </c>
      <c r="J239" s="170">
        <f>IF(J$70=0,0,J$70/NFM_fec!J$70)</f>
        <v>0</v>
      </c>
      <c r="K239" s="170">
        <f>IF(K$70=0,0,K$70/NFM_fec!K$70)</f>
        <v>0</v>
      </c>
      <c r="L239" s="170">
        <f>IF(L$70=0,0,L$70/NFM_fec!L$70)</f>
        <v>0</v>
      </c>
      <c r="M239" s="170">
        <f>IF(M$70=0,0,M$70/NFM_fec!M$70)</f>
        <v>0</v>
      </c>
      <c r="N239" s="170">
        <f>IF(N$70=0,0,N$70/NFM_fec!N$70)</f>
        <v>0</v>
      </c>
      <c r="O239" s="170">
        <f>IF(O$70=0,0,O$70/NFM_fec!O$70)</f>
        <v>0</v>
      </c>
      <c r="P239" s="170">
        <f>IF(P$70=0,0,P$70/NFM_fec!P$70)</f>
        <v>0</v>
      </c>
      <c r="Q239" s="170">
        <f>IF(Q$70=0,0,Q$70/NFM_fec!Q$70)</f>
        <v>0</v>
      </c>
    </row>
    <row r="240" spans="1:17" x14ac:dyDescent="0.25">
      <c r="A240" s="132" t="s">
        <v>83</v>
      </c>
      <c r="B240" s="169">
        <f>IF(B$71=0,0,B$71/NFM_fec!B$71)</f>
        <v>0</v>
      </c>
      <c r="C240" s="169">
        <f>IF(C$71=0,0,C$71/NFM_fec!C$71)</f>
        <v>0</v>
      </c>
      <c r="D240" s="169">
        <f>IF(D$71=0,0,D$71/NFM_fec!D$71)</f>
        <v>0</v>
      </c>
      <c r="E240" s="169">
        <f>IF(E$71=0,0,E$71/NFM_fec!E$71)</f>
        <v>0</v>
      </c>
      <c r="F240" s="169">
        <f>IF(F$71=0,0,F$71/NFM_fec!F$71)</f>
        <v>0</v>
      </c>
      <c r="G240" s="169">
        <f>IF(G$71=0,0,G$71/NFM_fec!G$71)</f>
        <v>0</v>
      </c>
      <c r="H240" s="169">
        <f>IF(H$71=0,0,H$71/NFM_fec!H$71)</f>
        <v>0</v>
      </c>
      <c r="I240" s="169">
        <f>IF(I$71=0,0,I$71/NFM_fec!I$71)</f>
        <v>0</v>
      </c>
      <c r="J240" s="169">
        <f>IF(J$71=0,0,J$71/NFM_fec!J$71)</f>
        <v>0</v>
      </c>
      <c r="K240" s="169">
        <f>IF(K$71=0,0,K$71/NFM_fec!K$71)</f>
        <v>0</v>
      </c>
      <c r="L240" s="169">
        <f>IF(L$71=0,0,L$71/NFM_fec!L$71)</f>
        <v>0</v>
      </c>
      <c r="M240" s="169">
        <f>IF(M$71=0,0,M$71/NFM_fec!M$71)</f>
        <v>0</v>
      </c>
      <c r="N240" s="169">
        <f>IF(N$71=0,0,N$71/NFM_fec!N$71)</f>
        <v>0</v>
      </c>
      <c r="O240" s="169">
        <f>IF(O$71=0,0,O$71/NFM_fec!O$71)</f>
        <v>0</v>
      </c>
      <c r="P240" s="169">
        <f>IF(P$71=0,0,P$71/NFM_fec!P$71)</f>
        <v>0</v>
      </c>
      <c r="Q240" s="169">
        <f>IF(Q$71=0,0,Q$71/NFM_fec!Q$71)</f>
        <v>0</v>
      </c>
    </row>
    <row r="241" spans="1:17" x14ac:dyDescent="0.25">
      <c r="A241" s="76" t="s">
        <v>82</v>
      </c>
      <c r="B241" s="168">
        <f>IF(B$72=0,0,B$72/NFM_fec!B$72)</f>
        <v>0</v>
      </c>
      <c r="C241" s="168">
        <f>IF(C$72=0,0,C$72/NFM_fec!C$72)</f>
        <v>0</v>
      </c>
      <c r="D241" s="168">
        <f>IF(D$72=0,0,D$72/NFM_fec!D$72)</f>
        <v>0</v>
      </c>
      <c r="E241" s="168">
        <f>IF(E$72=0,0,E$72/NFM_fec!E$72)</f>
        <v>0</v>
      </c>
      <c r="F241" s="168">
        <f>IF(F$72=0,0,F$72/NFM_fec!F$72)</f>
        <v>0</v>
      </c>
      <c r="G241" s="168">
        <f>IF(G$72=0,0,G$72/NFM_fec!G$72)</f>
        <v>0</v>
      </c>
      <c r="H241" s="168">
        <f>IF(H$72=0,0,H$72/NFM_fec!H$72)</f>
        <v>0</v>
      </c>
      <c r="I241" s="168">
        <f>IF(I$72=0,0,I$72/NFM_fec!I$72)</f>
        <v>0</v>
      </c>
      <c r="J241" s="168">
        <f>IF(J$72=0,0,J$72/NFM_fec!J$72)</f>
        <v>0</v>
      </c>
      <c r="K241" s="168">
        <f>IF(K$72=0,0,K$72/NFM_fec!K$72)</f>
        <v>0</v>
      </c>
      <c r="L241" s="168">
        <f>IF(L$72=0,0,L$72/NFM_fec!L$72)</f>
        <v>0</v>
      </c>
      <c r="M241" s="168">
        <f>IF(M$72=0,0,M$72/NFM_fec!M$72)</f>
        <v>0</v>
      </c>
      <c r="N241" s="168">
        <f>IF(N$72=0,0,N$72/NFM_fec!N$72)</f>
        <v>0</v>
      </c>
      <c r="O241" s="168">
        <f>IF(O$72=0,0,O$72/NFM_fec!O$72)</f>
        <v>0</v>
      </c>
      <c r="P241" s="168">
        <f>IF(P$72=0,0,P$72/NFM_fec!P$72)</f>
        <v>0</v>
      </c>
      <c r="Q241" s="168">
        <f>IF(Q$72=0,0,Q$72/NFM_fec!Q$72)</f>
        <v>0</v>
      </c>
    </row>
    <row r="242" spans="1:17" x14ac:dyDescent="0.25">
      <c r="A242" s="76" t="s">
        <v>81</v>
      </c>
      <c r="B242" s="168">
        <f>IF(B$73=0,0,B$73/NFM_fec!B$73)</f>
        <v>0</v>
      </c>
      <c r="C242" s="168">
        <f>IF(C$73=0,0,C$73/NFM_fec!C$73)</f>
        <v>0</v>
      </c>
      <c r="D242" s="168">
        <f>IF(D$73=0,0,D$73/NFM_fec!D$73)</f>
        <v>0</v>
      </c>
      <c r="E242" s="168">
        <f>IF(E$73=0,0,E$73/NFM_fec!E$73)</f>
        <v>0</v>
      </c>
      <c r="F242" s="168">
        <f>IF(F$73=0,0,F$73/NFM_fec!F$73)</f>
        <v>0</v>
      </c>
      <c r="G242" s="168">
        <f>IF(G$73=0,0,G$73/NFM_fec!G$73)</f>
        <v>0</v>
      </c>
      <c r="H242" s="168">
        <f>IF(H$73=0,0,H$73/NFM_fec!H$73)</f>
        <v>0</v>
      </c>
      <c r="I242" s="168">
        <f>IF(I$73=0,0,I$73/NFM_fec!I$73)</f>
        <v>0</v>
      </c>
      <c r="J242" s="168">
        <f>IF(J$73=0,0,J$73/NFM_fec!J$73)</f>
        <v>0</v>
      </c>
      <c r="K242" s="168">
        <f>IF(K$73=0,0,K$73/NFM_fec!K$73)</f>
        <v>0</v>
      </c>
      <c r="L242" s="168">
        <f>IF(L$73=0,0,L$73/NFM_fec!L$73)</f>
        <v>0</v>
      </c>
      <c r="M242" s="168">
        <f>IF(M$73=0,0,M$73/NFM_fec!M$73)</f>
        <v>0</v>
      </c>
      <c r="N242" s="168">
        <f>IF(N$73=0,0,N$73/NFM_fec!N$73)</f>
        <v>0</v>
      </c>
      <c r="O242" s="168">
        <f>IF(O$73=0,0,O$73/NFM_fec!O$73)</f>
        <v>0</v>
      </c>
      <c r="P242" s="168">
        <f>IF(P$73=0,0,P$73/NFM_fec!P$73)</f>
        <v>0</v>
      </c>
      <c r="Q242" s="168">
        <f>IF(Q$73=0,0,Q$73/NFM_fec!Q$73)</f>
        <v>0</v>
      </c>
    </row>
    <row r="243" spans="1:17" x14ac:dyDescent="0.25">
      <c r="A243" s="76" t="s">
        <v>80</v>
      </c>
      <c r="B243" s="168">
        <f>IF(B$74=0,0,B$74/NFM_fec!B$74)</f>
        <v>0</v>
      </c>
      <c r="C243" s="168">
        <f>IF(C$74=0,0,C$74/NFM_fec!C$74)</f>
        <v>0</v>
      </c>
      <c r="D243" s="168">
        <f>IF(D$74=0,0,D$74/NFM_fec!D$74)</f>
        <v>0</v>
      </c>
      <c r="E243" s="168">
        <f>IF(E$74=0,0,E$74/NFM_fec!E$74)</f>
        <v>0</v>
      </c>
      <c r="F243" s="168">
        <f>IF(F$74=0,0,F$74/NFM_fec!F$74)</f>
        <v>0</v>
      </c>
      <c r="G243" s="168">
        <f>IF(G$74=0,0,G$74/NFM_fec!G$74)</f>
        <v>0</v>
      </c>
      <c r="H243" s="168">
        <f>IF(H$74=0,0,H$74/NFM_fec!H$74)</f>
        <v>0</v>
      </c>
      <c r="I243" s="168">
        <f>IF(I$74=0,0,I$74/NFM_fec!I$74)</f>
        <v>0</v>
      </c>
      <c r="J243" s="168">
        <f>IF(J$74=0,0,J$74/NFM_fec!J$74)</f>
        <v>0</v>
      </c>
      <c r="K243" s="168">
        <f>IF(K$74=0,0,K$74/NFM_fec!K$74)</f>
        <v>0</v>
      </c>
      <c r="L243" s="168">
        <f>IF(L$74=0,0,L$74/NFM_fec!L$74)</f>
        <v>0</v>
      </c>
      <c r="M243" s="168">
        <f>IF(M$74=0,0,M$74/NFM_fec!M$74)</f>
        <v>0</v>
      </c>
      <c r="N243" s="168">
        <f>IF(N$74=0,0,N$74/NFM_fec!N$74)</f>
        <v>0</v>
      </c>
      <c r="O243" s="168">
        <f>IF(O$74=0,0,O$74/NFM_fec!O$74)</f>
        <v>0</v>
      </c>
      <c r="P243" s="168">
        <f>IF(P$74=0,0,P$74/NFM_fec!P$74)</f>
        <v>0</v>
      </c>
      <c r="Q243" s="168">
        <f>IF(Q$74=0,0,Q$74/NFM_fec!Q$74)</f>
        <v>0</v>
      </c>
    </row>
    <row r="244" spans="1:17" x14ac:dyDescent="0.25">
      <c r="A244" s="129" t="s">
        <v>79</v>
      </c>
      <c r="B244" s="167">
        <f>IF(B$75=0,0,B$75/NFM_fec!B$75)</f>
        <v>0</v>
      </c>
      <c r="C244" s="167">
        <f>IF(C$75=0,0,C$75/NFM_fec!C$75)</f>
        <v>0</v>
      </c>
      <c r="D244" s="167">
        <f>IF(D$75=0,0,D$75/NFM_fec!D$75)</f>
        <v>0</v>
      </c>
      <c r="E244" s="167">
        <f>IF(E$75=0,0,E$75/NFM_fec!E$75)</f>
        <v>0</v>
      </c>
      <c r="F244" s="167">
        <f>IF(F$75=0,0,F$75/NFM_fec!F$75)</f>
        <v>0</v>
      </c>
      <c r="G244" s="167">
        <f>IF(G$75=0,0,G$75/NFM_fec!G$75)</f>
        <v>0</v>
      </c>
      <c r="H244" s="167">
        <f>IF(H$75=0,0,H$75/NFM_fec!H$75)</f>
        <v>0</v>
      </c>
      <c r="I244" s="167">
        <f>IF(I$75=0,0,I$75/NFM_fec!I$75)</f>
        <v>0</v>
      </c>
      <c r="J244" s="167">
        <f>IF(J$75=0,0,J$75/NFM_fec!J$75)</f>
        <v>0</v>
      </c>
      <c r="K244" s="167">
        <f>IF(K$75=0,0,K$75/NFM_fec!K$75)</f>
        <v>0</v>
      </c>
      <c r="L244" s="167">
        <f>IF(L$75=0,0,L$75/NFM_fec!L$75)</f>
        <v>0</v>
      </c>
      <c r="M244" s="167">
        <f>IF(M$75=0,0,M$75/NFM_fec!M$75)</f>
        <v>0</v>
      </c>
      <c r="N244" s="167">
        <f>IF(N$75=0,0,N$75/NFM_fec!N$75)</f>
        <v>0</v>
      </c>
      <c r="O244" s="167">
        <f>IF(O$75=0,0,O$75/NFM_fec!O$75)</f>
        <v>0</v>
      </c>
      <c r="P244" s="167">
        <f>IF(P$75=0,0,P$75/NFM_fec!P$75)</f>
        <v>0</v>
      </c>
      <c r="Q244" s="167">
        <f>IF(Q$75=0,0,Q$75/NFM_fec!Q$75)</f>
        <v>0</v>
      </c>
    </row>
    <row r="245" spans="1:17" x14ac:dyDescent="0.25">
      <c r="A245" s="127" t="s">
        <v>149</v>
      </c>
      <c r="B245" s="166">
        <f>IF(B$80=0,0,B$80/NFM_fec!B$80)</f>
        <v>0</v>
      </c>
      <c r="C245" s="166">
        <f>IF(C$80=0,0,C$80/NFM_fec!C$80)</f>
        <v>0</v>
      </c>
      <c r="D245" s="166">
        <f>IF(D$80=0,0,D$80/NFM_fec!D$80)</f>
        <v>0</v>
      </c>
      <c r="E245" s="166">
        <f>IF(E$80=0,0,E$80/NFM_fec!E$80)</f>
        <v>0</v>
      </c>
      <c r="F245" s="166">
        <f>IF(F$80=0,0,F$80/NFM_fec!F$80)</f>
        <v>0</v>
      </c>
      <c r="G245" s="166">
        <f>IF(G$80=0,0,G$80/NFM_fec!G$80)</f>
        <v>0</v>
      </c>
      <c r="H245" s="166">
        <f>IF(H$80=0,0,H$80/NFM_fec!H$80)</f>
        <v>0</v>
      </c>
      <c r="I245" s="166">
        <f>IF(I$80=0,0,I$80/NFM_fec!I$80)</f>
        <v>0</v>
      </c>
      <c r="J245" s="166">
        <f>IF(J$80=0,0,J$80/NFM_fec!J$80)</f>
        <v>0</v>
      </c>
      <c r="K245" s="166">
        <f>IF(K$80=0,0,K$80/NFM_fec!K$80)</f>
        <v>0</v>
      </c>
      <c r="L245" s="166">
        <f>IF(L$80=0,0,L$80/NFM_fec!L$80)</f>
        <v>0</v>
      </c>
      <c r="M245" s="166">
        <f>IF(M$80=0,0,M$80/NFM_fec!M$80)</f>
        <v>0</v>
      </c>
      <c r="N245" s="166">
        <f>IF(N$80=0,0,N$80/NFM_fec!N$80)</f>
        <v>0</v>
      </c>
      <c r="O245" s="166">
        <f>IF(O$80=0,0,O$80/NFM_fec!O$80)</f>
        <v>0</v>
      </c>
      <c r="P245" s="166">
        <f>IF(P$80=0,0,P$80/NFM_fec!P$80)</f>
        <v>0</v>
      </c>
      <c r="Q245" s="166">
        <f>IF(Q$80=0,0,Q$80/NFM_fec!Q$80)</f>
        <v>0</v>
      </c>
    </row>
    <row r="246" spans="1:17" x14ac:dyDescent="0.25">
      <c r="A246" s="127" t="s">
        <v>148</v>
      </c>
      <c r="B246" s="166">
        <f>IF(B$87=0,0,B$87/NFM_fec!B$87)</f>
        <v>0</v>
      </c>
      <c r="C246" s="166">
        <f>IF(C$87=0,0,C$87/NFM_fec!C$87)</f>
        <v>0</v>
      </c>
      <c r="D246" s="166">
        <f>IF(D$87=0,0,D$87/NFM_fec!D$87)</f>
        <v>0</v>
      </c>
      <c r="E246" s="166">
        <f>IF(E$87=0,0,E$87/NFM_fec!E$87)</f>
        <v>0</v>
      </c>
      <c r="F246" s="166">
        <f>IF(F$87=0,0,F$87/NFM_fec!F$87)</f>
        <v>0</v>
      </c>
      <c r="G246" s="166">
        <f>IF(G$87=0,0,G$87/NFM_fec!G$87)</f>
        <v>0</v>
      </c>
      <c r="H246" s="166">
        <f>IF(H$87=0,0,H$87/NFM_fec!H$87)</f>
        <v>0</v>
      </c>
      <c r="I246" s="166">
        <f>IF(I$87=0,0,I$87/NFM_fec!I$87)</f>
        <v>0</v>
      </c>
      <c r="J246" s="166">
        <f>IF(J$87=0,0,J$87/NFM_fec!J$87)</f>
        <v>0</v>
      </c>
      <c r="K246" s="166">
        <f>IF(K$87=0,0,K$87/NFM_fec!K$87)</f>
        <v>0</v>
      </c>
      <c r="L246" s="166">
        <f>IF(L$87=0,0,L$87/NFM_fec!L$87)</f>
        <v>0</v>
      </c>
      <c r="M246" s="166">
        <f>IF(M$87=0,0,M$87/NFM_fec!M$87)</f>
        <v>0</v>
      </c>
      <c r="N246" s="166">
        <f>IF(N$87=0,0,N$87/NFM_fec!N$87)</f>
        <v>0</v>
      </c>
      <c r="O246" s="166">
        <f>IF(O$87=0,0,O$87/NFM_fec!O$87)</f>
        <v>0</v>
      </c>
      <c r="P246" s="166">
        <f>IF(P$87=0,0,P$87/NFM_fec!P$87)</f>
        <v>0</v>
      </c>
      <c r="Q246" s="166">
        <f>IF(Q$87=0,0,Q$87/NFM_fec!Q$87)</f>
        <v>0</v>
      </c>
    </row>
    <row r="247" spans="1:17" x14ac:dyDescent="0.25">
      <c r="A247" s="72" t="s">
        <v>147</v>
      </c>
      <c r="B247" s="165">
        <f>IF(B$94=0,0,B$94/NFM_fec!B$94)</f>
        <v>0</v>
      </c>
      <c r="C247" s="165">
        <f>IF(C$94=0,0,C$94/NFM_fec!C$94)</f>
        <v>0</v>
      </c>
      <c r="D247" s="165">
        <f>IF(D$94=0,0,D$94/NFM_fec!D$94)</f>
        <v>0</v>
      </c>
      <c r="E247" s="165">
        <f>IF(E$94=0,0,E$94/NFM_fec!E$94)</f>
        <v>0</v>
      </c>
      <c r="F247" s="165">
        <f>IF(F$94=0,0,F$94/NFM_fec!F$94)</f>
        <v>0</v>
      </c>
      <c r="G247" s="165">
        <f>IF(G$94=0,0,G$94/NFM_fec!G$94)</f>
        <v>0</v>
      </c>
      <c r="H247" s="165">
        <f>IF(H$94=0,0,H$94/NFM_fec!H$94)</f>
        <v>0</v>
      </c>
      <c r="I247" s="165">
        <f>IF(I$94=0,0,I$94/NFM_fec!I$94)</f>
        <v>0</v>
      </c>
      <c r="J247" s="165">
        <f>IF(J$94=0,0,J$94/NFM_fec!J$94)</f>
        <v>0</v>
      </c>
      <c r="K247" s="165">
        <f>IF(K$94=0,0,K$94/NFM_fec!K$94)</f>
        <v>0</v>
      </c>
      <c r="L247" s="165">
        <f>IF(L$94=0,0,L$94/NFM_fec!L$94)</f>
        <v>0</v>
      </c>
      <c r="M247" s="165">
        <f>IF(M$94=0,0,M$94/NFM_fec!M$94)</f>
        <v>0</v>
      </c>
      <c r="N247" s="165">
        <f>IF(N$94=0,0,N$94/NFM_fec!N$94)</f>
        <v>0</v>
      </c>
      <c r="O247" s="165">
        <f>IF(O$94=0,0,O$94/NFM_fec!O$94)</f>
        <v>0</v>
      </c>
      <c r="P247" s="165">
        <f>IF(P$94=0,0,P$94/NFM_fec!P$94)</f>
        <v>0</v>
      </c>
      <c r="Q247" s="16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42</v>
      </c>
      <c r="B249" s="170">
        <f>IF(B$112=0,0,B$112/NFM_fec!B$112)</f>
        <v>0</v>
      </c>
      <c r="C249" s="170">
        <f>IF(C$112=0,0,C$112/NFM_fec!C$112)</f>
        <v>0</v>
      </c>
      <c r="D249" s="170">
        <f>IF(D$112=0,0,D$112/NFM_fec!D$112)</f>
        <v>0</v>
      </c>
      <c r="E249" s="170">
        <f>IF(E$112=0,0,E$112/NFM_fec!E$112)</f>
        <v>0</v>
      </c>
      <c r="F249" s="170">
        <f>IF(F$112=0,0,F$112/NFM_fec!F$112)</f>
        <v>0</v>
      </c>
      <c r="G249" s="170">
        <f>IF(G$112=0,0,G$112/NFM_fec!G$112)</f>
        <v>0</v>
      </c>
      <c r="H249" s="170">
        <f>IF(H$112=0,0,H$112/NFM_fec!H$112)</f>
        <v>0</v>
      </c>
      <c r="I249" s="170">
        <f>IF(I$112=0,0,I$112/NFM_fec!I$112)</f>
        <v>0</v>
      </c>
      <c r="J249" s="170">
        <f>IF(J$112=0,0,J$112/NFM_fec!J$112)</f>
        <v>0</v>
      </c>
      <c r="K249" s="170">
        <f>IF(K$112=0,0,K$112/NFM_fec!K$112)</f>
        <v>0</v>
      </c>
      <c r="L249" s="170">
        <f>IF(L$112=0,0,L$112/NFM_fec!L$112)</f>
        <v>0</v>
      </c>
      <c r="M249" s="170">
        <f>IF(M$112=0,0,M$112/NFM_fec!M$112)</f>
        <v>0</v>
      </c>
      <c r="N249" s="170">
        <f>IF(N$112=0,0,N$112/NFM_fec!N$112)</f>
        <v>0</v>
      </c>
      <c r="O249" s="170">
        <f>IF(O$112=0,0,O$112/NFM_fec!O$112)</f>
        <v>0</v>
      </c>
      <c r="P249" s="170">
        <f>IF(P$112=0,0,P$112/NFM_fec!P$112)</f>
        <v>0</v>
      </c>
      <c r="Q249" s="170">
        <f>IF(Q$112=0,0,Q$112/NFM_fec!Q$112)</f>
        <v>0</v>
      </c>
    </row>
    <row r="250" spans="1:17" x14ac:dyDescent="0.25">
      <c r="A250" s="132" t="s">
        <v>83</v>
      </c>
      <c r="B250" s="169">
        <f>IF(B$113=0,0,B$113/NFM_fec!B$113)</f>
        <v>0</v>
      </c>
      <c r="C250" s="169">
        <f>IF(C$113=0,0,C$113/NFM_fec!C$113)</f>
        <v>0</v>
      </c>
      <c r="D250" s="169">
        <f>IF(D$113=0,0,D$113/NFM_fec!D$113)</f>
        <v>0</v>
      </c>
      <c r="E250" s="169">
        <f>IF(E$113=0,0,E$113/NFM_fec!E$113)</f>
        <v>0</v>
      </c>
      <c r="F250" s="169">
        <f>IF(F$113=0,0,F$113/NFM_fec!F$113)</f>
        <v>0</v>
      </c>
      <c r="G250" s="169">
        <f>IF(G$113=0,0,G$113/NFM_fec!G$113)</f>
        <v>0</v>
      </c>
      <c r="H250" s="169">
        <f>IF(H$113=0,0,H$113/NFM_fec!H$113)</f>
        <v>0</v>
      </c>
      <c r="I250" s="169">
        <f>IF(I$113=0,0,I$113/NFM_fec!I$113)</f>
        <v>0</v>
      </c>
      <c r="J250" s="169">
        <f>IF(J$113=0,0,J$113/NFM_fec!J$113)</f>
        <v>0</v>
      </c>
      <c r="K250" s="169">
        <f>IF(K$113=0,0,K$113/NFM_fec!K$113)</f>
        <v>0</v>
      </c>
      <c r="L250" s="169">
        <f>IF(L$113=0,0,L$113/NFM_fec!L$113)</f>
        <v>0</v>
      </c>
      <c r="M250" s="169">
        <f>IF(M$113=0,0,M$113/NFM_fec!M$113)</f>
        <v>0</v>
      </c>
      <c r="N250" s="169">
        <f>IF(N$113=0,0,N$113/NFM_fec!N$113)</f>
        <v>0</v>
      </c>
      <c r="O250" s="169">
        <f>IF(O$113=0,0,O$113/NFM_fec!O$113)</f>
        <v>0</v>
      </c>
      <c r="P250" s="169">
        <f>IF(P$113=0,0,P$113/NFM_fec!P$113)</f>
        <v>0</v>
      </c>
      <c r="Q250" s="169">
        <f>IF(Q$113=0,0,Q$113/NFM_fec!Q$113)</f>
        <v>0</v>
      </c>
    </row>
    <row r="251" spans="1:17" x14ac:dyDescent="0.25">
      <c r="A251" s="76" t="s">
        <v>82</v>
      </c>
      <c r="B251" s="168">
        <f>IF(B$114=0,0,B$114/NFM_fec!B$114)</f>
        <v>0</v>
      </c>
      <c r="C251" s="168">
        <f>IF(C$114=0,0,C$114/NFM_fec!C$114)</f>
        <v>0</v>
      </c>
      <c r="D251" s="168">
        <f>IF(D$114=0,0,D$114/NFM_fec!D$114)</f>
        <v>0</v>
      </c>
      <c r="E251" s="168">
        <f>IF(E$114=0,0,E$114/NFM_fec!E$114)</f>
        <v>0</v>
      </c>
      <c r="F251" s="168">
        <f>IF(F$114=0,0,F$114/NFM_fec!F$114)</f>
        <v>0</v>
      </c>
      <c r="G251" s="168">
        <f>IF(G$114=0,0,G$114/NFM_fec!G$114)</f>
        <v>0</v>
      </c>
      <c r="H251" s="168">
        <f>IF(H$114=0,0,H$114/NFM_fec!H$114)</f>
        <v>0</v>
      </c>
      <c r="I251" s="168">
        <f>IF(I$114=0,0,I$114/NFM_fec!I$114)</f>
        <v>0</v>
      </c>
      <c r="J251" s="168">
        <f>IF(J$114=0,0,J$114/NFM_fec!J$114)</f>
        <v>0</v>
      </c>
      <c r="K251" s="168">
        <f>IF(K$114=0,0,K$114/NFM_fec!K$114)</f>
        <v>0</v>
      </c>
      <c r="L251" s="168">
        <f>IF(L$114=0,0,L$114/NFM_fec!L$114)</f>
        <v>0</v>
      </c>
      <c r="M251" s="168">
        <f>IF(M$114=0,0,M$114/NFM_fec!M$114)</f>
        <v>0</v>
      </c>
      <c r="N251" s="168">
        <f>IF(N$114=0,0,N$114/NFM_fec!N$114)</f>
        <v>0</v>
      </c>
      <c r="O251" s="168">
        <f>IF(O$114=0,0,O$114/NFM_fec!O$114)</f>
        <v>0</v>
      </c>
      <c r="P251" s="168">
        <f>IF(P$114=0,0,P$114/NFM_fec!P$114)</f>
        <v>0</v>
      </c>
      <c r="Q251" s="168">
        <f>IF(Q$114=0,0,Q$114/NFM_fec!Q$114)</f>
        <v>0</v>
      </c>
    </row>
    <row r="252" spans="1:17" x14ac:dyDescent="0.25">
      <c r="A252" s="76" t="s">
        <v>81</v>
      </c>
      <c r="B252" s="168">
        <f>IF(B$115=0,0,B$115/NFM_fec!B$115)</f>
        <v>0</v>
      </c>
      <c r="C252" s="168">
        <f>IF(C$115=0,0,C$115/NFM_fec!C$115)</f>
        <v>0</v>
      </c>
      <c r="D252" s="168">
        <f>IF(D$115=0,0,D$115/NFM_fec!D$115)</f>
        <v>0</v>
      </c>
      <c r="E252" s="168">
        <f>IF(E$115=0,0,E$115/NFM_fec!E$115)</f>
        <v>0</v>
      </c>
      <c r="F252" s="168">
        <f>IF(F$115=0,0,F$115/NFM_fec!F$115)</f>
        <v>0</v>
      </c>
      <c r="G252" s="168">
        <f>IF(G$115=0,0,G$115/NFM_fec!G$115)</f>
        <v>0</v>
      </c>
      <c r="H252" s="168">
        <f>IF(H$115=0,0,H$115/NFM_fec!H$115)</f>
        <v>0</v>
      </c>
      <c r="I252" s="168">
        <f>IF(I$115=0,0,I$115/NFM_fec!I$115)</f>
        <v>0</v>
      </c>
      <c r="J252" s="168">
        <f>IF(J$115=0,0,J$115/NFM_fec!J$115)</f>
        <v>0</v>
      </c>
      <c r="K252" s="168">
        <f>IF(K$115=0,0,K$115/NFM_fec!K$115)</f>
        <v>0</v>
      </c>
      <c r="L252" s="168">
        <f>IF(L$115=0,0,L$115/NFM_fec!L$115)</f>
        <v>0</v>
      </c>
      <c r="M252" s="168">
        <f>IF(M$115=0,0,M$115/NFM_fec!M$115)</f>
        <v>0</v>
      </c>
      <c r="N252" s="168">
        <f>IF(N$115=0,0,N$115/NFM_fec!N$115)</f>
        <v>0</v>
      </c>
      <c r="O252" s="168">
        <f>IF(O$115=0,0,O$115/NFM_fec!O$115)</f>
        <v>0</v>
      </c>
      <c r="P252" s="168">
        <f>IF(P$115=0,0,P$115/NFM_fec!P$115)</f>
        <v>0</v>
      </c>
      <c r="Q252" s="168">
        <f>IF(Q$115=0,0,Q$115/NFM_fec!Q$115)</f>
        <v>0</v>
      </c>
    </row>
    <row r="253" spans="1:17" x14ac:dyDescent="0.25">
      <c r="A253" s="76" t="s">
        <v>80</v>
      </c>
      <c r="B253" s="168">
        <f>IF(B$116=0,0,B$116/NFM_fec!B$116)</f>
        <v>0</v>
      </c>
      <c r="C253" s="168">
        <f>IF(C$116=0,0,C$116/NFM_fec!C$116)</f>
        <v>0</v>
      </c>
      <c r="D253" s="168">
        <f>IF(D$116=0,0,D$116/NFM_fec!D$116)</f>
        <v>0</v>
      </c>
      <c r="E253" s="168">
        <f>IF(E$116=0,0,E$116/NFM_fec!E$116)</f>
        <v>0</v>
      </c>
      <c r="F253" s="168">
        <f>IF(F$116=0,0,F$116/NFM_fec!F$116)</f>
        <v>0</v>
      </c>
      <c r="G253" s="168">
        <f>IF(G$116=0,0,G$116/NFM_fec!G$116)</f>
        <v>0</v>
      </c>
      <c r="H253" s="168">
        <f>IF(H$116=0,0,H$116/NFM_fec!H$116)</f>
        <v>0</v>
      </c>
      <c r="I253" s="168">
        <f>IF(I$116=0,0,I$116/NFM_fec!I$116)</f>
        <v>0</v>
      </c>
      <c r="J253" s="168">
        <f>IF(J$116=0,0,J$116/NFM_fec!J$116)</f>
        <v>0</v>
      </c>
      <c r="K253" s="168">
        <f>IF(K$116=0,0,K$116/NFM_fec!K$116)</f>
        <v>0</v>
      </c>
      <c r="L253" s="168">
        <f>IF(L$116=0,0,L$116/NFM_fec!L$116)</f>
        <v>0</v>
      </c>
      <c r="M253" s="168">
        <f>IF(M$116=0,0,M$116/NFM_fec!M$116)</f>
        <v>0</v>
      </c>
      <c r="N253" s="168">
        <f>IF(N$116=0,0,N$116/NFM_fec!N$116)</f>
        <v>0</v>
      </c>
      <c r="O253" s="168">
        <f>IF(O$116=0,0,O$116/NFM_fec!O$116)</f>
        <v>0</v>
      </c>
      <c r="P253" s="168">
        <f>IF(P$116=0,0,P$116/NFM_fec!P$116)</f>
        <v>0</v>
      </c>
      <c r="Q253" s="168">
        <f>IF(Q$116=0,0,Q$116/NFM_fec!Q$116)</f>
        <v>0</v>
      </c>
    </row>
    <row r="254" spans="1:17" x14ac:dyDescent="0.25">
      <c r="A254" s="129" t="s">
        <v>79</v>
      </c>
      <c r="B254" s="167">
        <f>IF(B$117=0,0,B$117/NFM_fec!B$117)</f>
        <v>0</v>
      </c>
      <c r="C254" s="167">
        <f>IF(C$117=0,0,C$117/NFM_fec!C$117)</f>
        <v>0</v>
      </c>
      <c r="D254" s="167">
        <f>IF(D$117=0,0,D$117/NFM_fec!D$117)</f>
        <v>0</v>
      </c>
      <c r="E254" s="167">
        <f>IF(E$117=0,0,E$117/NFM_fec!E$117)</f>
        <v>0</v>
      </c>
      <c r="F254" s="167">
        <f>IF(F$117=0,0,F$117/NFM_fec!F$117)</f>
        <v>0</v>
      </c>
      <c r="G254" s="167">
        <f>IF(G$117=0,0,G$117/NFM_fec!G$117)</f>
        <v>0</v>
      </c>
      <c r="H254" s="167">
        <f>IF(H$117=0,0,H$117/NFM_fec!H$117)</f>
        <v>0</v>
      </c>
      <c r="I254" s="167">
        <f>IF(I$117=0,0,I$117/NFM_fec!I$117)</f>
        <v>0</v>
      </c>
      <c r="J254" s="167">
        <f>IF(J$117=0,0,J$117/NFM_fec!J$117)</f>
        <v>0</v>
      </c>
      <c r="K254" s="167">
        <f>IF(K$117=0,0,K$117/NFM_fec!K$117)</f>
        <v>0</v>
      </c>
      <c r="L254" s="167">
        <f>IF(L$117=0,0,L$117/NFM_fec!L$117)</f>
        <v>0</v>
      </c>
      <c r="M254" s="167">
        <f>IF(M$117=0,0,M$117/NFM_fec!M$117)</f>
        <v>0</v>
      </c>
      <c r="N254" s="167">
        <f>IF(N$117=0,0,N$117/NFM_fec!N$117)</f>
        <v>0</v>
      </c>
      <c r="O254" s="167">
        <f>IF(O$117=0,0,O$117/NFM_fec!O$117)</f>
        <v>0</v>
      </c>
      <c r="P254" s="167">
        <f>IF(P$117=0,0,P$117/NFM_fec!P$117)</f>
        <v>0</v>
      </c>
      <c r="Q254" s="167">
        <f>IF(Q$117=0,0,Q$117/NFM_fec!Q$117)</f>
        <v>0</v>
      </c>
    </row>
    <row r="255" spans="1:17" x14ac:dyDescent="0.25">
      <c r="A255" s="127" t="s">
        <v>146</v>
      </c>
      <c r="B255" s="166">
        <f>IF(B$122=0,0,B$122/NFM_fec!B$122)</f>
        <v>0</v>
      </c>
      <c r="C255" s="166">
        <f>IF(C$122=0,0,C$122/NFM_fec!C$122)</f>
        <v>0</v>
      </c>
      <c r="D255" s="166">
        <f>IF(D$122=0,0,D$122/NFM_fec!D$122)</f>
        <v>0</v>
      </c>
      <c r="E255" s="166">
        <f>IF(E$122=0,0,E$122/NFM_fec!E$122)</f>
        <v>0</v>
      </c>
      <c r="F255" s="166">
        <f>IF(F$122=0,0,F$122/NFM_fec!F$122)</f>
        <v>0</v>
      </c>
      <c r="G255" s="166">
        <f>IF(G$122=0,0,G$122/NFM_fec!G$122)</f>
        <v>0</v>
      </c>
      <c r="H255" s="166">
        <f>IF(H$122=0,0,H$122/NFM_fec!H$122)</f>
        <v>0</v>
      </c>
      <c r="I255" s="166">
        <f>IF(I$122=0,0,I$122/NFM_fec!I$122)</f>
        <v>0</v>
      </c>
      <c r="J255" s="166">
        <f>IF(J$122=0,0,J$122/NFM_fec!J$122)</f>
        <v>0</v>
      </c>
      <c r="K255" s="166">
        <f>IF(K$122=0,0,K$122/NFM_fec!K$122)</f>
        <v>0</v>
      </c>
      <c r="L255" s="166">
        <f>IF(L$122=0,0,L$122/NFM_fec!L$122)</f>
        <v>0</v>
      </c>
      <c r="M255" s="166">
        <f>IF(M$122=0,0,M$122/NFM_fec!M$122)</f>
        <v>0</v>
      </c>
      <c r="N255" s="166">
        <f>IF(N$122=0,0,N$122/NFM_fec!N$122)</f>
        <v>0</v>
      </c>
      <c r="O255" s="166">
        <f>IF(O$122=0,0,O$122/NFM_fec!O$122)</f>
        <v>0</v>
      </c>
      <c r="P255" s="166">
        <f>IF(P$122=0,0,P$122/NFM_fec!P$122)</f>
        <v>0</v>
      </c>
      <c r="Q255" s="166">
        <f>IF(Q$122=0,0,Q$122/NFM_fec!Q$122)</f>
        <v>0</v>
      </c>
    </row>
    <row r="256" spans="1:17" x14ac:dyDescent="0.25">
      <c r="A256" s="127" t="s">
        <v>145</v>
      </c>
      <c r="B256" s="166">
        <f>IF(B$130=0,0,B$130/NFM_fec!B$130)</f>
        <v>0</v>
      </c>
      <c r="C256" s="166">
        <f>IF(C$130=0,0,C$130/NFM_fec!C$130)</f>
        <v>0</v>
      </c>
      <c r="D256" s="166">
        <f>IF(D$130=0,0,D$130/NFM_fec!D$130)</f>
        <v>0</v>
      </c>
      <c r="E256" s="166">
        <f>IF(E$130=0,0,E$130/NFM_fec!E$130)</f>
        <v>0</v>
      </c>
      <c r="F256" s="166">
        <f>IF(F$130=0,0,F$130/NFM_fec!F$130)</f>
        <v>0</v>
      </c>
      <c r="G256" s="166">
        <f>IF(G$130=0,0,G$130/NFM_fec!G$130)</f>
        <v>0</v>
      </c>
      <c r="H256" s="166">
        <f>IF(H$130=0,0,H$130/NFM_fec!H$130)</f>
        <v>0</v>
      </c>
      <c r="I256" s="166">
        <f>IF(I$130=0,0,I$130/NFM_fec!I$130)</f>
        <v>0</v>
      </c>
      <c r="J256" s="166">
        <f>IF(J$130=0,0,J$130/NFM_fec!J$130)</f>
        <v>0</v>
      </c>
      <c r="K256" s="166">
        <f>IF(K$130=0,0,K$130/NFM_fec!K$130)</f>
        <v>0</v>
      </c>
      <c r="L256" s="166">
        <f>IF(L$130=0,0,L$130/NFM_fec!L$130)</f>
        <v>0</v>
      </c>
      <c r="M256" s="166">
        <f>IF(M$130=0,0,M$130/NFM_fec!M$130)</f>
        <v>0</v>
      </c>
      <c r="N256" s="166">
        <f>IF(N$130=0,0,N$130/NFM_fec!N$130)</f>
        <v>0</v>
      </c>
      <c r="O256" s="166">
        <f>IF(O$130=0,0,O$130/NFM_fec!O$130)</f>
        <v>0</v>
      </c>
      <c r="P256" s="166">
        <f>IF(P$130=0,0,P$130/NFM_fec!P$130)</f>
        <v>0</v>
      </c>
      <c r="Q256" s="166">
        <f>IF(Q$130=0,0,Q$130/NFM_fec!Q$130)</f>
        <v>0</v>
      </c>
    </row>
    <row r="257" spans="1:17" x14ac:dyDescent="0.25">
      <c r="A257" s="72" t="s">
        <v>144</v>
      </c>
      <c r="B257" s="165">
        <f>IF(B$137=0,0,B$137/NFM_fec!B$137)</f>
        <v>0</v>
      </c>
      <c r="C257" s="165">
        <f>IF(C$137=0,0,C$137/NFM_fec!C$137)</f>
        <v>0</v>
      </c>
      <c r="D257" s="165">
        <f>IF(D$137=0,0,D$137/NFM_fec!D$137)</f>
        <v>0</v>
      </c>
      <c r="E257" s="165">
        <f>IF(E$137=0,0,E$137/NFM_fec!E$137)</f>
        <v>0</v>
      </c>
      <c r="F257" s="165">
        <f>IF(F$137=0,0,F$137/NFM_fec!F$137)</f>
        <v>0</v>
      </c>
      <c r="G257" s="165">
        <f>IF(G$137=0,0,G$137/NFM_fec!G$137)</f>
        <v>0</v>
      </c>
      <c r="H257" s="165">
        <f>IF(H$137=0,0,H$137/NFM_fec!H$137)</f>
        <v>0</v>
      </c>
      <c r="I257" s="165">
        <f>IF(I$137=0,0,I$137/NFM_fec!I$137)</f>
        <v>0</v>
      </c>
      <c r="J257" s="165">
        <f>IF(J$137=0,0,J$137/NFM_fec!J$137)</f>
        <v>0</v>
      </c>
      <c r="K257" s="165">
        <f>IF(K$137=0,0,K$137/NFM_fec!K$137)</f>
        <v>0</v>
      </c>
      <c r="L257" s="165">
        <f>IF(L$137=0,0,L$137/NFM_fec!L$137)</f>
        <v>0</v>
      </c>
      <c r="M257" s="165">
        <f>IF(M$137=0,0,M$137/NFM_fec!M$137)</f>
        <v>0</v>
      </c>
      <c r="N257" s="165">
        <f>IF(N$137=0,0,N$137/NFM_fec!N$137)</f>
        <v>0</v>
      </c>
      <c r="O257" s="165">
        <f>IF(O$137=0,0,O$137/NFM_fec!O$137)</f>
        <v>0</v>
      </c>
      <c r="P257" s="165">
        <f>IF(P$137=0,0,P$137/NFM_fec!P$137)</f>
        <v>0</v>
      </c>
      <c r="Q257" s="165">
        <f>IF(Q$137=0,0,Q$137/NFM_fec!Q$137)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theme="4" tint="0.79998168889431442"/>
    <pageSetUpPr fitToPage="1"/>
  </sheetPr>
  <dimension ref="A1:Q25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4" spans="1:17" x14ac:dyDescent="0.25">
      <c r="A4" s="164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</row>
    <row r="5" spans="1:17" ht="12.75" x14ac:dyDescent="0.25">
      <c r="A5" s="97" t="s">
        <v>44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152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151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4" t="s">
        <v>30</v>
      </c>
      <c r="B27" s="208">
        <v>0</v>
      </c>
      <c r="C27" s="208">
        <v>0</v>
      </c>
      <c r="D27" s="208">
        <v>0</v>
      </c>
      <c r="E27" s="208">
        <v>0</v>
      </c>
      <c r="F27" s="208">
        <v>0</v>
      </c>
      <c r="G27" s="208">
        <v>0</v>
      </c>
      <c r="H27" s="208">
        <v>0</v>
      </c>
      <c r="I27" s="208">
        <v>0</v>
      </c>
      <c r="J27" s="208">
        <v>0</v>
      </c>
      <c r="K27" s="208">
        <v>0</v>
      </c>
      <c r="L27" s="208">
        <v>0</v>
      </c>
      <c r="M27" s="208">
        <v>0</v>
      </c>
      <c r="N27" s="208">
        <v>0</v>
      </c>
      <c r="O27" s="208">
        <v>0</v>
      </c>
      <c r="P27" s="208">
        <v>0</v>
      </c>
      <c r="Q27" s="208">
        <v>0</v>
      </c>
    </row>
    <row r="28" spans="1:17" x14ac:dyDescent="0.25">
      <c r="A28" s="84" t="s">
        <v>125</v>
      </c>
      <c r="B28" s="208">
        <v>0</v>
      </c>
      <c r="C28" s="208">
        <v>0</v>
      </c>
      <c r="D28" s="208">
        <v>0</v>
      </c>
      <c r="E28" s="208">
        <v>0</v>
      </c>
      <c r="F28" s="208">
        <v>0</v>
      </c>
      <c r="G28" s="208">
        <v>0</v>
      </c>
      <c r="H28" s="208">
        <v>0</v>
      </c>
      <c r="I28" s="208">
        <v>0</v>
      </c>
      <c r="J28" s="208">
        <v>0</v>
      </c>
      <c r="K28" s="208">
        <v>0</v>
      </c>
      <c r="L28" s="208">
        <v>0</v>
      </c>
      <c r="M28" s="208">
        <v>0</v>
      </c>
      <c r="N28" s="208">
        <v>0</v>
      </c>
      <c r="O28" s="208">
        <v>0</v>
      </c>
      <c r="P28" s="208">
        <v>0</v>
      </c>
      <c r="Q28" s="208">
        <v>0</v>
      </c>
    </row>
    <row r="29" spans="1:17" x14ac:dyDescent="0.25">
      <c r="A29" s="84" t="s">
        <v>29</v>
      </c>
      <c r="B29" s="208">
        <v>0</v>
      </c>
      <c r="C29" s="208">
        <v>0</v>
      </c>
      <c r="D29" s="208">
        <v>0</v>
      </c>
      <c r="E29" s="208">
        <v>0</v>
      </c>
      <c r="F29" s="208">
        <v>0</v>
      </c>
      <c r="G29" s="208">
        <v>0</v>
      </c>
      <c r="H29" s="208">
        <v>0</v>
      </c>
      <c r="I29" s="208">
        <v>0</v>
      </c>
      <c r="J29" s="208">
        <v>0</v>
      </c>
      <c r="K29" s="208">
        <v>0</v>
      </c>
      <c r="L29" s="208">
        <v>0</v>
      </c>
      <c r="M29" s="208">
        <v>0</v>
      </c>
      <c r="N29" s="208">
        <v>0</v>
      </c>
      <c r="O29" s="208">
        <v>0</v>
      </c>
      <c r="P29" s="208">
        <v>0</v>
      </c>
      <c r="Q29" s="208">
        <v>0</v>
      </c>
    </row>
    <row r="30" spans="1:17" x14ac:dyDescent="0.25">
      <c r="A30" s="84" t="s">
        <v>26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82" t="s">
        <v>21</v>
      </c>
      <c r="B31" s="207">
        <v>0</v>
      </c>
      <c r="C31" s="207">
        <v>0</v>
      </c>
      <c r="D31" s="207">
        <v>0</v>
      </c>
      <c r="E31" s="207">
        <v>0</v>
      </c>
      <c r="F31" s="207">
        <v>0</v>
      </c>
      <c r="G31" s="207">
        <v>0</v>
      </c>
      <c r="H31" s="207">
        <v>0</v>
      </c>
      <c r="I31" s="207">
        <v>0</v>
      </c>
      <c r="J31" s="207">
        <v>0</v>
      </c>
      <c r="K31" s="207">
        <v>0</v>
      </c>
      <c r="L31" s="207">
        <v>0</v>
      </c>
      <c r="M31" s="207">
        <v>0</v>
      </c>
      <c r="N31" s="207">
        <v>0</v>
      </c>
      <c r="O31" s="207">
        <v>0</v>
      </c>
      <c r="P31" s="207">
        <v>0</v>
      </c>
      <c r="Q31" s="207">
        <v>0</v>
      </c>
    </row>
    <row r="32" spans="1:17" x14ac:dyDescent="0.25">
      <c r="A32" s="196"/>
      <c r="B32" s="196"/>
      <c r="C32" s="196"/>
      <c r="D32" s="196"/>
      <c r="E32" s="196"/>
      <c r="F32" s="196"/>
      <c r="G32" s="196"/>
      <c r="H32" s="196"/>
      <c r="I32" s="196"/>
      <c r="J32" s="196"/>
      <c r="K32" s="196"/>
      <c r="L32" s="196"/>
      <c r="M32" s="196"/>
      <c r="N32" s="196"/>
      <c r="O32" s="196"/>
      <c r="P32" s="196"/>
      <c r="Q32" s="196"/>
    </row>
    <row r="33" spans="1:17" ht="12.75" x14ac:dyDescent="0.25">
      <c r="A33" s="97" t="s">
        <v>43</v>
      </c>
      <c r="B33" s="96">
        <v>0</v>
      </c>
      <c r="C33" s="96">
        <v>0</v>
      </c>
      <c r="D33" s="96">
        <v>0</v>
      </c>
      <c r="E33" s="96">
        <v>0</v>
      </c>
      <c r="F33" s="96">
        <v>0</v>
      </c>
      <c r="G33" s="96">
        <v>0</v>
      </c>
      <c r="H33" s="96">
        <v>0</v>
      </c>
      <c r="I33" s="96">
        <v>0</v>
      </c>
      <c r="J33" s="96">
        <v>0</v>
      </c>
      <c r="K33" s="96">
        <v>0</v>
      </c>
      <c r="L33" s="96">
        <v>0</v>
      </c>
      <c r="M33" s="96">
        <v>0</v>
      </c>
      <c r="N33" s="96">
        <v>0</v>
      </c>
      <c r="O33" s="96">
        <v>0</v>
      </c>
      <c r="P33" s="96">
        <v>0</v>
      </c>
      <c r="Q33" s="96">
        <v>0</v>
      </c>
    </row>
    <row r="34" spans="1:17" x14ac:dyDescent="0.25">
      <c r="A34" s="132" t="s">
        <v>83</v>
      </c>
      <c r="B34" s="160">
        <v>0</v>
      </c>
      <c r="C34" s="160">
        <v>0</v>
      </c>
      <c r="D34" s="160">
        <v>0</v>
      </c>
      <c r="E34" s="160">
        <v>0</v>
      </c>
      <c r="F34" s="160">
        <v>0</v>
      </c>
      <c r="G34" s="160">
        <v>0</v>
      </c>
      <c r="H34" s="160">
        <v>0</v>
      </c>
      <c r="I34" s="160">
        <v>0</v>
      </c>
      <c r="J34" s="160">
        <v>0</v>
      </c>
      <c r="K34" s="160">
        <v>0</v>
      </c>
      <c r="L34" s="160">
        <v>0</v>
      </c>
      <c r="M34" s="160">
        <v>0</v>
      </c>
      <c r="N34" s="160">
        <v>0</v>
      </c>
      <c r="O34" s="160">
        <v>0</v>
      </c>
      <c r="P34" s="160">
        <v>0</v>
      </c>
      <c r="Q34" s="160">
        <v>0</v>
      </c>
    </row>
    <row r="35" spans="1:17" x14ac:dyDescent="0.25">
      <c r="A35" s="76" t="s">
        <v>82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76" t="s">
        <v>81</v>
      </c>
      <c r="B36" s="159">
        <v>0</v>
      </c>
      <c r="C36" s="159">
        <v>0</v>
      </c>
      <c r="D36" s="159">
        <v>0</v>
      </c>
      <c r="E36" s="159">
        <v>0</v>
      </c>
      <c r="F36" s="159">
        <v>0</v>
      </c>
      <c r="G36" s="159">
        <v>0</v>
      </c>
      <c r="H36" s="159">
        <v>0</v>
      </c>
      <c r="I36" s="159">
        <v>0</v>
      </c>
      <c r="J36" s="159">
        <v>0</v>
      </c>
      <c r="K36" s="159">
        <v>0</v>
      </c>
      <c r="L36" s="159">
        <v>0</v>
      </c>
      <c r="M36" s="159">
        <v>0</v>
      </c>
      <c r="N36" s="159">
        <v>0</v>
      </c>
      <c r="O36" s="159">
        <v>0</v>
      </c>
      <c r="P36" s="159">
        <v>0</v>
      </c>
      <c r="Q36" s="159">
        <v>0</v>
      </c>
    </row>
    <row r="37" spans="1:17" x14ac:dyDescent="0.25">
      <c r="A37" s="76" t="s">
        <v>80</v>
      </c>
      <c r="B37" s="159">
        <v>0</v>
      </c>
      <c r="C37" s="159">
        <v>0</v>
      </c>
      <c r="D37" s="159">
        <v>0</v>
      </c>
      <c r="E37" s="159">
        <v>0</v>
      </c>
      <c r="F37" s="159">
        <v>0</v>
      </c>
      <c r="G37" s="159">
        <v>0</v>
      </c>
      <c r="H37" s="159">
        <v>0</v>
      </c>
      <c r="I37" s="159">
        <v>0</v>
      </c>
      <c r="J37" s="159">
        <v>0</v>
      </c>
      <c r="K37" s="159">
        <v>0</v>
      </c>
      <c r="L37" s="159">
        <v>0</v>
      </c>
      <c r="M37" s="159">
        <v>0</v>
      </c>
      <c r="N37" s="159">
        <v>0</v>
      </c>
      <c r="O37" s="159">
        <v>0</v>
      </c>
      <c r="P37" s="159">
        <v>0</v>
      </c>
      <c r="Q37" s="159">
        <v>0</v>
      </c>
    </row>
    <row r="38" spans="1:17" x14ac:dyDescent="0.25">
      <c r="A38" s="129" t="s">
        <v>79</v>
      </c>
      <c r="B38" s="158">
        <v>0</v>
      </c>
      <c r="C38" s="158">
        <v>0</v>
      </c>
      <c r="D38" s="158">
        <v>0</v>
      </c>
      <c r="E38" s="158">
        <v>0</v>
      </c>
      <c r="F38" s="158">
        <v>0</v>
      </c>
      <c r="G38" s="158">
        <v>0</v>
      </c>
      <c r="H38" s="158">
        <v>0</v>
      </c>
      <c r="I38" s="158">
        <v>0</v>
      </c>
      <c r="J38" s="158">
        <v>0</v>
      </c>
      <c r="K38" s="158">
        <v>0</v>
      </c>
      <c r="L38" s="158">
        <v>0</v>
      </c>
      <c r="M38" s="158">
        <v>0</v>
      </c>
      <c r="N38" s="158">
        <v>0</v>
      </c>
      <c r="O38" s="158">
        <v>0</v>
      </c>
      <c r="P38" s="158">
        <v>0</v>
      </c>
      <c r="Q38" s="158">
        <v>0</v>
      </c>
    </row>
    <row r="39" spans="1:17" x14ac:dyDescent="0.25">
      <c r="A39" s="92" t="s">
        <v>125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26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1:17" x14ac:dyDescent="0.25">
      <c r="A41" s="92" t="s">
        <v>126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</row>
    <row r="42" spans="1:17" x14ac:dyDescent="0.25">
      <c r="A42" s="92" t="s">
        <v>21</v>
      </c>
      <c r="B42" s="157">
        <v>0</v>
      </c>
      <c r="C42" s="157">
        <v>0</v>
      </c>
      <c r="D42" s="157">
        <v>0</v>
      </c>
      <c r="E42" s="157">
        <v>0</v>
      </c>
      <c r="F42" s="157">
        <v>0</v>
      </c>
      <c r="G42" s="157">
        <v>0</v>
      </c>
      <c r="H42" s="157">
        <v>0</v>
      </c>
      <c r="I42" s="157">
        <v>0</v>
      </c>
      <c r="J42" s="157">
        <v>0</v>
      </c>
      <c r="K42" s="157">
        <v>0</v>
      </c>
      <c r="L42" s="157">
        <v>0</v>
      </c>
      <c r="M42" s="157">
        <v>0</v>
      </c>
      <c r="N42" s="157">
        <v>0</v>
      </c>
      <c r="O42" s="157">
        <v>0</v>
      </c>
      <c r="P42" s="157">
        <v>0</v>
      </c>
      <c r="Q42" s="157">
        <v>0</v>
      </c>
    </row>
    <row r="43" spans="1:17" x14ac:dyDescent="0.25">
      <c r="A43" s="156" t="s">
        <v>150</v>
      </c>
      <c r="B43" s="204">
        <v>0</v>
      </c>
      <c r="C43" s="204">
        <v>0</v>
      </c>
      <c r="D43" s="204">
        <v>0</v>
      </c>
      <c r="E43" s="204">
        <v>0</v>
      </c>
      <c r="F43" s="204">
        <v>0</v>
      </c>
      <c r="G43" s="204">
        <v>0</v>
      </c>
      <c r="H43" s="204">
        <v>0</v>
      </c>
      <c r="I43" s="204">
        <v>0</v>
      </c>
      <c r="J43" s="204">
        <v>0</v>
      </c>
      <c r="K43" s="204">
        <v>0</v>
      </c>
      <c r="L43" s="204">
        <v>0</v>
      </c>
      <c r="M43" s="204">
        <v>0</v>
      </c>
      <c r="N43" s="204">
        <v>0</v>
      </c>
      <c r="O43" s="204">
        <v>0</v>
      </c>
      <c r="P43" s="204">
        <v>0</v>
      </c>
      <c r="Q43" s="204">
        <v>0</v>
      </c>
    </row>
    <row r="44" spans="1:17" x14ac:dyDescent="0.25">
      <c r="A44" s="156" t="s">
        <v>148</v>
      </c>
      <c r="B44" s="206">
        <v>0</v>
      </c>
      <c r="C44" s="206">
        <v>0</v>
      </c>
      <c r="D44" s="206">
        <v>0</v>
      </c>
      <c r="E44" s="206">
        <v>0</v>
      </c>
      <c r="F44" s="206">
        <v>0</v>
      </c>
      <c r="G44" s="206">
        <v>0</v>
      </c>
      <c r="H44" s="206">
        <v>0</v>
      </c>
      <c r="I44" s="206">
        <v>0</v>
      </c>
      <c r="J44" s="206">
        <v>0</v>
      </c>
      <c r="K44" s="206">
        <v>0</v>
      </c>
      <c r="L44" s="206">
        <v>0</v>
      </c>
      <c r="M44" s="206">
        <v>0</v>
      </c>
      <c r="N44" s="206">
        <v>0</v>
      </c>
      <c r="O44" s="206">
        <v>0</v>
      </c>
      <c r="P44" s="206">
        <v>0</v>
      </c>
      <c r="Q44" s="206">
        <v>0</v>
      </c>
    </row>
    <row r="45" spans="1:17" x14ac:dyDescent="0.25">
      <c r="A45" s="152" t="s">
        <v>164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4" t="s">
        <v>30</v>
      </c>
      <c r="B46" s="205">
        <v>0</v>
      </c>
      <c r="C46" s="205">
        <v>0</v>
      </c>
      <c r="D46" s="205">
        <v>0</v>
      </c>
      <c r="E46" s="205">
        <v>0</v>
      </c>
      <c r="F46" s="205">
        <v>0</v>
      </c>
      <c r="G46" s="205">
        <v>0</v>
      </c>
      <c r="H46" s="205">
        <v>0</v>
      </c>
      <c r="I46" s="205">
        <v>0</v>
      </c>
      <c r="J46" s="205">
        <v>0</v>
      </c>
      <c r="K46" s="205">
        <v>0</v>
      </c>
      <c r="L46" s="205">
        <v>0</v>
      </c>
      <c r="M46" s="205">
        <v>0</v>
      </c>
      <c r="N46" s="205">
        <v>0</v>
      </c>
      <c r="O46" s="205">
        <v>0</v>
      </c>
      <c r="P46" s="205">
        <v>0</v>
      </c>
      <c r="Q46" s="205">
        <v>0</v>
      </c>
    </row>
    <row r="47" spans="1:17" x14ac:dyDescent="0.25">
      <c r="A47" s="154" t="s">
        <v>125</v>
      </c>
      <c r="B47" s="205">
        <v>0</v>
      </c>
      <c r="C47" s="205">
        <v>0</v>
      </c>
      <c r="D47" s="205">
        <v>0</v>
      </c>
      <c r="E47" s="205">
        <v>0</v>
      </c>
      <c r="F47" s="205">
        <v>0</v>
      </c>
      <c r="G47" s="205">
        <v>0</v>
      </c>
      <c r="H47" s="205">
        <v>0</v>
      </c>
      <c r="I47" s="205">
        <v>0</v>
      </c>
      <c r="J47" s="205">
        <v>0</v>
      </c>
      <c r="K47" s="205">
        <v>0</v>
      </c>
      <c r="L47" s="205">
        <v>0</v>
      </c>
      <c r="M47" s="205">
        <v>0</v>
      </c>
      <c r="N47" s="205">
        <v>0</v>
      </c>
      <c r="O47" s="205">
        <v>0</v>
      </c>
      <c r="P47" s="205">
        <v>0</v>
      </c>
      <c r="Q47" s="205">
        <v>0</v>
      </c>
    </row>
    <row r="48" spans="1:17" x14ac:dyDescent="0.25">
      <c r="A48" s="154" t="s">
        <v>29</v>
      </c>
      <c r="B48" s="205">
        <v>0</v>
      </c>
      <c r="C48" s="205">
        <v>0</v>
      </c>
      <c r="D48" s="205">
        <v>0</v>
      </c>
      <c r="E48" s="205">
        <v>0</v>
      </c>
      <c r="F48" s="205">
        <v>0</v>
      </c>
      <c r="G48" s="205">
        <v>0</v>
      </c>
      <c r="H48" s="205">
        <v>0</v>
      </c>
      <c r="I48" s="205">
        <v>0</v>
      </c>
      <c r="J48" s="205">
        <v>0</v>
      </c>
      <c r="K48" s="205">
        <v>0</v>
      </c>
      <c r="L48" s="205">
        <v>0</v>
      </c>
      <c r="M48" s="205">
        <v>0</v>
      </c>
      <c r="N48" s="205">
        <v>0</v>
      </c>
      <c r="O48" s="205">
        <v>0</v>
      </c>
      <c r="P48" s="205">
        <v>0</v>
      </c>
      <c r="Q48" s="205">
        <v>0</v>
      </c>
    </row>
    <row r="49" spans="1:17" x14ac:dyDescent="0.25">
      <c r="A49" s="154" t="s">
        <v>26</v>
      </c>
      <c r="B49" s="205">
        <v>0</v>
      </c>
      <c r="C49" s="205">
        <v>0</v>
      </c>
      <c r="D49" s="205">
        <v>0</v>
      </c>
      <c r="E49" s="205">
        <v>0</v>
      </c>
      <c r="F49" s="205">
        <v>0</v>
      </c>
      <c r="G49" s="205">
        <v>0</v>
      </c>
      <c r="H49" s="205">
        <v>0</v>
      </c>
      <c r="I49" s="205">
        <v>0</v>
      </c>
      <c r="J49" s="205">
        <v>0</v>
      </c>
      <c r="K49" s="205">
        <v>0</v>
      </c>
      <c r="L49" s="205">
        <v>0</v>
      </c>
      <c r="M49" s="205">
        <v>0</v>
      </c>
      <c r="N49" s="205">
        <v>0</v>
      </c>
      <c r="O49" s="205">
        <v>0</v>
      </c>
      <c r="P49" s="205">
        <v>0</v>
      </c>
      <c r="Q49" s="205">
        <v>0</v>
      </c>
    </row>
    <row r="50" spans="1:17" x14ac:dyDescent="0.25">
      <c r="A50" s="152" t="s">
        <v>163</v>
      </c>
      <c r="B50" s="151">
        <v>0</v>
      </c>
      <c r="C50" s="151">
        <v>0</v>
      </c>
      <c r="D50" s="151">
        <v>0</v>
      </c>
      <c r="E50" s="151">
        <v>0</v>
      </c>
      <c r="F50" s="151">
        <v>0</v>
      </c>
      <c r="G50" s="151">
        <v>0</v>
      </c>
      <c r="H50" s="151">
        <v>0</v>
      </c>
      <c r="I50" s="151">
        <v>0</v>
      </c>
      <c r="J50" s="151">
        <v>0</v>
      </c>
      <c r="K50" s="151">
        <v>0</v>
      </c>
      <c r="L50" s="151">
        <v>0</v>
      </c>
      <c r="M50" s="151">
        <v>0</v>
      </c>
      <c r="N50" s="151">
        <v>0</v>
      </c>
      <c r="O50" s="151">
        <v>0</v>
      </c>
      <c r="P50" s="151">
        <v>0</v>
      </c>
      <c r="Q50" s="151">
        <v>0</v>
      </c>
    </row>
    <row r="51" spans="1:17" x14ac:dyDescent="0.25">
      <c r="A51" s="156" t="s">
        <v>147</v>
      </c>
      <c r="B51" s="206">
        <v>0</v>
      </c>
      <c r="C51" s="206">
        <v>0</v>
      </c>
      <c r="D51" s="206">
        <v>0</v>
      </c>
      <c r="E51" s="206">
        <v>0</v>
      </c>
      <c r="F51" s="206">
        <v>0</v>
      </c>
      <c r="G51" s="206">
        <v>0</v>
      </c>
      <c r="H51" s="206">
        <v>0</v>
      </c>
      <c r="I51" s="206">
        <v>0</v>
      </c>
      <c r="J51" s="206">
        <v>0</v>
      </c>
      <c r="K51" s="206">
        <v>0</v>
      </c>
      <c r="L51" s="206">
        <v>0</v>
      </c>
      <c r="M51" s="206">
        <v>0</v>
      </c>
      <c r="N51" s="206">
        <v>0</v>
      </c>
      <c r="O51" s="206">
        <v>0</v>
      </c>
      <c r="P51" s="206">
        <v>0</v>
      </c>
      <c r="Q51" s="206">
        <v>0</v>
      </c>
    </row>
    <row r="52" spans="1:17" x14ac:dyDescent="0.25">
      <c r="A52" s="152" t="s">
        <v>162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4" t="s">
        <v>30</v>
      </c>
      <c r="B53" s="153">
        <v>0</v>
      </c>
      <c r="C53" s="153">
        <v>0</v>
      </c>
      <c r="D53" s="153">
        <v>0</v>
      </c>
      <c r="E53" s="153">
        <v>0</v>
      </c>
      <c r="F53" s="153">
        <v>0</v>
      </c>
      <c r="G53" s="153">
        <v>0</v>
      </c>
      <c r="H53" s="153">
        <v>0</v>
      </c>
      <c r="I53" s="153">
        <v>0</v>
      </c>
      <c r="J53" s="153">
        <v>0</v>
      </c>
      <c r="K53" s="153">
        <v>0</v>
      </c>
      <c r="L53" s="153">
        <v>0</v>
      </c>
      <c r="M53" s="153">
        <v>0</v>
      </c>
      <c r="N53" s="153">
        <v>0</v>
      </c>
      <c r="O53" s="153">
        <v>0</v>
      </c>
      <c r="P53" s="153">
        <v>0</v>
      </c>
      <c r="Q53" s="153">
        <v>0</v>
      </c>
    </row>
    <row r="54" spans="1:17" x14ac:dyDescent="0.25">
      <c r="A54" s="154" t="s">
        <v>125</v>
      </c>
      <c r="B54" s="153">
        <v>0</v>
      </c>
      <c r="C54" s="153">
        <v>0</v>
      </c>
      <c r="D54" s="153">
        <v>0</v>
      </c>
      <c r="E54" s="153">
        <v>0</v>
      </c>
      <c r="F54" s="153">
        <v>0</v>
      </c>
      <c r="G54" s="153">
        <v>0</v>
      </c>
      <c r="H54" s="153">
        <v>0</v>
      </c>
      <c r="I54" s="153">
        <v>0</v>
      </c>
      <c r="J54" s="153">
        <v>0</v>
      </c>
      <c r="K54" s="153">
        <v>0</v>
      </c>
      <c r="L54" s="153">
        <v>0</v>
      </c>
      <c r="M54" s="153">
        <v>0</v>
      </c>
      <c r="N54" s="153">
        <v>0</v>
      </c>
      <c r="O54" s="153">
        <v>0</v>
      </c>
      <c r="P54" s="153">
        <v>0</v>
      </c>
      <c r="Q54" s="153">
        <v>0</v>
      </c>
    </row>
    <row r="55" spans="1:17" x14ac:dyDescent="0.25">
      <c r="A55" s="154" t="s">
        <v>26</v>
      </c>
      <c r="B55" s="153">
        <v>0</v>
      </c>
      <c r="C55" s="153">
        <v>0</v>
      </c>
      <c r="D55" s="153">
        <v>0</v>
      </c>
      <c r="E55" s="153">
        <v>0</v>
      </c>
      <c r="F55" s="153">
        <v>0</v>
      </c>
      <c r="G55" s="153">
        <v>0</v>
      </c>
      <c r="H55" s="153">
        <v>0</v>
      </c>
      <c r="I55" s="153">
        <v>0</v>
      </c>
      <c r="J55" s="153">
        <v>0</v>
      </c>
      <c r="K55" s="153">
        <v>0</v>
      </c>
      <c r="L55" s="153">
        <v>0</v>
      </c>
      <c r="M55" s="153">
        <v>0</v>
      </c>
      <c r="N55" s="153">
        <v>0</v>
      </c>
      <c r="O55" s="153">
        <v>0</v>
      </c>
      <c r="P55" s="153">
        <v>0</v>
      </c>
      <c r="Q55" s="153">
        <v>0</v>
      </c>
    </row>
    <row r="56" spans="1:17" x14ac:dyDescent="0.25">
      <c r="A56" s="152" t="s">
        <v>161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50" t="s">
        <v>33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31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30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125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29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28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26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25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86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0" t="s">
        <v>22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152" t="s">
        <v>160</v>
      </c>
      <c r="B67" s="151">
        <v>0</v>
      </c>
      <c r="C67" s="151">
        <v>0</v>
      </c>
      <c r="D67" s="151">
        <v>0</v>
      </c>
      <c r="E67" s="151">
        <v>0</v>
      </c>
      <c r="F67" s="151">
        <v>0</v>
      </c>
      <c r="G67" s="151">
        <v>0</v>
      </c>
      <c r="H67" s="151">
        <v>0</v>
      </c>
      <c r="I67" s="151">
        <v>0</v>
      </c>
      <c r="J67" s="151">
        <v>0</v>
      </c>
      <c r="K67" s="151">
        <v>0</v>
      </c>
      <c r="L67" s="151">
        <v>0</v>
      </c>
      <c r="M67" s="151">
        <v>0</v>
      </c>
      <c r="N67" s="151">
        <v>0</v>
      </c>
      <c r="O67" s="151">
        <v>0</v>
      </c>
      <c r="P67" s="151">
        <v>0</v>
      </c>
      <c r="Q67" s="151">
        <v>0</v>
      </c>
    </row>
    <row r="68" spans="1:17" x14ac:dyDescent="0.25">
      <c r="A68" s="177" t="s">
        <v>98</v>
      </c>
      <c r="B68" s="176">
        <v>0</v>
      </c>
      <c r="C68" s="176">
        <v>0</v>
      </c>
      <c r="D68" s="176">
        <v>0</v>
      </c>
      <c r="E68" s="176">
        <v>0</v>
      </c>
      <c r="F68" s="176">
        <v>0</v>
      </c>
      <c r="G68" s="176">
        <v>0</v>
      </c>
      <c r="H68" s="176">
        <v>0</v>
      </c>
      <c r="I68" s="176">
        <v>0</v>
      </c>
      <c r="J68" s="176">
        <v>0</v>
      </c>
      <c r="K68" s="176">
        <v>0</v>
      </c>
      <c r="L68" s="176">
        <v>0</v>
      </c>
      <c r="M68" s="176">
        <v>0</v>
      </c>
      <c r="N68" s="176">
        <v>0</v>
      </c>
      <c r="O68" s="176">
        <v>0</v>
      </c>
      <c r="P68" s="176">
        <v>0</v>
      </c>
      <c r="Q68" s="176">
        <v>0</v>
      </c>
    </row>
    <row r="69" spans="1:17" x14ac:dyDescent="0.25">
      <c r="A69" s="196"/>
      <c r="B69" s="196"/>
      <c r="C69" s="196"/>
      <c r="D69" s="196"/>
      <c r="E69" s="196"/>
      <c r="F69" s="196"/>
      <c r="G69" s="196"/>
      <c r="H69" s="196"/>
      <c r="I69" s="196"/>
      <c r="J69" s="196"/>
      <c r="K69" s="196"/>
      <c r="L69" s="196"/>
      <c r="M69" s="196"/>
      <c r="N69" s="196"/>
      <c r="O69" s="196"/>
      <c r="P69" s="196"/>
      <c r="Q69" s="196"/>
    </row>
    <row r="70" spans="1:17" ht="12.75" x14ac:dyDescent="0.25">
      <c r="A70" s="97" t="s">
        <v>344</v>
      </c>
      <c r="B70" s="96">
        <v>0</v>
      </c>
      <c r="C70" s="96">
        <v>0</v>
      </c>
      <c r="D70" s="96">
        <v>0</v>
      </c>
      <c r="E70" s="96">
        <v>0</v>
      </c>
      <c r="F70" s="96">
        <v>0</v>
      </c>
      <c r="G70" s="96">
        <v>0</v>
      </c>
      <c r="H70" s="96">
        <v>0</v>
      </c>
      <c r="I70" s="96">
        <v>0</v>
      </c>
      <c r="J70" s="96">
        <v>0</v>
      </c>
      <c r="K70" s="96">
        <v>0</v>
      </c>
      <c r="L70" s="96">
        <v>0</v>
      </c>
      <c r="M70" s="96">
        <v>0</v>
      </c>
      <c r="N70" s="96">
        <v>0</v>
      </c>
      <c r="O70" s="96">
        <v>0</v>
      </c>
      <c r="P70" s="96">
        <v>0</v>
      </c>
      <c r="Q70" s="96">
        <v>0</v>
      </c>
    </row>
    <row r="71" spans="1:17" x14ac:dyDescent="0.25">
      <c r="A71" s="132" t="s">
        <v>83</v>
      </c>
      <c r="B71" s="160">
        <v>0</v>
      </c>
      <c r="C71" s="160">
        <v>0</v>
      </c>
      <c r="D71" s="160">
        <v>0</v>
      </c>
      <c r="E71" s="160">
        <v>0</v>
      </c>
      <c r="F71" s="160">
        <v>0</v>
      </c>
      <c r="G71" s="160">
        <v>0</v>
      </c>
      <c r="H71" s="160">
        <v>0</v>
      </c>
      <c r="I71" s="160">
        <v>0</v>
      </c>
      <c r="J71" s="160">
        <v>0</v>
      </c>
      <c r="K71" s="160">
        <v>0</v>
      </c>
      <c r="L71" s="160">
        <v>0</v>
      </c>
      <c r="M71" s="160">
        <v>0</v>
      </c>
      <c r="N71" s="160">
        <v>0</v>
      </c>
      <c r="O71" s="160">
        <v>0</v>
      </c>
      <c r="P71" s="160">
        <v>0</v>
      </c>
      <c r="Q71" s="160">
        <v>0</v>
      </c>
    </row>
    <row r="72" spans="1:17" x14ac:dyDescent="0.25">
      <c r="A72" s="76" t="s">
        <v>82</v>
      </c>
      <c r="B72" s="159">
        <v>0</v>
      </c>
      <c r="C72" s="159">
        <v>0</v>
      </c>
      <c r="D72" s="159">
        <v>0</v>
      </c>
      <c r="E72" s="159">
        <v>0</v>
      </c>
      <c r="F72" s="159">
        <v>0</v>
      </c>
      <c r="G72" s="159">
        <v>0</v>
      </c>
      <c r="H72" s="159">
        <v>0</v>
      </c>
      <c r="I72" s="159">
        <v>0</v>
      </c>
      <c r="J72" s="159">
        <v>0</v>
      </c>
      <c r="K72" s="159">
        <v>0</v>
      </c>
      <c r="L72" s="159">
        <v>0</v>
      </c>
      <c r="M72" s="159">
        <v>0</v>
      </c>
      <c r="N72" s="159">
        <v>0</v>
      </c>
      <c r="O72" s="159">
        <v>0</v>
      </c>
      <c r="P72" s="159">
        <v>0</v>
      </c>
      <c r="Q72" s="159">
        <v>0</v>
      </c>
    </row>
    <row r="73" spans="1:17" x14ac:dyDescent="0.25">
      <c r="A73" s="76" t="s">
        <v>81</v>
      </c>
      <c r="B73" s="159">
        <v>0</v>
      </c>
      <c r="C73" s="159">
        <v>0</v>
      </c>
      <c r="D73" s="159">
        <v>0</v>
      </c>
      <c r="E73" s="159">
        <v>0</v>
      </c>
      <c r="F73" s="159">
        <v>0</v>
      </c>
      <c r="G73" s="159">
        <v>0</v>
      </c>
      <c r="H73" s="159">
        <v>0</v>
      </c>
      <c r="I73" s="159">
        <v>0</v>
      </c>
      <c r="J73" s="159">
        <v>0</v>
      </c>
      <c r="K73" s="159">
        <v>0</v>
      </c>
      <c r="L73" s="159">
        <v>0</v>
      </c>
      <c r="M73" s="159">
        <v>0</v>
      </c>
      <c r="N73" s="159">
        <v>0</v>
      </c>
      <c r="O73" s="159">
        <v>0</v>
      </c>
      <c r="P73" s="159">
        <v>0</v>
      </c>
      <c r="Q73" s="159">
        <v>0</v>
      </c>
    </row>
    <row r="74" spans="1:17" x14ac:dyDescent="0.25">
      <c r="A74" s="76" t="s">
        <v>80</v>
      </c>
      <c r="B74" s="159">
        <v>0</v>
      </c>
      <c r="C74" s="159">
        <v>0</v>
      </c>
      <c r="D74" s="159">
        <v>0</v>
      </c>
      <c r="E74" s="159">
        <v>0</v>
      </c>
      <c r="F74" s="159">
        <v>0</v>
      </c>
      <c r="G74" s="159">
        <v>0</v>
      </c>
      <c r="H74" s="159">
        <v>0</v>
      </c>
      <c r="I74" s="159">
        <v>0</v>
      </c>
      <c r="J74" s="159">
        <v>0</v>
      </c>
      <c r="K74" s="159">
        <v>0</v>
      </c>
      <c r="L74" s="159">
        <v>0</v>
      </c>
      <c r="M74" s="159">
        <v>0</v>
      </c>
      <c r="N74" s="159">
        <v>0</v>
      </c>
      <c r="O74" s="159">
        <v>0</v>
      </c>
      <c r="P74" s="159">
        <v>0</v>
      </c>
      <c r="Q74" s="159">
        <v>0</v>
      </c>
    </row>
    <row r="75" spans="1:17" x14ac:dyDescent="0.25">
      <c r="A75" s="129" t="s">
        <v>79</v>
      </c>
      <c r="B75" s="158">
        <v>0</v>
      </c>
      <c r="C75" s="158">
        <v>0</v>
      </c>
      <c r="D75" s="158">
        <v>0</v>
      </c>
      <c r="E75" s="158">
        <v>0</v>
      </c>
      <c r="F75" s="158">
        <v>0</v>
      </c>
      <c r="G75" s="158">
        <v>0</v>
      </c>
      <c r="H75" s="158">
        <v>0</v>
      </c>
      <c r="I75" s="158">
        <v>0</v>
      </c>
      <c r="J75" s="158">
        <v>0</v>
      </c>
      <c r="K75" s="158">
        <v>0</v>
      </c>
      <c r="L75" s="158">
        <v>0</v>
      </c>
      <c r="M75" s="158">
        <v>0</v>
      </c>
      <c r="N75" s="158">
        <v>0</v>
      </c>
      <c r="O75" s="158">
        <v>0</v>
      </c>
      <c r="P75" s="158">
        <v>0</v>
      </c>
      <c r="Q75" s="158">
        <v>0</v>
      </c>
    </row>
    <row r="76" spans="1:17" x14ac:dyDescent="0.25">
      <c r="A76" s="92" t="s">
        <v>125</v>
      </c>
      <c r="B76" s="91">
        <v>0</v>
      </c>
      <c r="C76" s="91">
        <v>0</v>
      </c>
      <c r="D76" s="91">
        <v>0</v>
      </c>
      <c r="E76" s="91">
        <v>0</v>
      </c>
      <c r="F76" s="91">
        <v>0</v>
      </c>
      <c r="G76" s="91">
        <v>0</v>
      </c>
      <c r="H76" s="91">
        <v>0</v>
      </c>
      <c r="I76" s="91">
        <v>0</v>
      </c>
      <c r="J76" s="91">
        <v>0</v>
      </c>
      <c r="K76" s="91">
        <v>0</v>
      </c>
      <c r="L76" s="91">
        <v>0</v>
      </c>
      <c r="M76" s="91">
        <v>0</v>
      </c>
      <c r="N76" s="91">
        <v>0</v>
      </c>
      <c r="O76" s="91">
        <v>0</v>
      </c>
      <c r="P76" s="91">
        <v>0</v>
      </c>
      <c r="Q76" s="91">
        <v>0</v>
      </c>
    </row>
    <row r="77" spans="1:17" x14ac:dyDescent="0.25">
      <c r="A77" s="92" t="s">
        <v>26</v>
      </c>
      <c r="B77" s="91">
        <v>0</v>
      </c>
      <c r="C77" s="91">
        <v>0</v>
      </c>
      <c r="D77" s="91">
        <v>0</v>
      </c>
      <c r="E77" s="91">
        <v>0</v>
      </c>
      <c r="F77" s="91">
        <v>0</v>
      </c>
      <c r="G77" s="91">
        <v>0</v>
      </c>
      <c r="H77" s="91">
        <v>0</v>
      </c>
      <c r="I77" s="91">
        <v>0</v>
      </c>
      <c r="J77" s="91">
        <v>0</v>
      </c>
      <c r="K77" s="91">
        <v>0</v>
      </c>
      <c r="L77" s="91">
        <v>0</v>
      </c>
      <c r="M77" s="91">
        <v>0</v>
      </c>
      <c r="N77" s="91">
        <v>0</v>
      </c>
      <c r="O77" s="91">
        <v>0</v>
      </c>
      <c r="P77" s="91">
        <v>0</v>
      </c>
      <c r="Q77" s="91">
        <v>0</v>
      </c>
    </row>
    <row r="78" spans="1:17" x14ac:dyDescent="0.25">
      <c r="A78" s="92" t="s">
        <v>126</v>
      </c>
      <c r="B78" s="91">
        <v>0</v>
      </c>
      <c r="C78" s="91">
        <v>0</v>
      </c>
      <c r="D78" s="91">
        <v>0</v>
      </c>
      <c r="E78" s="91">
        <v>0</v>
      </c>
      <c r="F78" s="91">
        <v>0</v>
      </c>
      <c r="G78" s="91">
        <v>0</v>
      </c>
      <c r="H78" s="91">
        <v>0</v>
      </c>
      <c r="I78" s="91">
        <v>0</v>
      </c>
      <c r="J78" s="91">
        <v>0</v>
      </c>
      <c r="K78" s="91">
        <v>0</v>
      </c>
      <c r="L78" s="91">
        <v>0</v>
      </c>
      <c r="M78" s="91">
        <v>0</v>
      </c>
      <c r="N78" s="91">
        <v>0</v>
      </c>
      <c r="O78" s="91">
        <v>0</v>
      </c>
      <c r="P78" s="91">
        <v>0</v>
      </c>
      <c r="Q78" s="91">
        <v>0</v>
      </c>
    </row>
    <row r="79" spans="1:17" x14ac:dyDescent="0.25">
      <c r="A79" s="92" t="s">
        <v>21</v>
      </c>
      <c r="B79" s="157">
        <v>0</v>
      </c>
      <c r="C79" s="157">
        <v>0</v>
      </c>
      <c r="D79" s="157">
        <v>0</v>
      </c>
      <c r="E79" s="157">
        <v>0</v>
      </c>
      <c r="F79" s="157">
        <v>0</v>
      </c>
      <c r="G79" s="157">
        <v>0</v>
      </c>
      <c r="H79" s="157">
        <v>0</v>
      </c>
      <c r="I79" s="157">
        <v>0</v>
      </c>
      <c r="J79" s="157">
        <v>0</v>
      </c>
      <c r="K79" s="157">
        <v>0</v>
      </c>
      <c r="L79" s="157">
        <v>0</v>
      </c>
      <c r="M79" s="157">
        <v>0</v>
      </c>
      <c r="N79" s="157">
        <v>0</v>
      </c>
      <c r="O79" s="157">
        <v>0</v>
      </c>
      <c r="P79" s="157">
        <v>0</v>
      </c>
      <c r="Q79" s="157">
        <v>0</v>
      </c>
    </row>
    <row r="80" spans="1:17" x14ac:dyDescent="0.25">
      <c r="A80" s="156" t="s">
        <v>149</v>
      </c>
      <c r="B80" s="204">
        <v>0</v>
      </c>
      <c r="C80" s="204">
        <v>0</v>
      </c>
      <c r="D80" s="204">
        <v>0</v>
      </c>
      <c r="E80" s="204">
        <v>0</v>
      </c>
      <c r="F80" s="204">
        <v>0</v>
      </c>
      <c r="G80" s="204">
        <v>0</v>
      </c>
      <c r="H80" s="204">
        <v>0</v>
      </c>
      <c r="I80" s="204">
        <v>0</v>
      </c>
      <c r="J80" s="204">
        <v>0</v>
      </c>
      <c r="K80" s="204">
        <v>0</v>
      </c>
      <c r="L80" s="204">
        <v>0</v>
      </c>
      <c r="M80" s="204">
        <v>0</v>
      </c>
      <c r="N80" s="204">
        <v>0</v>
      </c>
      <c r="O80" s="204">
        <v>0</v>
      </c>
      <c r="P80" s="204">
        <v>0</v>
      </c>
      <c r="Q80" s="204">
        <v>0</v>
      </c>
    </row>
    <row r="81" spans="1:17" x14ac:dyDescent="0.25">
      <c r="A81" s="152" t="s">
        <v>166</v>
      </c>
      <c r="B81" s="151">
        <v>0</v>
      </c>
      <c r="C81" s="151">
        <v>0</v>
      </c>
      <c r="D81" s="151">
        <v>0</v>
      </c>
      <c r="E81" s="151">
        <v>0</v>
      </c>
      <c r="F81" s="151">
        <v>0</v>
      </c>
      <c r="G81" s="151">
        <v>0</v>
      </c>
      <c r="H81" s="151">
        <v>0</v>
      </c>
      <c r="I81" s="151">
        <v>0</v>
      </c>
      <c r="J81" s="151">
        <v>0</v>
      </c>
      <c r="K81" s="151">
        <v>0</v>
      </c>
      <c r="L81" s="151">
        <v>0</v>
      </c>
      <c r="M81" s="151">
        <v>0</v>
      </c>
      <c r="N81" s="151">
        <v>0</v>
      </c>
      <c r="O81" s="151">
        <v>0</v>
      </c>
      <c r="P81" s="151">
        <v>0</v>
      </c>
      <c r="Q81" s="151">
        <v>0</v>
      </c>
    </row>
    <row r="82" spans="1:17" x14ac:dyDescent="0.25">
      <c r="A82" s="154" t="s">
        <v>30</v>
      </c>
      <c r="B82" s="153">
        <v>0</v>
      </c>
      <c r="C82" s="153">
        <v>0</v>
      </c>
      <c r="D82" s="153">
        <v>0</v>
      </c>
      <c r="E82" s="153">
        <v>0</v>
      </c>
      <c r="F82" s="153">
        <v>0</v>
      </c>
      <c r="G82" s="153">
        <v>0</v>
      </c>
      <c r="H82" s="153">
        <v>0</v>
      </c>
      <c r="I82" s="153">
        <v>0</v>
      </c>
      <c r="J82" s="153">
        <v>0</v>
      </c>
      <c r="K82" s="153">
        <v>0</v>
      </c>
      <c r="L82" s="153">
        <v>0</v>
      </c>
      <c r="M82" s="153">
        <v>0</v>
      </c>
      <c r="N82" s="153">
        <v>0</v>
      </c>
      <c r="O82" s="153">
        <v>0</v>
      </c>
      <c r="P82" s="153">
        <v>0</v>
      </c>
      <c r="Q82" s="153">
        <v>0</v>
      </c>
    </row>
    <row r="83" spans="1:17" x14ac:dyDescent="0.25">
      <c r="A83" s="154" t="s">
        <v>125</v>
      </c>
      <c r="B83" s="153">
        <v>0</v>
      </c>
      <c r="C83" s="153">
        <v>0</v>
      </c>
      <c r="D83" s="153">
        <v>0</v>
      </c>
      <c r="E83" s="153">
        <v>0</v>
      </c>
      <c r="F83" s="153">
        <v>0</v>
      </c>
      <c r="G83" s="153">
        <v>0</v>
      </c>
      <c r="H83" s="153">
        <v>0</v>
      </c>
      <c r="I83" s="153">
        <v>0</v>
      </c>
      <c r="J83" s="153">
        <v>0</v>
      </c>
      <c r="K83" s="153">
        <v>0</v>
      </c>
      <c r="L83" s="153">
        <v>0</v>
      </c>
      <c r="M83" s="153">
        <v>0</v>
      </c>
      <c r="N83" s="153">
        <v>0</v>
      </c>
      <c r="O83" s="153">
        <v>0</v>
      </c>
      <c r="P83" s="153">
        <v>0</v>
      </c>
      <c r="Q83" s="153">
        <v>0</v>
      </c>
    </row>
    <row r="84" spans="1:17" x14ac:dyDescent="0.25">
      <c r="A84" s="154" t="s">
        <v>29</v>
      </c>
      <c r="B84" s="153">
        <v>0</v>
      </c>
      <c r="C84" s="153">
        <v>0</v>
      </c>
      <c r="D84" s="153">
        <v>0</v>
      </c>
      <c r="E84" s="153">
        <v>0</v>
      </c>
      <c r="F84" s="153">
        <v>0</v>
      </c>
      <c r="G84" s="153">
        <v>0</v>
      </c>
      <c r="H84" s="153">
        <v>0</v>
      </c>
      <c r="I84" s="153">
        <v>0</v>
      </c>
      <c r="J84" s="153">
        <v>0</v>
      </c>
      <c r="K84" s="153">
        <v>0</v>
      </c>
      <c r="L84" s="153">
        <v>0</v>
      </c>
      <c r="M84" s="153">
        <v>0</v>
      </c>
      <c r="N84" s="153">
        <v>0</v>
      </c>
      <c r="O84" s="153">
        <v>0</v>
      </c>
      <c r="P84" s="153">
        <v>0</v>
      </c>
      <c r="Q84" s="153">
        <v>0</v>
      </c>
    </row>
    <row r="85" spans="1:17" x14ac:dyDescent="0.25">
      <c r="A85" s="154" t="s">
        <v>26</v>
      </c>
      <c r="B85" s="153">
        <v>0</v>
      </c>
      <c r="C85" s="153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0</v>
      </c>
      <c r="L85" s="153">
        <v>0</v>
      </c>
      <c r="M85" s="153">
        <v>0</v>
      </c>
      <c r="N85" s="153">
        <v>0</v>
      </c>
      <c r="O85" s="153">
        <v>0</v>
      </c>
      <c r="P85" s="153">
        <v>0</v>
      </c>
      <c r="Q85" s="153">
        <v>0</v>
      </c>
    </row>
    <row r="86" spans="1:17" x14ac:dyDescent="0.25">
      <c r="A86" s="152" t="s">
        <v>165</v>
      </c>
      <c r="B86" s="151">
        <v>0</v>
      </c>
      <c r="C86" s="151">
        <v>0</v>
      </c>
      <c r="D86" s="151">
        <v>0</v>
      </c>
      <c r="E86" s="151">
        <v>0</v>
      </c>
      <c r="F86" s="151">
        <v>0</v>
      </c>
      <c r="G86" s="151">
        <v>0</v>
      </c>
      <c r="H86" s="151">
        <v>0</v>
      </c>
      <c r="I86" s="151">
        <v>0</v>
      </c>
      <c r="J86" s="151">
        <v>0</v>
      </c>
      <c r="K86" s="151">
        <v>0</v>
      </c>
      <c r="L86" s="151">
        <v>0</v>
      </c>
      <c r="M86" s="151">
        <v>0</v>
      </c>
      <c r="N86" s="151">
        <v>0</v>
      </c>
      <c r="O86" s="151">
        <v>0</v>
      </c>
      <c r="P86" s="151">
        <v>0</v>
      </c>
      <c r="Q86" s="151">
        <v>0</v>
      </c>
    </row>
    <row r="87" spans="1:17" x14ac:dyDescent="0.25">
      <c r="A87" s="156" t="s">
        <v>148</v>
      </c>
      <c r="B87" s="206">
        <v>0</v>
      </c>
      <c r="C87" s="206">
        <v>0</v>
      </c>
      <c r="D87" s="206">
        <v>0</v>
      </c>
      <c r="E87" s="206">
        <v>0</v>
      </c>
      <c r="F87" s="206">
        <v>0</v>
      </c>
      <c r="G87" s="206">
        <v>0</v>
      </c>
      <c r="H87" s="206">
        <v>0</v>
      </c>
      <c r="I87" s="206">
        <v>0</v>
      </c>
      <c r="J87" s="206">
        <v>0</v>
      </c>
      <c r="K87" s="206">
        <v>0</v>
      </c>
      <c r="L87" s="206">
        <v>0</v>
      </c>
      <c r="M87" s="206">
        <v>0</v>
      </c>
      <c r="N87" s="206">
        <v>0</v>
      </c>
      <c r="O87" s="206">
        <v>0</v>
      </c>
      <c r="P87" s="206">
        <v>0</v>
      </c>
      <c r="Q87" s="206">
        <v>0</v>
      </c>
    </row>
    <row r="88" spans="1:17" x14ac:dyDescent="0.25">
      <c r="A88" s="152" t="s">
        <v>164</v>
      </c>
      <c r="B88" s="151">
        <v>0</v>
      </c>
      <c r="C88" s="151">
        <v>0</v>
      </c>
      <c r="D88" s="151">
        <v>0</v>
      </c>
      <c r="E88" s="151">
        <v>0</v>
      </c>
      <c r="F88" s="151">
        <v>0</v>
      </c>
      <c r="G88" s="151">
        <v>0</v>
      </c>
      <c r="H88" s="151">
        <v>0</v>
      </c>
      <c r="I88" s="151">
        <v>0</v>
      </c>
      <c r="J88" s="151">
        <v>0</v>
      </c>
      <c r="K88" s="151">
        <v>0</v>
      </c>
      <c r="L88" s="151">
        <v>0</v>
      </c>
      <c r="M88" s="151">
        <v>0</v>
      </c>
      <c r="N88" s="151">
        <v>0</v>
      </c>
      <c r="O88" s="151">
        <v>0</v>
      </c>
      <c r="P88" s="151">
        <v>0</v>
      </c>
      <c r="Q88" s="151">
        <v>0</v>
      </c>
    </row>
    <row r="89" spans="1:17" x14ac:dyDescent="0.25">
      <c r="A89" s="154" t="s">
        <v>30</v>
      </c>
      <c r="B89" s="205">
        <v>0</v>
      </c>
      <c r="C89" s="205">
        <v>0</v>
      </c>
      <c r="D89" s="205">
        <v>0</v>
      </c>
      <c r="E89" s="205">
        <v>0</v>
      </c>
      <c r="F89" s="205">
        <v>0</v>
      </c>
      <c r="G89" s="205">
        <v>0</v>
      </c>
      <c r="H89" s="205">
        <v>0</v>
      </c>
      <c r="I89" s="205">
        <v>0</v>
      </c>
      <c r="J89" s="205">
        <v>0</v>
      </c>
      <c r="K89" s="205">
        <v>0</v>
      </c>
      <c r="L89" s="205">
        <v>0</v>
      </c>
      <c r="M89" s="205">
        <v>0</v>
      </c>
      <c r="N89" s="205">
        <v>0</v>
      </c>
      <c r="O89" s="205">
        <v>0</v>
      </c>
      <c r="P89" s="205">
        <v>0</v>
      </c>
      <c r="Q89" s="205">
        <v>0</v>
      </c>
    </row>
    <row r="90" spans="1:17" x14ac:dyDescent="0.25">
      <c r="A90" s="154" t="s">
        <v>125</v>
      </c>
      <c r="B90" s="205">
        <v>0</v>
      </c>
      <c r="C90" s="205">
        <v>0</v>
      </c>
      <c r="D90" s="205">
        <v>0</v>
      </c>
      <c r="E90" s="205">
        <v>0</v>
      </c>
      <c r="F90" s="205">
        <v>0</v>
      </c>
      <c r="G90" s="205">
        <v>0</v>
      </c>
      <c r="H90" s="205">
        <v>0</v>
      </c>
      <c r="I90" s="205">
        <v>0</v>
      </c>
      <c r="J90" s="205">
        <v>0</v>
      </c>
      <c r="K90" s="205">
        <v>0</v>
      </c>
      <c r="L90" s="205">
        <v>0</v>
      </c>
      <c r="M90" s="205">
        <v>0</v>
      </c>
      <c r="N90" s="205">
        <v>0</v>
      </c>
      <c r="O90" s="205">
        <v>0</v>
      </c>
      <c r="P90" s="205">
        <v>0</v>
      </c>
      <c r="Q90" s="205">
        <v>0</v>
      </c>
    </row>
    <row r="91" spans="1:17" x14ac:dyDescent="0.25">
      <c r="A91" s="154" t="s">
        <v>29</v>
      </c>
      <c r="B91" s="205">
        <v>0</v>
      </c>
      <c r="C91" s="205">
        <v>0</v>
      </c>
      <c r="D91" s="205">
        <v>0</v>
      </c>
      <c r="E91" s="205">
        <v>0</v>
      </c>
      <c r="F91" s="205">
        <v>0</v>
      </c>
      <c r="G91" s="205">
        <v>0</v>
      </c>
      <c r="H91" s="205">
        <v>0</v>
      </c>
      <c r="I91" s="205">
        <v>0</v>
      </c>
      <c r="J91" s="205">
        <v>0</v>
      </c>
      <c r="K91" s="205">
        <v>0</v>
      </c>
      <c r="L91" s="205">
        <v>0</v>
      </c>
      <c r="M91" s="205">
        <v>0</v>
      </c>
      <c r="N91" s="205">
        <v>0</v>
      </c>
      <c r="O91" s="205">
        <v>0</v>
      </c>
      <c r="P91" s="205">
        <v>0</v>
      </c>
      <c r="Q91" s="205">
        <v>0</v>
      </c>
    </row>
    <row r="92" spans="1:17" x14ac:dyDescent="0.25">
      <c r="A92" s="154" t="s">
        <v>26</v>
      </c>
      <c r="B92" s="205">
        <v>0</v>
      </c>
      <c r="C92" s="205">
        <v>0</v>
      </c>
      <c r="D92" s="205">
        <v>0</v>
      </c>
      <c r="E92" s="205">
        <v>0</v>
      </c>
      <c r="F92" s="205">
        <v>0</v>
      </c>
      <c r="G92" s="205">
        <v>0</v>
      </c>
      <c r="H92" s="205">
        <v>0</v>
      </c>
      <c r="I92" s="205">
        <v>0</v>
      </c>
      <c r="J92" s="205">
        <v>0</v>
      </c>
      <c r="K92" s="205">
        <v>0</v>
      </c>
      <c r="L92" s="205">
        <v>0</v>
      </c>
      <c r="M92" s="205">
        <v>0</v>
      </c>
      <c r="N92" s="205">
        <v>0</v>
      </c>
      <c r="O92" s="205">
        <v>0</v>
      </c>
      <c r="P92" s="205">
        <v>0</v>
      </c>
      <c r="Q92" s="205">
        <v>0</v>
      </c>
    </row>
    <row r="93" spans="1:17" x14ac:dyDescent="0.25">
      <c r="A93" s="152" t="s">
        <v>163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6" t="s">
        <v>147</v>
      </c>
      <c r="B94" s="206">
        <v>0</v>
      </c>
      <c r="C94" s="206">
        <v>0</v>
      </c>
      <c r="D94" s="206">
        <v>0</v>
      </c>
      <c r="E94" s="206">
        <v>0</v>
      </c>
      <c r="F94" s="206">
        <v>0</v>
      </c>
      <c r="G94" s="206">
        <v>0</v>
      </c>
      <c r="H94" s="206">
        <v>0</v>
      </c>
      <c r="I94" s="206">
        <v>0</v>
      </c>
      <c r="J94" s="206">
        <v>0</v>
      </c>
      <c r="K94" s="206">
        <v>0</v>
      </c>
      <c r="L94" s="206">
        <v>0</v>
      </c>
      <c r="M94" s="206">
        <v>0</v>
      </c>
      <c r="N94" s="206">
        <v>0</v>
      </c>
      <c r="O94" s="206">
        <v>0</v>
      </c>
      <c r="P94" s="206">
        <v>0</v>
      </c>
      <c r="Q94" s="206">
        <v>0</v>
      </c>
    </row>
    <row r="95" spans="1:17" x14ac:dyDescent="0.25">
      <c r="A95" s="152" t="s">
        <v>162</v>
      </c>
      <c r="B95" s="151">
        <v>0</v>
      </c>
      <c r="C95" s="151">
        <v>0</v>
      </c>
      <c r="D95" s="151">
        <v>0</v>
      </c>
      <c r="E95" s="151">
        <v>0</v>
      </c>
      <c r="F95" s="151">
        <v>0</v>
      </c>
      <c r="G95" s="151">
        <v>0</v>
      </c>
      <c r="H95" s="151">
        <v>0</v>
      </c>
      <c r="I95" s="151">
        <v>0</v>
      </c>
      <c r="J95" s="151">
        <v>0</v>
      </c>
      <c r="K95" s="151">
        <v>0</v>
      </c>
      <c r="L95" s="151">
        <v>0</v>
      </c>
      <c r="M95" s="151">
        <v>0</v>
      </c>
      <c r="N95" s="151">
        <v>0</v>
      </c>
      <c r="O95" s="151">
        <v>0</v>
      </c>
      <c r="P95" s="151">
        <v>0</v>
      </c>
      <c r="Q95" s="151">
        <v>0</v>
      </c>
    </row>
    <row r="96" spans="1:17" x14ac:dyDescent="0.25">
      <c r="A96" s="154" t="s">
        <v>30</v>
      </c>
      <c r="B96" s="153">
        <v>0</v>
      </c>
      <c r="C96" s="153">
        <v>0</v>
      </c>
      <c r="D96" s="153">
        <v>0</v>
      </c>
      <c r="E96" s="153">
        <v>0</v>
      </c>
      <c r="F96" s="153">
        <v>0</v>
      </c>
      <c r="G96" s="153">
        <v>0</v>
      </c>
      <c r="H96" s="153">
        <v>0</v>
      </c>
      <c r="I96" s="153">
        <v>0</v>
      </c>
      <c r="J96" s="153">
        <v>0</v>
      </c>
      <c r="K96" s="153">
        <v>0</v>
      </c>
      <c r="L96" s="153">
        <v>0</v>
      </c>
      <c r="M96" s="153">
        <v>0</v>
      </c>
      <c r="N96" s="153">
        <v>0</v>
      </c>
      <c r="O96" s="153">
        <v>0</v>
      </c>
      <c r="P96" s="153">
        <v>0</v>
      </c>
      <c r="Q96" s="153">
        <v>0</v>
      </c>
    </row>
    <row r="97" spans="1:17" x14ac:dyDescent="0.25">
      <c r="A97" s="154" t="s">
        <v>125</v>
      </c>
      <c r="B97" s="153">
        <v>0</v>
      </c>
      <c r="C97" s="153">
        <v>0</v>
      </c>
      <c r="D97" s="153">
        <v>0</v>
      </c>
      <c r="E97" s="153">
        <v>0</v>
      </c>
      <c r="F97" s="153">
        <v>0</v>
      </c>
      <c r="G97" s="153">
        <v>0</v>
      </c>
      <c r="H97" s="153">
        <v>0</v>
      </c>
      <c r="I97" s="153">
        <v>0</v>
      </c>
      <c r="J97" s="153">
        <v>0</v>
      </c>
      <c r="K97" s="153">
        <v>0</v>
      </c>
      <c r="L97" s="153">
        <v>0</v>
      </c>
      <c r="M97" s="153">
        <v>0</v>
      </c>
      <c r="N97" s="153">
        <v>0</v>
      </c>
      <c r="O97" s="153">
        <v>0</v>
      </c>
      <c r="P97" s="153">
        <v>0</v>
      </c>
      <c r="Q97" s="153">
        <v>0</v>
      </c>
    </row>
    <row r="98" spans="1:17" x14ac:dyDescent="0.25">
      <c r="A98" s="154" t="s">
        <v>26</v>
      </c>
      <c r="B98" s="153">
        <v>0</v>
      </c>
      <c r="C98" s="153">
        <v>0</v>
      </c>
      <c r="D98" s="153">
        <v>0</v>
      </c>
      <c r="E98" s="153">
        <v>0</v>
      </c>
      <c r="F98" s="153">
        <v>0</v>
      </c>
      <c r="G98" s="153">
        <v>0</v>
      </c>
      <c r="H98" s="153">
        <v>0</v>
      </c>
      <c r="I98" s="153">
        <v>0</v>
      </c>
      <c r="J98" s="153">
        <v>0</v>
      </c>
      <c r="K98" s="153">
        <v>0</v>
      </c>
      <c r="L98" s="153">
        <v>0</v>
      </c>
      <c r="M98" s="153">
        <v>0</v>
      </c>
      <c r="N98" s="153">
        <v>0</v>
      </c>
      <c r="O98" s="153">
        <v>0</v>
      </c>
      <c r="P98" s="153">
        <v>0</v>
      </c>
      <c r="Q98" s="153">
        <v>0</v>
      </c>
    </row>
    <row r="99" spans="1:17" x14ac:dyDescent="0.25">
      <c r="A99" s="152" t="s">
        <v>161</v>
      </c>
      <c r="B99" s="151">
        <v>0</v>
      </c>
      <c r="C99" s="151">
        <v>0</v>
      </c>
      <c r="D99" s="151">
        <v>0</v>
      </c>
      <c r="E99" s="151">
        <v>0</v>
      </c>
      <c r="F99" s="151">
        <v>0</v>
      </c>
      <c r="G99" s="151">
        <v>0</v>
      </c>
      <c r="H99" s="151">
        <v>0</v>
      </c>
      <c r="I99" s="151">
        <v>0</v>
      </c>
      <c r="J99" s="151">
        <v>0</v>
      </c>
      <c r="K99" s="151">
        <v>0</v>
      </c>
      <c r="L99" s="151">
        <v>0</v>
      </c>
      <c r="M99" s="151">
        <v>0</v>
      </c>
      <c r="N99" s="151">
        <v>0</v>
      </c>
      <c r="O99" s="151">
        <v>0</v>
      </c>
      <c r="P99" s="151">
        <v>0</v>
      </c>
      <c r="Q99" s="151">
        <v>0</v>
      </c>
    </row>
    <row r="100" spans="1:17" x14ac:dyDescent="0.25">
      <c r="A100" s="150" t="s">
        <v>33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31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30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125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0" t="s">
        <v>29</v>
      </c>
      <c r="B104" s="87">
        <v>0</v>
      </c>
      <c r="C104" s="87">
        <v>0</v>
      </c>
      <c r="D104" s="87">
        <v>0</v>
      </c>
      <c r="E104" s="87">
        <v>0</v>
      </c>
      <c r="F104" s="87">
        <v>0</v>
      </c>
      <c r="G104" s="87">
        <v>0</v>
      </c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</row>
    <row r="105" spans="1:17" x14ac:dyDescent="0.25">
      <c r="A105" s="150" t="s">
        <v>28</v>
      </c>
      <c r="B105" s="87">
        <v>0</v>
      </c>
      <c r="C105" s="87">
        <v>0</v>
      </c>
      <c r="D105" s="87">
        <v>0</v>
      </c>
      <c r="E105" s="87">
        <v>0</v>
      </c>
      <c r="F105" s="87">
        <v>0</v>
      </c>
      <c r="G105" s="87">
        <v>0</v>
      </c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</row>
    <row r="106" spans="1:17" x14ac:dyDescent="0.25">
      <c r="A106" s="150" t="s">
        <v>26</v>
      </c>
      <c r="B106" s="87">
        <v>0</v>
      </c>
      <c r="C106" s="87">
        <v>0</v>
      </c>
      <c r="D106" s="87">
        <v>0</v>
      </c>
      <c r="E106" s="87">
        <v>0</v>
      </c>
      <c r="F106" s="87">
        <v>0</v>
      </c>
      <c r="G106" s="87">
        <v>0</v>
      </c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</row>
    <row r="107" spans="1:17" x14ac:dyDescent="0.25">
      <c r="A107" s="150" t="s">
        <v>25</v>
      </c>
      <c r="B107" s="87">
        <v>0</v>
      </c>
      <c r="C107" s="87">
        <v>0</v>
      </c>
      <c r="D107" s="87">
        <v>0</v>
      </c>
      <c r="E107" s="87">
        <v>0</v>
      </c>
      <c r="F107" s="87">
        <v>0</v>
      </c>
      <c r="G107" s="87">
        <v>0</v>
      </c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</row>
    <row r="108" spans="1:17" x14ac:dyDescent="0.25">
      <c r="A108" s="150" t="s">
        <v>86</v>
      </c>
      <c r="B108" s="87">
        <v>0</v>
      </c>
      <c r="C108" s="87">
        <v>0</v>
      </c>
      <c r="D108" s="87">
        <v>0</v>
      </c>
      <c r="E108" s="87">
        <v>0</v>
      </c>
      <c r="F108" s="87">
        <v>0</v>
      </c>
      <c r="G108" s="87">
        <v>0</v>
      </c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</row>
    <row r="109" spans="1:17" x14ac:dyDescent="0.25">
      <c r="A109" s="150" t="s">
        <v>22</v>
      </c>
      <c r="B109" s="87">
        <v>0</v>
      </c>
      <c r="C109" s="87">
        <v>0</v>
      </c>
      <c r="D109" s="87">
        <v>0</v>
      </c>
      <c r="E109" s="87">
        <v>0</v>
      </c>
      <c r="F109" s="87">
        <v>0</v>
      </c>
      <c r="G109" s="87">
        <v>0</v>
      </c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</row>
    <row r="110" spans="1:17" x14ac:dyDescent="0.25">
      <c r="A110" s="149" t="s">
        <v>160</v>
      </c>
      <c r="B110" s="148">
        <v>0</v>
      </c>
      <c r="C110" s="148">
        <v>0</v>
      </c>
      <c r="D110" s="148">
        <v>0</v>
      </c>
      <c r="E110" s="148">
        <v>0</v>
      </c>
      <c r="F110" s="148">
        <v>0</v>
      </c>
      <c r="G110" s="148">
        <v>0</v>
      </c>
      <c r="H110" s="148">
        <v>0</v>
      </c>
      <c r="I110" s="148">
        <v>0</v>
      </c>
      <c r="J110" s="148">
        <v>0</v>
      </c>
      <c r="K110" s="148">
        <v>0</v>
      </c>
      <c r="L110" s="148">
        <v>0</v>
      </c>
      <c r="M110" s="148">
        <v>0</v>
      </c>
      <c r="N110" s="148">
        <v>0</v>
      </c>
      <c r="O110" s="148">
        <v>0</v>
      </c>
      <c r="P110" s="148">
        <v>0</v>
      </c>
      <c r="Q110" s="148">
        <v>0</v>
      </c>
    </row>
    <row r="111" spans="1:17" x14ac:dyDescent="0.25">
      <c r="A111" s="195"/>
      <c r="B111" s="194"/>
      <c r="C111" s="194"/>
      <c r="D111" s="194"/>
      <c r="E111" s="194"/>
      <c r="F111" s="194"/>
      <c r="G111" s="194"/>
      <c r="H111" s="194"/>
      <c r="I111" s="194"/>
      <c r="J111" s="194"/>
      <c r="K111" s="194"/>
      <c r="L111" s="194"/>
      <c r="M111" s="194"/>
      <c r="N111" s="194"/>
      <c r="O111" s="194"/>
      <c r="P111" s="194"/>
      <c r="Q111" s="194"/>
    </row>
    <row r="112" spans="1:17" ht="12.75" x14ac:dyDescent="0.25">
      <c r="A112" s="97" t="s">
        <v>42</v>
      </c>
      <c r="B112" s="96">
        <v>0</v>
      </c>
      <c r="C112" s="96">
        <v>0</v>
      </c>
      <c r="D112" s="96">
        <v>0</v>
      </c>
      <c r="E112" s="96">
        <v>0</v>
      </c>
      <c r="F112" s="96">
        <v>0</v>
      </c>
      <c r="G112" s="96">
        <v>0</v>
      </c>
      <c r="H112" s="96">
        <v>0</v>
      </c>
      <c r="I112" s="96">
        <v>0</v>
      </c>
      <c r="J112" s="96">
        <v>0</v>
      </c>
      <c r="K112" s="96">
        <v>0</v>
      </c>
      <c r="L112" s="96">
        <v>0</v>
      </c>
      <c r="M112" s="96">
        <v>0</v>
      </c>
      <c r="N112" s="96">
        <v>0</v>
      </c>
      <c r="O112" s="96">
        <v>0</v>
      </c>
      <c r="P112" s="96">
        <v>0</v>
      </c>
      <c r="Q112" s="96">
        <v>0</v>
      </c>
    </row>
    <row r="113" spans="1:17" x14ac:dyDescent="0.25">
      <c r="A113" s="132" t="s">
        <v>83</v>
      </c>
      <c r="B113" s="160">
        <v>0</v>
      </c>
      <c r="C113" s="160">
        <v>0</v>
      </c>
      <c r="D113" s="160">
        <v>0</v>
      </c>
      <c r="E113" s="160">
        <v>0</v>
      </c>
      <c r="F113" s="160">
        <v>0</v>
      </c>
      <c r="G113" s="160">
        <v>0</v>
      </c>
      <c r="H113" s="160">
        <v>0</v>
      </c>
      <c r="I113" s="160">
        <v>0</v>
      </c>
      <c r="J113" s="160">
        <v>0</v>
      </c>
      <c r="K113" s="160">
        <v>0</v>
      </c>
      <c r="L113" s="160">
        <v>0</v>
      </c>
      <c r="M113" s="160">
        <v>0</v>
      </c>
      <c r="N113" s="160">
        <v>0</v>
      </c>
      <c r="O113" s="160">
        <v>0</v>
      </c>
      <c r="P113" s="160">
        <v>0</v>
      </c>
      <c r="Q113" s="160">
        <v>0</v>
      </c>
    </row>
    <row r="114" spans="1:17" x14ac:dyDescent="0.25">
      <c r="A114" s="76" t="s">
        <v>82</v>
      </c>
      <c r="B114" s="159">
        <v>0</v>
      </c>
      <c r="C114" s="159">
        <v>0</v>
      </c>
      <c r="D114" s="159">
        <v>0</v>
      </c>
      <c r="E114" s="159">
        <v>0</v>
      </c>
      <c r="F114" s="159">
        <v>0</v>
      </c>
      <c r="G114" s="159">
        <v>0</v>
      </c>
      <c r="H114" s="159">
        <v>0</v>
      </c>
      <c r="I114" s="159">
        <v>0</v>
      </c>
      <c r="J114" s="159">
        <v>0</v>
      </c>
      <c r="K114" s="159">
        <v>0</v>
      </c>
      <c r="L114" s="159">
        <v>0</v>
      </c>
      <c r="M114" s="159">
        <v>0</v>
      </c>
      <c r="N114" s="159">
        <v>0</v>
      </c>
      <c r="O114" s="159">
        <v>0</v>
      </c>
      <c r="P114" s="159">
        <v>0</v>
      </c>
      <c r="Q114" s="159">
        <v>0</v>
      </c>
    </row>
    <row r="115" spans="1:17" x14ac:dyDescent="0.25">
      <c r="A115" s="76" t="s">
        <v>81</v>
      </c>
      <c r="B115" s="159">
        <v>0</v>
      </c>
      <c r="C115" s="159">
        <v>0</v>
      </c>
      <c r="D115" s="159">
        <v>0</v>
      </c>
      <c r="E115" s="159">
        <v>0</v>
      </c>
      <c r="F115" s="159">
        <v>0</v>
      </c>
      <c r="G115" s="159">
        <v>0</v>
      </c>
      <c r="H115" s="159">
        <v>0</v>
      </c>
      <c r="I115" s="159">
        <v>0</v>
      </c>
      <c r="J115" s="159">
        <v>0</v>
      </c>
      <c r="K115" s="159">
        <v>0</v>
      </c>
      <c r="L115" s="159">
        <v>0</v>
      </c>
      <c r="M115" s="159">
        <v>0</v>
      </c>
      <c r="N115" s="159">
        <v>0</v>
      </c>
      <c r="O115" s="159">
        <v>0</v>
      </c>
      <c r="P115" s="159">
        <v>0</v>
      </c>
      <c r="Q115" s="159">
        <v>0</v>
      </c>
    </row>
    <row r="116" spans="1:17" x14ac:dyDescent="0.25">
      <c r="A116" s="76" t="s">
        <v>80</v>
      </c>
      <c r="B116" s="159">
        <v>0</v>
      </c>
      <c r="C116" s="159">
        <v>0</v>
      </c>
      <c r="D116" s="159">
        <v>0</v>
      </c>
      <c r="E116" s="159">
        <v>0</v>
      </c>
      <c r="F116" s="159">
        <v>0</v>
      </c>
      <c r="G116" s="159">
        <v>0</v>
      </c>
      <c r="H116" s="159">
        <v>0</v>
      </c>
      <c r="I116" s="159">
        <v>0</v>
      </c>
      <c r="J116" s="159">
        <v>0</v>
      </c>
      <c r="K116" s="159">
        <v>0</v>
      </c>
      <c r="L116" s="159">
        <v>0</v>
      </c>
      <c r="M116" s="159">
        <v>0</v>
      </c>
      <c r="N116" s="159">
        <v>0</v>
      </c>
      <c r="O116" s="159">
        <v>0</v>
      </c>
      <c r="P116" s="159">
        <v>0</v>
      </c>
      <c r="Q116" s="159">
        <v>0</v>
      </c>
    </row>
    <row r="117" spans="1:17" x14ac:dyDescent="0.25">
      <c r="A117" s="129" t="s">
        <v>79</v>
      </c>
      <c r="B117" s="158">
        <v>0</v>
      </c>
      <c r="C117" s="158">
        <v>0</v>
      </c>
      <c r="D117" s="158">
        <v>0</v>
      </c>
      <c r="E117" s="158">
        <v>0</v>
      </c>
      <c r="F117" s="158">
        <v>0</v>
      </c>
      <c r="G117" s="158">
        <v>0</v>
      </c>
      <c r="H117" s="158">
        <v>0</v>
      </c>
      <c r="I117" s="158">
        <v>0</v>
      </c>
      <c r="J117" s="158">
        <v>0</v>
      </c>
      <c r="K117" s="158">
        <v>0</v>
      </c>
      <c r="L117" s="158">
        <v>0</v>
      </c>
      <c r="M117" s="158">
        <v>0</v>
      </c>
      <c r="N117" s="158">
        <v>0</v>
      </c>
      <c r="O117" s="158">
        <v>0</v>
      </c>
      <c r="P117" s="158">
        <v>0</v>
      </c>
      <c r="Q117" s="158">
        <v>0</v>
      </c>
    </row>
    <row r="118" spans="1:17" x14ac:dyDescent="0.25">
      <c r="A118" s="92" t="s">
        <v>125</v>
      </c>
      <c r="B118" s="91">
        <v>0</v>
      </c>
      <c r="C118" s="91">
        <v>0</v>
      </c>
      <c r="D118" s="91">
        <v>0</v>
      </c>
      <c r="E118" s="91">
        <v>0</v>
      </c>
      <c r="F118" s="91">
        <v>0</v>
      </c>
      <c r="G118" s="91">
        <v>0</v>
      </c>
      <c r="H118" s="91">
        <v>0</v>
      </c>
      <c r="I118" s="91">
        <v>0</v>
      </c>
      <c r="J118" s="91">
        <v>0</v>
      </c>
      <c r="K118" s="91">
        <v>0</v>
      </c>
      <c r="L118" s="91">
        <v>0</v>
      </c>
      <c r="M118" s="91">
        <v>0</v>
      </c>
      <c r="N118" s="91">
        <v>0</v>
      </c>
      <c r="O118" s="91">
        <v>0</v>
      </c>
      <c r="P118" s="91">
        <v>0</v>
      </c>
      <c r="Q118" s="91">
        <v>0</v>
      </c>
    </row>
    <row r="119" spans="1:17" x14ac:dyDescent="0.25">
      <c r="A119" s="92" t="s">
        <v>26</v>
      </c>
      <c r="B119" s="91">
        <v>0</v>
      </c>
      <c r="C119" s="91">
        <v>0</v>
      </c>
      <c r="D119" s="91">
        <v>0</v>
      </c>
      <c r="E119" s="91">
        <v>0</v>
      </c>
      <c r="F119" s="91">
        <v>0</v>
      </c>
      <c r="G119" s="91">
        <v>0</v>
      </c>
      <c r="H119" s="91">
        <v>0</v>
      </c>
      <c r="I119" s="91">
        <v>0</v>
      </c>
      <c r="J119" s="91">
        <v>0</v>
      </c>
      <c r="K119" s="91">
        <v>0</v>
      </c>
      <c r="L119" s="91">
        <v>0</v>
      </c>
      <c r="M119" s="91">
        <v>0</v>
      </c>
      <c r="N119" s="91">
        <v>0</v>
      </c>
      <c r="O119" s="91">
        <v>0</v>
      </c>
      <c r="P119" s="91">
        <v>0</v>
      </c>
      <c r="Q119" s="91">
        <v>0</v>
      </c>
    </row>
    <row r="120" spans="1:17" x14ac:dyDescent="0.25">
      <c r="A120" s="92" t="s">
        <v>126</v>
      </c>
      <c r="B120" s="91">
        <v>0</v>
      </c>
      <c r="C120" s="91">
        <v>0</v>
      </c>
      <c r="D120" s="91">
        <v>0</v>
      </c>
      <c r="E120" s="91">
        <v>0</v>
      </c>
      <c r="F120" s="91">
        <v>0</v>
      </c>
      <c r="G120" s="91">
        <v>0</v>
      </c>
      <c r="H120" s="91">
        <v>0</v>
      </c>
      <c r="I120" s="91">
        <v>0</v>
      </c>
      <c r="J120" s="91">
        <v>0</v>
      </c>
      <c r="K120" s="91">
        <v>0</v>
      </c>
      <c r="L120" s="91">
        <v>0</v>
      </c>
      <c r="M120" s="91">
        <v>0</v>
      </c>
      <c r="N120" s="91">
        <v>0</v>
      </c>
      <c r="O120" s="91">
        <v>0</v>
      </c>
      <c r="P120" s="91">
        <v>0</v>
      </c>
      <c r="Q120" s="91">
        <v>0</v>
      </c>
    </row>
    <row r="121" spans="1:17" x14ac:dyDescent="0.25">
      <c r="A121" s="92" t="s">
        <v>21</v>
      </c>
      <c r="B121" s="157">
        <v>0</v>
      </c>
      <c r="C121" s="157">
        <v>0</v>
      </c>
      <c r="D121" s="157">
        <v>0</v>
      </c>
      <c r="E121" s="157">
        <v>0</v>
      </c>
      <c r="F121" s="157">
        <v>0</v>
      </c>
      <c r="G121" s="157">
        <v>0</v>
      </c>
      <c r="H121" s="157">
        <v>0</v>
      </c>
      <c r="I121" s="157">
        <v>0</v>
      </c>
      <c r="J121" s="157">
        <v>0</v>
      </c>
      <c r="K121" s="157">
        <v>0</v>
      </c>
      <c r="L121" s="157">
        <v>0</v>
      </c>
      <c r="M121" s="157">
        <v>0</v>
      </c>
      <c r="N121" s="157">
        <v>0</v>
      </c>
      <c r="O121" s="157">
        <v>0</v>
      </c>
      <c r="P121" s="157">
        <v>0</v>
      </c>
      <c r="Q121" s="157">
        <v>0</v>
      </c>
    </row>
    <row r="122" spans="1:17" x14ac:dyDescent="0.25">
      <c r="A122" s="156" t="s">
        <v>146</v>
      </c>
      <c r="B122" s="206">
        <v>0</v>
      </c>
      <c r="C122" s="206">
        <v>0</v>
      </c>
      <c r="D122" s="206">
        <v>0</v>
      </c>
      <c r="E122" s="206">
        <v>0</v>
      </c>
      <c r="F122" s="206">
        <v>0</v>
      </c>
      <c r="G122" s="206">
        <v>0</v>
      </c>
      <c r="H122" s="206">
        <v>0</v>
      </c>
      <c r="I122" s="206">
        <v>0</v>
      </c>
      <c r="J122" s="206">
        <v>0</v>
      </c>
      <c r="K122" s="206">
        <v>0</v>
      </c>
      <c r="L122" s="206">
        <v>0</v>
      </c>
      <c r="M122" s="206">
        <v>0</v>
      </c>
      <c r="N122" s="206">
        <v>0</v>
      </c>
      <c r="O122" s="206">
        <v>0</v>
      </c>
      <c r="P122" s="206">
        <v>0</v>
      </c>
      <c r="Q122" s="206">
        <v>0</v>
      </c>
    </row>
    <row r="123" spans="1:17" x14ac:dyDescent="0.25">
      <c r="A123" s="152" t="s">
        <v>159</v>
      </c>
      <c r="B123" s="151">
        <v>0</v>
      </c>
      <c r="C123" s="151">
        <v>0</v>
      </c>
      <c r="D123" s="151">
        <v>0</v>
      </c>
      <c r="E123" s="151">
        <v>0</v>
      </c>
      <c r="F123" s="151">
        <v>0</v>
      </c>
      <c r="G123" s="151">
        <v>0</v>
      </c>
      <c r="H123" s="151">
        <v>0</v>
      </c>
      <c r="I123" s="151">
        <v>0</v>
      </c>
      <c r="J123" s="151">
        <v>0</v>
      </c>
      <c r="K123" s="151">
        <v>0</v>
      </c>
      <c r="L123" s="151">
        <v>0</v>
      </c>
      <c r="M123" s="151">
        <v>0</v>
      </c>
      <c r="N123" s="151">
        <v>0</v>
      </c>
      <c r="O123" s="151">
        <v>0</v>
      </c>
      <c r="P123" s="151">
        <v>0</v>
      </c>
      <c r="Q123" s="151">
        <v>0</v>
      </c>
    </row>
    <row r="124" spans="1:17" x14ac:dyDescent="0.25">
      <c r="A124" s="154" t="s">
        <v>33</v>
      </c>
      <c r="B124" s="153">
        <v>0</v>
      </c>
      <c r="C124" s="153">
        <v>0</v>
      </c>
      <c r="D124" s="153">
        <v>0</v>
      </c>
      <c r="E124" s="153">
        <v>0</v>
      </c>
      <c r="F124" s="153">
        <v>0</v>
      </c>
      <c r="G124" s="153">
        <v>0</v>
      </c>
      <c r="H124" s="153">
        <v>0</v>
      </c>
      <c r="I124" s="153">
        <v>0</v>
      </c>
      <c r="J124" s="153">
        <v>0</v>
      </c>
      <c r="K124" s="153">
        <v>0</v>
      </c>
      <c r="L124" s="153">
        <v>0</v>
      </c>
      <c r="M124" s="153">
        <v>0</v>
      </c>
      <c r="N124" s="153">
        <v>0</v>
      </c>
      <c r="O124" s="153">
        <v>0</v>
      </c>
      <c r="P124" s="153">
        <v>0</v>
      </c>
      <c r="Q124" s="153">
        <v>0</v>
      </c>
    </row>
    <row r="125" spans="1:17" x14ac:dyDescent="0.25">
      <c r="A125" s="154" t="s">
        <v>30</v>
      </c>
      <c r="B125" s="153">
        <v>0</v>
      </c>
      <c r="C125" s="153">
        <v>0</v>
      </c>
      <c r="D125" s="153">
        <v>0</v>
      </c>
      <c r="E125" s="153">
        <v>0</v>
      </c>
      <c r="F125" s="153">
        <v>0</v>
      </c>
      <c r="G125" s="153">
        <v>0</v>
      </c>
      <c r="H125" s="153">
        <v>0</v>
      </c>
      <c r="I125" s="153">
        <v>0</v>
      </c>
      <c r="J125" s="153">
        <v>0</v>
      </c>
      <c r="K125" s="153">
        <v>0</v>
      </c>
      <c r="L125" s="153">
        <v>0</v>
      </c>
      <c r="M125" s="153">
        <v>0</v>
      </c>
      <c r="N125" s="153">
        <v>0</v>
      </c>
      <c r="O125" s="153">
        <v>0</v>
      </c>
      <c r="P125" s="153">
        <v>0</v>
      </c>
      <c r="Q125" s="153">
        <v>0</v>
      </c>
    </row>
    <row r="126" spans="1:17" x14ac:dyDescent="0.25">
      <c r="A126" s="154" t="s">
        <v>125</v>
      </c>
      <c r="B126" s="153">
        <v>0</v>
      </c>
      <c r="C126" s="153">
        <v>0</v>
      </c>
      <c r="D126" s="153">
        <v>0</v>
      </c>
      <c r="E126" s="153">
        <v>0</v>
      </c>
      <c r="F126" s="153">
        <v>0</v>
      </c>
      <c r="G126" s="153">
        <v>0</v>
      </c>
      <c r="H126" s="153">
        <v>0</v>
      </c>
      <c r="I126" s="153">
        <v>0</v>
      </c>
      <c r="J126" s="153">
        <v>0</v>
      </c>
      <c r="K126" s="153">
        <v>0</v>
      </c>
      <c r="L126" s="153">
        <v>0</v>
      </c>
      <c r="M126" s="153">
        <v>0</v>
      </c>
      <c r="N126" s="153">
        <v>0</v>
      </c>
      <c r="O126" s="153">
        <v>0</v>
      </c>
      <c r="P126" s="153">
        <v>0</v>
      </c>
      <c r="Q126" s="153">
        <v>0</v>
      </c>
    </row>
    <row r="127" spans="1:17" x14ac:dyDescent="0.25">
      <c r="A127" s="154" t="s">
        <v>29</v>
      </c>
      <c r="B127" s="153">
        <v>0</v>
      </c>
      <c r="C127" s="153">
        <v>0</v>
      </c>
      <c r="D127" s="153">
        <v>0</v>
      </c>
      <c r="E127" s="153">
        <v>0</v>
      </c>
      <c r="F127" s="153">
        <v>0</v>
      </c>
      <c r="G127" s="153">
        <v>0</v>
      </c>
      <c r="H127" s="153">
        <v>0</v>
      </c>
      <c r="I127" s="153">
        <v>0</v>
      </c>
      <c r="J127" s="153">
        <v>0</v>
      </c>
      <c r="K127" s="153">
        <v>0</v>
      </c>
      <c r="L127" s="153">
        <v>0</v>
      </c>
      <c r="M127" s="153">
        <v>0</v>
      </c>
      <c r="N127" s="153">
        <v>0</v>
      </c>
      <c r="O127" s="153">
        <v>0</v>
      </c>
      <c r="P127" s="153">
        <v>0</v>
      </c>
      <c r="Q127" s="153">
        <v>0</v>
      </c>
    </row>
    <row r="128" spans="1:17" x14ac:dyDescent="0.25">
      <c r="A128" s="154" t="s">
        <v>26</v>
      </c>
      <c r="B128" s="153">
        <v>0</v>
      </c>
      <c r="C128" s="153">
        <v>0</v>
      </c>
      <c r="D128" s="153">
        <v>0</v>
      </c>
      <c r="E128" s="153">
        <v>0</v>
      </c>
      <c r="F128" s="153">
        <v>0</v>
      </c>
      <c r="G128" s="153">
        <v>0</v>
      </c>
      <c r="H128" s="153">
        <v>0</v>
      </c>
      <c r="I128" s="153">
        <v>0</v>
      </c>
      <c r="J128" s="153">
        <v>0</v>
      </c>
      <c r="K128" s="153">
        <v>0</v>
      </c>
      <c r="L128" s="153">
        <v>0</v>
      </c>
      <c r="M128" s="153">
        <v>0</v>
      </c>
      <c r="N128" s="153">
        <v>0</v>
      </c>
      <c r="O128" s="153">
        <v>0</v>
      </c>
      <c r="P128" s="153">
        <v>0</v>
      </c>
      <c r="Q128" s="153">
        <v>0</v>
      </c>
    </row>
    <row r="129" spans="1:17" x14ac:dyDescent="0.25">
      <c r="A129" s="152" t="s">
        <v>158</v>
      </c>
      <c r="B129" s="151">
        <v>0</v>
      </c>
      <c r="C129" s="151">
        <v>0</v>
      </c>
      <c r="D129" s="151">
        <v>0</v>
      </c>
      <c r="E129" s="151">
        <v>0</v>
      </c>
      <c r="F129" s="151">
        <v>0</v>
      </c>
      <c r="G129" s="151">
        <v>0</v>
      </c>
      <c r="H129" s="151">
        <v>0</v>
      </c>
      <c r="I129" s="151">
        <v>0</v>
      </c>
      <c r="J129" s="151">
        <v>0</v>
      </c>
      <c r="K129" s="151">
        <v>0</v>
      </c>
      <c r="L129" s="151">
        <v>0</v>
      </c>
      <c r="M129" s="151">
        <v>0</v>
      </c>
      <c r="N129" s="151">
        <v>0</v>
      </c>
      <c r="O129" s="151">
        <v>0</v>
      </c>
      <c r="P129" s="151">
        <v>0</v>
      </c>
      <c r="Q129" s="151">
        <v>0</v>
      </c>
    </row>
    <row r="130" spans="1:17" x14ac:dyDescent="0.25">
      <c r="A130" s="156" t="s">
        <v>145</v>
      </c>
      <c r="B130" s="206">
        <v>0</v>
      </c>
      <c r="C130" s="206">
        <v>0</v>
      </c>
      <c r="D130" s="206">
        <v>0</v>
      </c>
      <c r="E130" s="206">
        <v>0</v>
      </c>
      <c r="F130" s="206">
        <v>0</v>
      </c>
      <c r="G130" s="206">
        <v>0</v>
      </c>
      <c r="H130" s="206">
        <v>0</v>
      </c>
      <c r="I130" s="206">
        <v>0</v>
      </c>
      <c r="J130" s="206">
        <v>0</v>
      </c>
      <c r="K130" s="206">
        <v>0</v>
      </c>
      <c r="L130" s="206">
        <v>0</v>
      </c>
      <c r="M130" s="206">
        <v>0</v>
      </c>
      <c r="N130" s="206">
        <v>0</v>
      </c>
      <c r="O130" s="206">
        <v>0</v>
      </c>
      <c r="P130" s="206">
        <v>0</v>
      </c>
      <c r="Q130" s="206">
        <v>0</v>
      </c>
    </row>
    <row r="131" spans="1:17" x14ac:dyDescent="0.25">
      <c r="A131" s="152" t="s">
        <v>157</v>
      </c>
      <c r="B131" s="151">
        <v>0</v>
      </c>
      <c r="C131" s="151">
        <v>0</v>
      </c>
      <c r="D131" s="151">
        <v>0</v>
      </c>
      <c r="E131" s="151">
        <v>0</v>
      </c>
      <c r="F131" s="151">
        <v>0</v>
      </c>
      <c r="G131" s="151">
        <v>0</v>
      </c>
      <c r="H131" s="151">
        <v>0</v>
      </c>
      <c r="I131" s="151">
        <v>0</v>
      </c>
      <c r="J131" s="151">
        <v>0</v>
      </c>
      <c r="K131" s="151">
        <v>0</v>
      </c>
      <c r="L131" s="151">
        <v>0</v>
      </c>
      <c r="M131" s="151">
        <v>0</v>
      </c>
      <c r="N131" s="151">
        <v>0</v>
      </c>
      <c r="O131" s="151">
        <v>0</v>
      </c>
      <c r="P131" s="151">
        <v>0</v>
      </c>
      <c r="Q131" s="151">
        <v>0</v>
      </c>
    </row>
    <row r="132" spans="1:17" x14ac:dyDescent="0.25">
      <c r="A132" s="154" t="s">
        <v>30</v>
      </c>
      <c r="B132" s="205">
        <v>0</v>
      </c>
      <c r="C132" s="205">
        <v>0</v>
      </c>
      <c r="D132" s="205">
        <v>0</v>
      </c>
      <c r="E132" s="205">
        <v>0</v>
      </c>
      <c r="F132" s="205">
        <v>0</v>
      </c>
      <c r="G132" s="205">
        <v>0</v>
      </c>
      <c r="H132" s="205">
        <v>0</v>
      </c>
      <c r="I132" s="205">
        <v>0</v>
      </c>
      <c r="J132" s="205">
        <v>0</v>
      </c>
      <c r="K132" s="205">
        <v>0</v>
      </c>
      <c r="L132" s="205">
        <v>0</v>
      </c>
      <c r="M132" s="205">
        <v>0</v>
      </c>
      <c r="N132" s="205">
        <v>0</v>
      </c>
      <c r="O132" s="205">
        <v>0</v>
      </c>
      <c r="P132" s="205">
        <v>0</v>
      </c>
      <c r="Q132" s="205">
        <v>0</v>
      </c>
    </row>
    <row r="133" spans="1:17" x14ac:dyDescent="0.25">
      <c r="A133" s="154" t="s">
        <v>125</v>
      </c>
      <c r="B133" s="205">
        <v>0</v>
      </c>
      <c r="C133" s="205">
        <v>0</v>
      </c>
      <c r="D133" s="205">
        <v>0</v>
      </c>
      <c r="E133" s="205">
        <v>0</v>
      </c>
      <c r="F133" s="205">
        <v>0</v>
      </c>
      <c r="G133" s="205">
        <v>0</v>
      </c>
      <c r="H133" s="205">
        <v>0</v>
      </c>
      <c r="I133" s="205">
        <v>0</v>
      </c>
      <c r="J133" s="205">
        <v>0</v>
      </c>
      <c r="K133" s="205">
        <v>0</v>
      </c>
      <c r="L133" s="205">
        <v>0</v>
      </c>
      <c r="M133" s="205">
        <v>0</v>
      </c>
      <c r="N133" s="205">
        <v>0</v>
      </c>
      <c r="O133" s="205">
        <v>0</v>
      </c>
      <c r="P133" s="205">
        <v>0</v>
      </c>
      <c r="Q133" s="205">
        <v>0</v>
      </c>
    </row>
    <row r="134" spans="1:17" x14ac:dyDescent="0.25">
      <c r="A134" s="154" t="s">
        <v>29</v>
      </c>
      <c r="B134" s="205">
        <v>0</v>
      </c>
      <c r="C134" s="205">
        <v>0</v>
      </c>
      <c r="D134" s="205">
        <v>0</v>
      </c>
      <c r="E134" s="205">
        <v>0</v>
      </c>
      <c r="F134" s="205">
        <v>0</v>
      </c>
      <c r="G134" s="205">
        <v>0</v>
      </c>
      <c r="H134" s="205">
        <v>0</v>
      </c>
      <c r="I134" s="205">
        <v>0</v>
      </c>
      <c r="J134" s="205">
        <v>0</v>
      </c>
      <c r="K134" s="205">
        <v>0</v>
      </c>
      <c r="L134" s="205">
        <v>0</v>
      </c>
      <c r="M134" s="205">
        <v>0</v>
      </c>
      <c r="N134" s="205">
        <v>0</v>
      </c>
      <c r="O134" s="205">
        <v>0</v>
      </c>
      <c r="P134" s="205">
        <v>0</v>
      </c>
      <c r="Q134" s="205">
        <v>0</v>
      </c>
    </row>
    <row r="135" spans="1:17" x14ac:dyDescent="0.25">
      <c r="A135" s="154" t="s">
        <v>26</v>
      </c>
      <c r="B135" s="205">
        <v>0</v>
      </c>
      <c r="C135" s="205">
        <v>0</v>
      </c>
      <c r="D135" s="205">
        <v>0</v>
      </c>
      <c r="E135" s="205">
        <v>0</v>
      </c>
      <c r="F135" s="205">
        <v>0</v>
      </c>
      <c r="G135" s="205">
        <v>0</v>
      </c>
      <c r="H135" s="205">
        <v>0</v>
      </c>
      <c r="I135" s="205">
        <v>0</v>
      </c>
      <c r="J135" s="205">
        <v>0</v>
      </c>
      <c r="K135" s="205">
        <v>0</v>
      </c>
      <c r="L135" s="205">
        <v>0</v>
      </c>
      <c r="M135" s="205">
        <v>0</v>
      </c>
      <c r="N135" s="205">
        <v>0</v>
      </c>
      <c r="O135" s="205">
        <v>0</v>
      </c>
      <c r="P135" s="205">
        <v>0</v>
      </c>
      <c r="Q135" s="205">
        <v>0</v>
      </c>
    </row>
    <row r="136" spans="1:17" x14ac:dyDescent="0.25">
      <c r="A136" s="152" t="s">
        <v>156</v>
      </c>
      <c r="B136" s="151">
        <v>0</v>
      </c>
      <c r="C136" s="151">
        <v>0</v>
      </c>
      <c r="D136" s="151">
        <v>0</v>
      </c>
      <c r="E136" s="151">
        <v>0</v>
      </c>
      <c r="F136" s="151">
        <v>0</v>
      </c>
      <c r="G136" s="151">
        <v>0</v>
      </c>
      <c r="H136" s="151">
        <v>0</v>
      </c>
      <c r="I136" s="151">
        <v>0</v>
      </c>
      <c r="J136" s="151">
        <v>0</v>
      </c>
      <c r="K136" s="151">
        <v>0</v>
      </c>
      <c r="L136" s="151">
        <v>0</v>
      </c>
      <c r="M136" s="151">
        <v>0</v>
      </c>
      <c r="N136" s="151">
        <v>0</v>
      </c>
      <c r="O136" s="151">
        <v>0</v>
      </c>
      <c r="P136" s="151">
        <v>0</v>
      </c>
      <c r="Q136" s="151">
        <v>0</v>
      </c>
    </row>
    <row r="137" spans="1:17" x14ac:dyDescent="0.25">
      <c r="A137" s="156" t="s">
        <v>144</v>
      </c>
      <c r="B137" s="204">
        <v>0</v>
      </c>
      <c r="C137" s="204">
        <v>0</v>
      </c>
      <c r="D137" s="204">
        <v>0</v>
      </c>
      <c r="E137" s="204">
        <v>0</v>
      </c>
      <c r="F137" s="204">
        <v>0</v>
      </c>
      <c r="G137" s="204">
        <v>0</v>
      </c>
      <c r="H137" s="204">
        <v>0</v>
      </c>
      <c r="I137" s="204">
        <v>0</v>
      </c>
      <c r="J137" s="204">
        <v>0</v>
      </c>
      <c r="K137" s="204">
        <v>0</v>
      </c>
      <c r="L137" s="204">
        <v>0</v>
      </c>
      <c r="M137" s="204">
        <v>0</v>
      </c>
      <c r="N137" s="204">
        <v>0</v>
      </c>
      <c r="O137" s="204">
        <v>0</v>
      </c>
      <c r="P137" s="204">
        <v>0</v>
      </c>
      <c r="Q137" s="204">
        <v>0</v>
      </c>
    </row>
    <row r="138" spans="1:17" x14ac:dyDescent="0.25">
      <c r="A138" s="152" t="s">
        <v>155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4" t="s">
        <v>30</v>
      </c>
      <c r="B139" s="153">
        <v>0</v>
      </c>
      <c r="C139" s="153">
        <v>0</v>
      </c>
      <c r="D139" s="153">
        <v>0</v>
      </c>
      <c r="E139" s="153">
        <v>0</v>
      </c>
      <c r="F139" s="153">
        <v>0</v>
      </c>
      <c r="G139" s="153">
        <v>0</v>
      </c>
      <c r="H139" s="153">
        <v>0</v>
      </c>
      <c r="I139" s="153">
        <v>0</v>
      </c>
      <c r="J139" s="153">
        <v>0</v>
      </c>
      <c r="K139" s="153">
        <v>0</v>
      </c>
      <c r="L139" s="153">
        <v>0</v>
      </c>
      <c r="M139" s="153">
        <v>0</v>
      </c>
      <c r="N139" s="153">
        <v>0</v>
      </c>
      <c r="O139" s="153">
        <v>0</v>
      </c>
      <c r="P139" s="153">
        <v>0</v>
      </c>
      <c r="Q139" s="153">
        <v>0</v>
      </c>
    </row>
    <row r="140" spans="1:17" x14ac:dyDescent="0.25">
      <c r="A140" s="154" t="s">
        <v>125</v>
      </c>
      <c r="B140" s="153">
        <v>0</v>
      </c>
      <c r="C140" s="153">
        <v>0</v>
      </c>
      <c r="D140" s="153">
        <v>0</v>
      </c>
      <c r="E140" s="153">
        <v>0</v>
      </c>
      <c r="F140" s="153">
        <v>0</v>
      </c>
      <c r="G140" s="153">
        <v>0</v>
      </c>
      <c r="H140" s="153">
        <v>0</v>
      </c>
      <c r="I140" s="153">
        <v>0</v>
      </c>
      <c r="J140" s="153">
        <v>0</v>
      </c>
      <c r="K140" s="153">
        <v>0</v>
      </c>
      <c r="L140" s="153">
        <v>0</v>
      </c>
      <c r="M140" s="153">
        <v>0</v>
      </c>
      <c r="N140" s="153">
        <v>0</v>
      </c>
      <c r="O140" s="153">
        <v>0</v>
      </c>
      <c r="P140" s="153">
        <v>0</v>
      </c>
      <c r="Q140" s="153">
        <v>0</v>
      </c>
    </row>
    <row r="141" spans="1:17" x14ac:dyDescent="0.25">
      <c r="A141" s="154" t="s">
        <v>26</v>
      </c>
      <c r="B141" s="153">
        <v>0</v>
      </c>
      <c r="C141" s="153">
        <v>0</v>
      </c>
      <c r="D141" s="153">
        <v>0</v>
      </c>
      <c r="E141" s="153">
        <v>0</v>
      </c>
      <c r="F141" s="153">
        <v>0</v>
      </c>
      <c r="G141" s="153">
        <v>0</v>
      </c>
      <c r="H141" s="153">
        <v>0</v>
      </c>
      <c r="I141" s="153">
        <v>0</v>
      </c>
      <c r="J141" s="153">
        <v>0</v>
      </c>
      <c r="K141" s="153">
        <v>0</v>
      </c>
      <c r="L141" s="153">
        <v>0</v>
      </c>
      <c r="M141" s="153">
        <v>0</v>
      </c>
      <c r="N141" s="153">
        <v>0</v>
      </c>
      <c r="O141" s="153">
        <v>0</v>
      </c>
      <c r="P141" s="153">
        <v>0</v>
      </c>
      <c r="Q141" s="153">
        <v>0</v>
      </c>
    </row>
    <row r="142" spans="1:17" x14ac:dyDescent="0.25">
      <c r="A142" s="152" t="s">
        <v>154</v>
      </c>
      <c r="B142" s="151">
        <v>0</v>
      </c>
      <c r="C142" s="151">
        <v>0</v>
      </c>
      <c r="D142" s="151">
        <v>0</v>
      </c>
      <c r="E142" s="151">
        <v>0</v>
      </c>
      <c r="F142" s="151">
        <v>0</v>
      </c>
      <c r="G142" s="151">
        <v>0</v>
      </c>
      <c r="H142" s="151">
        <v>0</v>
      </c>
      <c r="I142" s="151">
        <v>0</v>
      </c>
      <c r="J142" s="151">
        <v>0</v>
      </c>
      <c r="K142" s="151">
        <v>0</v>
      </c>
      <c r="L142" s="151">
        <v>0</v>
      </c>
      <c r="M142" s="151">
        <v>0</v>
      </c>
      <c r="N142" s="151">
        <v>0</v>
      </c>
      <c r="O142" s="151">
        <v>0</v>
      </c>
      <c r="P142" s="151">
        <v>0</v>
      </c>
      <c r="Q142" s="151">
        <v>0</v>
      </c>
    </row>
    <row r="143" spans="1:17" x14ac:dyDescent="0.25">
      <c r="A143" s="150" t="s">
        <v>33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31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30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125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29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28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26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25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86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0" t="s">
        <v>22</v>
      </c>
      <c r="B152" s="87">
        <v>0</v>
      </c>
      <c r="C152" s="87">
        <v>0</v>
      </c>
      <c r="D152" s="87">
        <v>0</v>
      </c>
      <c r="E152" s="87">
        <v>0</v>
      </c>
      <c r="F152" s="87">
        <v>0</v>
      </c>
      <c r="G152" s="87">
        <v>0</v>
      </c>
      <c r="H152" s="87">
        <v>0</v>
      </c>
      <c r="I152" s="87">
        <v>0</v>
      </c>
      <c r="J152" s="87">
        <v>0</v>
      </c>
      <c r="K152" s="87">
        <v>0</v>
      </c>
      <c r="L152" s="87">
        <v>0</v>
      </c>
      <c r="M152" s="87">
        <v>0</v>
      </c>
      <c r="N152" s="87">
        <v>0</v>
      </c>
      <c r="O152" s="87">
        <v>0</v>
      </c>
      <c r="P152" s="87">
        <v>0</v>
      </c>
      <c r="Q152" s="87">
        <v>0</v>
      </c>
    </row>
    <row r="153" spans="1:17" x14ac:dyDescent="0.25">
      <c r="A153" s="152" t="s">
        <v>153</v>
      </c>
      <c r="B153" s="151">
        <v>0</v>
      </c>
      <c r="C153" s="151">
        <v>0</v>
      </c>
      <c r="D153" s="151">
        <v>0</v>
      </c>
      <c r="E153" s="151">
        <v>0</v>
      </c>
      <c r="F153" s="151">
        <v>0</v>
      </c>
      <c r="G153" s="151">
        <v>0</v>
      </c>
      <c r="H153" s="151">
        <v>0</v>
      </c>
      <c r="I153" s="151">
        <v>0</v>
      </c>
      <c r="J153" s="151">
        <v>0</v>
      </c>
      <c r="K153" s="151">
        <v>0</v>
      </c>
      <c r="L153" s="151">
        <v>0</v>
      </c>
      <c r="M153" s="151">
        <v>0</v>
      </c>
      <c r="N153" s="151">
        <v>0</v>
      </c>
      <c r="O153" s="151">
        <v>0</v>
      </c>
      <c r="P153" s="151">
        <v>0</v>
      </c>
      <c r="Q153" s="151">
        <v>0</v>
      </c>
    </row>
    <row r="154" spans="1:17" x14ac:dyDescent="0.25">
      <c r="A154" s="177" t="s">
        <v>98</v>
      </c>
      <c r="B154" s="176">
        <v>0</v>
      </c>
      <c r="C154" s="176">
        <v>0</v>
      </c>
      <c r="D154" s="176">
        <v>0</v>
      </c>
      <c r="E154" s="176">
        <v>0</v>
      </c>
      <c r="F154" s="176">
        <v>0</v>
      </c>
      <c r="G154" s="176">
        <v>0</v>
      </c>
      <c r="H154" s="176">
        <v>0</v>
      </c>
      <c r="I154" s="176">
        <v>0</v>
      </c>
      <c r="J154" s="176">
        <v>0</v>
      </c>
      <c r="K154" s="176">
        <v>0</v>
      </c>
      <c r="L154" s="176">
        <v>0</v>
      </c>
      <c r="M154" s="176">
        <v>0</v>
      </c>
      <c r="N154" s="176">
        <v>0</v>
      </c>
      <c r="O154" s="176">
        <v>0</v>
      </c>
      <c r="P154" s="176">
        <v>0</v>
      </c>
      <c r="Q154" s="176">
        <v>0</v>
      </c>
    </row>
    <row r="155" spans="1:17" x14ac:dyDescent="0.25">
      <c r="A155" s="195"/>
      <c r="B155" s="194"/>
      <c r="C155" s="194"/>
      <c r="D155" s="194"/>
      <c r="E155" s="194"/>
      <c r="F155" s="194"/>
      <c r="G155" s="194"/>
      <c r="H155" s="194"/>
      <c r="I155" s="194"/>
      <c r="J155" s="194"/>
      <c r="K155" s="194"/>
      <c r="L155" s="194"/>
      <c r="M155" s="194"/>
      <c r="N155" s="194"/>
      <c r="O155" s="194"/>
      <c r="P155" s="194"/>
      <c r="Q155" s="194"/>
    </row>
    <row r="156" spans="1:17" ht="12.75" x14ac:dyDescent="0.25">
      <c r="A156" s="98" t="s">
        <v>134</v>
      </c>
      <c r="B156" s="197"/>
      <c r="C156" s="197"/>
      <c r="D156" s="197"/>
      <c r="E156" s="197"/>
      <c r="F156" s="197"/>
      <c r="G156" s="197"/>
      <c r="H156" s="197"/>
      <c r="I156" s="197"/>
      <c r="J156" s="197"/>
      <c r="K156" s="197"/>
      <c r="L156" s="197"/>
      <c r="M156" s="197"/>
      <c r="N156" s="197"/>
      <c r="O156" s="197"/>
      <c r="P156" s="197"/>
      <c r="Q156" s="197"/>
    </row>
    <row r="157" spans="1:17" x14ac:dyDescent="0.25">
      <c r="A157" s="164"/>
      <c r="B157" s="163"/>
      <c r="C157" s="163"/>
      <c r="D157" s="163"/>
      <c r="E157" s="163"/>
      <c r="F157" s="163"/>
      <c r="G157" s="163"/>
      <c r="H157" s="163"/>
      <c r="I157" s="163"/>
      <c r="J157" s="163"/>
      <c r="K157" s="163"/>
      <c r="L157" s="163"/>
      <c r="M157" s="163"/>
      <c r="N157" s="163"/>
      <c r="O157" s="163"/>
      <c r="P157" s="163"/>
      <c r="Q157" s="163"/>
    </row>
    <row r="158" spans="1:17" x14ac:dyDescent="0.25">
      <c r="A158" s="78" t="s">
        <v>44</v>
      </c>
      <c r="B158" s="77">
        <f t="shared" ref="B158:Q158" si="0">SUM(B$159:B$165)</f>
        <v>0</v>
      </c>
      <c r="C158" s="77">
        <f t="shared" si="0"/>
        <v>0</v>
      </c>
      <c r="D158" s="77">
        <f t="shared" si="0"/>
        <v>0</v>
      </c>
      <c r="E158" s="77">
        <f t="shared" si="0"/>
        <v>0</v>
      </c>
      <c r="F158" s="77">
        <f t="shared" si="0"/>
        <v>0</v>
      </c>
      <c r="G158" s="77">
        <f t="shared" si="0"/>
        <v>0</v>
      </c>
      <c r="H158" s="77">
        <f t="shared" si="0"/>
        <v>0</v>
      </c>
      <c r="I158" s="77">
        <f t="shared" si="0"/>
        <v>0</v>
      </c>
      <c r="J158" s="77">
        <f t="shared" si="0"/>
        <v>0</v>
      </c>
      <c r="K158" s="77">
        <f t="shared" si="0"/>
        <v>0</v>
      </c>
      <c r="L158" s="77">
        <f t="shared" si="0"/>
        <v>0</v>
      </c>
      <c r="M158" s="77">
        <f t="shared" si="0"/>
        <v>0</v>
      </c>
      <c r="N158" s="77">
        <f t="shared" si="0"/>
        <v>0</v>
      </c>
      <c r="O158" s="77">
        <f t="shared" si="0"/>
        <v>0</v>
      </c>
      <c r="P158" s="77">
        <f t="shared" si="0"/>
        <v>0</v>
      </c>
      <c r="Q158" s="77">
        <f t="shared" si="0"/>
        <v>0</v>
      </c>
    </row>
    <row r="159" spans="1:17" x14ac:dyDescent="0.25">
      <c r="A159" s="132" t="s">
        <v>83</v>
      </c>
      <c r="B159" s="203">
        <f t="shared" ref="B159:Q159" si="1">IF(B$6=0,0,B$6/B$5)</f>
        <v>0</v>
      </c>
      <c r="C159" s="203">
        <f t="shared" si="1"/>
        <v>0</v>
      </c>
      <c r="D159" s="203">
        <f t="shared" si="1"/>
        <v>0</v>
      </c>
      <c r="E159" s="203">
        <f t="shared" si="1"/>
        <v>0</v>
      </c>
      <c r="F159" s="203">
        <f t="shared" si="1"/>
        <v>0</v>
      </c>
      <c r="G159" s="203">
        <f t="shared" si="1"/>
        <v>0</v>
      </c>
      <c r="H159" s="203">
        <f t="shared" si="1"/>
        <v>0</v>
      </c>
      <c r="I159" s="203">
        <f t="shared" si="1"/>
        <v>0</v>
      </c>
      <c r="J159" s="203">
        <f t="shared" si="1"/>
        <v>0</v>
      </c>
      <c r="K159" s="203">
        <f t="shared" si="1"/>
        <v>0</v>
      </c>
      <c r="L159" s="203">
        <f t="shared" si="1"/>
        <v>0</v>
      </c>
      <c r="M159" s="203">
        <f t="shared" si="1"/>
        <v>0</v>
      </c>
      <c r="N159" s="203">
        <f t="shared" si="1"/>
        <v>0</v>
      </c>
      <c r="O159" s="203">
        <f t="shared" si="1"/>
        <v>0</v>
      </c>
      <c r="P159" s="203">
        <f t="shared" si="1"/>
        <v>0</v>
      </c>
      <c r="Q159" s="203">
        <f t="shared" si="1"/>
        <v>0</v>
      </c>
    </row>
    <row r="160" spans="1:17" x14ac:dyDescent="0.25">
      <c r="A160" s="76" t="s">
        <v>82</v>
      </c>
      <c r="B160" s="202">
        <f t="shared" ref="B160:Q160" si="2">IF(B$7=0,0,B$7/B$5)</f>
        <v>0</v>
      </c>
      <c r="C160" s="202">
        <f t="shared" si="2"/>
        <v>0</v>
      </c>
      <c r="D160" s="202">
        <f t="shared" si="2"/>
        <v>0</v>
      </c>
      <c r="E160" s="202">
        <f t="shared" si="2"/>
        <v>0</v>
      </c>
      <c r="F160" s="202">
        <f t="shared" si="2"/>
        <v>0</v>
      </c>
      <c r="G160" s="202">
        <f t="shared" si="2"/>
        <v>0</v>
      </c>
      <c r="H160" s="202">
        <f t="shared" si="2"/>
        <v>0</v>
      </c>
      <c r="I160" s="202">
        <f t="shared" si="2"/>
        <v>0</v>
      </c>
      <c r="J160" s="202">
        <f t="shared" si="2"/>
        <v>0</v>
      </c>
      <c r="K160" s="202">
        <f t="shared" si="2"/>
        <v>0</v>
      </c>
      <c r="L160" s="202">
        <f t="shared" si="2"/>
        <v>0</v>
      </c>
      <c r="M160" s="202">
        <f t="shared" si="2"/>
        <v>0</v>
      </c>
      <c r="N160" s="202">
        <f t="shared" si="2"/>
        <v>0</v>
      </c>
      <c r="O160" s="202">
        <f t="shared" si="2"/>
        <v>0</v>
      </c>
      <c r="P160" s="202">
        <f t="shared" si="2"/>
        <v>0</v>
      </c>
      <c r="Q160" s="202">
        <f t="shared" si="2"/>
        <v>0</v>
      </c>
    </row>
    <row r="161" spans="1:17" x14ac:dyDescent="0.25">
      <c r="A161" s="76" t="s">
        <v>81</v>
      </c>
      <c r="B161" s="202">
        <f t="shared" ref="B161:Q161" si="3">IF(B$8=0,0,B$8/B$5)</f>
        <v>0</v>
      </c>
      <c r="C161" s="202">
        <f t="shared" si="3"/>
        <v>0</v>
      </c>
      <c r="D161" s="202">
        <f t="shared" si="3"/>
        <v>0</v>
      </c>
      <c r="E161" s="202">
        <f t="shared" si="3"/>
        <v>0</v>
      </c>
      <c r="F161" s="202">
        <f t="shared" si="3"/>
        <v>0</v>
      </c>
      <c r="G161" s="202">
        <f t="shared" si="3"/>
        <v>0</v>
      </c>
      <c r="H161" s="202">
        <f t="shared" si="3"/>
        <v>0</v>
      </c>
      <c r="I161" s="202">
        <f t="shared" si="3"/>
        <v>0</v>
      </c>
      <c r="J161" s="202">
        <f t="shared" si="3"/>
        <v>0</v>
      </c>
      <c r="K161" s="202">
        <f t="shared" si="3"/>
        <v>0</v>
      </c>
      <c r="L161" s="202">
        <f t="shared" si="3"/>
        <v>0</v>
      </c>
      <c r="M161" s="202">
        <f t="shared" si="3"/>
        <v>0</v>
      </c>
      <c r="N161" s="202">
        <f t="shared" si="3"/>
        <v>0</v>
      </c>
      <c r="O161" s="202">
        <f t="shared" si="3"/>
        <v>0</v>
      </c>
      <c r="P161" s="202">
        <f t="shared" si="3"/>
        <v>0</v>
      </c>
      <c r="Q161" s="202">
        <f t="shared" si="3"/>
        <v>0</v>
      </c>
    </row>
    <row r="162" spans="1:17" x14ac:dyDescent="0.25">
      <c r="A162" s="76" t="s">
        <v>80</v>
      </c>
      <c r="B162" s="202">
        <f t="shared" ref="B162:Q162" si="4">IF(B$9=0,0,B$9/B$5)</f>
        <v>0</v>
      </c>
      <c r="C162" s="202">
        <f t="shared" si="4"/>
        <v>0</v>
      </c>
      <c r="D162" s="202">
        <f t="shared" si="4"/>
        <v>0</v>
      </c>
      <c r="E162" s="202">
        <f t="shared" si="4"/>
        <v>0</v>
      </c>
      <c r="F162" s="202">
        <f t="shared" si="4"/>
        <v>0</v>
      </c>
      <c r="G162" s="202">
        <f t="shared" si="4"/>
        <v>0</v>
      </c>
      <c r="H162" s="202">
        <f t="shared" si="4"/>
        <v>0</v>
      </c>
      <c r="I162" s="202">
        <f t="shared" si="4"/>
        <v>0</v>
      </c>
      <c r="J162" s="202">
        <f t="shared" si="4"/>
        <v>0</v>
      </c>
      <c r="K162" s="202">
        <f t="shared" si="4"/>
        <v>0</v>
      </c>
      <c r="L162" s="202">
        <f t="shared" si="4"/>
        <v>0</v>
      </c>
      <c r="M162" s="202">
        <f t="shared" si="4"/>
        <v>0</v>
      </c>
      <c r="N162" s="202">
        <f t="shared" si="4"/>
        <v>0</v>
      </c>
      <c r="O162" s="202">
        <f t="shared" si="4"/>
        <v>0</v>
      </c>
      <c r="P162" s="202">
        <f t="shared" si="4"/>
        <v>0</v>
      </c>
      <c r="Q162" s="202">
        <f t="shared" si="4"/>
        <v>0</v>
      </c>
    </row>
    <row r="163" spans="1:17" x14ac:dyDescent="0.25">
      <c r="A163" s="129" t="s">
        <v>79</v>
      </c>
      <c r="B163" s="201">
        <f t="shared" ref="B163:Q163" si="5">IF(B$10=0,0,B$10/B$5)</f>
        <v>0</v>
      </c>
      <c r="C163" s="201">
        <f t="shared" si="5"/>
        <v>0</v>
      </c>
      <c r="D163" s="201">
        <f t="shared" si="5"/>
        <v>0</v>
      </c>
      <c r="E163" s="201">
        <f t="shared" si="5"/>
        <v>0</v>
      </c>
      <c r="F163" s="201">
        <f t="shared" si="5"/>
        <v>0</v>
      </c>
      <c r="G163" s="201">
        <f t="shared" si="5"/>
        <v>0</v>
      </c>
      <c r="H163" s="201">
        <f t="shared" si="5"/>
        <v>0</v>
      </c>
      <c r="I163" s="201">
        <f t="shared" si="5"/>
        <v>0</v>
      </c>
      <c r="J163" s="201">
        <f t="shared" si="5"/>
        <v>0</v>
      </c>
      <c r="K163" s="201">
        <f t="shared" si="5"/>
        <v>0</v>
      </c>
      <c r="L163" s="201">
        <f t="shared" si="5"/>
        <v>0</v>
      </c>
      <c r="M163" s="201">
        <f t="shared" si="5"/>
        <v>0</v>
      </c>
      <c r="N163" s="201">
        <f t="shared" si="5"/>
        <v>0</v>
      </c>
      <c r="O163" s="201">
        <f t="shared" si="5"/>
        <v>0</v>
      </c>
      <c r="P163" s="201">
        <f t="shared" si="5"/>
        <v>0</v>
      </c>
      <c r="Q163" s="201">
        <f t="shared" si="5"/>
        <v>0</v>
      </c>
    </row>
    <row r="164" spans="1:17" x14ac:dyDescent="0.25">
      <c r="A164" s="127" t="s">
        <v>152</v>
      </c>
      <c r="B164" s="200">
        <f t="shared" ref="B164:Q164" si="6">IF(B$15=0,0,B$15/B$5)</f>
        <v>0</v>
      </c>
      <c r="C164" s="200">
        <f t="shared" si="6"/>
        <v>0</v>
      </c>
      <c r="D164" s="200">
        <f t="shared" si="6"/>
        <v>0</v>
      </c>
      <c r="E164" s="200">
        <f t="shared" si="6"/>
        <v>0</v>
      </c>
      <c r="F164" s="200">
        <f t="shared" si="6"/>
        <v>0</v>
      </c>
      <c r="G164" s="200">
        <f t="shared" si="6"/>
        <v>0</v>
      </c>
      <c r="H164" s="200">
        <f t="shared" si="6"/>
        <v>0</v>
      </c>
      <c r="I164" s="200">
        <f t="shared" si="6"/>
        <v>0</v>
      </c>
      <c r="J164" s="200">
        <f t="shared" si="6"/>
        <v>0</v>
      </c>
      <c r="K164" s="200">
        <f t="shared" si="6"/>
        <v>0</v>
      </c>
      <c r="L164" s="200">
        <f t="shared" si="6"/>
        <v>0</v>
      </c>
      <c r="M164" s="200">
        <f t="shared" si="6"/>
        <v>0</v>
      </c>
      <c r="N164" s="200">
        <f t="shared" si="6"/>
        <v>0</v>
      </c>
      <c r="O164" s="200">
        <f t="shared" si="6"/>
        <v>0</v>
      </c>
      <c r="P164" s="200">
        <f t="shared" si="6"/>
        <v>0</v>
      </c>
      <c r="Q164" s="200">
        <f t="shared" si="6"/>
        <v>0</v>
      </c>
    </row>
    <row r="165" spans="1:17" x14ac:dyDescent="0.25">
      <c r="A165" s="72" t="s">
        <v>151</v>
      </c>
      <c r="B165" s="71">
        <f t="shared" ref="B165:Q165" si="7">IF(B$26=0,0,B$26/B$5)</f>
        <v>0</v>
      </c>
      <c r="C165" s="71">
        <f t="shared" si="7"/>
        <v>0</v>
      </c>
      <c r="D165" s="71">
        <f t="shared" si="7"/>
        <v>0</v>
      </c>
      <c r="E165" s="71">
        <f t="shared" si="7"/>
        <v>0</v>
      </c>
      <c r="F165" s="71">
        <f t="shared" si="7"/>
        <v>0</v>
      </c>
      <c r="G165" s="71">
        <f t="shared" si="7"/>
        <v>0</v>
      </c>
      <c r="H165" s="71">
        <f t="shared" si="7"/>
        <v>0</v>
      </c>
      <c r="I165" s="71">
        <f t="shared" si="7"/>
        <v>0</v>
      </c>
      <c r="J165" s="71">
        <f t="shared" si="7"/>
        <v>0</v>
      </c>
      <c r="K165" s="71">
        <f t="shared" si="7"/>
        <v>0</v>
      </c>
      <c r="L165" s="71">
        <f t="shared" si="7"/>
        <v>0</v>
      </c>
      <c r="M165" s="71">
        <f t="shared" si="7"/>
        <v>0</v>
      </c>
      <c r="N165" s="71">
        <f t="shared" si="7"/>
        <v>0</v>
      </c>
      <c r="O165" s="71">
        <f t="shared" si="7"/>
        <v>0</v>
      </c>
      <c r="P165" s="71">
        <f t="shared" si="7"/>
        <v>0</v>
      </c>
      <c r="Q165" s="71">
        <f t="shared" si="7"/>
        <v>0</v>
      </c>
    </row>
    <row r="166" spans="1:17" x14ac:dyDescent="0.25">
      <c r="A166" s="196"/>
      <c r="B166" s="196"/>
      <c r="C166" s="196"/>
      <c r="D166" s="196"/>
      <c r="E166" s="196"/>
      <c r="F166" s="196"/>
      <c r="G166" s="196"/>
      <c r="H166" s="196"/>
      <c r="I166" s="196"/>
      <c r="J166" s="196"/>
      <c r="K166" s="196"/>
      <c r="L166" s="196"/>
      <c r="M166" s="196"/>
      <c r="N166" s="196"/>
      <c r="O166" s="196"/>
      <c r="P166" s="196"/>
      <c r="Q166" s="196"/>
    </row>
    <row r="167" spans="1:17" x14ac:dyDescent="0.25">
      <c r="A167" s="78" t="s">
        <v>43</v>
      </c>
      <c r="B167" s="77">
        <f t="shared" ref="B167:Q167" si="8">SUM(B$168:B$173,B$175:B$176,B$178:B$180,B181)</f>
        <v>0</v>
      </c>
      <c r="C167" s="77">
        <f t="shared" si="8"/>
        <v>0</v>
      </c>
      <c r="D167" s="77">
        <f t="shared" si="8"/>
        <v>0</v>
      </c>
      <c r="E167" s="77">
        <f t="shared" si="8"/>
        <v>0</v>
      </c>
      <c r="F167" s="77">
        <f t="shared" si="8"/>
        <v>0</v>
      </c>
      <c r="G167" s="77">
        <f t="shared" si="8"/>
        <v>0</v>
      </c>
      <c r="H167" s="77">
        <f t="shared" si="8"/>
        <v>0</v>
      </c>
      <c r="I167" s="77">
        <f t="shared" si="8"/>
        <v>0</v>
      </c>
      <c r="J167" s="77">
        <f t="shared" si="8"/>
        <v>0</v>
      </c>
      <c r="K167" s="77">
        <f t="shared" si="8"/>
        <v>0</v>
      </c>
      <c r="L167" s="77">
        <f t="shared" si="8"/>
        <v>0</v>
      </c>
      <c r="M167" s="77">
        <f t="shared" si="8"/>
        <v>0</v>
      </c>
      <c r="N167" s="77">
        <f t="shared" si="8"/>
        <v>0</v>
      </c>
      <c r="O167" s="77">
        <f t="shared" si="8"/>
        <v>0</v>
      </c>
      <c r="P167" s="77">
        <f t="shared" si="8"/>
        <v>0</v>
      </c>
      <c r="Q167" s="77">
        <f t="shared" si="8"/>
        <v>0</v>
      </c>
    </row>
    <row r="168" spans="1:17" x14ac:dyDescent="0.25">
      <c r="A168" s="132" t="s">
        <v>83</v>
      </c>
      <c r="B168" s="203">
        <f t="shared" ref="B168:Q168" si="9">IF(B$34=0,0,B$34/B$33)</f>
        <v>0</v>
      </c>
      <c r="C168" s="203">
        <f t="shared" si="9"/>
        <v>0</v>
      </c>
      <c r="D168" s="203">
        <f t="shared" si="9"/>
        <v>0</v>
      </c>
      <c r="E168" s="203">
        <f t="shared" si="9"/>
        <v>0</v>
      </c>
      <c r="F168" s="203">
        <f t="shared" si="9"/>
        <v>0</v>
      </c>
      <c r="G168" s="203">
        <f t="shared" si="9"/>
        <v>0</v>
      </c>
      <c r="H168" s="203">
        <f t="shared" si="9"/>
        <v>0</v>
      </c>
      <c r="I168" s="203">
        <f t="shared" si="9"/>
        <v>0</v>
      </c>
      <c r="J168" s="203">
        <f t="shared" si="9"/>
        <v>0</v>
      </c>
      <c r="K168" s="203">
        <f t="shared" si="9"/>
        <v>0</v>
      </c>
      <c r="L168" s="203">
        <f t="shared" si="9"/>
        <v>0</v>
      </c>
      <c r="M168" s="203">
        <f t="shared" si="9"/>
        <v>0</v>
      </c>
      <c r="N168" s="203">
        <f t="shared" si="9"/>
        <v>0</v>
      </c>
      <c r="O168" s="203">
        <f t="shared" si="9"/>
        <v>0</v>
      </c>
      <c r="P168" s="203">
        <f t="shared" si="9"/>
        <v>0</v>
      </c>
      <c r="Q168" s="203">
        <f t="shared" si="9"/>
        <v>0</v>
      </c>
    </row>
    <row r="169" spans="1:17" x14ac:dyDescent="0.25">
      <c r="A169" s="76" t="s">
        <v>82</v>
      </c>
      <c r="B169" s="202">
        <f t="shared" ref="B169:Q169" si="10">IF(B$35=0,0,B$35/B$33)</f>
        <v>0</v>
      </c>
      <c r="C169" s="202">
        <f t="shared" si="10"/>
        <v>0</v>
      </c>
      <c r="D169" s="202">
        <f t="shared" si="10"/>
        <v>0</v>
      </c>
      <c r="E169" s="202">
        <f t="shared" si="10"/>
        <v>0</v>
      </c>
      <c r="F169" s="202">
        <f t="shared" si="10"/>
        <v>0</v>
      </c>
      <c r="G169" s="202">
        <f t="shared" si="10"/>
        <v>0</v>
      </c>
      <c r="H169" s="202">
        <f t="shared" si="10"/>
        <v>0</v>
      </c>
      <c r="I169" s="202">
        <f t="shared" si="10"/>
        <v>0</v>
      </c>
      <c r="J169" s="202">
        <f t="shared" si="10"/>
        <v>0</v>
      </c>
      <c r="K169" s="202">
        <f t="shared" si="10"/>
        <v>0</v>
      </c>
      <c r="L169" s="202">
        <f t="shared" si="10"/>
        <v>0</v>
      </c>
      <c r="M169" s="202">
        <f t="shared" si="10"/>
        <v>0</v>
      </c>
      <c r="N169" s="202">
        <f t="shared" si="10"/>
        <v>0</v>
      </c>
      <c r="O169" s="202">
        <f t="shared" si="10"/>
        <v>0</v>
      </c>
      <c r="P169" s="202">
        <f t="shared" si="10"/>
        <v>0</v>
      </c>
      <c r="Q169" s="202">
        <f t="shared" si="10"/>
        <v>0</v>
      </c>
    </row>
    <row r="170" spans="1:17" x14ac:dyDescent="0.25">
      <c r="A170" s="76" t="s">
        <v>81</v>
      </c>
      <c r="B170" s="202">
        <f t="shared" ref="B170:Q170" si="11">IF(B$36=0,0,B$36/B$33)</f>
        <v>0</v>
      </c>
      <c r="C170" s="202">
        <f t="shared" si="11"/>
        <v>0</v>
      </c>
      <c r="D170" s="202">
        <f t="shared" si="11"/>
        <v>0</v>
      </c>
      <c r="E170" s="202">
        <f t="shared" si="11"/>
        <v>0</v>
      </c>
      <c r="F170" s="202">
        <f t="shared" si="11"/>
        <v>0</v>
      </c>
      <c r="G170" s="202">
        <f t="shared" si="11"/>
        <v>0</v>
      </c>
      <c r="H170" s="202">
        <f t="shared" si="11"/>
        <v>0</v>
      </c>
      <c r="I170" s="202">
        <f t="shared" si="11"/>
        <v>0</v>
      </c>
      <c r="J170" s="202">
        <f t="shared" si="11"/>
        <v>0</v>
      </c>
      <c r="K170" s="202">
        <f t="shared" si="11"/>
        <v>0</v>
      </c>
      <c r="L170" s="202">
        <f t="shared" si="11"/>
        <v>0</v>
      </c>
      <c r="M170" s="202">
        <f t="shared" si="11"/>
        <v>0</v>
      </c>
      <c r="N170" s="202">
        <f t="shared" si="11"/>
        <v>0</v>
      </c>
      <c r="O170" s="202">
        <f t="shared" si="11"/>
        <v>0</v>
      </c>
      <c r="P170" s="202">
        <f t="shared" si="11"/>
        <v>0</v>
      </c>
      <c r="Q170" s="202">
        <f t="shared" si="11"/>
        <v>0</v>
      </c>
    </row>
    <row r="171" spans="1:17" x14ac:dyDescent="0.25">
      <c r="A171" s="76" t="s">
        <v>80</v>
      </c>
      <c r="B171" s="202">
        <f t="shared" ref="B171:Q171" si="12">IF(B$37=0,0,B$37/B$33)</f>
        <v>0</v>
      </c>
      <c r="C171" s="202">
        <f t="shared" si="12"/>
        <v>0</v>
      </c>
      <c r="D171" s="202">
        <f t="shared" si="12"/>
        <v>0</v>
      </c>
      <c r="E171" s="202">
        <f t="shared" si="12"/>
        <v>0</v>
      </c>
      <c r="F171" s="202">
        <f t="shared" si="12"/>
        <v>0</v>
      </c>
      <c r="G171" s="202">
        <f t="shared" si="12"/>
        <v>0</v>
      </c>
      <c r="H171" s="202">
        <f t="shared" si="12"/>
        <v>0</v>
      </c>
      <c r="I171" s="202">
        <f t="shared" si="12"/>
        <v>0</v>
      </c>
      <c r="J171" s="202">
        <f t="shared" si="12"/>
        <v>0</v>
      </c>
      <c r="K171" s="202">
        <f t="shared" si="12"/>
        <v>0</v>
      </c>
      <c r="L171" s="202">
        <f t="shared" si="12"/>
        <v>0</v>
      </c>
      <c r="M171" s="202">
        <f t="shared" si="12"/>
        <v>0</v>
      </c>
      <c r="N171" s="202">
        <f t="shared" si="12"/>
        <v>0</v>
      </c>
      <c r="O171" s="202">
        <f t="shared" si="12"/>
        <v>0</v>
      </c>
      <c r="P171" s="202">
        <f t="shared" si="12"/>
        <v>0</v>
      </c>
      <c r="Q171" s="202">
        <f t="shared" si="12"/>
        <v>0</v>
      </c>
    </row>
    <row r="172" spans="1:17" x14ac:dyDescent="0.25">
      <c r="A172" s="129" t="s">
        <v>79</v>
      </c>
      <c r="B172" s="201">
        <f t="shared" ref="B172:Q172" si="13">IF(B$38=0,0,B$38/B$33)</f>
        <v>0</v>
      </c>
      <c r="C172" s="201">
        <f t="shared" si="13"/>
        <v>0</v>
      </c>
      <c r="D172" s="201">
        <f t="shared" si="13"/>
        <v>0</v>
      </c>
      <c r="E172" s="201">
        <f t="shared" si="13"/>
        <v>0</v>
      </c>
      <c r="F172" s="201">
        <f t="shared" si="13"/>
        <v>0</v>
      </c>
      <c r="G172" s="201">
        <f t="shared" si="13"/>
        <v>0</v>
      </c>
      <c r="H172" s="201">
        <f t="shared" si="13"/>
        <v>0</v>
      </c>
      <c r="I172" s="201">
        <f t="shared" si="13"/>
        <v>0</v>
      </c>
      <c r="J172" s="201">
        <f t="shared" si="13"/>
        <v>0</v>
      </c>
      <c r="K172" s="201">
        <f t="shared" si="13"/>
        <v>0</v>
      </c>
      <c r="L172" s="201">
        <f t="shared" si="13"/>
        <v>0</v>
      </c>
      <c r="M172" s="201">
        <f t="shared" si="13"/>
        <v>0</v>
      </c>
      <c r="N172" s="201">
        <f t="shared" si="13"/>
        <v>0</v>
      </c>
      <c r="O172" s="201">
        <f t="shared" si="13"/>
        <v>0</v>
      </c>
      <c r="P172" s="201">
        <f t="shared" si="13"/>
        <v>0</v>
      </c>
      <c r="Q172" s="201">
        <f t="shared" si="13"/>
        <v>0</v>
      </c>
    </row>
    <row r="173" spans="1:17" x14ac:dyDescent="0.25">
      <c r="A173" s="127" t="s">
        <v>150</v>
      </c>
      <c r="B173" s="200">
        <f t="shared" ref="B173:Q173" si="14">IF(B$43=0,0,B$43/B$33)</f>
        <v>0</v>
      </c>
      <c r="C173" s="200">
        <f t="shared" si="14"/>
        <v>0</v>
      </c>
      <c r="D173" s="200">
        <f t="shared" si="14"/>
        <v>0</v>
      </c>
      <c r="E173" s="200">
        <f t="shared" si="14"/>
        <v>0</v>
      </c>
      <c r="F173" s="200">
        <f t="shared" si="14"/>
        <v>0</v>
      </c>
      <c r="G173" s="200">
        <f t="shared" si="14"/>
        <v>0</v>
      </c>
      <c r="H173" s="200">
        <f t="shared" si="14"/>
        <v>0</v>
      </c>
      <c r="I173" s="200">
        <f t="shared" si="14"/>
        <v>0</v>
      </c>
      <c r="J173" s="200">
        <f t="shared" si="14"/>
        <v>0</v>
      </c>
      <c r="K173" s="200">
        <f t="shared" si="14"/>
        <v>0</v>
      </c>
      <c r="L173" s="200">
        <f t="shared" si="14"/>
        <v>0</v>
      </c>
      <c r="M173" s="200">
        <f t="shared" si="14"/>
        <v>0</v>
      </c>
      <c r="N173" s="200">
        <f t="shared" si="14"/>
        <v>0</v>
      </c>
      <c r="O173" s="200">
        <f t="shared" si="14"/>
        <v>0</v>
      </c>
      <c r="P173" s="200">
        <f t="shared" si="14"/>
        <v>0</v>
      </c>
      <c r="Q173" s="200">
        <f t="shared" si="14"/>
        <v>0</v>
      </c>
    </row>
    <row r="174" spans="1:17" x14ac:dyDescent="0.25">
      <c r="A174" s="127" t="s">
        <v>148</v>
      </c>
      <c r="B174" s="200">
        <f t="shared" ref="B174:Q174" si="15">IF(B$44=0,0,B$44/B$33)</f>
        <v>0</v>
      </c>
      <c r="C174" s="200">
        <f t="shared" si="15"/>
        <v>0</v>
      </c>
      <c r="D174" s="200">
        <f t="shared" si="15"/>
        <v>0</v>
      </c>
      <c r="E174" s="200">
        <f t="shared" si="15"/>
        <v>0</v>
      </c>
      <c r="F174" s="200">
        <f t="shared" si="15"/>
        <v>0</v>
      </c>
      <c r="G174" s="200">
        <f t="shared" si="15"/>
        <v>0</v>
      </c>
      <c r="H174" s="200">
        <f t="shared" si="15"/>
        <v>0</v>
      </c>
      <c r="I174" s="200">
        <f t="shared" si="15"/>
        <v>0</v>
      </c>
      <c r="J174" s="200">
        <f t="shared" si="15"/>
        <v>0</v>
      </c>
      <c r="K174" s="200">
        <f t="shared" si="15"/>
        <v>0</v>
      </c>
      <c r="L174" s="200">
        <f t="shared" si="15"/>
        <v>0</v>
      </c>
      <c r="M174" s="200">
        <f t="shared" si="15"/>
        <v>0</v>
      </c>
      <c r="N174" s="200">
        <f t="shared" si="15"/>
        <v>0</v>
      </c>
      <c r="O174" s="200">
        <f t="shared" si="15"/>
        <v>0</v>
      </c>
      <c r="P174" s="200">
        <f t="shared" si="15"/>
        <v>0</v>
      </c>
      <c r="Q174" s="200">
        <f t="shared" si="15"/>
        <v>0</v>
      </c>
    </row>
    <row r="175" spans="1:17" x14ac:dyDescent="0.25">
      <c r="A175" s="142" t="s">
        <v>164</v>
      </c>
      <c r="B175" s="199">
        <f t="shared" ref="B175:Q175" si="16">IF(B$45=0,0,B$45/B$33)</f>
        <v>0</v>
      </c>
      <c r="C175" s="199">
        <f t="shared" si="16"/>
        <v>0</v>
      </c>
      <c r="D175" s="199">
        <f t="shared" si="16"/>
        <v>0</v>
      </c>
      <c r="E175" s="199">
        <f t="shared" si="16"/>
        <v>0</v>
      </c>
      <c r="F175" s="199">
        <f t="shared" si="16"/>
        <v>0</v>
      </c>
      <c r="G175" s="199">
        <f t="shared" si="16"/>
        <v>0</v>
      </c>
      <c r="H175" s="199">
        <f t="shared" si="16"/>
        <v>0</v>
      </c>
      <c r="I175" s="199">
        <f t="shared" si="16"/>
        <v>0</v>
      </c>
      <c r="J175" s="199">
        <f t="shared" si="16"/>
        <v>0</v>
      </c>
      <c r="K175" s="199">
        <f t="shared" si="16"/>
        <v>0</v>
      </c>
      <c r="L175" s="199">
        <f t="shared" si="16"/>
        <v>0</v>
      </c>
      <c r="M175" s="199">
        <f t="shared" si="16"/>
        <v>0</v>
      </c>
      <c r="N175" s="199">
        <f t="shared" si="16"/>
        <v>0</v>
      </c>
      <c r="O175" s="199">
        <f t="shared" si="16"/>
        <v>0</v>
      </c>
      <c r="P175" s="199">
        <f t="shared" si="16"/>
        <v>0</v>
      </c>
      <c r="Q175" s="199">
        <f t="shared" si="16"/>
        <v>0</v>
      </c>
    </row>
    <row r="176" spans="1:17" x14ac:dyDescent="0.25">
      <c r="A176" s="142" t="s">
        <v>163</v>
      </c>
      <c r="B176" s="199">
        <f t="shared" ref="B176:Q176" si="17">IF(B$50=0,0,B$50/B$33)</f>
        <v>0</v>
      </c>
      <c r="C176" s="199">
        <f t="shared" si="17"/>
        <v>0</v>
      </c>
      <c r="D176" s="199">
        <f t="shared" si="17"/>
        <v>0</v>
      </c>
      <c r="E176" s="199">
        <f t="shared" si="17"/>
        <v>0</v>
      </c>
      <c r="F176" s="199">
        <f t="shared" si="17"/>
        <v>0</v>
      </c>
      <c r="G176" s="199">
        <f t="shared" si="17"/>
        <v>0</v>
      </c>
      <c r="H176" s="199">
        <f t="shared" si="17"/>
        <v>0</v>
      </c>
      <c r="I176" s="199">
        <f t="shared" si="17"/>
        <v>0</v>
      </c>
      <c r="J176" s="199">
        <f t="shared" si="17"/>
        <v>0</v>
      </c>
      <c r="K176" s="199">
        <f t="shared" si="17"/>
        <v>0</v>
      </c>
      <c r="L176" s="199">
        <f t="shared" si="17"/>
        <v>0</v>
      </c>
      <c r="M176" s="199">
        <f t="shared" si="17"/>
        <v>0</v>
      </c>
      <c r="N176" s="199">
        <f t="shared" si="17"/>
        <v>0</v>
      </c>
      <c r="O176" s="199">
        <f t="shared" si="17"/>
        <v>0</v>
      </c>
      <c r="P176" s="199">
        <f t="shared" si="17"/>
        <v>0</v>
      </c>
      <c r="Q176" s="199">
        <f t="shared" si="17"/>
        <v>0</v>
      </c>
    </row>
    <row r="177" spans="1:17" x14ac:dyDescent="0.25">
      <c r="A177" s="127" t="s">
        <v>147</v>
      </c>
      <c r="B177" s="200">
        <f t="shared" ref="B177:Q177" si="18">IF(B$51=0,0,B$51/B$33)</f>
        <v>0</v>
      </c>
      <c r="C177" s="200">
        <f t="shared" si="18"/>
        <v>0</v>
      </c>
      <c r="D177" s="200">
        <f t="shared" si="18"/>
        <v>0</v>
      </c>
      <c r="E177" s="200">
        <f t="shared" si="18"/>
        <v>0</v>
      </c>
      <c r="F177" s="200">
        <f t="shared" si="18"/>
        <v>0</v>
      </c>
      <c r="G177" s="200">
        <f t="shared" si="18"/>
        <v>0</v>
      </c>
      <c r="H177" s="200">
        <f t="shared" si="18"/>
        <v>0</v>
      </c>
      <c r="I177" s="200">
        <f t="shared" si="18"/>
        <v>0</v>
      </c>
      <c r="J177" s="200">
        <f t="shared" si="18"/>
        <v>0</v>
      </c>
      <c r="K177" s="200">
        <f t="shared" si="18"/>
        <v>0</v>
      </c>
      <c r="L177" s="200">
        <f t="shared" si="18"/>
        <v>0</v>
      </c>
      <c r="M177" s="200">
        <f t="shared" si="18"/>
        <v>0</v>
      </c>
      <c r="N177" s="200">
        <f t="shared" si="18"/>
        <v>0</v>
      </c>
      <c r="O177" s="200">
        <f t="shared" si="18"/>
        <v>0</v>
      </c>
      <c r="P177" s="200">
        <f t="shared" si="18"/>
        <v>0</v>
      </c>
      <c r="Q177" s="200">
        <f t="shared" si="18"/>
        <v>0</v>
      </c>
    </row>
    <row r="178" spans="1:17" x14ac:dyDescent="0.25">
      <c r="A178" s="142" t="s">
        <v>162</v>
      </c>
      <c r="B178" s="199">
        <f t="shared" ref="B178:Q178" si="19">IF(B$52=0,0,B$52/B$33)</f>
        <v>0</v>
      </c>
      <c r="C178" s="199">
        <f t="shared" si="19"/>
        <v>0</v>
      </c>
      <c r="D178" s="199">
        <f t="shared" si="19"/>
        <v>0</v>
      </c>
      <c r="E178" s="199">
        <f t="shared" si="19"/>
        <v>0</v>
      </c>
      <c r="F178" s="199">
        <f t="shared" si="19"/>
        <v>0</v>
      </c>
      <c r="G178" s="199">
        <f t="shared" si="19"/>
        <v>0</v>
      </c>
      <c r="H178" s="199">
        <f t="shared" si="19"/>
        <v>0</v>
      </c>
      <c r="I178" s="199">
        <f t="shared" si="19"/>
        <v>0</v>
      </c>
      <c r="J178" s="199">
        <f t="shared" si="19"/>
        <v>0</v>
      </c>
      <c r="K178" s="199">
        <f t="shared" si="19"/>
        <v>0</v>
      </c>
      <c r="L178" s="199">
        <f t="shared" si="19"/>
        <v>0</v>
      </c>
      <c r="M178" s="199">
        <f t="shared" si="19"/>
        <v>0</v>
      </c>
      <c r="N178" s="199">
        <f t="shared" si="19"/>
        <v>0</v>
      </c>
      <c r="O178" s="199">
        <f t="shared" si="19"/>
        <v>0</v>
      </c>
      <c r="P178" s="199">
        <f t="shared" si="19"/>
        <v>0</v>
      </c>
      <c r="Q178" s="199">
        <f t="shared" si="19"/>
        <v>0</v>
      </c>
    </row>
    <row r="179" spans="1:17" x14ac:dyDescent="0.25">
      <c r="A179" s="142" t="s">
        <v>161</v>
      </c>
      <c r="B179" s="199">
        <f t="shared" ref="B179:Q179" si="20">IF(B$56=0,0,B$56/B$33)</f>
        <v>0</v>
      </c>
      <c r="C179" s="199">
        <f t="shared" si="20"/>
        <v>0</v>
      </c>
      <c r="D179" s="199">
        <f t="shared" si="20"/>
        <v>0</v>
      </c>
      <c r="E179" s="199">
        <f t="shared" si="20"/>
        <v>0</v>
      </c>
      <c r="F179" s="199">
        <f t="shared" si="20"/>
        <v>0</v>
      </c>
      <c r="G179" s="199">
        <f t="shared" si="20"/>
        <v>0</v>
      </c>
      <c r="H179" s="199">
        <f t="shared" si="20"/>
        <v>0</v>
      </c>
      <c r="I179" s="199">
        <f t="shared" si="20"/>
        <v>0</v>
      </c>
      <c r="J179" s="199">
        <f t="shared" si="20"/>
        <v>0</v>
      </c>
      <c r="K179" s="199">
        <f t="shared" si="20"/>
        <v>0</v>
      </c>
      <c r="L179" s="199">
        <f t="shared" si="20"/>
        <v>0</v>
      </c>
      <c r="M179" s="199">
        <f t="shared" si="20"/>
        <v>0</v>
      </c>
      <c r="N179" s="199">
        <f t="shared" si="20"/>
        <v>0</v>
      </c>
      <c r="O179" s="199">
        <f t="shared" si="20"/>
        <v>0</v>
      </c>
      <c r="P179" s="199">
        <f t="shared" si="20"/>
        <v>0</v>
      </c>
      <c r="Q179" s="199">
        <f t="shared" si="20"/>
        <v>0</v>
      </c>
    </row>
    <row r="180" spans="1:17" x14ac:dyDescent="0.25">
      <c r="A180" s="142" t="s">
        <v>160</v>
      </c>
      <c r="B180" s="199">
        <f t="shared" ref="B180:Q180" si="21">IF(B$67=0,0,B$67/B$33)</f>
        <v>0</v>
      </c>
      <c r="C180" s="199">
        <f t="shared" si="21"/>
        <v>0</v>
      </c>
      <c r="D180" s="199">
        <f t="shared" si="21"/>
        <v>0</v>
      </c>
      <c r="E180" s="199">
        <f t="shared" si="21"/>
        <v>0</v>
      </c>
      <c r="F180" s="199">
        <f t="shared" si="21"/>
        <v>0</v>
      </c>
      <c r="G180" s="199">
        <f t="shared" si="21"/>
        <v>0</v>
      </c>
      <c r="H180" s="199">
        <f t="shared" si="21"/>
        <v>0</v>
      </c>
      <c r="I180" s="199">
        <f t="shared" si="21"/>
        <v>0</v>
      </c>
      <c r="J180" s="199">
        <f t="shared" si="21"/>
        <v>0</v>
      </c>
      <c r="K180" s="199">
        <f t="shared" si="21"/>
        <v>0</v>
      </c>
      <c r="L180" s="199">
        <f t="shared" si="21"/>
        <v>0</v>
      </c>
      <c r="M180" s="199">
        <f t="shared" si="21"/>
        <v>0</v>
      </c>
      <c r="N180" s="199">
        <f t="shared" si="21"/>
        <v>0</v>
      </c>
      <c r="O180" s="199">
        <f t="shared" si="21"/>
        <v>0</v>
      </c>
      <c r="P180" s="199">
        <f t="shared" si="21"/>
        <v>0</v>
      </c>
      <c r="Q180" s="199">
        <f t="shared" si="21"/>
        <v>0</v>
      </c>
    </row>
    <row r="181" spans="1:17" x14ac:dyDescent="0.25">
      <c r="A181" s="177" t="s">
        <v>98</v>
      </c>
      <c r="B181" s="209">
        <f t="shared" ref="B181:Q181" si="22">IF(B$68=0,0,B$68/B$33)</f>
        <v>0</v>
      </c>
      <c r="C181" s="209">
        <f t="shared" si="22"/>
        <v>0</v>
      </c>
      <c r="D181" s="209">
        <f t="shared" si="22"/>
        <v>0</v>
      </c>
      <c r="E181" s="209">
        <f t="shared" si="22"/>
        <v>0</v>
      </c>
      <c r="F181" s="209">
        <f t="shared" si="22"/>
        <v>0</v>
      </c>
      <c r="G181" s="209">
        <f t="shared" si="22"/>
        <v>0</v>
      </c>
      <c r="H181" s="209">
        <f t="shared" si="22"/>
        <v>0</v>
      </c>
      <c r="I181" s="209">
        <f t="shared" si="22"/>
        <v>0</v>
      </c>
      <c r="J181" s="209">
        <f t="shared" si="22"/>
        <v>0</v>
      </c>
      <c r="K181" s="209">
        <f t="shared" si="22"/>
        <v>0</v>
      </c>
      <c r="L181" s="209">
        <f t="shared" si="22"/>
        <v>0</v>
      </c>
      <c r="M181" s="209">
        <f t="shared" si="22"/>
        <v>0</v>
      </c>
      <c r="N181" s="209">
        <f t="shared" si="22"/>
        <v>0</v>
      </c>
      <c r="O181" s="209">
        <f t="shared" si="22"/>
        <v>0</v>
      </c>
      <c r="P181" s="209">
        <f t="shared" si="22"/>
        <v>0</v>
      </c>
      <c r="Q181" s="209">
        <f t="shared" si="22"/>
        <v>0</v>
      </c>
    </row>
    <row r="182" spans="1:17" x14ac:dyDescent="0.25">
      <c r="A182" s="196"/>
      <c r="B182" s="196"/>
      <c r="C182" s="196"/>
      <c r="D182" s="196"/>
      <c r="E182" s="196"/>
      <c r="F182" s="196"/>
      <c r="G182" s="196"/>
      <c r="H182" s="196"/>
      <c r="I182" s="196"/>
      <c r="J182" s="196"/>
      <c r="K182" s="196"/>
      <c r="L182" s="196"/>
      <c r="M182" s="196"/>
      <c r="N182" s="196"/>
      <c r="O182" s="196"/>
      <c r="P182" s="196"/>
      <c r="Q182" s="196"/>
    </row>
    <row r="183" spans="1:17" x14ac:dyDescent="0.25">
      <c r="A183" s="78" t="s">
        <v>344</v>
      </c>
      <c r="B183" s="77">
        <f t="shared" ref="B183:Q183" si="23">SUM(B$184:B$189,B$193:B$194,B$196:B$198)</f>
        <v>0</v>
      </c>
      <c r="C183" s="77">
        <f t="shared" si="23"/>
        <v>0</v>
      </c>
      <c r="D183" s="77">
        <f t="shared" si="23"/>
        <v>0</v>
      </c>
      <c r="E183" s="77">
        <f t="shared" si="23"/>
        <v>0</v>
      </c>
      <c r="F183" s="77">
        <f t="shared" si="23"/>
        <v>0</v>
      </c>
      <c r="G183" s="77">
        <f t="shared" si="23"/>
        <v>0</v>
      </c>
      <c r="H183" s="77">
        <f t="shared" si="23"/>
        <v>0</v>
      </c>
      <c r="I183" s="77">
        <f t="shared" si="23"/>
        <v>0</v>
      </c>
      <c r="J183" s="77">
        <f t="shared" si="23"/>
        <v>0</v>
      </c>
      <c r="K183" s="77">
        <f t="shared" si="23"/>
        <v>0</v>
      </c>
      <c r="L183" s="77">
        <f t="shared" si="23"/>
        <v>0</v>
      </c>
      <c r="M183" s="77">
        <f t="shared" si="23"/>
        <v>0</v>
      </c>
      <c r="N183" s="77">
        <f t="shared" si="23"/>
        <v>0</v>
      </c>
      <c r="O183" s="77">
        <f t="shared" si="23"/>
        <v>0</v>
      </c>
      <c r="P183" s="77">
        <f t="shared" si="23"/>
        <v>0</v>
      </c>
      <c r="Q183" s="77">
        <f t="shared" si="23"/>
        <v>0</v>
      </c>
    </row>
    <row r="184" spans="1:17" x14ac:dyDescent="0.25">
      <c r="A184" s="132" t="s">
        <v>83</v>
      </c>
      <c r="B184" s="203">
        <f t="shared" ref="B184:Q184" si="24">IF(B$71=0,0,B$71/B$70)</f>
        <v>0</v>
      </c>
      <c r="C184" s="203">
        <f t="shared" si="24"/>
        <v>0</v>
      </c>
      <c r="D184" s="203">
        <f t="shared" si="24"/>
        <v>0</v>
      </c>
      <c r="E184" s="203">
        <f t="shared" si="24"/>
        <v>0</v>
      </c>
      <c r="F184" s="203">
        <f t="shared" si="24"/>
        <v>0</v>
      </c>
      <c r="G184" s="203">
        <f t="shared" si="24"/>
        <v>0</v>
      </c>
      <c r="H184" s="203">
        <f t="shared" si="24"/>
        <v>0</v>
      </c>
      <c r="I184" s="203">
        <f t="shared" si="24"/>
        <v>0</v>
      </c>
      <c r="J184" s="203">
        <f t="shared" si="24"/>
        <v>0</v>
      </c>
      <c r="K184" s="203">
        <f t="shared" si="24"/>
        <v>0</v>
      </c>
      <c r="L184" s="203">
        <f t="shared" si="24"/>
        <v>0</v>
      </c>
      <c r="M184" s="203">
        <f t="shared" si="24"/>
        <v>0</v>
      </c>
      <c r="N184" s="203">
        <f t="shared" si="24"/>
        <v>0</v>
      </c>
      <c r="O184" s="203">
        <f t="shared" si="24"/>
        <v>0</v>
      </c>
      <c r="P184" s="203">
        <f t="shared" si="24"/>
        <v>0</v>
      </c>
      <c r="Q184" s="203">
        <f t="shared" si="24"/>
        <v>0</v>
      </c>
    </row>
    <row r="185" spans="1:17" x14ac:dyDescent="0.25">
      <c r="A185" s="76" t="s">
        <v>82</v>
      </c>
      <c r="B185" s="202">
        <f t="shared" ref="B185:Q185" si="25">IF(B$72=0,0,B$72/B$70)</f>
        <v>0</v>
      </c>
      <c r="C185" s="202">
        <f t="shared" si="25"/>
        <v>0</v>
      </c>
      <c r="D185" s="202">
        <f t="shared" si="25"/>
        <v>0</v>
      </c>
      <c r="E185" s="202">
        <f t="shared" si="25"/>
        <v>0</v>
      </c>
      <c r="F185" s="202">
        <f t="shared" si="25"/>
        <v>0</v>
      </c>
      <c r="G185" s="202">
        <f t="shared" si="25"/>
        <v>0</v>
      </c>
      <c r="H185" s="202">
        <f t="shared" si="25"/>
        <v>0</v>
      </c>
      <c r="I185" s="202">
        <f t="shared" si="25"/>
        <v>0</v>
      </c>
      <c r="J185" s="202">
        <f t="shared" si="25"/>
        <v>0</v>
      </c>
      <c r="K185" s="202">
        <f t="shared" si="25"/>
        <v>0</v>
      </c>
      <c r="L185" s="202">
        <f t="shared" si="25"/>
        <v>0</v>
      </c>
      <c r="M185" s="202">
        <f t="shared" si="25"/>
        <v>0</v>
      </c>
      <c r="N185" s="202">
        <f t="shared" si="25"/>
        <v>0</v>
      </c>
      <c r="O185" s="202">
        <f t="shared" si="25"/>
        <v>0</v>
      </c>
      <c r="P185" s="202">
        <f t="shared" si="25"/>
        <v>0</v>
      </c>
      <c r="Q185" s="202">
        <f t="shared" si="25"/>
        <v>0</v>
      </c>
    </row>
    <row r="186" spans="1:17" x14ac:dyDescent="0.25">
      <c r="A186" s="76" t="s">
        <v>81</v>
      </c>
      <c r="B186" s="202">
        <f t="shared" ref="B186:Q186" si="26">IF(B$73=0,0,B$73/B$70)</f>
        <v>0</v>
      </c>
      <c r="C186" s="202">
        <f t="shared" si="26"/>
        <v>0</v>
      </c>
      <c r="D186" s="202">
        <f t="shared" si="26"/>
        <v>0</v>
      </c>
      <c r="E186" s="202">
        <f t="shared" si="26"/>
        <v>0</v>
      </c>
      <c r="F186" s="202">
        <f t="shared" si="26"/>
        <v>0</v>
      </c>
      <c r="G186" s="202">
        <f t="shared" si="26"/>
        <v>0</v>
      </c>
      <c r="H186" s="202">
        <f t="shared" si="26"/>
        <v>0</v>
      </c>
      <c r="I186" s="202">
        <f t="shared" si="26"/>
        <v>0</v>
      </c>
      <c r="J186" s="202">
        <f t="shared" si="26"/>
        <v>0</v>
      </c>
      <c r="K186" s="202">
        <f t="shared" si="26"/>
        <v>0</v>
      </c>
      <c r="L186" s="202">
        <f t="shared" si="26"/>
        <v>0</v>
      </c>
      <c r="M186" s="202">
        <f t="shared" si="26"/>
        <v>0</v>
      </c>
      <c r="N186" s="202">
        <f t="shared" si="26"/>
        <v>0</v>
      </c>
      <c r="O186" s="202">
        <f t="shared" si="26"/>
        <v>0</v>
      </c>
      <c r="P186" s="202">
        <f t="shared" si="26"/>
        <v>0</v>
      </c>
      <c r="Q186" s="202">
        <f t="shared" si="26"/>
        <v>0</v>
      </c>
    </row>
    <row r="187" spans="1:17" x14ac:dyDescent="0.25">
      <c r="A187" s="76" t="s">
        <v>80</v>
      </c>
      <c r="B187" s="202">
        <f t="shared" ref="B187:Q187" si="27">IF(B$74=0,0,B$74/B$70)</f>
        <v>0</v>
      </c>
      <c r="C187" s="202">
        <f t="shared" si="27"/>
        <v>0</v>
      </c>
      <c r="D187" s="202">
        <f t="shared" si="27"/>
        <v>0</v>
      </c>
      <c r="E187" s="202">
        <f t="shared" si="27"/>
        <v>0</v>
      </c>
      <c r="F187" s="202">
        <f t="shared" si="27"/>
        <v>0</v>
      </c>
      <c r="G187" s="202">
        <f t="shared" si="27"/>
        <v>0</v>
      </c>
      <c r="H187" s="202">
        <f t="shared" si="27"/>
        <v>0</v>
      </c>
      <c r="I187" s="202">
        <f t="shared" si="27"/>
        <v>0</v>
      </c>
      <c r="J187" s="202">
        <f t="shared" si="27"/>
        <v>0</v>
      </c>
      <c r="K187" s="202">
        <f t="shared" si="27"/>
        <v>0</v>
      </c>
      <c r="L187" s="202">
        <f t="shared" si="27"/>
        <v>0</v>
      </c>
      <c r="M187" s="202">
        <f t="shared" si="27"/>
        <v>0</v>
      </c>
      <c r="N187" s="202">
        <f t="shared" si="27"/>
        <v>0</v>
      </c>
      <c r="O187" s="202">
        <f t="shared" si="27"/>
        <v>0</v>
      </c>
      <c r="P187" s="202">
        <f t="shared" si="27"/>
        <v>0</v>
      </c>
      <c r="Q187" s="202">
        <f t="shared" si="27"/>
        <v>0</v>
      </c>
    </row>
    <row r="188" spans="1:17" x14ac:dyDescent="0.25">
      <c r="A188" s="129" t="s">
        <v>79</v>
      </c>
      <c r="B188" s="201">
        <f t="shared" ref="B188:Q188" si="28">IF(B$75=0,0,B$75/B$70)</f>
        <v>0</v>
      </c>
      <c r="C188" s="201">
        <f t="shared" si="28"/>
        <v>0</v>
      </c>
      <c r="D188" s="201">
        <f t="shared" si="28"/>
        <v>0</v>
      </c>
      <c r="E188" s="201">
        <f t="shared" si="28"/>
        <v>0</v>
      </c>
      <c r="F188" s="201">
        <f t="shared" si="28"/>
        <v>0</v>
      </c>
      <c r="G188" s="201">
        <f t="shared" si="28"/>
        <v>0</v>
      </c>
      <c r="H188" s="201">
        <f t="shared" si="28"/>
        <v>0</v>
      </c>
      <c r="I188" s="201">
        <f t="shared" si="28"/>
        <v>0</v>
      </c>
      <c r="J188" s="201">
        <f t="shared" si="28"/>
        <v>0</v>
      </c>
      <c r="K188" s="201">
        <f t="shared" si="28"/>
        <v>0</v>
      </c>
      <c r="L188" s="201">
        <f t="shared" si="28"/>
        <v>0</v>
      </c>
      <c r="M188" s="201">
        <f t="shared" si="28"/>
        <v>0</v>
      </c>
      <c r="N188" s="201">
        <f t="shared" si="28"/>
        <v>0</v>
      </c>
      <c r="O188" s="201">
        <f t="shared" si="28"/>
        <v>0</v>
      </c>
      <c r="P188" s="201">
        <f t="shared" si="28"/>
        <v>0</v>
      </c>
      <c r="Q188" s="201">
        <f t="shared" si="28"/>
        <v>0</v>
      </c>
    </row>
    <row r="189" spans="1:17" x14ac:dyDescent="0.25">
      <c r="A189" s="127" t="s">
        <v>149</v>
      </c>
      <c r="B189" s="200">
        <f t="shared" ref="B189:Q189" si="29">IF(B$80=0,0,B$80/B$70)</f>
        <v>0</v>
      </c>
      <c r="C189" s="200">
        <f t="shared" si="29"/>
        <v>0</v>
      </c>
      <c r="D189" s="200">
        <f t="shared" si="29"/>
        <v>0</v>
      </c>
      <c r="E189" s="200">
        <f t="shared" si="29"/>
        <v>0</v>
      </c>
      <c r="F189" s="200">
        <f t="shared" si="29"/>
        <v>0</v>
      </c>
      <c r="G189" s="200">
        <f t="shared" si="29"/>
        <v>0</v>
      </c>
      <c r="H189" s="200">
        <f t="shared" si="29"/>
        <v>0</v>
      </c>
      <c r="I189" s="200">
        <f t="shared" si="29"/>
        <v>0</v>
      </c>
      <c r="J189" s="200">
        <f t="shared" si="29"/>
        <v>0</v>
      </c>
      <c r="K189" s="200">
        <f t="shared" si="29"/>
        <v>0</v>
      </c>
      <c r="L189" s="200">
        <f t="shared" si="29"/>
        <v>0</v>
      </c>
      <c r="M189" s="200">
        <f t="shared" si="29"/>
        <v>0</v>
      </c>
      <c r="N189" s="200">
        <f t="shared" si="29"/>
        <v>0</v>
      </c>
      <c r="O189" s="200">
        <f t="shared" si="29"/>
        <v>0</v>
      </c>
      <c r="P189" s="200">
        <f t="shared" si="29"/>
        <v>0</v>
      </c>
      <c r="Q189" s="200">
        <f t="shared" si="29"/>
        <v>0</v>
      </c>
    </row>
    <row r="190" spans="1:17" x14ac:dyDescent="0.25">
      <c r="A190" s="142" t="s">
        <v>166</v>
      </c>
      <c r="B190" s="199">
        <f t="shared" ref="B190:Q190" si="30">IF(B$81=0,0,B$81/B$70)</f>
        <v>0</v>
      </c>
      <c r="C190" s="199">
        <f t="shared" si="30"/>
        <v>0</v>
      </c>
      <c r="D190" s="199">
        <f t="shared" si="30"/>
        <v>0</v>
      </c>
      <c r="E190" s="199">
        <f t="shared" si="30"/>
        <v>0</v>
      </c>
      <c r="F190" s="199">
        <f t="shared" si="30"/>
        <v>0</v>
      </c>
      <c r="G190" s="199">
        <f t="shared" si="30"/>
        <v>0</v>
      </c>
      <c r="H190" s="199">
        <f t="shared" si="30"/>
        <v>0</v>
      </c>
      <c r="I190" s="199">
        <f t="shared" si="30"/>
        <v>0</v>
      </c>
      <c r="J190" s="199">
        <f t="shared" si="30"/>
        <v>0</v>
      </c>
      <c r="K190" s="199">
        <f t="shared" si="30"/>
        <v>0</v>
      </c>
      <c r="L190" s="199">
        <f t="shared" si="30"/>
        <v>0</v>
      </c>
      <c r="M190" s="199">
        <f t="shared" si="30"/>
        <v>0</v>
      </c>
      <c r="N190" s="199">
        <f t="shared" si="30"/>
        <v>0</v>
      </c>
      <c r="O190" s="199">
        <f t="shared" si="30"/>
        <v>0</v>
      </c>
      <c r="P190" s="199">
        <f t="shared" si="30"/>
        <v>0</v>
      </c>
      <c r="Q190" s="199">
        <f t="shared" si="30"/>
        <v>0</v>
      </c>
    </row>
    <row r="191" spans="1:17" x14ac:dyDescent="0.25">
      <c r="A191" s="142" t="s">
        <v>165</v>
      </c>
      <c r="B191" s="199">
        <f t="shared" ref="B191:Q191" si="31">IF(B$86=0,0,B$86/B$70)</f>
        <v>0</v>
      </c>
      <c r="C191" s="199">
        <f t="shared" si="31"/>
        <v>0</v>
      </c>
      <c r="D191" s="199">
        <f t="shared" si="31"/>
        <v>0</v>
      </c>
      <c r="E191" s="199">
        <f t="shared" si="31"/>
        <v>0</v>
      </c>
      <c r="F191" s="199">
        <f t="shared" si="31"/>
        <v>0</v>
      </c>
      <c r="G191" s="199">
        <f t="shared" si="31"/>
        <v>0</v>
      </c>
      <c r="H191" s="199">
        <f t="shared" si="31"/>
        <v>0</v>
      </c>
      <c r="I191" s="199">
        <f t="shared" si="31"/>
        <v>0</v>
      </c>
      <c r="J191" s="199">
        <f t="shared" si="31"/>
        <v>0</v>
      </c>
      <c r="K191" s="199">
        <f t="shared" si="31"/>
        <v>0</v>
      </c>
      <c r="L191" s="199">
        <f t="shared" si="31"/>
        <v>0</v>
      </c>
      <c r="M191" s="199">
        <f t="shared" si="31"/>
        <v>0</v>
      </c>
      <c r="N191" s="199">
        <f t="shared" si="31"/>
        <v>0</v>
      </c>
      <c r="O191" s="199">
        <f t="shared" si="31"/>
        <v>0</v>
      </c>
      <c r="P191" s="199">
        <f t="shared" si="31"/>
        <v>0</v>
      </c>
      <c r="Q191" s="199">
        <f t="shared" si="31"/>
        <v>0</v>
      </c>
    </row>
    <row r="192" spans="1:17" x14ac:dyDescent="0.25">
      <c r="A192" s="127" t="s">
        <v>148</v>
      </c>
      <c r="B192" s="200">
        <f t="shared" ref="B192:Q192" si="32">IF(B$87=0,0,B$87/B$70)</f>
        <v>0</v>
      </c>
      <c r="C192" s="200">
        <f t="shared" si="32"/>
        <v>0</v>
      </c>
      <c r="D192" s="200">
        <f t="shared" si="32"/>
        <v>0</v>
      </c>
      <c r="E192" s="200">
        <f t="shared" si="32"/>
        <v>0</v>
      </c>
      <c r="F192" s="200">
        <f t="shared" si="32"/>
        <v>0</v>
      </c>
      <c r="G192" s="200">
        <f t="shared" si="32"/>
        <v>0</v>
      </c>
      <c r="H192" s="200">
        <f t="shared" si="32"/>
        <v>0</v>
      </c>
      <c r="I192" s="200">
        <f t="shared" si="32"/>
        <v>0</v>
      </c>
      <c r="J192" s="200">
        <f t="shared" si="32"/>
        <v>0</v>
      </c>
      <c r="K192" s="200">
        <f t="shared" si="32"/>
        <v>0</v>
      </c>
      <c r="L192" s="200">
        <f t="shared" si="32"/>
        <v>0</v>
      </c>
      <c r="M192" s="200">
        <f t="shared" si="32"/>
        <v>0</v>
      </c>
      <c r="N192" s="200">
        <f t="shared" si="32"/>
        <v>0</v>
      </c>
      <c r="O192" s="200">
        <f t="shared" si="32"/>
        <v>0</v>
      </c>
      <c r="P192" s="200">
        <f t="shared" si="32"/>
        <v>0</v>
      </c>
      <c r="Q192" s="200">
        <f t="shared" si="32"/>
        <v>0</v>
      </c>
    </row>
    <row r="193" spans="1:17" x14ac:dyDescent="0.25">
      <c r="A193" s="142" t="s">
        <v>164</v>
      </c>
      <c r="B193" s="199">
        <f t="shared" ref="B193:Q193" si="33">IF(B$88=0,0,B$88/B$70)</f>
        <v>0</v>
      </c>
      <c r="C193" s="199">
        <f t="shared" si="33"/>
        <v>0</v>
      </c>
      <c r="D193" s="199">
        <f t="shared" si="33"/>
        <v>0</v>
      </c>
      <c r="E193" s="199">
        <f t="shared" si="33"/>
        <v>0</v>
      </c>
      <c r="F193" s="199">
        <f t="shared" si="33"/>
        <v>0</v>
      </c>
      <c r="G193" s="199">
        <f t="shared" si="33"/>
        <v>0</v>
      </c>
      <c r="H193" s="199">
        <f t="shared" si="33"/>
        <v>0</v>
      </c>
      <c r="I193" s="199">
        <f t="shared" si="33"/>
        <v>0</v>
      </c>
      <c r="J193" s="199">
        <f t="shared" si="33"/>
        <v>0</v>
      </c>
      <c r="K193" s="199">
        <f t="shared" si="33"/>
        <v>0</v>
      </c>
      <c r="L193" s="199">
        <f t="shared" si="33"/>
        <v>0</v>
      </c>
      <c r="M193" s="199">
        <f t="shared" si="33"/>
        <v>0</v>
      </c>
      <c r="N193" s="199">
        <f t="shared" si="33"/>
        <v>0</v>
      </c>
      <c r="O193" s="199">
        <f t="shared" si="33"/>
        <v>0</v>
      </c>
      <c r="P193" s="199">
        <f t="shared" si="33"/>
        <v>0</v>
      </c>
      <c r="Q193" s="199">
        <f t="shared" si="33"/>
        <v>0</v>
      </c>
    </row>
    <row r="194" spans="1:17" x14ac:dyDescent="0.25">
      <c r="A194" s="142" t="s">
        <v>163</v>
      </c>
      <c r="B194" s="199">
        <f t="shared" ref="B194:Q194" si="34">IF(B$93=0,0,B$93/B$70)</f>
        <v>0</v>
      </c>
      <c r="C194" s="199">
        <f t="shared" si="34"/>
        <v>0</v>
      </c>
      <c r="D194" s="199">
        <f t="shared" si="34"/>
        <v>0</v>
      </c>
      <c r="E194" s="199">
        <f t="shared" si="34"/>
        <v>0</v>
      </c>
      <c r="F194" s="199">
        <f t="shared" si="34"/>
        <v>0</v>
      </c>
      <c r="G194" s="199">
        <f t="shared" si="34"/>
        <v>0</v>
      </c>
      <c r="H194" s="199">
        <f t="shared" si="34"/>
        <v>0</v>
      </c>
      <c r="I194" s="199">
        <f t="shared" si="34"/>
        <v>0</v>
      </c>
      <c r="J194" s="199">
        <f t="shared" si="34"/>
        <v>0</v>
      </c>
      <c r="K194" s="199">
        <f t="shared" si="34"/>
        <v>0</v>
      </c>
      <c r="L194" s="199">
        <f t="shared" si="34"/>
        <v>0</v>
      </c>
      <c r="M194" s="199">
        <f t="shared" si="34"/>
        <v>0</v>
      </c>
      <c r="N194" s="199">
        <f t="shared" si="34"/>
        <v>0</v>
      </c>
      <c r="O194" s="199">
        <f t="shared" si="34"/>
        <v>0</v>
      </c>
      <c r="P194" s="199">
        <f t="shared" si="34"/>
        <v>0</v>
      </c>
      <c r="Q194" s="199">
        <f t="shared" si="34"/>
        <v>0</v>
      </c>
    </row>
    <row r="195" spans="1:17" x14ac:dyDescent="0.25">
      <c r="A195" s="127" t="s">
        <v>147</v>
      </c>
      <c r="B195" s="200">
        <f t="shared" ref="B195:Q195" si="35">IF(B$94=0,0,B$94/B$70)</f>
        <v>0</v>
      </c>
      <c r="C195" s="200">
        <f t="shared" si="35"/>
        <v>0</v>
      </c>
      <c r="D195" s="200">
        <f t="shared" si="35"/>
        <v>0</v>
      </c>
      <c r="E195" s="200">
        <f t="shared" si="35"/>
        <v>0</v>
      </c>
      <c r="F195" s="200">
        <f t="shared" si="35"/>
        <v>0</v>
      </c>
      <c r="G195" s="200">
        <f t="shared" si="35"/>
        <v>0</v>
      </c>
      <c r="H195" s="200">
        <f t="shared" si="35"/>
        <v>0</v>
      </c>
      <c r="I195" s="200">
        <f t="shared" si="35"/>
        <v>0</v>
      </c>
      <c r="J195" s="200">
        <f t="shared" si="35"/>
        <v>0</v>
      </c>
      <c r="K195" s="200">
        <f t="shared" si="35"/>
        <v>0</v>
      </c>
      <c r="L195" s="200">
        <f t="shared" si="35"/>
        <v>0</v>
      </c>
      <c r="M195" s="200">
        <f t="shared" si="35"/>
        <v>0</v>
      </c>
      <c r="N195" s="200">
        <f t="shared" si="35"/>
        <v>0</v>
      </c>
      <c r="O195" s="200">
        <f t="shared" si="35"/>
        <v>0</v>
      </c>
      <c r="P195" s="200">
        <f t="shared" si="35"/>
        <v>0</v>
      </c>
      <c r="Q195" s="200">
        <f t="shared" si="35"/>
        <v>0</v>
      </c>
    </row>
    <row r="196" spans="1:17" x14ac:dyDescent="0.25">
      <c r="A196" s="142" t="s">
        <v>162</v>
      </c>
      <c r="B196" s="199">
        <f t="shared" ref="B196:Q196" si="36">IF(B$95=0,0,B$95/B$70)</f>
        <v>0</v>
      </c>
      <c r="C196" s="199">
        <f t="shared" si="36"/>
        <v>0</v>
      </c>
      <c r="D196" s="199">
        <f t="shared" si="36"/>
        <v>0</v>
      </c>
      <c r="E196" s="199">
        <f t="shared" si="36"/>
        <v>0</v>
      </c>
      <c r="F196" s="199">
        <f t="shared" si="36"/>
        <v>0</v>
      </c>
      <c r="G196" s="199">
        <f t="shared" si="36"/>
        <v>0</v>
      </c>
      <c r="H196" s="199">
        <f t="shared" si="36"/>
        <v>0</v>
      </c>
      <c r="I196" s="199">
        <f t="shared" si="36"/>
        <v>0</v>
      </c>
      <c r="J196" s="199">
        <f t="shared" si="36"/>
        <v>0</v>
      </c>
      <c r="K196" s="199">
        <f t="shared" si="36"/>
        <v>0</v>
      </c>
      <c r="L196" s="199">
        <f t="shared" si="36"/>
        <v>0</v>
      </c>
      <c r="M196" s="199">
        <f t="shared" si="36"/>
        <v>0</v>
      </c>
      <c r="N196" s="199">
        <f t="shared" si="36"/>
        <v>0</v>
      </c>
      <c r="O196" s="199">
        <f t="shared" si="36"/>
        <v>0</v>
      </c>
      <c r="P196" s="199">
        <f t="shared" si="36"/>
        <v>0</v>
      </c>
      <c r="Q196" s="199">
        <f t="shared" si="36"/>
        <v>0</v>
      </c>
    </row>
    <row r="197" spans="1:17" x14ac:dyDescent="0.25">
      <c r="A197" s="142" t="s">
        <v>161</v>
      </c>
      <c r="B197" s="199">
        <f t="shared" ref="B197:Q197" si="37">IF(B$99=0,0,B$99/B$70)</f>
        <v>0</v>
      </c>
      <c r="C197" s="199">
        <f t="shared" si="37"/>
        <v>0</v>
      </c>
      <c r="D197" s="199">
        <f t="shared" si="37"/>
        <v>0</v>
      </c>
      <c r="E197" s="199">
        <f t="shared" si="37"/>
        <v>0</v>
      </c>
      <c r="F197" s="199">
        <f t="shared" si="37"/>
        <v>0</v>
      </c>
      <c r="G197" s="199">
        <f t="shared" si="37"/>
        <v>0</v>
      </c>
      <c r="H197" s="199">
        <f t="shared" si="37"/>
        <v>0</v>
      </c>
      <c r="I197" s="199">
        <f t="shared" si="37"/>
        <v>0</v>
      </c>
      <c r="J197" s="199">
        <f t="shared" si="37"/>
        <v>0</v>
      </c>
      <c r="K197" s="199">
        <f t="shared" si="37"/>
        <v>0</v>
      </c>
      <c r="L197" s="199">
        <f t="shared" si="37"/>
        <v>0</v>
      </c>
      <c r="M197" s="199">
        <f t="shared" si="37"/>
        <v>0</v>
      </c>
      <c r="N197" s="199">
        <f t="shared" si="37"/>
        <v>0</v>
      </c>
      <c r="O197" s="199">
        <f t="shared" si="37"/>
        <v>0</v>
      </c>
      <c r="P197" s="199">
        <f t="shared" si="37"/>
        <v>0</v>
      </c>
      <c r="Q197" s="199">
        <f t="shared" si="37"/>
        <v>0</v>
      </c>
    </row>
    <row r="198" spans="1:17" x14ac:dyDescent="0.25">
      <c r="A198" s="140" t="s">
        <v>160</v>
      </c>
      <c r="B198" s="198">
        <f t="shared" ref="B198:Q198" si="38">IF(B$110=0,0,B$110/B$70)</f>
        <v>0</v>
      </c>
      <c r="C198" s="198">
        <f t="shared" si="38"/>
        <v>0</v>
      </c>
      <c r="D198" s="198">
        <f t="shared" si="38"/>
        <v>0</v>
      </c>
      <c r="E198" s="198">
        <f t="shared" si="38"/>
        <v>0</v>
      </c>
      <c r="F198" s="198">
        <f t="shared" si="38"/>
        <v>0</v>
      </c>
      <c r="G198" s="198">
        <f t="shared" si="38"/>
        <v>0</v>
      </c>
      <c r="H198" s="198">
        <f t="shared" si="38"/>
        <v>0</v>
      </c>
      <c r="I198" s="198">
        <f t="shared" si="38"/>
        <v>0</v>
      </c>
      <c r="J198" s="198">
        <f t="shared" si="38"/>
        <v>0</v>
      </c>
      <c r="K198" s="198">
        <f t="shared" si="38"/>
        <v>0</v>
      </c>
      <c r="L198" s="198">
        <f t="shared" si="38"/>
        <v>0</v>
      </c>
      <c r="M198" s="198">
        <f t="shared" si="38"/>
        <v>0</v>
      </c>
      <c r="N198" s="198">
        <f t="shared" si="38"/>
        <v>0</v>
      </c>
      <c r="O198" s="198">
        <f t="shared" si="38"/>
        <v>0</v>
      </c>
      <c r="P198" s="198">
        <f t="shared" si="38"/>
        <v>0</v>
      </c>
      <c r="Q198" s="198">
        <f t="shared" si="38"/>
        <v>0</v>
      </c>
    </row>
    <row r="199" spans="1:17" x14ac:dyDescent="0.25">
      <c r="A199" s="195"/>
      <c r="B199" s="194"/>
      <c r="C199" s="194"/>
      <c r="D199" s="194"/>
      <c r="E199" s="194"/>
      <c r="F199" s="194"/>
      <c r="G199" s="194"/>
      <c r="H199" s="194"/>
      <c r="I199" s="194"/>
      <c r="J199" s="194"/>
      <c r="K199" s="194"/>
      <c r="L199" s="194"/>
      <c r="M199" s="194"/>
      <c r="N199" s="194"/>
      <c r="O199" s="194"/>
      <c r="P199" s="194"/>
      <c r="Q199" s="194"/>
    </row>
    <row r="200" spans="1:17" x14ac:dyDescent="0.25">
      <c r="A200" s="78" t="s">
        <v>42</v>
      </c>
      <c r="B200" s="77">
        <f t="shared" ref="B200:Q200" si="39">SUM(B$201:B$206,B$210:B$211,B$213:B$215,B216)</f>
        <v>0</v>
      </c>
      <c r="C200" s="77">
        <f t="shared" si="39"/>
        <v>0</v>
      </c>
      <c r="D200" s="77">
        <f t="shared" si="39"/>
        <v>0</v>
      </c>
      <c r="E200" s="77">
        <f t="shared" si="39"/>
        <v>0</v>
      </c>
      <c r="F200" s="77">
        <f t="shared" si="39"/>
        <v>0</v>
      </c>
      <c r="G200" s="77">
        <f t="shared" si="39"/>
        <v>0</v>
      </c>
      <c r="H200" s="77">
        <f t="shared" si="39"/>
        <v>0</v>
      </c>
      <c r="I200" s="77">
        <f t="shared" si="39"/>
        <v>0</v>
      </c>
      <c r="J200" s="77">
        <f t="shared" si="39"/>
        <v>0</v>
      </c>
      <c r="K200" s="77">
        <f t="shared" si="39"/>
        <v>0</v>
      </c>
      <c r="L200" s="77">
        <f t="shared" si="39"/>
        <v>0</v>
      </c>
      <c r="M200" s="77">
        <f t="shared" si="39"/>
        <v>0</v>
      </c>
      <c r="N200" s="77">
        <f t="shared" si="39"/>
        <v>0</v>
      </c>
      <c r="O200" s="77">
        <f t="shared" si="39"/>
        <v>0</v>
      </c>
      <c r="P200" s="77">
        <f t="shared" si="39"/>
        <v>0</v>
      </c>
      <c r="Q200" s="77">
        <f t="shared" si="39"/>
        <v>0</v>
      </c>
    </row>
    <row r="201" spans="1:17" x14ac:dyDescent="0.25">
      <c r="A201" s="132" t="s">
        <v>83</v>
      </c>
      <c r="B201" s="203">
        <f t="shared" ref="B201:Q201" si="40">IF(B$113=0,0,B$113/B$112)</f>
        <v>0</v>
      </c>
      <c r="C201" s="203">
        <f t="shared" si="40"/>
        <v>0</v>
      </c>
      <c r="D201" s="203">
        <f t="shared" si="40"/>
        <v>0</v>
      </c>
      <c r="E201" s="203">
        <f t="shared" si="40"/>
        <v>0</v>
      </c>
      <c r="F201" s="203">
        <f t="shared" si="40"/>
        <v>0</v>
      </c>
      <c r="G201" s="203">
        <f t="shared" si="40"/>
        <v>0</v>
      </c>
      <c r="H201" s="203">
        <f t="shared" si="40"/>
        <v>0</v>
      </c>
      <c r="I201" s="203">
        <f t="shared" si="40"/>
        <v>0</v>
      </c>
      <c r="J201" s="203">
        <f t="shared" si="40"/>
        <v>0</v>
      </c>
      <c r="K201" s="203">
        <f t="shared" si="40"/>
        <v>0</v>
      </c>
      <c r="L201" s="203">
        <f t="shared" si="40"/>
        <v>0</v>
      </c>
      <c r="M201" s="203">
        <f t="shared" si="40"/>
        <v>0</v>
      </c>
      <c r="N201" s="203">
        <f t="shared" si="40"/>
        <v>0</v>
      </c>
      <c r="O201" s="203">
        <f t="shared" si="40"/>
        <v>0</v>
      </c>
      <c r="P201" s="203">
        <f t="shared" si="40"/>
        <v>0</v>
      </c>
      <c r="Q201" s="203">
        <f t="shared" si="40"/>
        <v>0</v>
      </c>
    </row>
    <row r="202" spans="1:17" x14ac:dyDescent="0.25">
      <c r="A202" s="76" t="s">
        <v>82</v>
      </c>
      <c r="B202" s="202">
        <f t="shared" ref="B202:Q202" si="41">IF(B$114=0,0,B$114/B$112)</f>
        <v>0</v>
      </c>
      <c r="C202" s="202">
        <f t="shared" si="41"/>
        <v>0</v>
      </c>
      <c r="D202" s="202">
        <f t="shared" si="41"/>
        <v>0</v>
      </c>
      <c r="E202" s="202">
        <f t="shared" si="41"/>
        <v>0</v>
      </c>
      <c r="F202" s="202">
        <f t="shared" si="41"/>
        <v>0</v>
      </c>
      <c r="G202" s="202">
        <f t="shared" si="41"/>
        <v>0</v>
      </c>
      <c r="H202" s="202">
        <f t="shared" si="41"/>
        <v>0</v>
      </c>
      <c r="I202" s="202">
        <f t="shared" si="41"/>
        <v>0</v>
      </c>
      <c r="J202" s="202">
        <f t="shared" si="41"/>
        <v>0</v>
      </c>
      <c r="K202" s="202">
        <f t="shared" si="41"/>
        <v>0</v>
      </c>
      <c r="L202" s="202">
        <f t="shared" si="41"/>
        <v>0</v>
      </c>
      <c r="M202" s="202">
        <f t="shared" si="41"/>
        <v>0</v>
      </c>
      <c r="N202" s="202">
        <f t="shared" si="41"/>
        <v>0</v>
      </c>
      <c r="O202" s="202">
        <f t="shared" si="41"/>
        <v>0</v>
      </c>
      <c r="P202" s="202">
        <f t="shared" si="41"/>
        <v>0</v>
      </c>
      <c r="Q202" s="202">
        <f t="shared" si="41"/>
        <v>0</v>
      </c>
    </row>
    <row r="203" spans="1:17" x14ac:dyDescent="0.25">
      <c r="A203" s="76" t="s">
        <v>81</v>
      </c>
      <c r="B203" s="202">
        <f t="shared" ref="B203:Q203" si="42">IF(B$115=0,0,B$115/B$112)</f>
        <v>0</v>
      </c>
      <c r="C203" s="202">
        <f t="shared" si="42"/>
        <v>0</v>
      </c>
      <c r="D203" s="202">
        <f t="shared" si="42"/>
        <v>0</v>
      </c>
      <c r="E203" s="202">
        <f t="shared" si="42"/>
        <v>0</v>
      </c>
      <c r="F203" s="202">
        <f t="shared" si="42"/>
        <v>0</v>
      </c>
      <c r="G203" s="202">
        <f t="shared" si="42"/>
        <v>0</v>
      </c>
      <c r="H203" s="202">
        <f t="shared" si="42"/>
        <v>0</v>
      </c>
      <c r="I203" s="202">
        <f t="shared" si="42"/>
        <v>0</v>
      </c>
      <c r="J203" s="202">
        <f t="shared" si="42"/>
        <v>0</v>
      </c>
      <c r="K203" s="202">
        <f t="shared" si="42"/>
        <v>0</v>
      </c>
      <c r="L203" s="202">
        <f t="shared" si="42"/>
        <v>0</v>
      </c>
      <c r="M203" s="202">
        <f t="shared" si="42"/>
        <v>0</v>
      </c>
      <c r="N203" s="202">
        <f t="shared" si="42"/>
        <v>0</v>
      </c>
      <c r="O203" s="202">
        <f t="shared" si="42"/>
        <v>0</v>
      </c>
      <c r="P203" s="202">
        <f t="shared" si="42"/>
        <v>0</v>
      </c>
      <c r="Q203" s="202">
        <f t="shared" si="42"/>
        <v>0</v>
      </c>
    </row>
    <row r="204" spans="1:17" x14ac:dyDescent="0.25">
      <c r="A204" s="76" t="s">
        <v>80</v>
      </c>
      <c r="B204" s="202">
        <f t="shared" ref="B204:Q204" si="43">IF(B$116=0,0,B$116/B$112)</f>
        <v>0</v>
      </c>
      <c r="C204" s="202">
        <f t="shared" si="43"/>
        <v>0</v>
      </c>
      <c r="D204" s="202">
        <f t="shared" si="43"/>
        <v>0</v>
      </c>
      <c r="E204" s="202">
        <f t="shared" si="43"/>
        <v>0</v>
      </c>
      <c r="F204" s="202">
        <f t="shared" si="43"/>
        <v>0</v>
      </c>
      <c r="G204" s="202">
        <f t="shared" si="43"/>
        <v>0</v>
      </c>
      <c r="H204" s="202">
        <f t="shared" si="43"/>
        <v>0</v>
      </c>
      <c r="I204" s="202">
        <f t="shared" si="43"/>
        <v>0</v>
      </c>
      <c r="J204" s="202">
        <f t="shared" si="43"/>
        <v>0</v>
      </c>
      <c r="K204" s="202">
        <f t="shared" si="43"/>
        <v>0</v>
      </c>
      <c r="L204" s="202">
        <f t="shared" si="43"/>
        <v>0</v>
      </c>
      <c r="M204" s="202">
        <f t="shared" si="43"/>
        <v>0</v>
      </c>
      <c r="N204" s="202">
        <f t="shared" si="43"/>
        <v>0</v>
      </c>
      <c r="O204" s="202">
        <f t="shared" si="43"/>
        <v>0</v>
      </c>
      <c r="P204" s="202">
        <f t="shared" si="43"/>
        <v>0</v>
      </c>
      <c r="Q204" s="202">
        <f t="shared" si="43"/>
        <v>0</v>
      </c>
    </row>
    <row r="205" spans="1:17" x14ac:dyDescent="0.25">
      <c r="A205" s="129" t="s">
        <v>79</v>
      </c>
      <c r="B205" s="201">
        <f t="shared" ref="B205:Q205" si="44">IF(B$117=0,0,B$117/B$112)</f>
        <v>0</v>
      </c>
      <c r="C205" s="201">
        <f t="shared" si="44"/>
        <v>0</v>
      </c>
      <c r="D205" s="201">
        <f t="shared" si="44"/>
        <v>0</v>
      </c>
      <c r="E205" s="201">
        <f t="shared" si="44"/>
        <v>0</v>
      </c>
      <c r="F205" s="201">
        <f t="shared" si="44"/>
        <v>0</v>
      </c>
      <c r="G205" s="201">
        <f t="shared" si="44"/>
        <v>0</v>
      </c>
      <c r="H205" s="201">
        <f t="shared" si="44"/>
        <v>0</v>
      </c>
      <c r="I205" s="201">
        <f t="shared" si="44"/>
        <v>0</v>
      </c>
      <c r="J205" s="201">
        <f t="shared" si="44"/>
        <v>0</v>
      </c>
      <c r="K205" s="201">
        <f t="shared" si="44"/>
        <v>0</v>
      </c>
      <c r="L205" s="201">
        <f t="shared" si="44"/>
        <v>0</v>
      </c>
      <c r="M205" s="201">
        <f t="shared" si="44"/>
        <v>0</v>
      </c>
      <c r="N205" s="201">
        <f t="shared" si="44"/>
        <v>0</v>
      </c>
      <c r="O205" s="201">
        <f t="shared" si="44"/>
        <v>0</v>
      </c>
      <c r="P205" s="201">
        <f t="shared" si="44"/>
        <v>0</v>
      </c>
      <c r="Q205" s="201">
        <f t="shared" si="44"/>
        <v>0</v>
      </c>
    </row>
    <row r="206" spans="1:17" x14ac:dyDescent="0.25">
      <c r="A206" s="127" t="s">
        <v>146</v>
      </c>
      <c r="B206" s="200">
        <f t="shared" ref="B206:Q206" si="45">IF(B$122=0,0,B$122/B$112)</f>
        <v>0</v>
      </c>
      <c r="C206" s="200">
        <f t="shared" si="45"/>
        <v>0</v>
      </c>
      <c r="D206" s="200">
        <f t="shared" si="45"/>
        <v>0</v>
      </c>
      <c r="E206" s="200">
        <f t="shared" si="45"/>
        <v>0</v>
      </c>
      <c r="F206" s="200">
        <f t="shared" si="45"/>
        <v>0</v>
      </c>
      <c r="G206" s="200">
        <f t="shared" si="45"/>
        <v>0</v>
      </c>
      <c r="H206" s="200">
        <f t="shared" si="45"/>
        <v>0</v>
      </c>
      <c r="I206" s="200">
        <f t="shared" si="45"/>
        <v>0</v>
      </c>
      <c r="J206" s="200">
        <f t="shared" si="45"/>
        <v>0</v>
      </c>
      <c r="K206" s="200">
        <f t="shared" si="45"/>
        <v>0</v>
      </c>
      <c r="L206" s="200">
        <f t="shared" si="45"/>
        <v>0</v>
      </c>
      <c r="M206" s="200">
        <f t="shared" si="45"/>
        <v>0</v>
      </c>
      <c r="N206" s="200">
        <f t="shared" si="45"/>
        <v>0</v>
      </c>
      <c r="O206" s="200">
        <f t="shared" si="45"/>
        <v>0</v>
      </c>
      <c r="P206" s="200">
        <f t="shared" si="45"/>
        <v>0</v>
      </c>
      <c r="Q206" s="200">
        <f t="shared" si="45"/>
        <v>0</v>
      </c>
    </row>
    <row r="207" spans="1:17" x14ac:dyDescent="0.25">
      <c r="A207" s="142" t="s">
        <v>159</v>
      </c>
      <c r="B207" s="199">
        <f t="shared" ref="B207:Q207" si="46">IF(B$123=0,0,B$123/B$112)</f>
        <v>0</v>
      </c>
      <c r="C207" s="199">
        <f t="shared" si="46"/>
        <v>0</v>
      </c>
      <c r="D207" s="199">
        <f t="shared" si="46"/>
        <v>0</v>
      </c>
      <c r="E207" s="199">
        <f t="shared" si="46"/>
        <v>0</v>
      </c>
      <c r="F207" s="199">
        <f t="shared" si="46"/>
        <v>0</v>
      </c>
      <c r="G207" s="199">
        <f t="shared" si="46"/>
        <v>0</v>
      </c>
      <c r="H207" s="199">
        <f t="shared" si="46"/>
        <v>0</v>
      </c>
      <c r="I207" s="199">
        <f t="shared" si="46"/>
        <v>0</v>
      </c>
      <c r="J207" s="199">
        <f t="shared" si="46"/>
        <v>0</v>
      </c>
      <c r="K207" s="199">
        <f t="shared" si="46"/>
        <v>0</v>
      </c>
      <c r="L207" s="199">
        <f t="shared" si="46"/>
        <v>0</v>
      </c>
      <c r="M207" s="199">
        <f t="shared" si="46"/>
        <v>0</v>
      </c>
      <c r="N207" s="199">
        <f t="shared" si="46"/>
        <v>0</v>
      </c>
      <c r="O207" s="199">
        <f t="shared" si="46"/>
        <v>0</v>
      </c>
      <c r="P207" s="199">
        <f t="shared" si="46"/>
        <v>0</v>
      </c>
      <c r="Q207" s="199">
        <f t="shared" si="46"/>
        <v>0</v>
      </c>
    </row>
    <row r="208" spans="1:17" x14ac:dyDescent="0.25">
      <c r="A208" s="142" t="s">
        <v>158</v>
      </c>
      <c r="B208" s="199">
        <f t="shared" ref="B208:Q208" si="47">IF(B$129=0,0,B$129/B$112)</f>
        <v>0</v>
      </c>
      <c r="C208" s="199">
        <f t="shared" si="47"/>
        <v>0</v>
      </c>
      <c r="D208" s="199">
        <f t="shared" si="47"/>
        <v>0</v>
      </c>
      <c r="E208" s="199">
        <f t="shared" si="47"/>
        <v>0</v>
      </c>
      <c r="F208" s="199">
        <f t="shared" si="47"/>
        <v>0</v>
      </c>
      <c r="G208" s="199">
        <f t="shared" si="47"/>
        <v>0</v>
      </c>
      <c r="H208" s="199">
        <f t="shared" si="47"/>
        <v>0</v>
      </c>
      <c r="I208" s="199">
        <f t="shared" si="47"/>
        <v>0</v>
      </c>
      <c r="J208" s="199">
        <f t="shared" si="47"/>
        <v>0</v>
      </c>
      <c r="K208" s="199">
        <f t="shared" si="47"/>
        <v>0</v>
      </c>
      <c r="L208" s="199">
        <f t="shared" si="47"/>
        <v>0</v>
      </c>
      <c r="M208" s="199">
        <f t="shared" si="47"/>
        <v>0</v>
      </c>
      <c r="N208" s="199">
        <f t="shared" si="47"/>
        <v>0</v>
      </c>
      <c r="O208" s="199">
        <f t="shared" si="47"/>
        <v>0</v>
      </c>
      <c r="P208" s="199">
        <f t="shared" si="47"/>
        <v>0</v>
      </c>
      <c r="Q208" s="199">
        <f t="shared" si="47"/>
        <v>0</v>
      </c>
    </row>
    <row r="209" spans="1:17" x14ac:dyDescent="0.25">
      <c r="A209" s="127" t="s">
        <v>145</v>
      </c>
      <c r="B209" s="200">
        <f t="shared" ref="B209:Q209" si="48">IF(B$130=0,0,B$130/B$112)</f>
        <v>0</v>
      </c>
      <c r="C209" s="200">
        <f t="shared" si="48"/>
        <v>0</v>
      </c>
      <c r="D209" s="200">
        <f t="shared" si="48"/>
        <v>0</v>
      </c>
      <c r="E209" s="200">
        <f t="shared" si="48"/>
        <v>0</v>
      </c>
      <c r="F209" s="200">
        <f t="shared" si="48"/>
        <v>0</v>
      </c>
      <c r="G209" s="200">
        <f t="shared" si="48"/>
        <v>0</v>
      </c>
      <c r="H209" s="200">
        <f t="shared" si="48"/>
        <v>0</v>
      </c>
      <c r="I209" s="200">
        <f t="shared" si="48"/>
        <v>0</v>
      </c>
      <c r="J209" s="200">
        <f t="shared" si="48"/>
        <v>0</v>
      </c>
      <c r="K209" s="200">
        <f t="shared" si="48"/>
        <v>0</v>
      </c>
      <c r="L209" s="200">
        <f t="shared" si="48"/>
        <v>0</v>
      </c>
      <c r="M209" s="200">
        <f t="shared" si="48"/>
        <v>0</v>
      </c>
      <c r="N209" s="200">
        <f t="shared" si="48"/>
        <v>0</v>
      </c>
      <c r="O209" s="200">
        <f t="shared" si="48"/>
        <v>0</v>
      </c>
      <c r="P209" s="200">
        <f t="shared" si="48"/>
        <v>0</v>
      </c>
      <c r="Q209" s="200">
        <f t="shared" si="48"/>
        <v>0</v>
      </c>
    </row>
    <row r="210" spans="1:17" x14ac:dyDescent="0.25">
      <c r="A210" s="142" t="s">
        <v>157</v>
      </c>
      <c r="B210" s="199">
        <f t="shared" ref="B210:Q210" si="49">IF(B$131=0,0,B$131/B$112)</f>
        <v>0</v>
      </c>
      <c r="C210" s="199">
        <f t="shared" si="49"/>
        <v>0</v>
      </c>
      <c r="D210" s="199">
        <f t="shared" si="49"/>
        <v>0</v>
      </c>
      <c r="E210" s="199">
        <f t="shared" si="49"/>
        <v>0</v>
      </c>
      <c r="F210" s="199">
        <f t="shared" si="49"/>
        <v>0</v>
      </c>
      <c r="G210" s="199">
        <f t="shared" si="49"/>
        <v>0</v>
      </c>
      <c r="H210" s="199">
        <f t="shared" si="49"/>
        <v>0</v>
      </c>
      <c r="I210" s="199">
        <f t="shared" si="49"/>
        <v>0</v>
      </c>
      <c r="J210" s="199">
        <f t="shared" si="49"/>
        <v>0</v>
      </c>
      <c r="K210" s="199">
        <f t="shared" si="49"/>
        <v>0</v>
      </c>
      <c r="L210" s="199">
        <f t="shared" si="49"/>
        <v>0</v>
      </c>
      <c r="M210" s="199">
        <f t="shared" si="49"/>
        <v>0</v>
      </c>
      <c r="N210" s="199">
        <f t="shared" si="49"/>
        <v>0</v>
      </c>
      <c r="O210" s="199">
        <f t="shared" si="49"/>
        <v>0</v>
      </c>
      <c r="P210" s="199">
        <f t="shared" si="49"/>
        <v>0</v>
      </c>
      <c r="Q210" s="199">
        <f t="shared" si="49"/>
        <v>0</v>
      </c>
    </row>
    <row r="211" spans="1:17" x14ac:dyDescent="0.25">
      <c r="A211" s="142" t="s">
        <v>156</v>
      </c>
      <c r="B211" s="199">
        <f t="shared" ref="B211:Q211" si="50">IF(B$136=0,0,B$136/B$112)</f>
        <v>0</v>
      </c>
      <c r="C211" s="199">
        <f t="shared" si="50"/>
        <v>0</v>
      </c>
      <c r="D211" s="199">
        <f t="shared" si="50"/>
        <v>0</v>
      </c>
      <c r="E211" s="199">
        <f t="shared" si="50"/>
        <v>0</v>
      </c>
      <c r="F211" s="199">
        <f t="shared" si="50"/>
        <v>0</v>
      </c>
      <c r="G211" s="199">
        <f t="shared" si="50"/>
        <v>0</v>
      </c>
      <c r="H211" s="199">
        <f t="shared" si="50"/>
        <v>0</v>
      </c>
      <c r="I211" s="199">
        <f t="shared" si="50"/>
        <v>0</v>
      </c>
      <c r="J211" s="199">
        <f t="shared" si="50"/>
        <v>0</v>
      </c>
      <c r="K211" s="199">
        <f t="shared" si="50"/>
        <v>0</v>
      </c>
      <c r="L211" s="199">
        <f t="shared" si="50"/>
        <v>0</v>
      </c>
      <c r="M211" s="199">
        <f t="shared" si="50"/>
        <v>0</v>
      </c>
      <c r="N211" s="199">
        <f t="shared" si="50"/>
        <v>0</v>
      </c>
      <c r="O211" s="199">
        <f t="shared" si="50"/>
        <v>0</v>
      </c>
      <c r="P211" s="199">
        <f t="shared" si="50"/>
        <v>0</v>
      </c>
      <c r="Q211" s="199">
        <f t="shared" si="50"/>
        <v>0</v>
      </c>
    </row>
    <row r="212" spans="1:17" x14ac:dyDescent="0.25">
      <c r="A212" s="127" t="s">
        <v>144</v>
      </c>
      <c r="B212" s="200">
        <f t="shared" ref="B212:Q212" si="51">IF(B$137=0,0,B$137/B$112)</f>
        <v>0</v>
      </c>
      <c r="C212" s="200">
        <f t="shared" si="51"/>
        <v>0</v>
      </c>
      <c r="D212" s="200">
        <f t="shared" si="51"/>
        <v>0</v>
      </c>
      <c r="E212" s="200">
        <f t="shared" si="51"/>
        <v>0</v>
      </c>
      <c r="F212" s="200">
        <f t="shared" si="51"/>
        <v>0</v>
      </c>
      <c r="G212" s="200">
        <f t="shared" si="51"/>
        <v>0</v>
      </c>
      <c r="H212" s="200">
        <f t="shared" si="51"/>
        <v>0</v>
      </c>
      <c r="I212" s="200">
        <f t="shared" si="51"/>
        <v>0</v>
      </c>
      <c r="J212" s="200">
        <f t="shared" si="51"/>
        <v>0</v>
      </c>
      <c r="K212" s="200">
        <f t="shared" si="51"/>
        <v>0</v>
      </c>
      <c r="L212" s="200">
        <f t="shared" si="51"/>
        <v>0</v>
      </c>
      <c r="M212" s="200">
        <f t="shared" si="51"/>
        <v>0</v>
      </c>
      <c r="N212" s="200">
        <f t="shared" si="51"/>
        <v>0</v>
      </c>
      <c r="O212" s="200">
        <f t="shared" si="51"/>
        <v>0</v>
      </c>
      <c r="P212" s="200">
        <f t="shared" si="51"/>
        <v>0</v>
      </c>
      <c r="Q212" s="200">
        <f t="shared" si="51"/>
        <v>0</v>
      </c>
    </row>
    <row r="213" spans="1:17" x14ac:dyDescent="0.25">
      <c r="A213" s="142" t="s">
        <v>155</v>
      </c>
      <c r="B213" s="199">
        <f t="shared" ref="B213:Q213" si="52">IF(B$138=0,0,B$138/B$112)</f>
        <v>0</v>
      </c>
      <c r="C213" s="199">
        <f t="shared" si="52"/>
        <v>0</v>
      </c>
      <c r="D213" s="199">
        <f t="shared" si="52"/>
        <v>0</v>
      </c>
      <c r="E213" s="199">
        <f t="shared" si="52"/>
        <v>0</v>
      </c>
      <c r="F213" s="199">
        <f t="shared" si="52"/>
        <v>0</v>
      </c>
      <c r="G213" s="199">
        <f t="shared" si="52"/>
        <v>0</v>
      </c>
      <c r="H213" s="199">
        <f t="shared" si="52"/>
        <v>0</v>
      </c>
      <c r="I213" s="199">
        <f t="shared" si="52"/>
        <v>0</v>
      </c>
      <c r="J213" s="199">
        <f t="shared" si="52"/>
        <v>0</v>
      </c>
      <c r="K213" s="199">
        <f t="shared" si="52"/>
        <v>0</v>
      </c>
      <c r="L213" s="199">
        <f t="shared" si="52"/>
        <v>0</v>
      </c>
      <c r="M213" s="199">
        <f t="shared" si="52"/>
        <v>0</v>
      </c>
      <c r="N213" s="199">
        <f t="shared" si="52"/>
        <v>0</v>
      </c>
      <c r="O213" s="199">
        <f t="shared" si="52"/>
        <v>0</v>
      </c>
      <c r="P213" s="199">
        <f t="shared" si="52"/>
        <v>0</v>
      </c>
      <c r="Q213" s="199">
        <f t="shared" si="52"/>
        <v>0</v>
      </c>
    </row>
    <row r="214" spans="1:17" x14ac:dyDescent="0.25">
      <c r="A214" s="142" t="s">
        <v>154</v>
      </c>
      <c r="B214" s="199">
        <f t="shared" ref="B214:Q214" si="53">IF(B$142=0,0,B$142/B$112)</f>
        <v>0</v>
      </c>
      <c r="C214" s="199">
        <f t="shared" si="53"/>
        <v>0</v>
      </c>
      <c r="D214" s="199">
        <f t="shared" si="53"/>
        <v>0</v>
      </c>
      <c r="E214" s="199">
        <f t="shared" si="53"/>
        <v>0</v>
      </c>
      <c r="F214" s="199">
        <f t="shared" si="53"/>
        <v>0</v>
      </c>
      <c r="G214" s="199">
        <f t="shared" si="53"/>
        <v>0</v>
      </c>
      <c r="H214" s="199">
        <f t="shared" si="53"/>
        <v>0</v>
      </c>
      <c r="I214" s="199">
        <f t="shared" si="53"/>
        <v>0</v>
      </c>
      <c r="J214" s="199">
        <f t="shared" si="53"/>
        <v>0</v>
      </c>
      <c r="K214" s="199">
        <f t="shared" si="53"/>
        <v>0</v>
      </c>
      <c r="L214" s="199">
        <f t="shared" si="53"/>
        <v>0</v>
      </c>
      <c r="M214" s="199">
        <f t="shared" si="53"/>
        <v>0</v>
      </c>
      <c r="N214" s="199">
        <f t="shared" si="53"/>
        <v>0</v>
      </c>
      <c r="O214" s="199">
        <f t="shared" si="53"/>
        <v>0</v>
      </c>
      <c r="P214" s="199">
        <f t="shared" si="53"/>
        <v>0</v>
      </c>
      <c r="Q214" s="199">
        <f t="shared" si="53"/>
        <v>0</v>
      </c>
    </row>
    <row r="215" spans="1:17" x14ac:dyDescent="0.25">
      <c r="A215" s="142" t="s">
        <v>153</v>
      </c>
      <c r="B215" s="199">
        <f t="shared" ref="B215:Q215" si="54">IF(B$153=0,0,B$153/B$112)</f>
        <v>0</v>
      </c>
      <c r="C215" s="199">
        <f t="shared" si="54"/>
        <v>0</v>
      </c>
      <c r="D215" s="199">
        <f t="shared" si="54"/>
        <v>0</v>
      </c>
      <c r="E215" s="199">
        <f t="shared" si="54"/>
        <v>0</v>
      </c>
      <c r="F215" s="199">
        <f t="shared" si="54"/>
        <v>0</v>
      </c>
      <c r="G215" s="199">
        <f t="shared" si="54"/>
        <v>0</v>
      </c>
      <c r="H215" s="199">
        <f t="shared" si="54"/>
        <v>0</v>
      </c>
      <c r="I215" s="199">
        <f t="shared" si="54"/>
        <v>0</v>
      </c>
      <c r="J215" s="199">
        <f t="shared" si="54"/>
        <v>0</v>
      </c>
      <c r="K215" s="199">
        <f t="shared" si="54"/>
        <v>0</v>
      </c>
      <c r="L215" s="199">
        <f t="shared" si="54"/>
        <v>0</v>
      </c>
      <c r="M215" s="199">
        <f t="shared" si="54"/>
        <v>0</v>
      </c>
      <c r="N215" s="199">
        <f t="shared" si="54"/>
        <v>0</v>
      </c>
      <c r="O215" s="199">
        <f t="shared" si="54"/>
        <v>0</v>
      </c>
      <c r="P215" s="199">
        <f t="shared" si="54"/>
        <v>0</v>
      </c>
      <c r="Q215" s="199">
        <f t="shared" si="54"/>
        <v>0</v>
      </c>
    </row>
    <row r="216" spans="1:17" x14ac:dyDescent="0.25">
      <c r="A216" s="177" t="s">
        <v>98</v>
      </c>
      <c r="B216" s="209">
        <f t="shared" ref="B216:Q216" si="55">IF(B$154=0,0,B$154/B$112)</f>
        <v>0</v>
      </c>
      <c r="C216" s="209">
        <f t="shared" si="55"/>
        <v>0</v>
      </c>
      <c r="D216" s="209">
        <f t="shared" si="55"/>
        <v>0</v>
      </c>
      <c r="E216" s="209">
        <f t="shared" si="55"/>
        <v>0</v>
      </c>
      <c r="F216" s="209">
        <f t="shared" si="55"/>
        <v>0</v>
      </c>
      <c r="G216" s="209">
        <f t="shared" si="55"/>
        <v>0</v>
      </c>
      <c r="H216" s="209">
        <f t="shared" si="55"/>
        <v>0</v>
      </c>
      <c r="I216" s="209">
        <f t="shared" si="55"/>
        <v>0</v>
      </c>
      <c r="J216" s="209">
        <f t="shared" si="55"/>
        <v>0</v>
      </c>
      <c r="K216" s="209">
        <f t="shared" si="55"/>
        <v>0</v>
      </c>
      <c r="L216" s="209">
        <f t="shared" si="55"/>
        <v>0</v>
      </c>
      <c r="M216" s="209">
        <f t="shared" si="55"/>
        <v>0</v>
      </c>
      <c r="N216" s="209">
        <f t="shared" si="55"/>
        <v>0</v>
      </c>
      <c r="O216" s="209">
        <f t="shared" si="55"/>
        <v>0</v>
      </c>
      <c r="P216" s="209">
        <f t="shared" si="55"/>
        <v>0</v>
      </c>
      <c r="Q216" s="209">
        <f t="shared" si="55"/>
        <v>0</v>
      </c>
    </row>
    <row r="217" spans="1:17" x14ac:dyDescent="0.25">
      <c r="A217" s="164"/>
      <c r="B217" s="163"/>
      <c r="C217" s="163"/>
      <c r="D217" s="163"/>
      <c r="E217" s="163"/>
      <c r="F217" s="163"/>
      <c r="G217" s="163"/>
      <c r="H217" s="163"/>
      <c r="I217" s="163"/>
      <c r="J217" s="163"/>
      <c r="K217" s="163"/>
      <c r="L217" s="163"/>
      <c r="M217" s="163"/>
      <c r="N217" s="163"/>
      <c r="O217" s="163"/>
      <c r="P217" s="163"/>
      <c r="Q217" s="163"/>
    </row>
    <row r="218" spans="1:17" ht="12.75" x14ac:dyDescent="0.25">
      <c r="A218" s="137" t="s">
        <v>133</v>
      </c>
      <c r="B218" s="197"/>
      <c r="C218" s="197"/>
      <c r="D218" s="197"/>
      <c r="E218" s="197"/>
      <c r="F218" s="197"/>
      <c r="G218" s="197"/>
      <c r="H218" s="197"/>
      <c r="I218" s="197"/>
      <c r="J218" s="197"/>
      <c r="K218" s="197"/>
      <c r="L218" s="197"/>
      <c r="M218" s="197"/>
      <c r="N218" s="197"/>
      <c r="O218" s="197"/>
      <c r="P218" s="197"/>
      <c r="Q218" s="197"/>
    </row>
    <row r="219" spans="1:17" x14ac:dyDescent="0.25">
      <c r="A219" s="164"/>
      <c r="B219" s="163"/>
      <c r="C219" s="163"/>
      <c r="D219" s="163"/>
      <c r="E219" s="163"/>
      <c r="F219" s="163"/>
      <c r="G219" s="163"/>
      <c r="H219" s="163"/>
      <c r="I219" s="163"/>
      <c r="J219" s="163"/>
      <c r="K219" s="163"/>
      <c r="L219" s="163"/>
      <c r="M219" s="163"/>
      <c r="N219" s="163"/>
      <c r="O219" s="163"/>
      <c r="P219" s="163"/>
      <c r="Q219" s="163"/>
    </row>
    <row r="220" spans="1:17" x14ac:dyDescent="0.25">
      <c r="A220" s="78" t="s">
        <v>44</v>
      </c>
      <c r="B220" s="133">
        <f>IF(B$5=0,0,B$5/NFM_fec!B$5)</f>
        <v>0</v>
      </c>
      <c r="C220" s="133">
        <f>IF(C$5=0,0,C$5/NFM_fec!C$5)</f>
        <v>0</v>
      </c>
      <c r="D220" s="133">
        <f>IF(D$5=0,0,D$5/NFM_fec!D$5)</f>
        <v>0</v>
      </c>
      <c r="E220" s="133">
        <f>IF(E$5=0,0,E$5/NFM_fec!E$5)</f>
        <v>0</v>
      </c>
      <c r="F220" s="133">
        <f>IF(F$5=0,0,F$5/NFM_fec!F$5)</f>
        <v>0</v>
      </c>
      <c r="G220" s="133">
        <f>IF(G$5=0,0,G$5/NFM_fec!G$5)</f>
        <v>0</v>
      </c>
      <c r="H220" s="133">
        <f>IF(H$5=0,0,H$5/NFM_fec!H$5)</f>
        <v>0</v>
      </c>
      <c r="I220" s="133">
        <f>IF(I$5=0,0,I$5/NFM_fec!I$5)</f>
        <v>0</v>
      </c>
      <c r="J220" s="133">
        <f>IF(J$5=0,0,J$5/NFM_fec!J$5)</f>
        <v>0</v>
      </c>
      <c r="K220" s="133">
        <f>IF(K$5=0,0,K$5/NFM_fec!K$5)</f>
        <v>0</v>
      </c>
      <c r="L220" s="133">
        <f>IF(L$5=0,0,L$5/NFM_fec!L$5)</f>
        <v>0</v>
      </c>
      <c r="M220" s="133">
        <f>IF(M$5=0,0,M$5/NFM_fec!M$5)</f>
        <v>0</v>
      </c>
      <c r="N220" s="133">
        <f>IF(N$5=0,0,N$5/NFM_fec!N$5)</f>
        <v>0</v>
      </c>
      <c r="O220" s="133">
        <f>IF(O$5=0,0,O$5/NFM_fec!O$5)</f>
        <v>0</v>
      </c>
      <c r="P220" s="133">
        <f>IF(P$5=0,0,P$5/NFM_fec!P$5)</f>
        <v>0</v>
      </c>
      <c r="Q220" s="133">
        <f>IF(Q$5=0,0,Q$5/NFM_fec!Q$5)</f>
        <v>0</v>
      </c>
    </row>
    <row r="221" spans="1:17" x14ac:dyDescent="0.25">
      <c r="A221" s="132" t="s">
        <v>83</v>
      </c>
      <c r="B221" s="131">
        <f>IF(B$6=0,0,B$6/NFM_fec!B$6)</f>
        <v>0</v>
      </c>
      <c r="C221" s="131">
        <f>IF(C$6=0,0,C$6/NFM_fec!C$6)</f>
        <v>0</v>
      </c>
      <c r="D221" s="131">
        <f>IF(D$6=0,0,D$6/NFM_fec!D$6)</f>
        <v>0</v>
      </c>
      <c r="E221" s="131">
        <f>IF(E$6=0,0,E$6/NFM_fec!E$6)</f>
        <v>0</v>
      </c>
      <c r="F221" s="131">
        <f>IF(F$6=0,0,F$6/NFM_fec!F$6)</f>
        <v>0</v>
      </c>
      <c r="G221" s="131">
        <f>IF(G$6=0,0,G$6/NFM_fec!G$6)</f>
        <v>0</v>
      </c>
      <c r="H221" s="131">
        <f>IF(H$6=0,0,H$6/NFM_fec!H$6)</f>
        <v>0</v>
      </c>
      <c r="I221" s="131">
        <f>IF(I$6=0,0,I$6/NFM_fec!I$6)</f>
        <v>0</v>
      </c>
      <c r="J221" s="131">
        <f>IF(J$6=0,0,J$6/NFM_fec!J$6)</f>
        <v>0</v>
      </c>
      <c r="K221" s="131">
        <f>IF(K$6=0,0,K$6/NFM_fec!K$6)</f>
        <v>0</v>
      </c>
      <c r="L221" s="131">
        <f>IF(L$6=0,0,L$6/NFM_fec!L$6)</f>
        <v>0</v>
      </c>
      <c r="M221" s="131">
        <f>IF(M$6=0,0,M$6/NFM_fec!M$6)</f>
        <v>0</v>
      </c>
      <c r="N221" s="131">
        <f>IF(N$6=0,0,N$6/NFM_fec!N$6)</f>
        <v>0</v>
      </c>
      <c r="O221" s="131">
        <f>IF(O$6=0,0,O$6/NFM_fec!O$6)</f>
        <v>0</v>
      </c>
      <c r="P221" s="131">
        <f>IF(P$6=0,0,P$6/NFM_fec!P$6)</f>
        <v>0</v>
      </c>
      <c r="Q221" s="131">
        <f>IF(Q$6=0,0,Q$6/NFM_fec!Q$6)</f>
        <v>0</v>
      </c>
    </row>
    <row r="222" spans="1:17" x14ac:dyDescent="0.25">
      <c r="A222" s="76" t="s">
        <v>82</v>
      </c>
      <c r="B222" s="130">
        <f>IF(B$7=0,0,B$7/NFM_fec!B$7)</f>
        <v>0</v>
      </c>
      <c r="C222" s="130">
        <f>IF(C$7=0,0,C$7/NFM_fec!C$7)</f>
        <v>0</v>
      </c>
      <c r="D222" s="130">
        <f>IF(D$7=0,0,D$7/NFM_fec!D$7)</f>
        <v>0</v>
      </c>
      <c r="E222" s="130">
        <f>IF(E$7=0,0,E$7/NFM_fec!E$7)</f>
        <v>0</v>
      </c>
      <c r="F222" s="130">
        <f>IF(F$7=0,0,F$7/NFM_fec!F$7)</f>
        <v>0</v>
      </c>
      <c r="G222" s="130">
        <f>IF(G$7=0,0,G$7/NFM_fec!G$7)</f>
        <v>0</v>
      </c>
      <c r="H222" s="130">
        <f>IF(H$7=0,0,H$7/NFM_fec!H$7)</f>
        <v>0</v>
      </c>
      <c r="I222" s="130">
        <f>IF(I$7=0,0,I$7/NFM_fec!I$7)</f>
        <v>0</v>
      </c>
      <c r="J222" s="130">
        <f>IF(J$7=0,0,J$7/NFM_fec!J$7)</f>
        <v>0</v>
      </c>
      <c r="K222" s="130">
        <f>IF(K$7=0,0,K$7/NFM_fec!K$7)</f>
        <v>0</v>
      </c>
      <c r="L222" s="130">
        <f>IF(L$7=0,0,L$7/NFM_fec!L$7)</f>
        <v>0</v>
      </c>
      <c r="M222" s="130">
        <f>IF(M$7=0,0,M$7/NFM_fec!M$7)</f>
        <v>0</v>
      </c>
      <c r="N222" s="130">
        <f>IF(N$7=0,0,N$7/NFM_fec!N$7)</f>
        <v>0</v>
      </c>
      <c r="O222" s="130">
        <f>IF(O$7=0,0,O$7/NFM_fec!O$7)</f>
        <v>0</v>
      </c>
      <c r="P222" s="130">
        <f>IF(P$7=0,0,P$7/NFM_fec!P$7)</f>
        <v>0</v>
      </c>
      <c r="Q222" s="130">
        <f>IF(Q$7=0,0,Q$7/NFM_fec!Q$7)</f>
        <v>0</v>
      </c>
    </row>
    <row r="223" spans="1:17" x14ac:dyDescent="0.25">
      <c r="A223" s="76" t="s">
        <v>81</v>
      </c>
      <c r="B223" s="130">
        <f>IF(B$8=0,0,B$8/NFM_fec!B$8)</f>
        <v>0</v>
      </c>
      <c r="C223" s="130">
        <f>IF(C$8=0,0,C$8/NFM_fec!C$8)</f>
        <v>0</v>
      </c>
      <c r="D223" s="130">
        <f>IF(D$8=0,0,D$8/NFM_fec!D$8)</f>
        <v>0</v>
      </c>
      <c r="E223" s="130">
        <f>IF(E$8=0,0,E$8/NFM_fec!E$8)</f>
        <v>0</v>
      </c>
      <c r="F223" s="130">
        <f>IF(F$8=0,0,F$8/NFM_fec!F$8)</f>
        <v>0</v>
      </c>
      <c r="G223" s="130">
        <f>IF(G$8=0,0,G$8/NFM_fec!G$8)</f>
        <v>0</v>
      </c>
      <c r="H223" s="130">
        <f>IF(H$8=0,0,H$8/NFM_fec!H$8)</f>
        <v>0</v>
      </c>
      <c r="I223" s="130">
        <f>IF(I$8=0,0,I$8/NFM_fec!I$8)</f>
        <v>0</v>
      </c>
      <c r="J223" s="130">
        <f>IF(J$8=0,0,J$8/NFM_fec!J$8)</f>
        <v>0</v>
      </c>
      <c r="K223" s="130">
        <f>IF(K$8=0,0,K$8/NFM_fec!K$8)</f>
        <v>0</v>
      </c>
      <c r="L223" s="130">
        <f>IF(L$8=0,0,L$8/NFM_fec!L$8)</f>
        <v>0</v>
      </c>
      <c r="M223" s="130">
        <f>IF(M$8=0,0,M$8/NFM_fec!M$8)</f>
        <v>0</v>
      </c>
      <c r="N223" s="130">
        <f>IF(N$8=0,0,N$8/NFM_fec!N$8)</f>
        <v>0</v>
      </c>
      <c r="O223" s="130">
        <f>IF(O$8=0,0,O$8/NFM_fec!O$8)</f>
        <v>0</v>
      </c>
      <c r="P223" s="130">
        <f>IF(P$8=0,0,P$8/NFM_fec!P$8)</f>
        <v>0</v>
      </c>
      <c r="Q223" s="130">
        <f>IF(Q$8=0,0,Q$8/NFM_fec!Q$8)</f>
        <v>0</v>
      </c>
    </row>
    <row r="224" spans="1:17" x14ac:dyDescent="0.25">
      <c r="A224" s="76" t="s">
        <v>80</v>
      </c>
      <c r="B224" s="130">
        <f>IF(B$9=0,0,B$9/NFM_fec!B$9)</f>
        <v>0</v>
      </c>
      <c r="C224" s="130">
        <f>IF(C$9=0,0,C$9/NFM_fec!C$9)</f>
        <v>0</v>
      </c>
      <c r="D224" s="130">
        <f>IF(D$9=0,0,D$9/NFM_fec!D$9)</f>
        <v>0</v>
      </c>
      <c r="E224" s="130">
        <f>IF(E$9=0,0,E$9/NFM_fec!E$9)</f>
        <v>0</v>
      </c>
      <c r="F224" s="130">
        <f>IF(F$9=0,0,F$9/NFM_fec!F$9)</f>
        <v>0</v>
      </c>
      <c r="G224" s="130">
        <f>IF(G$9=0,0,G$9/NFM_fec!G$9)</f>
        <v>0</v>
      </c>
      <c r="H224" s="130">
        <f>IF(H$9=0,0,H$9/NFM_fec!H$9)</f>
        <v>0</v>
      </c>
      <c r="I224" s="130">
        <f>IF(I$9=0,0,I$9/NFM_fec!I$9)</f>
        <v>0</v>
      </c>
      <c r="J224" s="130">
        <f>IF(J$9=0,0,J$9/NFM_fec!J$9)</f>
        <v>0</v>
      </c>
      <c r="K224" s="130">
        <f>IF(K$9=0,0,K$9/NFM_fec!K$9)</f>
        <v>0</v>
      </c>
      <c r="L224" s="130">
        <f>IF(L$9=0,0,L$9/NFM_fec!L$9)</f>
        <v>0</v>
      </c>
      <c r="M224" s="130">
        <f>IF(M$9=0,0,M$9/NFM_fec!M$9)</f>
        <v>0</v>
      </c>
      <c r="N224" s="130">
        <f>IF(N$9=0,0,N$9/NFM_fec!N$9)</f>
        <v>0</v>
      </c>
      <c r="O224" s="130">
        <f>IF(O$9=0,0,O$9/NFM_fec!O$9)</f>
        <v>0</v>
      </c>
      <c r="P224" s="130">
        <f>IF(P$9=0,0,P$9/NFM_fec!P$9)</f>
        <v>0</v>
      </c>
      <c r="Q224" s="130">
        <f>IF(Q$9=0,0,Q$9/NFM_fec!Q$9)</f>
        <v>0</v>
      </c>
    </row>
    <row r="225" spans="1:17" x14ac:dyDescent="0.25">
      <c r="A225" s="129" t="s">
        <v>79</v>
      </c>
      <c r="B225" s="128">
        <f>IF(B$10=0,0,B$10/NFM_fec!B$10)</f>
        <v>0</v>
      </c>
      <c r="C225" s="128">
        <f>IF(C$10=0,0,C$10/NFM_fec!C$10)</f>
        <v>0</v>
      </c>
      <c r="D225" s="128">
        <f>IF(D$10=0,0,D$10/NFM_fec!D$10)</f>
        <v>0</v>
      </c>
      <c r="E225" s="128">
        <f>IF(E$10=0,0,E$10/NFM_fec!E$10)</f>
        <v>0</v>
      </c>
      <c r="F225" s="128">
        <f>IF(F$10=0,0,F$10/NFM_fec!F$10)</f>
        <v>0</v>
      </c>
      <c r="G225" s="128">
        <f>IF(G$10=0,0,G$10/NFM_fec!G$10)</f>
        <v>0</v>
      </c>
      <c r="H225" s="128">
        <f>IF(H$10=0,0,H$10/NFM_fec!H$10)</f>
        <v>0</v>
      </c>
      <c r="I225" s="128">
        <f>IF(I$10=0,0,I$10/NFM_fec!I$10)</f>
        <v>0</v>
      </c>
      <c r="J225" s="128">
        <f>IF(J$10=0,0,J$10/NFM_fec!J$10)</f>
        <v>0</v>
      </c>
      <c r="K225" s="128">
        <f>IF(K$10=0,0,K$10/NFM_fec!K$10)</f>
        <v>0</v>
      </c>
      <c r="L225" s="128">
        <f>IF(L$10=0,0,L$10/NFM_fec!L$10)</f>
        <v>0</v>
      </c>
      <c r="M225" s="128">
        <f>IF(M$10=0,0,M$10/NFM_fec!M$10)</f>
        <v>0</v>
      </c>
      <c r="N225" s="128">
        <f>IF(N$10=0,0,N$10/NFM_fec!N$10)</f>
        <v>0</v>
      </c>
      <c r="O225" s="128">
        <f>IF(O$10=0,0,O$10/NFM_fec!O$10)</f>
        <v>0</v>
      </c>
      <c r="P225" s="128">
        <f>IF(P$10=0,0,P$10/NFM_fec!P$10)</f>
        <v>0</v>
      </c>
      <c r="Q225" s="128">
        <f>IF(Q$10=0,0,Q$10/NFM_fec!Q$10)</f>
        <v>0</v>
      </c>
    </row>
    <row r="226" spans="1:17" x14ac:dyDescent="0.25">
      <c r="A226" s="127" t="s">
        <v>152</v>
      </c>
      <c r="B226" s="126">
        <f>IF(B$15=0,0,B$15/NFM_fec!B$15)</f>
        <v>0</v>
      </c>
      <c r="C226" s="126">
        <f>IF(C$15=0,0,C$15/NFM_fec!C$15)</f>
        <v>0</v>
      </c>
      <c r="D226" s="126">
        <f>IF(D$15=0,0,D$15/NFM_fec!D$15)</f>
        <v>0</v>
      </c>
      <c r="E226" s="126">
        <f>IF(E$15=0,0,E$15/NFM_fec!E$15)</f>
        <v>0</v>
      </c>
      <c r="F226" s="126">
        <f>IF(F$15=0,0,F$15/NFM_fec!F$15)</f>
        <v>0</v>
      </c>
      <c r="G226" s="126">
        <f>IF(G$15=0,0,G$15/NFM_fec!G$15)</f>
        <v>0</v>
      </c>
      <c r="H226" s="126">
        <f>IF(H$15=0,0,H$15/NFM_fec!H$15)</f>
        <v>0</v>
      </c>
      <c r="I226" s="126">
        <f>IF(I$15=0,0,I$15/NFM_fec!I$15)</f>
        <v>0</v>
      </c>
      <c r="J226" s="126">
        <f>IF(J$15=0,0,J$15/NFM_fec!J$15)</f>
        <v>0</v>
      </c>
      <c r="K226" s="126">
        <f>IF(K$15=0,0,K$15/NFM_fec!K$15)</f>
        <v>0</v>
      </c>
      <c r="L226" s="126">
        <f>IF(L$15=0,0,L$15/NFM_fec!L$15)</f>
        <v>0</v>
      </c>
      <c r="M226" s="126">
        <f>IF(M$15=0,0,M$15/NFM_fec!M$15)</f>
        <v>0</v>
      </c>
      <c r="N226" s="126">
        <f>IF(N$15=0,0,N$15/NFM_fec!N$15)</f>
        <v>0</v>
      </c>
      <c r="O226" s="126">
        <f>IF(O$15=0,0,O$15/NFM_fec!O$15)</f>
        <v>0</v>
      </c>
      <c r="P226" s="126">
        <f>IF(P$15=0,0,P$15/NFM_fec!P$15)</f>
        <v>0</v>
      </c>
      <c r="Q226" s="126">
        <f>IF(Q$15=0,0,Q$15/NFM_fec!Q$15)</f>
        <v>0</v>
      </c>
    </row>
    <row r="227" spans="1:17" x14ac:dyDescent="0.25">
      <c r="A227" s="72" t="s">
        <v>151</v>
      </c>
      <c r="B227" s="125">
        <f>IF(B$26=0,0,B$26/NFM_fec!B$26)</f>
        <v>0</v>
      </c>
      <c r="C227" s="125">
        <f>IF(C$26=0,0,C$26/NFM_fec!C$26)</f>
        <v>0</v>
      </c>
      <c r="D227" s="125">
        <f>IF(D$26=0,0,D$26/NFM_fec!D$26)</f>
        <v>0</v>
      </c>
      <c r="E227" s="125">
        <f>IF(E$26=0,0,E$26/NFM_fec!E$26)</f>
        <v>0</v>
      </c>
      <c r="F227" s="125">
        <f>IF(F$26=0,0,F$26/NFM_fec!F$26)</f>
        <v>0</v>
      </c>
      <c r="G227" s="125">
        <f>IF(G$26=0,0,G$26/NFM_fec!G$26)</f>
        <v>0</v>
      </c>
      <c r="H227" s="125">
        <f>IF(H$26=0,0,H$26/NFM_fec!H$26)</f>
        <v>0</v>
      </c>
      <c r="I227" s="125">
        <f>IF(I$26=0,0,I$26/NFM_fec!I$26)</f>
        <v>0</v>
      </c>
      <c r="J227" s="125">
        <f>IF(J$26=0,0,J$26/NFM_fec!J$26)</f>
        <v>0</v>
      </c>
      <c r="K227" s="125">
        <f>IF(K$26=0,0,K$26/NFM_fec!K$26)</f>
        <v>0</v>
      </c>
      <c r="L227" s="125">
        <f>IF(L$26=0,0,L$26/NFM_fec!L$26)</f>
        <v>0</v>
      </c>
      <c r="M227" s="125">
        <f>IF(M$26=0,0,M$26/NFM_fec!M$26)</f>
        <v>0</v>
      </c>
      <c r="N227" s="125">
        <f>IF(N$26=0,0,N$26/NFM_fec!N$26)</f>
        <v>0</v>
      </c>
      <c r="O227" s="125">
        <f>IF(O$26=0,0,O$26/NFM_fec!O$26)</f>
        <v>0</v>
      </c>
      <c r="P227" s="125">
        <f>IF(P$26=0,0,P$26/NFM_fec!P$26)</f>
        <v>0</v>
      </c>
      <c r="Q227" s="125">
        <f>IF(Q$26=0,0,Q$26/NFM_fec!Q$26)</f>
        <v>0</v>
      </c>
    </row>
    <row r="228" spans="1:17" x14ac:dyDescent="0.25">
      <c r="A228" s="196"/>
      <c r="B228" s="196"/>
      <c r="C228" s="196"/>
      <c r="D228" s="196"/>
      <c r="E228" s="196"/>
      <c r="F228" s="196"/>
      <c r="G228" s="196"/>
      <c r="H228" s="196"/>
      <c r="I228" s="196"/>
      <c r="J228" s="196"/>
      <c r="K228" s="196"/>
      <c r="L228" s="196"/>
      <c r="M228" s="196"/>
      <c r="N228" s="196"/>
      <c r="O228" s="196"/>
      <c r="P228" s="196"/>
      <c r="Q228" s="196"/>
    </row>
    <row r="229" spans="1:17" x14ac:dyDescent="0.25">
      <c r="A229" s="78" t="s">
        <v>168</v>
      </c>
      <c r="B229" s="133">
        <f>IF(B$33=0,0,(B$33-B$68)/NFM_fec!B$33)</f>
        <v>0</v>
      </c>
      <c r="C229" s="133">
        <f>IF(C$33=0,0,(C$33-C$68)/NFM_fec!C$33)</f>
        <v>0</v>
      </c>
      <c r="D229" s="133">
        <f>IF(D$33=0,0,(D$33-D$68)/NFM_fec!D$33)</f>
        <v>0</v>
      </c>
      <c r="E229" s="133">
        <f>IF(E$33=0,0,(E$33-E$68)/NFM_fec!E$33)</f>
        <v>0</v>
      </c>
      <c r="F229" s="133">
        <f>IF(F$33=0,0,(F$33-F$68)/NFM_fec!F$33)</f>
        <v>0</v>
      </c>
      <c r="G229" s="133">
        <f>IF(G$33=0,0,(G$33-G$68)/NFM_fec!G$33)</f>
        <v>0</v>
      </c>
      <c r="H229" s="133">
        <f>IF(H$33=0,0,(H$33-H$68)/NFM_fec!H$33)</f>
        <v>0</v>
      </c>
      <c r="I229" s="133">
        <f>IF(I$33=0,0,(I$33-I$68)/NFM_fec!I$33)</f>
        <v>0</v>
      </c>
      <c r="J229" s="133">
        <f>IF(J$33=0,0,(J$33-J$68)/NFM_fec!J$33)</f>
        <v>0</v>
      </c>
      <c r="K229" s="133">
        <f>IF(K$33=0,0,(K$33-K$68)/NFM_fec!K$33)</f>
        <v>0</v>
      </c>
      <c r="L229" s="133">
        <f>IF(L$33=0,0,(L$33-L$68)/NFM_fec!L$33)</f>
        <v>0</v>
      </c>
      <c r="M229" s="133">
        <f>IF(M$33=0,0,(M$33-M$68)/NFM_fec!M$33)</f>
        <v>0</v>
      </c>
      <c r="N229" s="133">
        <f>IF(N$33=0,0,(N$33-N$68)/NFM_fec!N$33)</f>
        <v>0</v>
      </c>
      <c r="O229" s="133">
        <f>IF(O$33=0,0,(O$33-O$68)/NFM_fec!O$33)</f>
        <v>0</v>
      </c>
      <c r="P229" s="133">
        <f>IF(P$33=0,0,(P$33-P$68)/NFM_fec!P$33)</f>
        <v>0</v>
      </c>
      <c r="Q229" s="133">
        <f>IF(Q$33=0,0,(Q$33-Q$68)/NFM_fec!Q$33)</f>
        <v>0</v>
      </c>
    </row>
    <row r="230" spans="1:17" x14ac:dyDescent="0.25">
      <c r="A230" s="132" t="s">
        <v>83</v>
      </c>
      <c r="B230" s="131">
        <f>IF(B$34=0,0,B$34/NFM_fec!B$34)</f>
        <v>0</v>
      </c>
      <c r="C230" s="131">
        <f>IF(C$34=0,0,C$34/NFM_fec!C$34)</f>
        <v>0</v>
      </c>
      <c r="D230" s="131">
        <f>IF(D$34=0,0,D$34/NFM_fec!D$34)</f>
        <v>0</v>
      </c>
      <c r="E230" s="131">
        <f>IF(E$34=0,0,E$34/NFM_fec!E$34)</f>
        <v>0</v>
      </c>
      <c r="F230" s="131">
        <f>IF(F$34=0,0,F$34/NFM_fec!F$34)</f>
        <v>0</v>
      </c>
      <c r="G230" s="131">
        <f>IF(G$34=0,0,G$34/NFM_fec!G$34)</f>
        <v>0</v>
      </c>
      <c r="H230" s="131">
        <f>IF(H$34=0,0,H$34/NFM_fec!H$34)</f>
        <v>0</v>
      </c>
      <c r="I230" s="131">
        <f>IF(I$34=0,0,I$34/NFM_fec!I$34)</f>
        <v>0</v>
      </c>
      <c r="J230" s="131">
        <f>IF(J$34=0,0,J$34/NFM_fec!J$34)</f>
        <v>0</v>
      </c>
      <c r="K230" s="131">
        <f>IF(K$34=0,0,K$34/NFM_fec!K$34)</f>
        <v>0</v>
      </c>
      <c r="L230" s="131">
        <f>IF(L$34=0,0,L$34/NFM_fec!L$34)</f>
        <v>0</v>
      </c>
      <c r="M230" s="131">
        <f>IF(M$34=0,0,M$34/NFM_fec!M$34)</f>
        <v>0</v>
      </c>
      <c r="N230" s="131">
        <f>IF(N$34=0,0,N$34/NFM_fec!N$34)</f>
        <v>0</v>
      </c>
      <c r="O230" s="131">
        <f>IF(O$34=0,0,O$34/NFM_fec!O$34)</f>
        <v>0</v>
      </c>
      <c r="P230" s="131">
        <f>IF(P$34=0,0,P$34/NFM_fec!P$34)</f>
        <v>0</v>
      </c>
      <c r="Q230" s="131">
        <f>IF(Q$34=0,0,Q$34/NFM_fec!Q$34)</f>
        <v>0</v>
      </c>
    </row>
    <row r="231" spans="1:17" x14ac:dyDescent="0.25">
      <c r="A231" s="76" t="s">
        <v>82</v>
      </c>
      <c r="B231" s="130">
        <f>IF(B$35=0,0,B$35/NFM_fec!B$35)</f>
        <v>0</v>
      </c>
      <c r="C231" s="130">
        <f>IF(C$35=0,0,C$35/NFM_fec!C$35)</f>
        <v>0</v>
      </c>
      <c r="D231" s="130">
        <f>IF(D$35=0,0,D$35/NFM_fec!D$35)</f>
        <v>0</v>
      </c>
      <c r="E231" s="130">
        <f>IF(E$35=0,0,E$35/NFM_fec!E$35)</f>
        <v>0</v>
      </c>
      <c r="F231" s="130">
        <f>IF(F$35=0,0,F$35/NFM_fec!F$35)</f>
        <v>0</v>
      </c>
      <c r="G231" s="130">
        <f>IF(G$35=0,0,G$35/NFM_fec!G$35)</f>
        <v>0</v>
      </c>
      <c r="H231" s="130">
        <f>IF(H$35=0,0,H$35/NFM_fec!H$35)</f>
        <v>0</v>
      </c>
      <c r="I231" s="130">
        <f>IF(I$35=0,0,I$35/NFM_fec!I$35)</f>
        <v>0</v>
      </c>
      <c r="J231" s="130">
        <f>IF(J$35=0,0,J$35/NFM_fec!J$35)</f>
        <v>0</v>
      </c>
      <c r="K231" s="130">
        <f>IF(K$35=0,0,K$35/NFM_fec!K$35)</f>
        <v>0</v>
      </c>
      <c r="L231" s="130">
        <f>IF(L$35=0,0,L$35/NFM_fec!L$35)</f>
        <v>0</v>
      </c>
      <c r="M231" s="130">
        <f>IF(M$35=0,0,M$35/NFM_fec!M$35)</f>
        <v>0</v>
      </c>
      <c r="N231" s="130">
        <f>IF(N$35=0,0,N$35/NFM_fec!N$35)</f>
        <v>0</v>
      </c>
      <c r="O231" s="130">
        <f>IF(O$35=0,0,O$35/NFM_fec!O$35)</f>
        <v>0</v>
      </c>
      <c r="P231" s="130">
        <f>IF(P$35=0,0,P$35/NFM_fec!P$35)</f>
        <v>0</v>
      </c>
      <c r="Q231" s="130">
        <f>IF(Q$35=0,0,Q$35/NFM_fec!Q$35)</f>
        <v>0</v>
      </c>
    </row>
    <row r="232" spans="1:17" x14ac:dyDescent="0.25">
      <c r="A232" s="76" t="s">
        <v>81</v>
      </c>
      <c r="B232" s="130">
        <f>IF(B$36=0,0,B$36/NFM_fec!B$36)</f>
        <v>0</v>
      </c>
      <c r="C232" s="130">
        <f>IF(C$36=0,0,C$36/NFM_fec!C$36)</f>
        <v>0</v>
      </c>
      <c r="D232" s="130">
        <f>IF(D$36=0,0,D$36/NFM_fec!D$36)</f>
        <v>0</v>
      </c>
      <c r="E232" s="130">
        <f>IF(E$36=0,0,E$36/NFM_fec!E$36)</f>
        <v>0</v>
      </c>
      <c r="F232" s="130">
        <f>IF(F$36=0,0,F$36/NFM_fec!F$36)</f>
        <v>0</v>
      </c>
      <c r="G232" s="130">
        <f>IF(G$36=0,0,G$36/NFM_fec!G$36)</f>
        <v>0</v>
      </c>
      <c r="H232" s="130">
        <f>IF(H$36=0,0,H$36/NFM_fec!H$36)</f>
        <v>0</v>
      </c>
      <c r="I232" s="130">
        <f>IF(I$36=0,0,I$36/NFM_fec!I$36)</f>
        <v>0</v>
      </c>
      <c r="J232" s="130">
        <f>IF(J$36=0,0,J$36/NFM_fec!J$36)</f>
        <v>0</v>
      </c>
      <c r="K232" s="130">
        <f>IF(K$36=0,0,K$36/NFM_fec!K$36)</f>
        <v>0</v>
      </c>
      <c r="L232" s="130">
        <f>IF(L$36=0,0,L$36/NFM_fec!L$36)</f>
        <v>0</v>
      </c>
      <c r="M232" s="130">
        <f>IF(M$36=0,0,M$36/NFM_fec!M$36)</f>
        <v>0</v>
      </c>
      <c r="N232" s="130">
        <f>IF(N$36=0,0,N$36/NFM_fec!N$36)</f>
        <v>0</v>
      </c>
      <c r="O232" s="130">
        <f>IF(O$36=0,0,O$36/NFM_fec!O$36)</f>
        <v>0</v>
      </c>
      <c r="P232" s="130">
        <f>IF(P$36=0,0,P$36/NFM_fec!P$36)</f>
        <v>0</v>
      </c>
      <c r="Q232" s="130">
        <f>IF(Q$36=0,0,Q$36/NFM_fec!Q$36)</f>
        <v>0</v>
      </c>
    </row>
    <row r="233" spans="1:17" x14ac:dyDescent="0.25">
      <c r="A233" s="76" t="s">
        <v>80</v>
      </c>
      <c r="B233" s="130">
        <f>IF(B$37=0,0,B$37/NFM_fec!B$37)</f>
        <v>0</v>
      </c>
      <c r="C233" s="130">
        <f>IF(C$37=0,0,C$37/NFM_fec!C$37)</f>
        <v>0</v>
      </c>
      <c r="D233" s="130">
        <f>IF(D$37=0,0,D$37/NFM_fec!D$37)</f>
        <v>0</v>
      </c>
      <c r="E233" s="130">
        <f>IF(E$37=0,0,E$37/NFM_fec!E$37)</f>
        <v>0</v>
      </c>
      <c r="F233" s="130">
        <f>IF(F$37=0,0,F$37/NFM_fec!F$37)</f>
        <v>0</v>
      </c>
      <c r="G233" s="130">
        <f>IF(G$37=0,0,G$37/NFM_fec!G$37)</f>
        <v>0</v>
      </c>
      <c r="H233" s="130">
        <f>IF(H$37=0,0,H$37/NFM_fec!H$37)</f>
        <v>0</v>
      </c>
      <c r="I233" s="130">
        <f>IF(I$37=0,0,I$37/NFM_fec!I$37)</f>
        <v>0</v>
      </c>
      <c r="J233" s="130">
        <f>IF(J$37=0,0,J$37/NFM_fec!J$37)</f>
        <v>0</v>
      </c>
      <c r="K233" s="130">
        <f>IF(K$37=0,0,K$37/NFM_fec!K$37)</f>
        <v>0</v>
      </c>
      <c r="L233" s="130">
        <f>IF(L$37=0,0,L$37/NFM_fec!L$37)</f>
        <v>0</v>
      </c>
      <c r="M233" s="130">
        <f>IF(M$37=0,0,M$37/NFM_fec!M$37)</f>
        <v>0</v>
      </c>
      <c r="N233" s="130">
        <f>IF(N$37=0,0,N$37/NFM_fec!N$37)</f>
        <v>0</v>
      </c>
      <c r="O233" s="130">
        <f>IF(O$37=0,0,O$37/NFM_fec!O$37)</f>
        <v>0</v>
      </c>
      <c r="P233" s="130">
        <f>IF(P$37=0,0,P$37/NFM_fec!P$37)</f>
        <v>0</v>
      </c>
      <c r="Q233" s="130">
        <f>IF(Q$37=0,0,Q$37/NFM_fec!Q$37)</f>
        <v>0</v>
      </c>
    </row>
    <row r="234" spans="1:17" x14ac:dyDescent="0.25">
      <c r="A234" s="129" t="s">
        <v>79</v>
      </c>
      <c r="B234" s="128">
        <f>IF(B$38=0,0,B$38/NFM_fec!B$38)</f>
        <v>0</v>
      </c>
      <c r="C234" s="128">
        <f>IF(C$38=0,0,C$38/NFM_fec!C$38)</f>
        <v>0</v>
      </c>
      <c r="D234" s="128">
        <f>IF(D$38=0,0,D$38/NFM_fec!D$38)</f>
        <v>0</v>
      </c>
      <c r="E234" s="128">
        <f>IF(E$38=0,0,E$38/NFM_fec!E$38)</f>
        <v>0</v>
      </c>
      <c r="F234" s="128">
        <f>IF(F$38=0,0,F$38/NFM_fec!F$38)</f>
        <v>0</v>
      </c>
      <c r="G234" s="128">
        <f>IF(G$38=0,0,G$38/NFM_fec!G$38)</f>
        <v>0</v>
      </c>
      <c r="H234" s="128">
        <f>IF(H$38=0,0,H$38/NFM_fec!H$38)</f>
        <v>0</v>
      </c>
      <c r="I234" s="128">
        <f>IF(I$38=0,0,I$38/NFM_fec!I$38)</f>
        <v>0</v>
      </c>
      <c r="J234" s="128">
        <f>IF(J$38=0,0,J$38/NFM_fec!J$38)</f>
        <v>0</v>
      </c>
      <c r="K234" s="128">
        <f>IF(K$38=0,0,K$38/NFM_fec!K$38)</f>
        <v>0</v>
      </c>
      <c r="L234" s="128">
        <f>IF(L$38=0,0,L$38/NFM_fec!L$38)</f>
        <v>0</v>
      </c>
      <c r="M234" s="128">
        <f>IF(M$38=0,0,M$38/NFM_fec!M$38)</f>
        <v>0</v>
      </c>
      <c r="N234" s="128">
        <f>IF(N$38=0,0,N$38/NFM_fec!N$38)</f>
        <v>0</v>
      </c>
      <c r="O234" s="128">
        <f>IF(O$38=0,0,O$38/NFM_fec!O$38)</f>
        <v>0</v>
      </c>
      <c r="P234" s="128">
        <f>IF(P$38=0,0,P$38/NFM_fec!P$38)</f>
        <v>0</v>
      </c>
      <c r="Q234" s="128">
        <f>IF(Q$38=0,0,Q$38/NFM_fec!Q$38)</f>
        <v>0</v>
      </c>
    </row>
    <row r="235" spans="1:17" x14ac:dyDescent="0.25">
      <c r="A235" s="127" t="s">
        <v>150</v>
      </c>
      <c r="B235" s="126">
        <f>IF(B$43=0,0,B$43/NFM_fec!B$43)</f>
        <v>0</v>
      </c>
      <c r="C235" s="126">
        <f>IF(C$43=0,0,C$43/NFM_fec!C$43)</f>
        <v>0</v>
      </c>
      <c r="D235" s="126">
        <f>IF(D$43=0,0,D$43/NFM_fec!D$43)</f>
        <v>0</v>
      </c>
      <c r="E235" s="126">
        <f>IF(E$43=0,0,E$43/NFM_fec!E$43)</f>
        <v>0</v>
      </c>
      <c r="F235" s="126">
        <f>IF(F$43=0,0,F$43/NFM_fec!F$43)</f>
        <v>0</v>
      </c>
      <c r="G235" s="126">
        <f>IF(G$43=0,0,G$43/NFM_fec!G$43)</f>
        <v>0</v>
      </c>
      <c r="H235" s="126">
        <f>IF(H$43=0,0,H$43/NFM_fec!H$43)</f>
        <v>0</v>
      </c>
      <c r="I235" s="126">
        <f>IF(I$43=0,0,I$43/NFM_fec!I$43)</f>
        <v>0</v>
      </c>
      <c r="J235" s="126">
        <f>IF(J$43=0,0,J$43/NFM_fec!J$43)</f>
        <v>0</v>
      </c>
      <c r="K235" s="126">
        <f>IF(K$43=0,0,K$43/NFM_fec!K$43)</f>
        <v>0</v>
      </c>
      <c r="L235" s="126">
        <f>IF(L$43=0,0,L$43/NFM_fec!L$43)</f>
        <v>0</v>
      </c>
      <c r="M235" s="126">
        <f>IF(M$43=0,0,M$43/NFM_fec!M$43)</f>
        <v>0</v>
      </c>
      <c r="N235" s="126">
        <f>IF(N$43=0,0,N$43/NFM_fec!N$43)</f>
        <v>0</v>
      </c>
      <c r="O235" s="126">
        <f>IF(O$43=0,0,O$43/NFM_fec!O$43)</f>
        <v>0</v>
      </c>
      <c r="P235" s="126">
        <f>IF(P$43=0,0,P$43/NFM_fec!P$43)</f>
        <v>0</v>
      </c>
      <c r="Q235" s="126">
        <f>IF(Q$43=0,0,Q$43/NFM_fec!Q$43)</f>
        <v>0</v>
      </c>
    </row>
    <row r="236" spans="1:17" x14ac:dyDescent="0.25">
      <c r="A236" s="127" t="s">
        <v>148</v>
      </c>
      <c r="B236" s="126">
        <f>IF(B$44=0,0,B$44/NFM_fec!B$44)</f>
        <v>0</v>
      </c>
      <c r="C236" s="126">
        <f>IF(C$44=0,0,C$44/NFM_fec!C$44)</f>
        <v>0</v>
      </c>
      <c r="D236" s="126">
        <f>IF(D$44=0,0,D$44/NFM_fec!D$44)</f>
        <v>0</v>
      </c>
      <c r="E236" s="126">
        <f>IF(E$44=0,0,E$44/NFM_fec!E$44)</f>
        <v>0</v>
      </c>
      <c r="F236" s="126">
        <f>IF(F$44=0,0,F$44/NFM_fec!F$44)</f>
        <v>0</v>
      </c>
      <c r="G236" s="126">
        <f>IF(G$44=0,0,G$44/NFM_fec!G$44)</f>
        <v>0</v>
      </c>
      <c r="H236" s="126">
        <f>IF(H$44=0,0,H$44/NFM_fec!H$44)</f>
        <v>0</v>
      </c>
      <c r="I236" s="126">
        <f>IF(I$44=0,0,I$44/NFM_fec!I$44)</f>
        <v>0</v>
      </c>
      <c r="J236" s="126">
        <f>IF(J$44=0,0,J$44/NFM_fec!J$44)</f>
        <v>0</v>
      </c>
      <c r="K236" s="126">
        <f>IF(K$44=0,0,K$44/NFM_fec!K$44)</f>
        <v>0</v>
      </c>
      <c r="L236" s="126">
        <f>IF(L$44=0,0,L$44/NFM_fec!L$44)</f>
        <v>0</v>
      </c>
      <c r="M236" s="126">
        <f>IF(M$44=0,0,M$44/NFM_fec!M$44)</f>
        <v>0</v>
      </c>
      <c r="N236" s="126">
        <f>IF(N$44=0,0,N$44/NFM_fec!N$44)</f>
        <v>0</v>
      </c>
      <c r="O236" s="126">
        <f>IF(O$44=0,0,O$44/NFM_fec!O$44)</f>
        <v>0</v>
      </c>
      <c r="P236" s="126">
        <f>IF(P$44=0,0,P$44/NFM_fec!P$44)</f>
        <v>0</v>
      </c>
      <c r="Q236" s="126">
        <f>IF(Q$44=0,0,Q$44/NFM_fec!Q$44)</f>
        <v>0</v>
      </c>
    </row>
    <row r="237" spans="1:17" x14ac:dyDescent="0.25">
      <c r="A237" s="72" t="s">
        <v>147</v>
      </c>
      <c r="B237" s="125">
        <f>IF(B$51=0,0,B$51/NFM_fec!B$51)</f>
        <v>0</v>
      </c>
      <c r="C237" s="125">
        <f>IF(C$51=0,0,C$51/NFM_fec!C$51)</f>
        <v>0</v>
      </c>
      <c r="D237" s="125">
        <f>IF(D$51=0,0,D$51/NFM_fec!D$51)</f>
        <v>0</v>
      </c>
      <c r="E237" s="125">
        <f>IF(E$51=0,0,E$51/NFM_fec!E$51)</f>
        <v>0</v>
      </c>
      <c r="F237" s="125">
        <f>IF(F$51=0,0,F$51/NFM_fec!F$51)</f>
        <v>0</v>
      </c>
      <c r="G237" s="125">
        <f>IF(G$51=0,0,G$51/NFM_fec!G$51)</f>
        <v>0</v>
      </c>
      <c r="H237" s="125">
        <f>IF(H$51=0,0,H$51/NFM_fec!H$51)</f>
        <v>0</v>
      </c>
      <c r="I237" s="125">
        <f>IF(I$51=0,0,I$51/NFM_fec!I$51)</f>
        <v>0</v>
      </c>
      <c r="J237" s="125">
        <f>IF(J$51=0,0,J$51/NFM_fec!J$51)</f>
        <v>0</v>
      </c>
      <c r="K237" s="125">
        <f>IF(K$51=0,0,K$51/NFM_fec!K$51)</f>
        <v>0</v>
      </c>
      <c r="L237" s="125">
        <f>IF(L$51=0,0,L$51/NFM_fec!L$51)</f>
        <v>0</v>
      </c>
      <c r="M237" s="125">
        <f>IF(M$51=0,0,M$51/NFM_fec!M$51)</f>
        <v>0</v>
      </c>
      <c r="N237" s="125">
        <f>IF(N$51=0,0,N$51/NFM_fec!N$51)</f>
        <v>0</v>
      </c>
      <c r="O237" s="125">
        <f>IF(O$51=0,0,O$51/NFM_fec!O$51)</f>
        <v>0</v>
      </c>
      <c r="P237" s="125">
        <f>IF(P$51=0,0,P$51/NFM_fec!P$51)</f>
        <v>0</v>
      </c>
      <c r="Q237" s="125">
        <f>IF(Q$51=0,0,Q$51/NFM_fec!Q$51)</f>
        <v>0</v>
      </c>
    </row>
    <row r="238" spans="1:17" x14ac:dyDescent="0.25">
      <c r="A238" s="196"/>
      <c r="B238" s="196"/>
      <c r="C238" s="196"/>
      <c r="D238" s="196"/>
      <c r="E238" s="196"/>
      <c r="F238" s="196"/>
      <c r="G238" s="196"/>
      <c r="H238" s="196"/>
      <c r="I238" s="196"/>
      <c r="J238" s="196"/>
      <c r="K238" s="196"/>
      <c r="L238" s="196"/>
      <c r="M238" s="196"/>
      <c r="N238" s="196"/>
      <c r="O238" s="196"/>
      <c r="P238" s="196"/>
      <c r="Q238" s="196"/>
    </row>
    <row r="239" spans="1:17" x14ac:dyDescent="0.25">
      <c r="A239" s="78" t="s">
        <v>344</v>
      </c>
      <c r="B239" s="133">
        <f>IF(B$70=0,0,B$70/NFM_fec!B$70)</f>
        <v>0</v>
      </c>
      <c r="C239" s="133">
        <f>IF(C$70=0,0,C$70/NFM_fec!C$70)</f>
        <v>0</v>
      </c>
      <c r="D239" s="133">
        <f>IF(D$70=0,0,D$70/NFM_fec!D$70)</f>
        <v>0</v>
      </c>
      <c r="E239" s="133">
        <f>IF(E$70=0,0,E$70/NFM_fec!E$70)</f>
        <v>0</v>
      </c>
      <c r="F239" s="133">
        <f>IF(F$70=0,0,F$70/NFM_fec!F$70)</f>
        <v>0</v>
      </c>
      <c r="G239" s="133">
        <f>IF(G$70=0,0,G$70/NFM_fec!G$70)</f>
        <v>0</v>
      </c>
      <c r="H239" s="133">
        <f>IF(H$70=0,0,H$70/NFM_fec!H$70)</f>
        <v>0</v>
      </c>
      <c r="I239" s="133">
        <f>IF(I$70=0,0,I$70/NFM_fec!I$70)</f>
        <v>0</v>
      </c>
      <c r="J239" s="133">
        <f>IF(J$70=0,0,J$70/NFM_fec!J$70)</f>
        <v>0</v>
      </c>
      <c r="K239" s="133">
        <f>IF(K$70=0,0,K$70/NFM_fec!K$70)</f>
        <v>0</v>
      </c>
      <c r="L239" s="133">
        <f>IF(L$70=0,0,L$70/NFM_fec!L$70)</f>
        <v>0</v>
      </c>
      <c r="M239" s="133">
        <f>IF(M$70=0,0,M$70/NFM_fec!M$70)</f>
        <v>0</v>
      </c>
      <c r="N239" s="133">
        <f>IF(N$70=0,0,N$70/NFM_fec!N$70)</f>
        <v>0</v>
      </c>
      <c r="O239" s="133">
        <f>IF(O$70=0,0,O$70/NFM_fec!O$70)</f>
        <v>0</v>
      </c>
      <c r="P239" s="133">
        <f>IF(P$70=0,0,P$70/NFM_fec!P$70)</f>
        <v>0</v>
      </c>
      <c r="Q239" s="133">
        <f>IF(Q$70=0,0,Q$70/NFM_fec!Q$70)</f>
        <v>0</v>
      </c>
    </row>
    <row r="240" spans="1:17" x14ac:dyDescent="0.25">
      <c r="A240" s="132" t="s">
        <v>83</v>
      </c>
      <c r="B240" s="131">
        <f>IF(B$71=0,0,B$71/NFM_fec!B$71)</f>
        <v>0</v>
      </c>
      <c r="C240" s="131">
        <f>IF(C$71=0,0,C$71/NFM_fec!C$71)</f>
        <v>0</v>
      </c>
      <c r="D240" s="131">
        <f>IF(D$71=0,0,D$71/NFM_fec!D$71)</f>
        <v>0</v>
      </c>
      <c r="E240" s="131">
        <f>IF(E$71=0,0,E$71/NFM_fec!E$71)</f>
        <v>0</v>
      </c>
      <c r="F240" s="131">
        <f>IF(F$71=0,0,F$71/NFM_fec!F$71)</f>
        <v>0</v>
      </c>
      <c r="G240" s="131">
        <f>IF(G$71=0,0,G$71/NFM_fec!G$71)</f>
        <v>0</v>
      </c>
      <c r="H240" s="131">
        <f>IF(H$71=0,0,H$71/NFM_fec!H$71)</f>
        <v>0</v>
      </c>
      <c r="I240" s="131">
        <f>IF(I$71=0,0,I$71/NFM_fec!I$71)</f>
        <v>0</v>
      </c>
      <c r="J240" s="131">
        <f>IF(J$71=0,0,J$71/NFM_fec!J$71)</f>
        <v>0</v>
      </c>
      <c r="K240" s="131">
        <f>IF(K$71=0,0,K$71/NFM_fec!K$71)</f>
        <v>0</v>
      </c>
      <c r="L240" s="131">
        <f>IF(L$71=0,0,L$71/NFM_fec!L$71)</f>
        <v>0</v>
      </c>
      <c r="M240" s="131">
        <f>IF(M$71=0,0,M$71/NFM_fec!M$71)</f>
        <v>0</v>
      </c>
      <c r="N240" s="131">
        <f>IF(N$71=0,0,N$71/NFM_fec!N$71)</f>
        <v>0</v>
      </c>
      <c r="O240" s="131">
        <f>IF(O$71=0,0,O$71/NFM_fec!O$71)</f>
        <v>0</v>
      </c>
      <c r="P240" s="131">
        <f>IF(P$71=0,0,P$71/NFM_fec!P$71)</f>
        <v>0</v>
      </c>
      <c r="Q240" s="131">
        <f>IF(Q$71=0,0,Q$71/NFM_fec!Q$71)</f>
        <v>0</v>
      </c>
    </row>
    <row r="241" spans="1:17" x14ac:dyDescent="0.25">
      <c r="A241" s="76" t="s">
        <v>82</v>
      </c>
      <c r="B241" s="130">
        <f>IF(B$72=0,0,B$72/NFM_fec!B$72)</f>
        <v>0</v>
      </c>
      <c r="C241" s="130">
        <f>IF(C$72=0,0,C$72/NFM_fec!C$72)</f>
        <v>0</v>
      </c>
      <c r="D241" s="130">
        <f>IF(D$72=0,0,D$72/NFM_fec!D$72)</f>
        <v>0</v>
      </c>
      <c r="E241" s="130">
        <f>IF(E$72=0,0,E$72/NFM_fec!E$72)</f>
        <v>0</v>
      </c>
      <c r="F241" s="130">
        <f>IF(F$72=0,0,F$72/NFM_fec!F$72)</f>
        <v>0</v>
      </c>
      <c r="G241" s="130">
        <f>IF(G$72=0,0,G$72/NFM_fec!G$72)</f>
        <v>0</v>
      </c>
      <c r="H241" s="130">
        <f>IF(H$72=0,0,H$72/NFM_fec!H$72)</f>
        <v>0</v>
      </c>
      <c r="I241" s="130">
        <f>IF(I$72=0,0,I$72/NFM_fec!I$72)</f>
        <v>0</v>
      </c>
      <c r="J241" s="130">
        <f>IF(J$72=0,0,J$72/NFM_fec!J$72)</f>
        <v>0</v>
      </c>
      <c r="K241" s="130">
        <f>IF(K$72=0,0,K$72/NFM_fec!K$72)</f>
        <v>0</v>
      </c>
      <c r="L241" s="130">
        <f>IF(L$72=0,0,L$72/NFM_fec!L$72)</f>
        <v>0</v>
      </c>
      <c r="M241" s="130">
        <f>IF(M$72=0,0,M$72/NFM_fec!M$72)</f>
        <v>0</v>
      </c>
      <c r="N241" s="130">
        <f>IF(N$72=0,0,N$72/NFM_fec!N$72)</f>
        <v>0</v>
      </c>
      <c r="O241" s="130">
        <f>IF(O$72=0,0,O$72/NFM_fec!O$72)</f>
        <v>0</v>
      </c>
      <c r="P241" s="130">
        <f>IF(P$72=0,0,P$72/NFM_fec!P$72)</f>
        <v>0</v>
      </c>
      <c r="Q241" s="130">
        <f>IF(Q$72=0,0,Q$72/NFM_fec!Q$72)</f>
        <v>0</v>
      </c>
    </row>
    <row r="242" spans="1:17" x14ac:dyDescent="0.25">
      <c r="A242" s="76" t="s">
        <v>81</v>
      </c>
      <c r="B242" s="130">
        <f>IF(B$73=0,0,B$73/NFM_fec!B$73)</f>
        <v>0</v>
      </c>
      <c r="C242" s="130">
        <f>IF(C$73=0,0,C$73/NFM_fec!C$73)</f>
        <v>0</v>
      </c>
      <c r="D242" s="130">
        <f>IF(D$73=0,0,D$73/NFM_fec!D$73)</f>
        <v>0</v>
      </c>
      <c r="E242" s="130">
        <f>IF(E$73=0,0,E$73/NFM_fec!E$73)</f>
        <v>0</v>
      </c>
      <c r="F242" s="130">
        <f>IF(F$73=0,0,F$73/NFM_fec!F$73)</f>
        <v>0</v>
      </c>
      <c r="G242" s="130">
        <f>IF(G$73=0,0,G$73/NFM_fec!G$73)</f>
        <v>0</v>
      </c>
      <c r="H242" s="130">
        <f>IF(H$73=0,0,H$73/NFM_fec!H$73)</f>
        <v>0</v>
      </c>
      <c r="I242" s="130">
        <f>IF(I$73=0,0,I$73/NFM_fec!I$73)</f>
        <v>0</v>
      </c>
      <c r="J242" s="130">
        <f>IF(J$73=0,0,J$73/NFM_fec!J$73)</f>
        <v>0</v>
      </c>
      <c r="K242" s="130">
        <f>IF(K$73=0,0,K$73/NFM_fec!K$73)</f>
        <v>0</v>
      </c>
      <c r="L242" s="130">
        <f>IF(L$73=0,0,L$73/NFM_fec!L$73)</f>
        <v>0</v>
      </c>
      <c r="M242" s="130">
        <f>IF(M$73=0,0,M$73/NFM_fec!M$73)</f>
        <v>0</v>
      </c>
      <c r="N242" s="130">
        <f>IF(N$73=0,0,N$73/NFM_fec!N$73)</f>
        <v>0</v>
      </c>
      <c r="O242" s="130">
        <f>IF(O$73=0,0,O$73/NFM_fec!O$73)</f>
        <v>0</v>
      </c>
      <c r="P242" s="130">
        <f>IF(P$73=0,0,P$73/NFM_fec!P$73)</f>
        <v>0</v>
      </c>
      <c r="Q242" s="130">
        <f>IF(Q$73=0,0,Q$73/NFM_fec!Q$73)</f>
        <v>0</v>
      </c>
    </row>
    <row r="243" spans="1:17" x14ac:dyDescent="0.25">
      <c r="A243" s="76" t="s">
        <v>80</v>
      </c>
      <c r="B243" s="130">
        <f>IF(B$74=0,0,B$74/NFM_fec!B$74)</f>
        <v>0</v>
      </c>
      <c r="C243" s="130">
        <f>IF(C$74=0,0,C$74/NFM_fec!C$74)</f>
        <v>0</v>
      </c>
      <c r="D243" s="130">
        <f>IF(D$74=0,0,D$74/NFM_fec!D$74)</f>
        <v>0</v>
      </c>
      <c r="E243" s="130">
        <f>IF(E$74=0,0,E$74/NFM_fec!E$74)</f>
        <v>0</v>
      </c>
      <c r="F243" s="130">
        <f>IF(F$74=0,0,F$74/NFM_fec!F$74)</f>
        <v>0</v>
      </c>
      <c r="G243" s="130">
        <f>IF(G$74=0,0,G$74/NFM_fec!G$74)</f>
        <v>0</v>
      </c>
      <c r="H243" s="130">
        <f>IF(H$74=0,0,H$74/NFM_fec!H$74)</f>
        <v>0</v>
      </c>
      <c r="I243" s="130">
        <f>IF(I$74=0,0,I$74/NFM_fec!I$74)</f>
        <v>0</v>
      </c>
      <c r="J243" s="130">
        <f>IF(J$74=0,0,J$74/NFM_fec!J$74)</f>
        <v>0</v>
      </c>
      <c r="K243" s="130">
        <f>IF(K$74=0,0,K$74/NFM_fec!K$74)</f>
        <v>0</v>
      </c>
      <c r="L243" s="130">
        <f>IF(L$74=0,0,L$74/NFM_fec!L$74)</f>
        <v>0</v>
      </c>
      <c r="M243" s="130">
        <f>IF(M$74=0,0,M$74/NFM_fec!M$74)</f>
        <v>0</v>
      </c>
      <c r="N243" s="130">
        <f>IF(N$74=0,0,N$74/NFM_fec!N$74)</f>
        <v>0</v>
      </c>
      <c r="O243" s="130">
        <f>IF(O$74=0,0,O$74/NFM_fec!O$74)</f>
        <v>0</v>
      </c>
      <c r="P243" s="130">
        <f>IF(P$74=0,0,P$74/NFM_fec!P$74)</f>
        <v>0</v>
      </c>
      <c r="Q243" s="130">
        <f>IF(Q$74=0,0,Q$74/NFM_fec!Q$74)</f>
        <v>0</v>
      </c>
    </row>
    <row r="244" spans="1:17" x14ac:dyDescent="0.25">
      <c r="A244" s="129" t="s">
        <v>79</v>
      </c>
      <c r="B244" s="128">
        <f>IF(B$75=0,0,B$75/NFM_fec!B$75)</f>
        <v>0</v>
      </c>
      <c r="C244" s="128">
        <f>IF(C$75=0,0,C$75/NFM_fec!C$75)</f>
        <v>0</v>
      </c>
      <c r="D244" s="128">
        <f>IF(D$75=0,0,D$75/NFM_fec!D$75)</f>
        <v>0</v>
      </c>
      <c r="E244" s="128">
        <f>IF(E$75=0,0,E$75/NFM_fec!E$75)</f>
        <v>0</v>
      </c>
      <c r="F244" s="128">
        <f>IF(F$75=0,0,F$75/NFM_fec!F$75)</f>
        <v>0</v>
      </c>
      <c r="G244" s="128">
        <f>IF(G$75=0,0,G$75/NFM_fec!G$75)</f>
        <v>0</v>
      </c>
      <c r="H244" s="128">
        <f>IF(H$75=0,0,H$75/NFM_fec!H$75)</f>
        <v>0</v>
      </c>
      <c r="I244" s="128">
        <f>IF(I$75=0,0,I$75/NFM_fec!I$75)</f>
        <v>0</v>
      </c>
      <c r="J244" s="128">
        <f>IF(J$75=0,0,J$75/NFM_fec!J$75)</f>
        <v>0</v>
      </c>
      <c r="K244" s="128">
        <f>IF(K$75=0,0,K$75/NFM_fec!K$75)</f>
        <v>0</v>
      </c>
      <c r="L244" s="128">
        <f>IF(L$75=0,0,L$75/NFM_fec!L$75)</f>
        <v>0</v>
      </c>
      <c r="M244" s="128">
        <f>IF(M$75=0,0,M$75/NFM_fec!M$75)</f>
        <v>0</v>
      </c>
      <c r="N244" s="128">
        <f>IF(N$75=0,0,N$75/NFM_fec!N$75)</f>
        <v>0</v>
      </c>
      <c r="O244" s="128">
        <f>IF(O$75=0,0,O$75/NFM_fec!O$75)</f>
        <v>0</v>
      </c>
      <c r="P244" s="128">
        <f>IF(P$75=0,0,P$75/NFM_fec!P$75)</f>
        <v>0</v>
      </c>
      <c r="Q244" s="128">
        <f>IF(Q$75=0,0,Q$75/NFM_fec!Q$75)</f>
        <v>0</v>
      </c>
    </row>
    <row r="245" spans="1:17" x14ac:dyDescent="0.25">
      <c r="A245" s="127" t="s">
        <v>149</v>
      </c>
      <c r="B245" s="126">
        <f>IF(B$80=0,0,B$80/NFM_fec!B$80)</f>
        <v>0</v>
      </c>
      <c r="C245" s="126">
        <f>IF(C$80=0,0,C$80/NFM_fec!C$80)</f>
        <v>0</v>
      </c>
      <c r="D245" s="126">
        <f>IF(D$80=0,0,D$80/NFM_fec!D$80)</f>
        <v>0</v>
      </c>
      <c r="E245" s="126">
        <f>IF(E$80=0,0,E$80/NFM_fec!E$80)</f>
        <v>0</v>
      </c>
      <c r="F245" s="126">
        <f>IF(F$80=0,0,F$80/NFM_fec!F$80)</f>
        <v>0</v>
      </c>
      <c r="G245" s="126">
        <f>IF(G$80=0,0,G$80/NFM_fec!G$80)</f>
        <v>0</v>
      </c>
      <c r="H245" s="126">
        <f>IF(H$80=0,0,H$80/NFM_fec!H$80)</f>
        <v>0</v>
      </c>
      <c r="I245" s="126">
        <f>IF(I$80=0,0,I$80/NFM_fec!I$80)</f>
        <v>0</v>
      </c>
      <c r="J245" s="126">
        <f>IF(J$80=0,0,J$80/NFM_fec!J$80)</f>
        <v>0</v>
      </c>
      <c r="K245" s="126">
        <f>IF(K$80=0,0,K$80/NFM_fec!K$80)</f>
        <v>0</v>
      </c>
      <c r="L245" s="126">
        <f>IF(L$80=0,0,L$80/NFM_fec!L$80)</f>
        <v>0</v>
      </c>
      <c r="M245" s="126">
        <f>IF(M$80=0,0,M$80/NFM_fec!M$80)</f>
        <v>0</v>
      </c>
      <c r="N245" s="126">
        <f>IF(N$80=0,0,N$80/NFM_fec!N$80)</f>
        <v>0</v>
      </c>
      <c r="O245" s="126">
        <f>IF(O$80=0,0,O$80/NFM_fec!O$80)</f>
        <v>0</v>
      </c>
      <c r="P245" s="126">
        <f>IF(P$80=0,0,P$80/NFM_fec!P$80)</f>
        <v>0</v>
      </c>
      <c r="Q245" s="126">
        <f>IF(Q$80=0,0,Q$80/NFM_fec!Q$80)</f>
        <v>0</v>
      </c>
    </row>
    <row r="246" spans="1:17" x14ac:dyDescent="0.25">
      <c r="A246" s="127" t="s">
        <v>148</v>
      </c>
      <c r="B246" s="126">
        <f>IF(B$87=0,0,B$87/NFM_fec!B$87)</f>
        <v>0</v>
      </c>
      <c r="C246" s="126">
        <f>IF(C$87=0,0,C$87/NFM_fec!C$87)</f>
        <v>0</v>
      </c>
      <c r="D246" s="126">
        <f>IF(D$87=0,0,D$87/NFM_fec!D$87)</f>
        <v>0</v>
      </c>
      <c r="E246" s="126">
        <f>IF(E$87=0,0,E$87/NFM_fec!E$87)</f>
        <v>0</v>
      </c>
      <c r="F246" s="126">
        <f>IF(F$87=0,0,F$87/NFM_fec!F$87)</f>
        <v>0</v>
      </c>
      <c r="G246" s="126">
        <f>IF(G$87=0,0,G$87/NFM_fec!G$87)</f>
        <v>0</v>
      </c>
      <c r="H246" s="126">
        <f>IF(H$87=0,0,H$87/NFM_fec!H$87)</f>
        <v>0</v>
      </c>
      <c r="I246" s="126">
        <f>IF(I$87=0,0,I$87/NFM_fec!I$87)</f>
        <v>0</v>
      </c>
      <c r="J246" s="126">
        <f>IF(J$87=0,0,J$87/NFM_fec!J$87)</f>
        <v>0</v>
      </c>
      <c r="K246" s="126">
        <f>IF(K$87=0,0,K$87/NFM_fec!K$87)</f>
        <v>0</v>
      </c>
      <c r="L246" s="126">
        <f>IF(L$87=0,0,L$87/NFM_fec!L$87)</f>
        <v>0</v>
      </c>
      <c r="M246" s="126">
        <f>IF(M$87=0,0,M$87/NFM_fec!M$87)</f>
        <v>0</v>
      </c>
      <c r="N246" s="126">
        <f>IF(N$87=0,0,N$87/NFM_fec!N$87)</f>
        <v>0</v>
      </c>
      <c r="O246" s="126">
        <f>IF(O$87=0,0,O$87/NFM_fec!O$87)</f>
        <v>0</v>
      </c>
      <c r="P246" s="126">
        <f>IF(P$87=0,0,P$87/NFM_fec!P$87)</f>
        <v>0</v>
      </c>
      <c r="Q246" s="126">
        <f>IF(Q$87=0,0,Q$87/NFM_fec!Q$87)</f>
        <v>0</v>
      </c>
    </row>
    <row r="247" spans="1:17" x14ac:dyDescent="0.25">
      <c r="A247" s="72" t="s">
        <v>147</v>
      </c>
      <c r="B247" s="125">
        <f>IF(B$94=0,0,B$94/NFM_fec!B$94)</f>
        <v>0</v>
      </c>
      <c r="C247" s="125">
        <f>IF(C$94=0,0,C$94/NFM_fec!C$94)</f>
        <v>0</v>
      </c>
      <c r="D247" s="125">
        <f>IF(D$94=0,0,D$94/NFM_fec!D$94)</f>
        <v>0</v>
      </c>
      <c r="E247" s="125">
        <f>IF(E$94=0,0,E$94/NFM_fec!E$94)</f>
        <v>0</v>
      </c>
      <c r="F247" s="125">
        <f>IF(F$94=0,0,F$94/NFM_fec!F$94)</f>
        <v>0</v>
      </c>
      <c r="G247" s="125">
        <f>IF(G$94=0,0,G$94/NFM_fec!G$94)</f>
        <v>0</v>
      </c>
      <c r="H247" s="125">
        <f>IF(H$94=0,0,H$94/NFM_fec!H$94)</f>
        <v>0</v>
      </c>
      <c r="I247" s="125">
        <f>IF(I$94=0,0,I$94/NFM_fec!I$94)</f>
        <v>0</v>
      </c>
      <c r="J247" s="125">
        <f>IF(J$94=0,0,J$94/NFM_fec!J$94)</f>
        <v>0</v>
      </c>
      <c r="K247" s="125">
        <f>IF(K$94=0,0,K$94/NFM_fec!K$94)</f>
        <v>0</v>
      </c>
      <c r="L247" s="125">
        <f>IF(L$94=0,0,L$94/NFM_fec!L$94)</f>
        <v>0</v>
      </c>
      <c r="M247" s="125">
        <f>IF(M$94=0,0,M$94/NFM_fec!M$94)</f>
        <v>0</v>
      </c>
      <c r="N247" s="125">
        <f>IF(N$94=0,0,N$94/NFM_fec!N$94)</f>
        <v>0</v>
      </c>
      <c r="O247" s="125">
        <f>IF(O$94=0,0,O$94/NFM_fec!O$94)</f>
        <v>0</v>
      </c>
      <c r="P247" s="125">
        <f>IF(P$94=0,0,P$94/NFM_fec!P$94)</f>
        <v>0</v>
      </c>
      <c r="Q247" s="125">
        <f>IF(Q$94=0,0,Q$94/NFM_fec!Q$94)</f>
        <v>0</v>
      </c>
    </row>
    <row r="248" spans="1:17" x14ac:dyDescent="0.25">
      <c r="A248" s="195"/>
      <c r="B248" s="194"/>
      <c r="C248" s="194"/>
      <c r="D248" s="194"/>
      <c r="E248" s="194"/>
      <c r="F248" s="194"/>
      <c r="G248" s="194"/>
      <c r="H248" s="194"/>
      <c r="I248" s="194"/>
      <c r="J248" s="194"/>
      <c r="K248" s="194"/>
      <c r="L248" s="194"/>
      <c r="M248" s="194"/>
      <c r="N248" s="194"/>
      <c r="O248" s="194"/>
      <c r="P248" s="194"/>
      <c r="Q248" s="194"/>
    </row>
    <row r="249" spans="1:17" x14ac:dyDescent="0.25">
      <c r="A249" s="78" t="s">
        <v>167</v>
      </c>
      <c r="B249" s="133">
        <f>IF(B$112=0,0,(B$112-B$154)/NFM_fec!B$112)</f>
        <v>0</v>
      </c>
      <c r="C249" s="133">
        <f>IF(C$112=0,0,(C$112-C$154)/NFM_fec!C$112)</f>
        <v>0</v>
      </c>
      <c r="D249" s="133">
        <f>IF(D$112=0,0,(D$112-D$154)/NFM_fec!D$112)</f>
        <v>0</v>
      </c>
      <c r="E249" s="133">
        <f>IF(E$112=0,0,(E$112-E$154)/NFM_fec!E$112)</f>
        <v>0</v>
      </c>
      <c r="F249" s="133">
        <f>IF(F$112=0,0,(F$112-F$154)/NFM_fec!F$112)</f>
        <v>0</v>
      </c>
      <c r="G249" s="133">
        <f>IF(G$112=0,0,(G$112-G$154)/NFM_fec!G$112)</f>
        <v>0</v>
      </c>
      <c r="H249" s="133">
        <f>IF(H$112=0,0,(H$112-H$154)/NFM_fec!H$112)</f>
        <v>0</v>
      </c>
      <c r="I249" s="133">
        <f>IF(I$112=0,0,(I$112-I$154)/NFM_fec!I$112)</f>
        <v>0</v>
      </c>
      <c r="J249" s="133">
        <f>IF(J$112=0,0,(J$112-J$154)/NFM_fec!J$112)</f>
        <v>0</v>
      </c>
      <c r="K249" s="133">
        <f>IF(K$112=0,0,(K$112-K$154)/NFM_fec!K$112)</f>
        <v>0</v>
      </c>
      <c r="L249" s="133">
        <f>IF(L$112=0,0,(L$112-L$154)/NFM_fec!L$112)</f>
        <v>0</v>
      </c>
      <c r="M249" s="133">
        <f>IF(M$112=0,0,(M$112-M$154)/NFM_fec!M$112)</f>
        <v>0</v>
      </c>
      <c r="N249" s="133">
        <f>IF(N$112=0,0,(N$112-N$154)/NFM_fec!N$112)</f>
        <v>0</v>
      </c>
      <c r="O249" s="133">
        <f>IF(O$112=0,0,(O$112-O$154)/NFM_fec!O$112)</f>
        <v>0</v>
      </c>
      <c r="P249" s="133">
        <f>IF(P$112=0,0,(P$112-P$154)/NFM_fec!P$112)</f>
        <v>0</v>
      </c>
      <c r="Q249" s="133">
        <f>IF(Q$112=0,0,(Q$112-Q$154)/NFM_fec!Q$112)</f>
        <v>0</v>
      </c>
    </row>
    <row r="250" spans="1:17" x14ac:dyDescent="0.25">
      <c r="A250" s="132" t="s">
        <v>83</v>
      </c>
      <c r="B250" s="131">
        <f>IF(B$113=0,0,B$113/NFM_fec!B$113)</f>
        <v>0</v>
      </c>
      <c r="C250" s="131">
        <f>IF(C$113=0,0,C$113/NFM_fec!C$113)</f>
        <v>0</v>
      </c>
      <c r="D250" s="131">
        <f>IF(D$113=0,0,D$113/NFM_fec!D$113)</f>
        <v>0</v>
      </c>
      <c r="E250" s="131">
        <f>IF(E$113=0,0,E$113/NFM_fec!E$113)</f>
        <v>0</v>
      </c>
      <c r="F250" s="131">
        <f>IF(F$113=0,0,F$113/NFM_fec!F$113)</f>
        <v>0</v>
      </c>
      <c r="G250" s="131">
        <f>IF(G$113=0,0,G$113/NFM_fec!G$113)</f>
        <v>0</v>
      </c>
      <c r="H250" s="131">
        <f>IF(H$113=0,0,H$113/NFM_fec!H$113)</f>
        <v>0</v>
      </c>
      <c r="I250" s="131">
        <f>IF(I$113=0,0,I$113/NFM_fec!I$113)</f>
        <v>0</v>
      </c>
      <c r="J250" s="131">
        <f>IF(J$113=0,0,J$113/NFM_fec!J$113)</f>
        <v>0</v>
      </c>
      <c r="K250" s="131">
        <f>IF(K$113=0,0,K$113/NFM_fec!K$113)</f>
        <v>0</v>
      </c>
      <c r="L250" s="131">
        <f>IF(L$113=0,0,L$113/NFM_fec!L$113)</f>
        <v>0</v>
      </c>
      <c r="M250" s="131">
        <f>IF(M$113=0,0,M$113/NFM_fec!M$113)</f>
        <v>0</v>
      </c>
      <c r="N250" s="131">
        <f>IF(N$113=0,0,N$113/NFM_fec!N$113)</f>
        <v>0</v>
      </c>
      <c r="O250" s="131">
        <f>IF(O$113=0,0,O$113/NFM_fec!O$113)</f>
        <v>0</v>
      </c>
      <c r="P250" s="131">
        <f>IF(P$113=0,0,P$113/NFM_fec!P$113)</f>
        <v>0</v>
      </c>
      <c r="Q250" s="131">
        <f>IF(Q$113=0,0,Q$113/NFM_fec!Q$113)</f>
        <v>0</v>
      </c>
    </row>
    <row r="251" spans="1:17" x14ac:dyDescent="0.25">
      <c r="A251" s="76" t="s">
        <v>82</v>
      </c>
      <c r="B251" s="130">
        <f>IF(B$114=0,0,B$114/NFM_fec!B$114)</f>
        <v>0</v>
      </c>
      <c r="C251" s="130">
        <f>IF(C$114=0,0,C$114/NFM_fec!C$114)</f>
        <v>0</v>
      </c>
      <c r="D251" s="130">
        <f>IF(D$114=0,0,D$114/NFM_fec!D$114)</f>
        <v>0</v>
      </c>
      <c r="E251" s="130">
        <f>IF(E$114=0,0,E$114/NFM_fec!E$114)</f>
        <v>0</v>
      </c>
      <c r="F251" s="130">
        <f>IF(F$114=0,0,F$114/NFM_fec!F$114)</f>
        <v>0</v>
      </c>
      <c r="G251" s="130">
        <f>IF(G$114=0,0,G$114/NFM_fec!G$114)</f>
        <v>0</v>
      </c>
      <c r="H251" s="130">
        <f>IF(H$114=0,0,H$114/NFM_fec!H$114)</f>
        <v>0</v>
      </c>
      <c r="I251" s="130">
        <f>IF(I$114=0,0,I$114/NFM_fec!I$114)</f>
        <v>0</v>
      </c>
      <c r="J251" s="130">
        <f>IF(J$114=0,0,J$114/NFM_fec!J$114)</f>
        <v>0</v>
      </c>
      <c r="K251" s="130">
        <f>IF(K$114=0,0,K$114/NFM_fec!K$114)</f>
        <v>0</v>
      </c>
      <c r="L251" s="130">
        <f>IF(L$114=0,0,L$114/NFM_fec!L$114)</f>
        <v>0</v>
      </c>
      <c r="M251" s="130">
        <f>IF(M$114=0,0,M$114/NFM_fec!M$114)</f>
        <v>0</v>
      </c>
      <c r="N251" s="130">
        <f>IF(N$114=0,0,N$114/NFM_fec!N$114)</f>
        <v>0</v>
      </c>
      <c r="O251" s="130">
        <f>IF(O$114=0,0,O$114/NFM_fec!O$114)</f>
        <v>0</v>
      </c>
      <c r="P251" s="130">
        <f>IF(P$114=0,0,P$114/NFM_fec!P$114)</f>
        <v>0</v>
      </c>
      <c r="Q251" s="130">
        <f>IF(Q$114=0,0,Q$114/NFM_fec!Q$114)</f>
        <v>0</v>
      </c>
    </row>
    <row r="252" spans="1:17" x14ac:dyDescent="0.25">
      <c r="A252" s="76" t="s">
        <v>81</v>
      </c>
      <c r="B252" s="130">
        <f>IF(B$115=0,0,B$115/NFM_fec!B$115)</f>
        <v>0</v>
      </c>
      <c r="C252" s="130">
        <f>IF(C$115=0,0,C$115/NFM_fec!C$115)</f>
        <v>0</v>
      </c>
      <c r="D252" s="130">
        <f>IF(D$115=0,0,D$115/NFM_fec!D$115)</f>
        <v>0</v>
      </c>
      <c r="E252" s="130">
        <f>IF(E$115=0,0,E$115/NFM_fec!E$115)</f>
        <v>0</v>
      </c>
      <c r="F252" s="130">
        <f>IF(F$115=0,0,F$115/NFM_fec!F$115)</f>
        <v>0</v>
      </c>
      <c r="G252" s="130">
        <f>IF(G$115=0,0,G$115/NFM_fec!G$115)</f>
        <v>0</v>
      </c>
      <c r="H252" s="130">
        <f>IF(H$115=0,0,H$115/NFM_fec!H$115)</f>
        <v>0</v>
      </c>
      <c r="I252" s="130">
        <f>IF(I$115=0,0,I$115/NFM_fec!I$115)</f>
        <v>0</v>
      </c>
      <c r="J252" s="130">
        <f>IF(J$115=0,0,J$115/NFM_fec!J$115)</f>
        <v>0</v>
      </c>
      <c r="K252" s="130">
        <f>IF(K$115=0,0,K$115/NFM_fec!K$115)</f>
        <v>0</v>
      </c>
      <c r="L252" s="130">
        <f>IF(L$115=0,0,L$115/NFM_fec!L$115)</f>
        <v>0</v>
      </c>
      <c r="M252" s="130">
        <f>IF(M$115=0,0,M$115/NFM_fec!M$115)</f>
        <v>0</v>
      </c>
      <c r="N252" s="130">
        <f>IF(N$115=0,0,N$115/NFM_fec!N$115)</f>
        <v>0</v>
      </c>
      <c r="O252" s="130">
        <f>IF(O$115=0,0,O$115/NFM_fec!O$115)</f>
        <v>0</v>
      </c>
      <c r="P252" s="130">
        <f>IF(P$115=0,0,P$115/NFM_fec!P$115)</f>
        <v>0</v>
      </c>
      <c r="Q252" s="130">
        <f>IF(Q$115=0,0,Q$115/NFM_fec!Q$115)</f>
        <v>0</v>
      </c>
    </row>
    <row r="253" spans="1:17" x14ac:dyDescent="0.25">
      <c r="A253" s="76" t="s">
        <v>80</v>
      </c>
      <c r="B253" s="130">
        <f>IF(B$116=0,0,B$116/NFM_fec!B$116)</f>
        <v>0</v>
      </c>
      <c r="C253" s="130">
        <f>IF(C$116=0,0,C$116/NFM_fec!C$116)</f>
        <v>0</v>
      </c>
      <c r="D253" s="130">
        <f>IF(D$116=0,0,D$116/NFM_fec!D$116)</f>
        <v>0</v>
      </c>
      <c r="E253" s="130">
        <f>IF(E$116=0,0,E$116/NFM_fec!E$116)</f>
        <v>0</v>
      </c>
      <c r="F253" s="130">
        <f>IF(F$116=0,0,F$116/NFM_fec!F$116)</f>
        <v>0</v>
      </c>
      <c r="G253" s="130">
        <f>IF(G$116=0,0,G$116/NFM_fec!G$116)</f>
        <v>0</v>
      </c>
      <c r="H253" s="130">
        <f>IF(H$116=0,0,H$116/NFM_fec!H$116)</f>
        <v>0</v>
      </c>
      <c r="I253" s="130">
        <f>IF(I$116=0,0,I$116/NFM_fec!I$116)</f>
        <v>0</v>
      </c>
      <c r="J253" s="130">
        <f>IF(J$116=0,0,J$116/NFM_fec!J$116)</f>
        <v>0</v>
      </c>
      <c r="K253" s="130">
        <f>IF(K$116=0,0,K$116/NFM_fec!K$116)</f>
        <v>0</v>
      </c>
      <c r="L253" s="130">
        <f>IF(L$116=0,0,L$116/NFM_fec!L$116)</f>
        <v>0</v>
      </c>
      <c r="M253" s="130">
        <f>IF(M$116=0,0,M$116/NFM_fec!M$116)</f>
        <v>0</v>
      </c>
      <c r="N253" s="130">
        <f>IF(N$116=0,0,N$116/NFM_fec!N$116)</f>
        <v>0</v>
      </c>
      <c r="O253" s="130">
        <f>IF(O$116=0,0,O$116/NFM_fec!O$116)</f>
        <v>0</v>
      </c>
      <c r="P253" s="130">
        <f>IF(P$116=0,0,P$116/NFM_fec!P$116)</f>
        <v>0</v>
      </c>
      <c r="Q253" s="130">
        <f>IF(Q$116=0,0,Q$116/NFM_fec!Q$116)</f>
        <v>0</v>
      </c>
    </row>
    <row r="254" spans="1:17" x14ac:dyDescent="0.25">
      <c r="A254" s="129" t="s">
        <v>79</v>
      </c>
      <c r="B254" s="128">
        <f>IF(B$117=0,0,B$117/NFM_fec!B$117)</f>
        <v>0</v>
      </c>
      <c r="C254" s="128">
        <f>IF(C$117=0,0,C$117/NFM_fec!C$117)</f>
        <v>0</v>
      </c>
      <c r="D254" s="128">
        <f>IF(D$117=0,0,D$117/NFM_fec!D$117)</f>
        <v>0</v>
      </c>
      <c r="E254" s="128">
        <f>IF(E$117=0,0,E$117/NFM_fec!E$117)</f>
        <v>0</v>
      </c>
      <c r="F254" s="128">
        <f>IF(F$117=0,0,F$117/NFM_fec!F$117)</f>
        <v>0</v>
      </c>
      <c r="G254" s="128">
        <f>IF(G$117=0,0,G$117/NFM_fec!G$117)</f>
        <v>0</v>
      </c>
      <c r="H254" s="128">
        <f>IF(H$117=0,0,H$117/NFM_fec!H$117)</f>
        <v>0</v>
      </c>
      <c r="I254" s="128">
        <f>IF(I$117=0,0,I$117/NFM_fec!I$117)</f>
        <v>0</v>
      </c>
      <c r="J254" s="128">
        <f>IF(J$117=0,0,J$117/NFM_fec!J$117)</f>
        <v>0</v>
      </c>
      <c r="K254" s="128">
        <f>IF(K$117=0,0,K$117/NFM_fec!K$117)</f>
        <v>0</v>
      </c>
      <c r="L254" s="128">
        <f>IF(L$117=0,0,L$117/NFM_fec!L$117)</f>
        <v>0</v>
      </c>
      <c r="M254" s="128">
        <f>IF(M$117=0,0,M$117/NFM_fec!M$117)</f>
        <v>0</v>
      </c>
      <c r="N254" s="128">
        <f>IF(N$117=0,0,N$117/NFM_fec!N$117)</f>
        <v>0</v>
      </c>
      <c r="O254" s="128">
        <f>IF(O$117=0,0,O$117/NFM_fec!O$117)</f>
        <v>0</v>
      </c>
      <c r="P254" s="128">
        <f>IF(P$117=0,0,P$117/NFM_fec!P$117)</f>
        <v>0</v>
      </c>
      <c r="Q254" s="128">
        <f>IF(Q$117=0,0,Q$117/NFM_fec!Q$117)</f>
        <v>0</v>
      </c>
    </row>
    <row r="255" spans="1:17" x14ac:dyDescent="0.25">
      <c r="A255" s="127" t="s">
        <v>146</v>
      </c>
      <c r="B255" s="126">
        <f>IF(B$122=0,0,B$122/NFM_fec!B$122)</f>
        <v>0</v>
      </c>
      <c r="C255" s="126">
        <f>IF(C$122=0,0,C$122/NFM_fec!C$122)</f>
        <v>0</v>
      </c>
      <c r="D255" s="126">
        <f>IF(D$122=0,0,D$122/NFM_fec!D$122)</f>
        <v>0</v>
      </c>
      <c r="E255" s="126">
        <f>IF(E$122=0,0,E$122/NFM_fec!E$122)</f>
        <v>0</v>
      </c>
      <c r="F255" s="126">
        <f>IF(F$122=0,0,F$122/NFM_fec!F$122)</f>
        <v>0</v>
      </c>
      <c r="G255" s="126">
        <f>IF(G$122=0,0,G$122/NFM_fec!G$122)</f>
        <v>0</v>
      </c>
      <c r="H255" s="126">
        <f>IF(H$122=0,0,H$122/NFM_fec!H$122)</f>
        <v>0</v>
      </c>
      <c r="I255" s="126">
        <f>IF(I$122=0,0,I$122/NFM_fec!I$122)</f>
        <v>0</v>
      </c>
      <c r="J255" s="126">
        <f>IF(J$122=0,0,J$122/NFM_fec!J$122)</f>
        <v>0</v>
      </c>
      <c r="K255" s="126">
        <f>IF(K$122=0,0,K$122/NFM_fec!K$122)</f>
        <v>0</v>
      </c>
      <c r="L255" s="126">
        <f>IF(L$122=0,0,L$122/NFM_fec!L$122)</f>
        <v>0</v>
      </c>
      <c r="M255" s="126">
        <f>IF(M$122=0,0,M$122/NFM_fec!M$122)</f>
        <v>0</v>
      </c>
      <c r="N255" s="126">
        <f>IF(N$122=0,0,N$122/NFM_fec!N$122)</f>
        <v>0</v>
      </c>
      <c r="O255" s="126">
        <f>IF(O$122=0,0,O$122/NFM_fec!O$122)</f>
        <v>0</v>
      </c>
      <c r="P255" s="126">
        <f>IF(P$122=0,0,P$122/NFM_fec!P$122)</f>
        <v>0</v>
      </c>
      <c r="Q255" s="126">
        <f>IF(Q$122=0,0,Q$122/NFM_fec!Q$122)</f>
        <v>0</v>
      </c>
    </row>
    <row r="256" spans="1:17" x14ac:dyDescent="0.25">
      <c r="A256" s="127" t="s">
        <v>145</v>
      </c>
      <c r="B256" s="126">
        <f>IF(B$130=0,0,B$130/NFM_fec!B$130)</f>
        <v>0</v>
      </c>
      <c r="C256" s="126">
        <f>IF(C$130=0,0,C$130/NFM_fec!C$130)</f>
        <v>0</v>
      </c>
      <c r="D256" s="126">
        <f>IF(D$130=0,0,D$130/NFM_fec!D$130)</f>
        <v>0</v>
      </c>
      <c r="E256" s="126">
        <f>IF(E$130=0,0,E$130/NFM_fec!E$130)</f>
        <v>0</v>
      </c>
      <c r="F256" s="126">
        <f>IF(F$130=0,0,F$130/NFM_fec!F$130)</f>
        <v>0</v>
      </c>
      <c r="G256" s="126">
        <f>IF(G$130=0,0,G$130/NFM_fec!G$130)</f>
        <v>0</v>
      </c>
      <c r="H256" s="126">
        <f>IF(H$130=0,0,H$130/NFM_fec!H$130)</f>
        <v>0</v>
      </c>
      <c r="I256" s="126">
        <f>IF(I$130=0,0,I$130/NFM_fec!I$130)</f>
        <v>0</v>
      </c>
      <c r="J256" s="126">
        <f>IF(J$130=0,0,J$130/NFM_fec!J$130)</f>
        <v>0</v>
      </c>
      <c r="K256" s="126">
        <f>IF(K$130=0,0,K$130/NFM_fec!K$130)</f>
        <v>0</v>
      </c>
      <c r="L256" s="126">
        <f>IF(L$130=0,0,L$130/NFM_fec!L$130)</f>
        <v>0</v>
      </c>
      <c r="M256" s="126">
        <f>IF(M$130=0,0,M$130/NFM_fec!M$130)</f>
        <v>0</v>
      </c>
      <c r="N256" s="126">
        <f>IF(N$130=0,0,N$130/NFM_fec!N$130)</f>
        <v>0</v>
      </c>
      <c r="O256" s="126">
        <f>IF(O$130=0,0,O$130/NFM_fec!O$130)</f>
        <v>0</v>
      </c>
      <c r="P256" s="126">
        <f>IF(P$130=0,0,P$130/NFM_fec!P$130)</f>
        <v>0</v>
      </c>
      <c r="Q256" s="126">
        <f>IF(Q$130=0,0,Q$130/NFM_fec!Q$130)</f>
        <v>0</v>
      </c>
    </row>
    <row r="257" spans="1:17" x14ac:dyDescent="0.25">
      <c r="A257" s="72" t="s">
        <v>144</v>
      </c>
      <c r="B257" s="125">
        <f>IF(B$137=0,0,B$137/NFM_fec!B$137)</f>
        <v>0</v>
      </c>
      <c r="C257" s="125">
        <f>IF(C$137=0,0,C$137/NFM_fec!C$137)</f>
        <v>0</v>
      </c>
      <c r="D257" s="125">
        <f>IF(D$137=0,0,D$137/NFM_fec!D$137)</f>
        <v>0</v>
      </c>
      <c r="E257" s="125">
        <f>IF(E$137=0,0,E$137/NFM_fec!E$137)</f>
        <v>0</v>
      </c>
      <c r="F257" s="125">
        <f>IF(F$137=0,0,F$137/NFM_fec!F$137)</f>
        <v>0</v>
      </c>
      <c r="G257" s="125">
        <f>IF(G$137=0,0,G$137/NFM_fec!G$137)</f>
        <v>0</v>
      </c>
      <c r="H257" s="125">
        <f>IF(H$137=0,0,H$137/NFM_fec!H$137)</f>
        <v>0</v>
      </c>
      <c r="I257" s="125">
        <f>IF(I$137=0,0,I$137/NFM_fec!I$137)</f>
        <v>0</v>
      </c>
      <c r="J257" s="125">
        <f>IF(J$137=0,0,J$137/NFM_fec!J$137)</f>
        <v>0</v>
      </c>
      <c r="K257" s="125">
        <f>IF(K$137=0,0,K$137/NFM_fec!K$137)</f>
        <v>0</v>
      </c>
      <c r="L257" s="125">
        <f>IF(L$137=0,0,L$137/NFM_fec!L$137)</f>
        <v>0</v>
      </c>
      <c r="M257" s="125">
        <f>IF(M$137=0,0,M$137/NFM_fec!M$137)</f>
        <v>0</v>
      </c>
      <c r="N257" s="125">
        <f>IF(N$137=0,0,N$137/NFM_fec!N$137)</f>
        <v>0</v>
      </c>
      <c r="O257" s="125">
        <f>IF(O$137=0,0,O$137/NFM_fec!O$137)</f>
        <v>0</v>
      </c>
      <c r="P257" s="125">
        <f>IF(P$137=0,0,P$137/NFM_fec!P$137)</f>
        <v>0</v>
      </c>
      <c r="Q257" s="125">
        <f>IF(Q$137=0,0,Q$137/NFM_fec!Q$137)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 tint="0.39997558519241921"/>
    <pageSetUpPr fitToPage="1"/>
  </sheetPr>
  <dimension ref="A1:Q10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SUM(B4,B7)</f>
        <v>0</v>
      </c>
      <c r="C3" s="46">
        <f t="shared" ref="C3:Q3" si="0">SUM(C4,C7)</f>
        <v>0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34.553067301965456</v>
      </c>
      <c r="M3" s="46">
        <f t="shared" si="0"/>
        <v>8.0264677668800513</v>
      </c>
      <c r="N3" s="46">
        <f t="shared" si="0"/>
        <v>7.5737965812457455</v>
      </c>
      <c r="O3" s="46">
        <f t="shared" si="0"/>
        <v>7.1435956724849374</v>
      </c>
      <c r="P3" s="46">
        <f t="shared" si="0"/>
        <v>8.9139664393758373</v>
      </c>
      <c r="Q3" s="46">
        <f t="shared" si="0"/>
        <v>9.0587834322923211</v>
      </c>
    </row>
    <row r="4" spans="1:17" x14ac:dyDescent="0.25">
      <c r="A4" s="110" t="s">
        <v>178</v>
      </c>
      <c r="B4" s="120">
        <f>SUM(B5:B6)</f>
        <v>0</v>
      </c>
      <c r="C4" s="120">
        <f t="shared" ref="C4:Q4" si="1">SUM(C5:C6)</f>
        <v>0</v>
      </c>
      <c r="D4" s="120">
        <f t="shared" si="1"/>
        <v>0</v>
      </c>
      <c r="E4" s="120">
        <f t="shared" si="1"/>
        <v>0</v>
      </c>
      <c r="F4" s="120">
        <f t="shared" si="1"/>
        <v>0</v>
      </c>
      <c r="G4" s="120">
        <f t="shared" si="1"/>
        <v>0</v>
      </c>
      <c r="H4" s="120">
        <f t="shared" si="1"/>
        <v>0</v>
      </c>
      <c r="I4" s="120">
        <f t="shared" si="1"/>
        <v>0</v>
      </c>
      <c r="J4" s="120">
        <f t="shared" si="1"/>
        <v>0</v>
      </c>
      <c r="K4" s="120">
        <f t="shared" si="1"/>
        <v>0</v>
      </c>
      <c r="L4" s="120">
        <f t="shared" si="1"/>
        <v>34.553067301965456</v>
      </c>
      <c r="M4" s="120">
        <f t="shared" si="1"/>
        <v>8.0264677668800513</v>
      </c>
      <c r="N4" s="120">
        <f t="shared" si="1"/>
        <v>7.5737965812457455</v>
      </c>
      <c r="O4" s="120">
        <f t="shared" si="1"/>
        <v>7.1435956724849374</v>
      </c>
      <c r="P4" s="120">
        <f t="shared" si="1"/>
        <v>8.9139664393758373</v>
      </c>
      <c r="Q4" s="120">
        <f t="shared" si="1"/>
        <v>9.0587834322923211</v>
      </c>
    </row>
    <row r="5" spans="1:17" x14ac:dyDescent="0.25">
      <c r="A5" s="179" t="s">
        <v>61</v>
      </c>
      <c r="B5" s="189">
        <v>0</v>
      </c>
      <c r="C5" s="189">
        <v>0</v>
      </c>
      <c r="D5" s="189">
        <v>0</v>
      </c>
      <c r="E5" s="189">
        <v>0</v>
      </c>
      <c r="F5" s="189">
        <v>0</v>
      </c>
      <c r="G5" s="189">
        <v>0</v>
      </c>
      <c r="H5" s="189">
        <v>0</v>
      </c>
      <c r="I5" s="189">
        <v>0</v>
      </c>
      <c r="J5" s="189">
        <v>0</v>
      </c>
      <c r="K5" s="189">
        <v>0</v>
      </c>
      <c r="L5" s="189">
        <v>0</v>
      </c>
      <c r="M5" s="189">
        <v>0</v>
      </c>
      <c r="N5" s="189">
        <v>0</v>
      </c>
      <c r="O5" s="189">
        <v>0</v>
      </c>
      <c r="P5" s="189">
        <v>0</v>
      </c>
      <c r="Q5" s="189">
        <v>0</v>
      </c>
    </row>
    <row r="6" spans="1:17" x14ac:dyDescent="0.25">
      <c r="A6" s="179" t="s">
        <v>40</v>
      </c>
      <c r="B6" s="189">
        <v>0</v>
      </c>
      <c r="C6" s="189">
        <v>0</v>
      </c>
      <c r="D6" s="189">
        <v>0</v>
      </c>
      <c r="E6" s="189">
        <v>0</v>
      </c>
      <c r="F6" s="189">
        <v>0</v>
      </c>
      <c r="G6" s="189">
        <v>0</v>
      </c>
      <c r="H6" s="189">
        <v>0</v>
      </c>
      <c r="I6" s="189">
        <v>0</v>
      </c>
      <c r="J6" s="189">
        <v>0</v>
      </c>
      <c r="K6" s="189">
        <v>0</v>
      </c>
      <c r="L6" s="189">
        <v>34.553067301965456</v>
      </c>
      <c r="M6" s="189">
        <v>8.0264677668800513</v>
      </c>
      <c r="N6" s="189">
        <v>7.5737965812457455</v>
      </c>
      <c r="O6" s="189">
        <v>7.1435956724849374</v>
      </c>
      <c r="P6" s="189">
        <v>8.9139664393758373</v>
      </c>
      <c r="Q6" s="189">
        <v>9.0587834322923211</v>
      </c>
    </row>
    <row r="7" spans="1:17" x14ac:dyDescent="0.25">
      <c r="A7" s="223" t="s">
        <v>39</v>
      </c>
      <c r="B7" s="118">
        <v>0</v>
      </c>
      <c r="C7" s="118">
        <v>0</v>
      </c>
      <c r="D7" s="118">
        <v>0</v>
      </c>
      <c r="E7" s="118">
        <v>0</v>
      </c>
      <c r="F7" s="118">
        <v>0</v>
      </c>
      <c r="G7" s="118">
        <v>0</v>
      </c>
      <c r="H7" s="118">
        <v>0</v>
      </c>
      <c r="I7" s="118">
        <v>0</v>
      </c>
      <c r="J7" s="118">
        <v>0</v>
      </c>
      <c r="K7" s="118">
        <v>0</v>
      </c>
      <c r="L7" s="118">
        <v>0</v>
      </c>
      <c r="M7" s="118">
        <v>0</v>
      </c>
      <c r="N7" s="118">
        <v>0</v>
      </c>
      <c r="O7" s="118">
        <v>0</v>
      </c>
      <c r="P7" s="118">
        <v>0</v>
      </c>
      <c r="Q7" s="118">
        <v>0</v>
      </c>
    </row>
    <row r="8" spans="1:17" x14ac:dyDescent="0.25">
      <c r="B8" s="13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177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176</v>
      </c>
      <c r="B11" s="214">
        <v>0</v>
      </c>
      <c r="C11" s="214">
        <v>0</v>
      </c>
      <c r="D11" s="214">
        <v>0</v>
      </c>
      <c r="E11" s="214">
        <v>0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8.085055150761459</v>
      </c>
      <c r="M11" s="214">
        <v>8.0990255864082279</v>
      </c>
      <c r="N11" s="214">
        <v>8.5058130667710561</v>
      </c>
      <c r="O11" s="214">
        <v>8.5293821958307738</v>
      </c>
      <c r="P11" s="214">
        <v>8.7754869132878373</v>
      </c>
      <c r="Q11" s="214">
        <v>8.7893929300854996</v>
      </c>
    </row>
    <row r="12" spans="1:17" x14ac:dyDescent="0.25">
      <c r="A12" s="221" t="s">
        <v>175</v>
      </c>
      <c r="B12" s="213">
        <v>0</v>
      </c>
      <c r="C12" s="213">
        <v>0</v>
      </c>
      <c r="D12" s="213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0</v>
      </c>
      <c r="M12" s="213">
        <v>0</v>
      </c>
      <c r="N12" s="213">
        <v>0</v>
      </c>
      <c r="O12" s="213">
        <v>0</v>
      </c>
      <c r="P12" s="213">
        <v>0</v>
      </c>
      <c r="Q12" s="213">
        <v>0</v>
      </c>
    </row>
    <row r="13" spans="1:17" x14ac:dyDescent="0.25">
      <c r="B13" s="13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177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176</v>
      </c>
      <c r="B16" s="189">
        <v>0</v>
      </c>
      <c r="C16" s="189">
        <v>0</v>
      </c>
      <c r="D16" s="189">
        <v>0</v>
      </c>
      <c r="E16" s="189">
        <v>0</v>
      </c>
      <c r="F16" s="189">
        <v>0</v>
      </c>
      <c r="G16" s="189">
        <v>0</v>
      </c>
      <c r="H16" s="189">
        <v>0</v>
      </c>
      <c r="I16" s="189">
        <v>0</v>
      </c>
      <c r="J16" s="189">
        <v>0</v>
      </c>
      <c r="K16" s="189">
        <v>0</v>
      </c>
      <c r="L16" s="189">
        <v>50</v>
      </c>
      <c r="M16" s="189">
        <v>50</v>
      </c>
      <c r="N16" s="189">
        <v>50</v>
      </c>
      <c r="O16" s="189">
        <v>50</v>
      </c>
      <c r="P16" s="189">
        <v>50</v>
      </c>
      <c r="Q16" s="189">
        <v>50</v>
      </c>
    </row>
    <row r="17" spans="1:17" x14ac:dyDescent="0.25">
      <c r="A17" s="108" t="s">
        <v>175</v>
      </c>
      <c r="B17" s="118">
        <v>0</v>
      </c>
      <c r="C17" s="118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0</v>
      </c>
      <c r="M17" s="118">
        <v>0</v>
      </c>
      <c r="N17" s="118">
        <v>0</v>
      </c>
      <c r="O17" s="118">
        <v>0</v>
      </c>
      <c r="P17" s="118">
        <v>0</v>
      </c>
      <c r="Q17" s="118">
        <v>0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177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176</v>
      </c>
      <c r="B20" s="189"/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50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175</v>
      </c>
      <c r="B21" s="118"/>
      <c r="C21" s="118">
        <v>0</v>
      </c>
      <c r="D21" s="118">
        <v>0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  <c r="P21" s="118">
        <v>0</v>
      </c>
      <c r="Q21" s="118">
        <v>0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177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176</v>
      </c>
      <c r="B24" s="189"/>
      <c r="C24" s="189">
        <f t="shared" ref="C24:Q24" si="3">B16+C20-C16</f>
        <v>0</v>
      </c>
      <c r="D24" s="189">
        <f t="shared" si="3"/>
        <v>0</v>
      </c>
      <c r="E24" s="189">
        <f t="shared" si="3"/>
        <v>0</v>
      </c>
      <c r="F24" s="189">
        <f t="shared" si="3"/>
        <v>0</v>
      </c>
      <c r="G24" s="189">
        <f t="shared" si="3"/>
        <v>0</v>
      </c>
      <c r="H24" s="189">
        <f t="shared" si="3"/>
        <v>0</v>
      </c>
      <c r="I24" s="189">
        <f t="shared" si="3"/>
        <v>0</v>
      </c>
      <c r="J24" s="189">
        <f t="shared" si="3"/>
        <v>0</v>
      </c>
      <c r="K24" s="189">
        <f t="shared" si="3"/>
        <v>0</v>
      </c>
      <c r="L24" s="189">
        <f t="shared" si="3"/>
        <v>0</v>
      </c>
      <c r="M24" s="189">
        <f t="shared" si="3"/>
        <v>0</v>
      </c>
      <c r="N24" s="189">
        <f t="shared" si="3"/>
        <v>0</v>
      </c>
      <c r="O24" s="189">
        <f t="shared" si="3"/>
        <v>0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175</v>
      </c>
      <c r="B25" s="118"/>
      <c r="C25" s="118">
        <f t="shared" ref="C25:Q25" si="4">B17+C21-C17</f>
        <v>0</v>
      </c>
      <c r="D25" s="118">
        <f t="shared" si="4"/>
        <v>0</v>
      </c>
      <c r="E25" s="118">
        <f t="shared" si="4"/>
        <v>0</v>
      </c>
      <c r="F25" s="118">
        <f t="shared" si="4"/>
        <v>0</v>
      </c>
      <c r="G25" s="118">
        <f t="shared" si="4"/>
        <v>0</v>
      </c>
      <c r="H25" s="118">
        <f t="shared" si="4"/>
        <v>0</v>
      </c>
      <c r="I25" s="118">
        <f t="shared" si="4"/>
        <v>0</v>
      </c>
      <c r="J25" s="118">
        <f t="shared" si="4"/>
        <v>0</v>
      </c>
      <c r="K25" s="118">
        <f t="shared" si="4"/>
        <v>0</v>
      </c>
      <c r="L25" s="118">
        <f t="shared" si="4"/>
        <v>0</v>
      </c>
      <c r="M25" s="118">
        <f t="shared" si="4"/>
        <v>0</v>
      </c>
      <c r="N25" s="118">
        <f t="shared" si="4"/>
        <v>0</v>
      </c>
      <c r="O25" s="118">
        <f t="shared" si="4"/>
        <v>0</v>
      </c>
      <c r="P25" s="118">
        <f t="shared" si="4"/>
        <v>0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177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176</v>
      </c>
      <c r="B28" s="189">
        <f t="shared" ref="B28:Q28" si="6">B16-B11</f>
        <v>0</v>
      </c>
      <c r="C28" s="189">
        <f t="shared" si="6"/>
        <v>0</v>
      </c>
      <c r="D28" s="189">
        <f t="shared" si="6"/>
        <v>0</v>
      </c>
      <c r="E28" s="189">
        <f t="shared" si="6"/>
        <v>0</v>
      </c>
      <c r="F28" s="189">
        <f t="shared" si="6"/>
        <v>0</v>
      </c>
      <c r="G28" s="189">
        <f t="shared" si="6"/>
        <v>0</v>
      </c>
      <c r="H28" s="189">
        <f t="shared" si="6"/>
        <v>0</v>
      </c>
      <c r="I28" s="189">
        <f t="shared" si="6"/>
        <v>0</v>
      </c>
      <c r="J28" s="189">
        <f t="shared" si="6"/>
        <v>0</v>
      </c>
      <c r="K28" s="189">
        <f t="shared" si="6"/>
        <v>0</v>
      </c>
      <c r="L28" s="189">
        <f t="shared" si="6"/>
        <v>41.914944849238537</v>
      </c>
      <c r="M28" s="189">
        <f t="shared" si="6"/>
        <v>41.900974413591769</v>
      </c>
      <c r="N28" s="189">
        <f t="shared" si="6"/>
        <v>41.494186933228946</v>
      </c>
      <c r="O28" s="189">
        <f t="shared" si="6"/>
        <v>41.470617804169223</v>
      </c>
      <c r="P28" s="189">
        <f t="shared" si="6"/>
        <v>41.224513086712165</v>
      </c>
      <c r="Q28" s="189">
        <f t="shared" si="6"/>
        <v>41.210607069914502</v>
      </c>
    </row>
    <row r="29" spans="1:17" x14ac:dyDescent="0.25">
      <c r="A29" s="108" t="s">
        <v>175</v>
      </c>
      <c r="B29" s="118">
        <f t="shared" ref="B29:Q29" si="7">B17-B12</f>
        <v>0</v>
      </c>
      <c r="C29" s="118">
        <f t="shared" si="7"/>
        <v>0</v>
      </c>
      <c r="D29" s="118">
        <f t="shared" si="7"/>
        <v>0</v>
      </c>
      <c r="E29" s="118">
        <f t="shared" si="7"/>
        <v>0</v>
      </c>
      <c r="F29" s="118">
        <f t="shared" si="7"/>
        <v>0</v>
      </c>
      <c r="G29" s="118">
        <f t="shared" si="7"/>
        <v>0</v>
      </c>
      <c r="H29" s="118">
        <f t="shared" si="7"/>
        <v>0</v>
      </c>
      <c r="I29" s="118">
        <f t="shared" si="7"/>
        <v>0</v>
      </c>
      <c r="J29" s="118">
        <f t="shared" si="7"/>
        <v>0</v>
      </c>
      <c r="K29" s="118">
        <f t="shared" si="7"/>
        <v>0</v>
      </c>
      <c r="L29" s="118">
        <f t="shared" si="7"/>
        <v>0</v>
      </c>
      <c r="M29" s="118">
        <f t="shared" si="7"/>
        <v>0</v>
      </c>
      <c r="N29" s="118">
        <f t="shared" si="7"/>
        <v>0</v>
      </c>
      <c r="O29" s="118">
        <f t="shared" si="7"/>
        <v>0</v>
      </c>
      <c r="P29" s="118">
        <f t="shared" si="7"/>
        <v>0</v>
      </c>
      <c r="Q29" s="118">
        <f t="shared" si="7"/>
        <v>0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3.2699005398919461</v>
      </c>
      <c r="M32" s="38">
        <v>3.2706392743367836</v>
      </c>
      <c r="N32" s="38">
        <v>3.4330909104811127</v>
      </c>
      <c r="O32" s="38">
        <v>3.4397217785750449</v>
      </c>
      <c r="P32" s="38">
        <v>3.5319913128177483</v>
      </c>
      <c r="Q32" s="38">
        <v>3.533369144759007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29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66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3.2699005398919461</v>
      </c>
      <c r="M50" s="62">
        <v>3.2706392743367836</v>
      </c>
      <c r="N50" s="62">
        <v>3.4330909104811127</v>
      </c>
      <c r="O50" s="62">
        <v>3.4397217785750449</v>
      </c>
      <c r="P50" s="62">
        <v>3.5319913128177483</v>
      </c>
      <c r="Q50" s="62">
        <v>3.533369144759007</v>
      </c>
    </row>
    <row r="51" spans="1:17" x14ac:dyDescent="0.25">
      <c r="A51" s="191" t="s">
        <v>105</v>
      </c>
      <c r="B51" s="190">
        <f t="shared" ref="B51:Q51" si="8">SUM(B52:B54)</f>
        <v>0</v>
      </c>
      <c r="C51" s="190">
        <f t="shared" si="8"/>
        <v>0</v>
      </c>
      <c r="D51" s="190">
        <f t="shared" si="8"/>
        <v>0</v>
      </c>
      <c r="E51" s="190">
        <f t="shared" si="8"/>
        <v>0</v>
      </c>
      <c r="F51" s="190">
        <f t="shared" si="8"/>
        <v>0</v>
      </c>
      <c r="G51" s="190">
        <f t="shared" si="8"/>
        <v>0</v>
      </c>
      <c r="H51" s="190">
        <f t="shared" si="8"/>
        <v>0</v>
      </c>
      <c r="I51" s="190">
        <f t="shared" si="8"/>
        <v>0</v>
      </c>
      <c r="J51" s="190">
        <f t="shared" si="8"/>
        <v>0</v>
      </c>
      <c r="K51" s="190">
        <f t="shared" si="8"/>
        <v>0</v>
      </c>
      <c r="L51" s="190">
        <f t="shared" si="8"/>
        <v>3.2699005398919461</v>
      </c>
      <c r="M51" s="190">
        <f t="shared" si="8"/>
        <v>3.2706392743367836</v>
      </c>
      <c r="N51" s="190">
        <f t="shared" si="8"/>
        <v>3.4330909104811123</v>
      </c>
      <c r="O51" s="190">
        <f t="shared" si="8"/>
        <v>3.4397217785750449</v>
      </c>
      <c r="P51" s="190">
        <f t="shared" si="8"/>
        <v>3.5319913128177483</v>
      </c>
      <c r="Q51" s="190">
        <f t="shared" si="8"/>
        <v>3.533369144759007</v>
      </c>
    </row>
    <row r="52" spans="1:17" x14ac:dyDescent="0.25">
      <c r="A52" s="216" t="s">
        <v>41</v>
      </c>
      <c r="B52" s="220">
        <v>0</v>
      </c>
      <c r="C52" s="220">
        <v>0</v>
      </c>
      <c r="D52" s="220">
        <v>0</v>
      </c>
      <c r="E52" s="220">
        <v>0</v>
      </c>
      <c r="F52" s="220">
        <v>0</v>
      </c>
      <c r="G52" s="220">
        <v>0</v>
      </c>
      <c r="H52" s="220">
        <v>0</v>
      </c>
      <c r="I52" s="220">
        <v>0</v>
      </c>
      <c r="J52" s="220">
        <v>0</v>
      </c>
      <c r="K52" s="220">
        <v>0</v>
      </c>
      <c r="L52" s="220">
        <v>0</v>
      </c>
      <c r="M52" s="220">
        <v>0</v>
      </c>
      <c r="N52" s="220">
        <v>0</v>
      </c>
      <c r="O52" s="220">
        <v>0</v>
      </c>
      <c r="P52" s="220">
        <v>0</v>
      </c>
      <c r="Q52" s="220">
        <v>0</v>
      </c>
    </row>
    <row r="53" spans="1:17" x14ac:dyDescent="0.25">
      <c r="A53" s="179" t="s">
        <v>40</v>
      </c>
      <c r="B53" s="219">
        <v>0</v>
      </c>
      <c r="C53" s="219">
        <v>0</v>
      </c>
      <c r="D53" s="219">
        <v>0</v>
      </c>
      <c r="E53" s="219">
        <v>0</v>
      </c>
      <c r="F53" s="219">
        <v>0</v>
      </c>
      <c r="G53" s="219">
        <v>0</v>
      </c>
      <c r="H53" s="219">
        <v>0</v>
      </c>
      <c r="I53" s="219">
        <v>0</v>
      </c>
      <c r="J53" s="219">
        <v>0</v>
      </c>
      <c r="K53" s="219">
        <v>0</v>
      </c>
      <c r="L53" s="219">
        <v>3.2699005398919461</v>
      </c>
      <c r="M53" s="219">
        <v>3.2706392743367836</v>
      </c>
      <c r="N53" s="219">
        <v>3.4330909104811123</v>
      </c>
      <c r="O53" s="219">
        <v>3.4397217785750449</v>
      </c>
      <c r="P53" s="219">
        <v>3.5319913128177483</v>
      </c>
      <c r="Q53" s="219">
        <v>3.533369144759007</v>
      </c>
    </row>
    <row r="54" spans="1:17" x14ac:dyDescent="0.25">
      <c r="A54" s="119" t="s">
        <v>39</v>
      </c>
      <c r="B54" s="218">
        <v>0</v>
      </c>
      <c r="C54" s="218">
        <v>0</v>
      </c>
      <c r="D54" s="218">
        <v>0</v>
      </c>
      <c r="E54" s="218">
        <v>0</v>
      </c>
      <c r="F54" s="218">
        <v>0</v>
      </c>
      <c r="G54" s="218">
        <v>0</v>
      </c>
      <c r="H54" s="218">
        <v>0</v>
      </c>
      <c r="I54" s="218">
        <v>0</v>
      </c>
      <c r="J54" s="218">
        <v>0</v>
      </c>
      <c r="K54" s="218">
        <v>0</v>
      </c>
      <c r="L54" s="218">
        <v>0</v>
      </c>
      <c r="M54" s="218">
        <v>0</v>
      </c>
      <c r="N54" s="218">
        <v>0</v>
      </c>
      <c r="O54" s="218">
        <v>0</v>
      </c>
      <c r="P54" s="218">
        <v>0</v>
      </c>
      <c r="Q54" s="218">
        <v>0</v>
      </c>
    </row>
    <row r="55" spans="1:17" x14ac:dyDescent="0.25">
      <c r="B55" s="13"/>
    </row>
    <row r="56" spans="1:17" x14ac:dyDescent="0.25">
      <c r="A56" s="31" t="s">
        <v>174</v>
      </c>
      <c r="B56" s="217"/>
      <c r="C56" s="217"/>
      <c r="D56" s="217"/>
      <c r="E56" s="217"/>
      <c r="F56" s="217"/>
      <c r="G56" s="217"/>
      <c r="H56" s="217"/>
      <c r="I56" s="217"/>
      <c r="J56" s="217"/>
      <c r="K56" s="217"/>
      <c r="L56" s="217"/>
      <c r="M56" s="217"/>
      <c r="N56" s="217"/>
      <c r="O56" s="217"/>
      <c r="P56" s="217"/>
      <c r="Q56" s="217"/>
    </row>
    <row r="57" spans="1:17" x14ac:dyDescent="0.25">
      <c r="A57" s="50" t="s">
        <v>69</v>
      </c>
      <c r="B57" s="38">
        <v>0</v>
      </c>
      <c r="C57" s="38">
        <v>0</v>
      </c>
      <c r="D57" s="38">
        <v>0</v>
      </c>
      <c r="E57" s="38">
        <v>0</v>
      </c>
      <c r="F57" s="38">
        <v>0</v>
      </c>
      <c r="G57" s="38">
        <v>0</v>
      </c>
      <c r="H57" s="38">
        <v>0</v>
      </c>
      <c r="I57" s="38">
        <v>0</v>
      </c>
      <c r="J57" s="38">
        <v>0</v>
      </c>
      <c r="K57" s="38">
        <v>0</v>
      </c>
      <c r="L57" s="38">
        <v>0</v>
      </c>
      <c r="M57" s="38">
        <v>0</v>
      </c>
      <c r="N57" s="38">
        <v>0</v>
      </c>
      <c r="O57" s="38">
        <v>0</v>
      </c>
      <c r="P57" s="38">
        <v>0</v>
      </c>
      <c r="Q57" s="38">
        <v>0</v>
      </c>
    </row>
    <row r="58" spans="1:17" x14ac:dyDescent="0.25">
      <c r="A58" s="55" t="s">
        <v>33</v>
      </c>
      <c r="B58" s="54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54">
        <v>0</v>
      </c>
      <c r="P58" s="54">
        <v>0</v>
      </c>
      <c r="Q58" s="54">
        <v>0</v>
      </c>
    </row>
    <row r="59" spans="1:17" x14ac:dyDescent="0.25">
      <c r="A59" s="52" t="s">
        <v>32</v>
      </c>
      <c r="B59" s="51">
        <v>0</v>
      </c>
      <c r="C59" s="51">
        <v>0</v>
      </c>
      <c r="D59" s="51">
        <v>0</v>
      </c>
      <c r="E59" s="51">
        <v>0</v>
      </c>
      <c r="F59" s="51">
        <v>0</v>
      </c>
      <c r="G59" s="51">
        <v>0</v>
      </c>
      <c r="H59" s="51">
        <v>0</v>
      </c>
      <c r="I59" s="51">
        <v>0</v>
      </c>
      <c r="J59" s="51">
        <v>0</v>
      </c>
      <c r="K59" s="51">
        <v>0</v>
      </c>
      <c r="L59" s="51">
        <v>0</v>
      </c>
      <c r="M59" s="51">
        <v>0</v>
      </c>
      <c r="N59" s="51">
        <v>0</v>
      </c>
      <c r="O59" s="51">
        <v>0</v>
      </c>
      <c r="P59" s="51">
        <v>0</v>
      </c>
      <c r="Q59" s="51">
        <v>0</v>
      </c>
    </row>
    <row r="60" spans="1:17" x14ac:dyDescent="0.25">
      <c r="A60" s="53" t="s">
        <v>31</v>
      </c>
      <c r="B60" s="51">
        <v>0</v>
      </c>
      <c r="C60" s="51">
        <v>0</v>
      </c>
      <c r="D60" s="51">
        <v>0</v>
      </c>
      <c r="E60" s="51">
        <v>0</v>
      </c>
      <c r="F60" s="51">
        <v>0</v>
      </c>
      <c r="G60" s="51">
        <v>0</v>
      </c>
      <c r="H60" s="51">
        <v>0</v>
      </c>
      <c r="I60" s="51">
        <v>0</v>
      </c>
      <c r="J60" s="51">
        <v>0</v>
      </c>
      <c r="K60" s="51">
        <v>0</v>
      </c>
      <c r="L60" s="51">
        <v>0</v>
      </c>
      <c r="M60" s="51">
        <v>0</v>
      </c>
      <c r="N60" s="51">
        <v>0</v>
      </c>
      <c r="O60" s="51">
        <v>0</v>
      </c>
      <c r="P60" s="51">
        <v>0</v>
      </c>
      <c r="Q60" s="51">
        <v>0</v>
      </c>
    </row>
    <row r="61" spans="1:17" x14ac:dyDescent="0.25">
      <c r="A61" s="53" t="s">
        <v>30</v>
      </c>
      <c r="B61" s="51">
        <v>0</v>
      </c>
      <c r="C61" s="51">
        <v>0</v>
      </c>
      <c r="D61" s="51">
        <v>0</v>
      </c>
      <c r="E61" s="51">
        <v>0</v>
      </c>
      <c r="F61" s="51">
        <v>0</v>
      </c>
      <c r="G61" s="51">
        <v>0</v>
      </c>
      <c r="H61" s="51">
        <v>0</v>
      </c>
      <c r="I61" s="51">
        <v>0</v>
      </c>
      <c r="J61" s="51">
        <v>0</v>
      </c>
      <c r="K61" s="51">
        <v>0</v>
      </c>
      <c r="L61" s="51">
        <v>0</v>
      </c>
      <c r="M61" s="51">
        <v>0</v>
      </c>
      <c r="N61" s="51">
        <v>0</v>
      </c>
      <c r="O61" s="51">
        <v>0</v>
      </c>
      <c r="P61" s="51">
        <v>0</v>
      </c>
      <c r="Q61" s="51">
        <v>0</v>
      </c>
    </row>
    <row r="62" spans="1:17" x14ac:dyDescent="0.25">
      <c r="A62" s="53" t="s">
        <v>76</v>
      </c>
      <c r="B62" s="51">
        <v>0</v>
      </c>
      <c r="C62" s="51">
        <v>0</v>
      </c>
      <c r="D62" s="51">
        <v>0</v>
      </c>
      <c r="E62" s="51">
        <v>0</v>
      </c>
      <c r="F62" s="51">
        <v>0</v>
      </c>
      <c r="G62" s="51">
        <v>0</v>
      </c>
      <c r="H62" s="51">
        <v>0</v>
      </c>
      <c r="I62" s="51">
        <v>0</v>
      </c>
      <c r="J62" s="51">
        <v>0</v>
      </c>
      <c r="K62" s="51">
        <v>0</v>
      </c>
      <c r="L62" s="51">
        <v>0</v>
      </c>
      <c r="M62" s="51">
        <v>0</v>
      </c>
      <c r="N62" s="51">
        <v>0</v>
      </c>
      <c r="O62" s="51">
        <v>0</v>
      </c>
      <c r="P62" s="51">
        <v>0</v>
      </c>
      <c r="Q62" s="51">
        <v>0</v>
      </c>
    </row>
    <row r="63" spans="1:17" x14ac:dyDescent="0.25">
      <c r="A63" s="53" t="s">
        <v>29</v>
      </c>
      <c r="B63" s="51">
        <v>0</v>
      </c>
      <c r="C63" s="51">
        <v>0</v>
      </c>
      <c r="D63" s="51">
        <v>0</v>
      </c>
      <c r="E63" s="51">
        <v>0</v>
      </c>
      <c r="F63" s="51">
        <v>0</v>
      </c>
      <c r="G63" s="51">
        <v>0</v>
      </c>
      <c r="H63" s="51">
        <v>0</v>
      </c>
      <c r="I63" s="51">
        <v>0</v>
      </c>
      <c r="J63" s="51">
        <v>0</v>
      </c>
      <c r="K63" s="51">
        <v>0</v>
      </c>
      <c r="L63" s="51">
        <v>0</v>
      </c>
      <c r="M63" s="51">
        <v>0</v>
      </c>
      <c r="N63" s="51">
        <v>0</v>
      </c>
      <c r="O63" s="51">
        <v>0</v>
      </c>
      <c r="P63" s="51">
        <v>0</v>
      </c>
      <c r="Q63" s="51">
        <v>0</v>
      </c>
    </row>
    <row r="64" spans="1:17" x14ac:dyDescent="0.25">
      <c r="A64" s="53" t="s">
        <v>28</v>
      </c>
      <c r="B64" s="51">
        <v>0</v>
      </c>
      <c r="C64" s="51">
        <v>0</v>
      </c>
      <c r="D64" s="51">
        <v>0</v>
      </c>
      <c r="E64" s="51">
        <v>0</v>
      </c>
      <c r="F64" s="51">
        <v>0</v>
      </c>
      <c r="G64" s="51">
        <v>0</v>
      </c>
      <c r="H64" s="51">
        <v>0</v>
      </c>
      <c r="I64" s="51">
        <v>0</v>
      </c>
      <c r="J64" s="51">
        <v>0</v>
      </c>
      <c r="K64" s="51">
        <v>0</v>
      </c>
      <c r="L64" s="51">
        <v>0</v>
      </c>
      <c r="M64" s="51">
        <v>0</v>
      </c>
      <c r="N64" s="51">
        <v>0</v>
      </c>
      <c r="O64" s="51">
        <v>0</v>
      </c>
      <c r="P64" s="51">
        <v>0</v>
      </c>
      <c r="Q64" s="51">
        <v>0</v>
      </c>
    </row>
    <row r="65" spans="1:17" x14ac:dyDescent="0.25">
      <c r="A65" s="53" t="s">
        <v>67</v>
      </c>
      <c r="B65" s="51">
        <v>0</v>
      </c>
      <c r="C65" s="51">
        <v>0</v>
      </c>
      <c r="D65" s="51">
        <v>0</v>
      </c>
      <c r="E65" s="51">
        <v>0</v>
      </c>
      <c r="F65" s="51">
        <v>0</v>
      </c>
      <c r="G65" s="51">
        <v>0</v>
      </c>
      <c r="H65" s="51">
        <v>0</v>
      </c>
      <c r="I65" s="51">
        <v>0</v>
      </c>
      <c r="J65" s="51">
        <v>0</v>
      </c>
      <c r="K65" s="51">
        <v>0</v>
      </c>
      <c r="L65" s="51">
        <v>0</v>
      </c>
      <c r="M65" s="51">
        <v>0</v>
      </c>
      <c r="N65" s="51">
        <v>0</v>
      </c>
      <c r="O65" s="51">
        <v>0</v>
      </c>
      <c r="P65" s="51">
        <v>0</v>
      </c>
      <c r="Q65" s="51">
        <v>0</v>
      </c>
    </row>
    <row r="66" spans="1:17" x14ac:dyDescent="0.25">
      <c r="A66" s="52" t="s">
        <v>27</v>
      </c>
      <c r="B66" s="51">
        <v>0</v>
      </c>
      <c r="C66" s="51">
        <v>0</v>
      </c>
      <c r="D66" s="51">
        <v>0</v>
      </c>
      <c r="E66" s="51">
        <v>0</v>
      </c>
      <c r="F66" s="51">
        <v>0</v>
      </c>
      <c r="G66" s="51">
        <v>0</v>
      </c>
      <c r="H66" s="51">
        <v>0</v>
      </c>
      <c r="I66" s="51">
        <v>0</v>
      </c>
      <c r="J66" s="51">
        <v>0</v>
      </c>
      <c r="K66" s="51">
        <v>0</v>
      </c>
      <c r="L66" s="51">
        <v>0</v>
      </c>
      <c r="M66" s="51">
        <v>0</v>
      </c>
      <c r="N66" s="51">
        <v>0</v>
      </c>
      <c r="O66" s="51">
        <v>0</v>
      </c>
      <c r="P66" s="51">
        <v>0</v>
      </c>
      <c r="Q66" s="51">
        <v>0</v>
      </c>
    </row>
    <row r="67" spans="1:17" x14ac:dyDescent="0.25">
      <c r="A67" s="53" t="s">
        <v>66</v>
      </c>
      <c r="B67" s="51">
        <v>0</v>
      </c>
      <c r="C67" s="51">
        <v>0</v>
      </c>
      <c r="D67" s="51">
        <v>0</v>
      </c>
      <c r="E67" s="51">
        <v>0</v>
      </c>
      <c r="F67" s="51">
        <v>0</v>
      </c>
      <c r="G67" s="51">
        <v>0</v>
      </c>
      <c r="H67" s="51">
        <v>0</v>
      </c>
      <c r="I67" s="51">
        <v>0</v>
      </c>
      <c r="J67" s="51">
        <v>0</v>
      </c>
      <c r="K67" s="51">
        <v>0</v>
      </c>
      <c r="L67" s="51">
        <v>0</v>
      </c>
      <c r="M67" s="51">
        <v>0</v>
      </c>
      <c r="N67" s="51">
        <v>0</v>
      </c>
      <c r="O67" s="51">
        <v>0</v>
      </c>
      <c r="P67" s="51">
        <v>0</v>
      </c>
      <c r="Q67" s="51">
        <v>0</v>
      </c>
    </row>
    <row r="68" spans="1:17" x14ac:dyDescent="0.25">
      <c r="A68" s="53" t="s">
        <v>25</v>
      </c>
      <c r="B68" s="51">
        <v>0</v>
      </c>
      <c r="C68" s="51">
        <v>0</v>
      </c>
      <c r="D68" s="51">
        <v>0</v>
      </c>
      <c r="E68" s="51">
        <v>0</v>
      </c>
      <c r="F68" s="51">
        <v>0</v>
      </c>
      <c r="G68" s="51">
        <v>0</v>
      </c>
      <c r="H68" s="51">
        <v>0</v>
      </c>
      <c r="I68" s="51">
        <v>0</v>
      </c>
      <c r="J68" s="51">
        <v>0</v>
      </c>
      <c r="K68" s="51">
        <v>0</v>
      </c>
      <c r="L68" s="51">
        <v>0</v>
      </c>
      <c r="M68" s="51">
        <v>0</v>
      </c>
      <c r="N68" s="51">
        <v>0</v>
      </c>
      <c r="O68" s="51">
        <v>0</v>
      </c>
      <c r="P68" s="51">
        <v>0</v>
      </c>
      <c r="Q68" s="51">
        <v>0</v>
      </c>
    </row>
    <row r="69" spans="1:17" x14ac:dyDescent="0.25">
      <c r="A69" s="52" t="s">
        <v>24</v>
      </c>
      <c r="B69" s="51">
        <v>0</v>
      </c>
      <c r="C69" s="51">
        <v>0</v>
      </c>
      <c r="D69" s="51">
        <v>0</v>
      </c>
      <c r="E69" s="51">
        <v>0</v>
      </c>
      <c r="F69" s="51">
        <v>0</v>
      </c>
      <c r="G69" s="51">
        <v>0</v>
      </c>
      <c r="H69" s="51">
        <v>0</v>
      </c>
      <c r="I69" s="51">
        <v>0</v>
      </c>
      <c r="J69" s="51">
        <v>0</v>
      </c>
      <c r="K69" s="51">
        <v>0</v>
      </c>
      <c r="L69" s="51">
        <v>0</v>
      </c>
      <c r="M69" s="51">
        <v>0</v>
      </c>
      <c r="N69" s="51">
        <v>0</v>
      </c>
      <c r="O69" s="51">
        <v>0</v>
      </c>
      <c r="P69" s="51">
        <v>0</v>
      </c>
      <c r="Q69" s="51">
        <v>0</v>
      </c>
    </row>
    <row r="70" spans="1:17" x14ac:dyDescent="0.25">
      <c r="A70" s="191" t="s">
        <v>105</v>
      </c>
      <c r="B70" s="190">
        <f t="shared" ref="B70:Q70" si="9">SUM(B71:B73)</f>
        <v>0</v>
      </c>
      <c r="C70" s="190">
        <f t="shared" si="9"/>
        <v>0</v>
      </c>
      <c r="D70" s="190">
        <f t="shared" si="9"/>
        <v>0</v>
      </c>
      <c r="E70" s="190">
        <f t="shared" si="9"/>
        <v>0</v>
      </c>
      <c r="F70" s="190">
        <f t="shared" si="9"/>
        <v>0</v>
      </c>
      <c r="G70" s="190">
        <f t="shared" si="9"/>
        <v>0</v>
      </c>
      <c r="H70" s="190">
        <f t="shared" si="9"/>
        <v>0</v>
      </c>
      <c r="I70" s="190">
        <f t="shared" si="9"/>
        <v>0</v>
      </c>
      <c r="J70" s="190">
        <f t="shared" si="9"/>
        <v>0</v>
      </c>
      <c r="K70" s="190">
        <f t="shared" si="9"/>
        <v>0</v>
      </c>
      <c r="L70" s="190">
        <f t="shared" si="9"/>
        <v>0</v>
      </c>
      <c r="M70" s="190">
        <f t="shared" si="9"/>
        <v>0</v>
      </c>
      <c r="N70" s="190">
        <f t="shared" si="9"/>
        <v>0</v>
      </c>
      <c r="O70" s="190">
        <f t="shared" si="9"/>
        <v>0</v>
      </c>
      <c r="P70" s="190">
        <f t="shared" si="9"/>
        <v>0</v>
      </c>
      <c r="Q70" s="190">
        <f t="shared" si="9"/>
        <v>0</v>
      </c>
    </row>
    <row r="71" spans="1:17" x14ac:dyDescent="0.25">
      <c r="A71" s="216" t="str">
        <f>A52</f>
        <v>Basic chemicals</v>
      </c>
      <c r="B71" s="215">
        <v>0</v>
      </c>
      <c r="C71" s="215">
        <v>0</v>
      </c>
      <c r="D71" s="215">
        <v>0</v>
      </c>
      <c r="E71" s="215">
        <v>0</v>
      </c>
      <c r="F71" s="215">
        <v>0</v>
      </c>
      <c r="G71" s="215">
        <v>0</v>
      </c>
      <c r="H71" s="215">
        <v>0</v>
      </c>
      <c r="I71" s="215">
        <v>0</v>
      </c>
      <c r="J71" s="215">
        <v>0</v>
      </c>
      <c r="K71" s="215">
        <v>0</v>
      </c>
      <c r="L71" s="215">
        <v>0</v>
      </c>
      <c r="M71" s="215">
        <v>0</v>
      </c>
      <c r="N71" s="215">
        <v>0</v>
      </c>
      <c r="O71" s="215">
        <v>0</v>
      </c>
      <c r="P71" s="215">
        <v>0</v>
      </c>
      <c r="Q71" s="215">
        <v>0</v>
      </c>
    </row>
    <row r="72" spans="1:17" x14ac:dyDescent="0.25">
      <c r="A72" s="179" t="str">
        <f>A53</f>
        <v>Other chemicals</v>
      </c>
      <c r="B72" s="214">
        <v>0</v>
      </c>
      <c r="C72" s="214">
        <v>0</v>
      </c>
      <c r="D72" s="214">
        <v>0</v>
      </c>
      <c r="E72" s="214">
        <v>0</v>
      </c>
      <c r="F72" s="214">
        <v>0</v>
      </c>
      <c r="G72" s="214">
        <v>0</v>
      </c>
      <c r="H72" s="214">
        <v>0</v>
      </c>
      <c r="I72" s="214">
        <v>0</v>
      </c>
      <c r="J72" s="214">
        <v>0</v>
      </c>
      <c r="K72" s="214">
        <v>0</v>
      </c>
      <c r="L72" s="214">
        <v>0</v>
      </c>
      <c r="M72" s="214">
        <v>0</v>
      </c>
      <c r="N72" s="214">
        <v>0</v>
      </c>
      <c r="O72" s="214">
        <v>0</v>
      </c>
      <c r="P72" s="214">
        <v>0</v>
      </c>
      <c r="Q72" s="214">
        <v>0</v>
      </c>
    </row>
    <row r="73" spans="1:17" x14ac:dyDescent="0.25">
      <c r="A73" s="119" t="str">
        <f>A54</f>
        <v>Pharmaceutical products etc.</v>
      </c>
      <c r="B73" s="213">
        <v>0</v>
      </c>
      <c r="C73" s="213">
        <v>0</v>
      </c>
      <c r="D73" s="213">
        <v>0</v>
      </c>
      <c r="E73" s="213">
        <v>0</v>
      </c>
      <c r="F73" s="213">
        <v>0</v>
      </c>
      <c r="G73" s="213">
        <v>0</v>
      </c>
      <c r="H73" s="213">
        <v>0</v>
      </c>
      <c r="I73" s="213">
        <v>0</v>
      </c>
      <c r="J73" s="213">
        <v>0</v>
      </c>
      <c r="K73" s="213">
        <v>0</v>
      </c>
      <c r="L73" s="213">
        <v>0</v>
      </c>
      <c r="M73" s="213">
        <v>0</v>
      </c>
      <c r="N73" s="213">
        <v>0</v>
      </c>
      <c r="O73" s="213">
        <v>0</v>
      </c>
      <c r="P73" s="213">
        <v>0</v>
      </c>
      <c r="Q73" s="213">
        <v>0</v>
      </c>
    </row>
    <row r="74" spans="1:17" x14ac:dyDescent="0.25">
      <c r="B74" s="13"/>
    </row>
    <row r="75" spans="1:17" x14ac:dyDescent="0.25">
      <c r="A75" s="31" t="s">
        <v>63</v>
      </c>
      <c r="B75" s="70">
        <f t="shared" ref="B75:Q75" si="10">SUM(B76:B77)</f>
        <v>0</v>
      </c>
      <c r="C75" s="70">
        <f t="shared" si="10"/>
        <v>0</v>
      </c>
      <c r="D75" s="70">
        <f t="shared" si="10"/>
        <v>0</v>
      </c>
      <c r="E75" s="70">
        <f t="shared" si="10"/>
        <v>0</v>
      </c>
      <c r="F75" s="70">
        <f t="shared" si="10"/>
        <v>0</v>
      </c>
      <c r="G75" s="70">
        <f t="shared" si="10"/>
        <v>0</v>
      </c>
      <c r="H75" s="70">
        <f t="shared" si="10"/>
        <v>0</v>
      </c>
      <c r="I75" s="70">
        <f t="shared" si="10"/>
        <v>0</v>
      </c>
      <c r="J75" s="70">
        <f t="shared" si="10"/>
        <v>0</v>
      </c>
      <c r="K75" s="70">
        <f t="shared" si="10"/>
        <v>0</v>
      </c>
      <c r="L75" s="70">
        <f t="shared" si="10"/>
        <v>9.6250000000000002E-2</v>
      </c>
      <c r="M75" s="70">
        <f t="shared" si="10"/>
        <v>0.12884000000000001</v>
      </c>
      <c r="N75" s="70">
        <f t="shared" si="10"/>
        <v>3.3599999999999998E-2</v>
      </c>
      <c r="O75" s="70">
        <f t="shared" si="10"/>
        <v>3.3599999999999998E-2</v>
      </c>
      <c r="P75" s="70">
        <f t="shared" si="10"/>
        <v>7.0139999999999994E-2</v>
      </c>
      <c r="Q75" s="70">
        <f t="shared" si="10"/>
        <v>7.0099999999999996E-2</v>
      </c>
    </row>
    <row r="76" spans="1:17" x14ac:dyDescent="0.25">
      <c r="A76" s="55" t="s">
        <v>343</v>
      </c>
      <c r="B76" s="54">
        <v>0</v>
      </c>
      <c r="C76" s="54">
        <v>0</v>
      </c>
      <c r="D76" s="54">
        <v>0</v>
      </c>
      <c r="E76" s="54">
        <v>0</v>
      </c>
      <c r="F76" s="54">
        <v>0</v>
      </c>
      <c r="G76" s="54">
        <v>0</v>
      </c>
      <c r="H76" s="54">
        <v>0</v>
      </c>
      <c r="I76" s="54">
        <v>0</v>
      </c>
      <c r="J76" s="54">
        <v>0</v>
      </c>
      <c r="K76" s="54">
        <v>0</v>
      </c>
      <c r="L76" s="54">
        <v>0</v>
      </c>
      <c r="M76" s="54">
        <v>0</v>
      </c>
      <c r="N76" s="54">
        <v>0</v>
      </c>
      <c r="O76" s="54">
        <v>0</v>
      </c>
      <c r="P76" s="54">
        <v>0</v>
      </c>
      <c r="Q76" s="54">
        <v>0</v>
      </c>
    </row>
    <row r="77" spans="1:17" x14ac:dyDescent="0.25">
      <c r="A77" s="52" t="s">
        <v>106</v>
      </c>
      <c r="B77" s="51">
        <v>0</v>
      </c>
      <c r="C77" s="51">
        <v>0</v>
      </c>
      <c r="D77" s="51">
        <v>0</v>
      </c>
      <c r="E77" s="51">
        <v>0</v>
      </c>
      <c r="F77" s="51">
        <v>0</v>
      </c>
      <c r="G77" s="51">
        <v>0</v>
      </c>
      <c r="H77" s="51">
        <v>0</v>
      </c>
      <c r="I77" s="51">
        <v>0</v>
      </c>
      <c r="J77" s="51">
        <v>0</v>
      </c>
      <c r="K77" s="51">
        <v>0</v>
      </c>
      <c r="L77" s="51">
        <v>9.6250000000000002E-2</v>
      </c>
      <c r="M77" s="51">
        <v>0.12884000000000001</v>
      </c>
      <c r="N77" s="51">
        <v>3.3599999999999998E-2</v>
      </c>
      <c r="O77" s="51">
        <v>3.3599999999999998E-2</v>
      </c>
      <c r="P77" s="51">
        <v>7.0139999999999994E-2</v>
      </c>
      <c r="Q77" s="51">
        <v>7.0099999999999996E-2</v>
      </c>
    </row>
    <row r="78" spans="1:17" x14ac:dyDescent="0.25">
      <c r="A78" s="50" t="s">
        <v>105</v>
      </c>
      <c r="B78" s="38">
        <f t="shared" ref="B78:Q78" si="11">SUM(B79:B81)</f>
        <v>0</v>
      </c>
      <c r="C78" s="38">
        <f t="shared" si="11"/>
        <v>0</v>
      </c>
      <c r="D78" s="38">
        <f t="shared" si="11"/>
        <v>0</v>
      </c>
      <c r="E78" s="38">
        <f t="shared" si="11"/>
        <v>0</v>
      </c>
      <c r="F78" s="38">
        <f t="shared" si="11"/>
        <v>0</v>
      </c>
      <c r="G78" s="38">
        <f t="shared" si="11"/>
        <v>0</v>
      </c>
      <c r="H78" s="38">
        <f t="shared" si="11"/>
        <v>0</v>
      </c>
      <c r="I78" s="38">
        <f t="shared" si="11"/>
        <v>0</v>
      </c>
      <c r="J78" s="38">
        <f t="shared" si="11"/>
        <v>0</v>
      </c>
      <c r="K78" s="38">
        <f t="shared" si="11"/>
        <v>0</v>
      </c>
      <c r="L78" s="38">
        <f t="shared" si="11"/>
        <v>9.6250000000000002E-2</v>
      </c>
      <c r="M78" s="38">
        <f t="shared" si="11"/>
        <v>0.12884000000000001</v>
      </c>
      <c r="N78" s="38">
        <f t="shared" si="11"/>
        <v>3.3599999999999998E-2</v>
      </c>
      <c r="O78" s="38">
        <f t="shared" si="11"/>
        <v>3.3599999999999998E-2</v>
      </c>
      <c r="P78" s="38">
        <f t="shared" si="11"/>
        <v>7.0139999999999994E-2</v>
      </c>
      <c r="Q78" s="38">
        <f t="shared" si="11"/>
        <v>7.0099999999999996E-2</v>
      </c>
    </row>
    <row r="79" spans="1:17" x14ac:dyDescent="0.25">
      <c r="A79" s="121" t="s">
        <v>41</v>
      </c>
      <c r="B79" s="120">
        <f>CHI_emi!B$5</f>
        <v>0</v>
      </c>
      <c r="C79" s="120">
        <f>CHI_emi!C$5</f>
        <v>0</v>
      </c>
      <c r="D79" s="120">
        <f>CHI_emi!D$5</f>
        <v>0</v>
      </c>
      <c r="E79" s="120">
        <f>CHI_emi!E$5</f>
        <v>0</v>
      </c>
      <c r="F79" s="120">
        <f>CHI_emi!F$5</f>
        <v>0</v>
      </c>
      <c r="G79" s="120">
        <f>CHI_emi!G$5</f>
        <v>0</v>
      </c>
      <c r="H79" s="120">
        <f>CHI_emi!H$5</f>
        <v>0</v>
      </c>
      <c r="I79" s="120">
        <f>CHI_emi!I$5</f>
        <v>0</v>
      </c>
      <c r="J79" s="120">
        <f>CHI_emi!J$5</f>
        <v>0</v>
      </c>
      <c r="K79" s="120">
        <f>CHI_emi!K$5</f>
        <v>0</v>
      </c>
      <c r="L79" s="120">
        <f>CHI_emi!L$5</f>
        <v>0</v>
      </c>
      <c r="M79" s="120">
        <f>CHI_emi!M$5</f>
        <v>0</v>
      </c>
      <c r="N79" s="120">
        <f>CHI_emi!N$5</f>
        <v>0</v>
      </c>
      <c r="O79" s="120">
        <f>CHI_emi!O$5</f>
        <v>0</v>
      </c>
      <c r="P79" s="120">
        <f>CHI_emi!P$5</f>
        <v>0</v>
      </c>
      <c r="Q79" s="120">
        <f>CHI_emi!Q$5</f>
        <v>0</v>
      </c>
    </row>
    <row r="80" spans="1:17" x14ac:dyDescent="0.25">
      <c r="A80" s="179" t="s">
        <v>40</v>
      </c>
      <c r="B80" s="189">
        <f>CHI_emi!B$60</f>
        <v>0</v>
      </c>
      <c r="C80" s="189">
        <f>CHI_emi!C$60</f>
        <v>0</v>
      </c>
      <c r="D80" s="189">
        <f>CHI_emi!D$60</f>
        <v>0</v>
      </c>
      <c r="E80" s="189">
        <f>CHI_emi!E$60</f>
        <v>0</v>
      </c>
      <c r="F80" s="189">
        <f>CHI_emi!F$60</f>
        <v>0</v>
      </c>
      <c r="G80" s="189">
        <f>CHI_emi!G$60</f>
        <v>0</v>
      </c>
      <c r="H80" s="189">
        <f>CHI_emi!H$60</f>
        <v>0</v>
      </c>
      <c r="I80" s="189">
        <f>CHI_emi!I$60</f>
        <v>0</v>
      </c>
      <c r="J80" s="189">
        <f>CHI_emi!J$60</f>
        <v>0</v>
      </c>
      <c r="K80" s="189">
        <f>CHI_emi!K$60</f>
        <v>0</v>
      </c>
      <c r="L80" s="189">
        <f>CHI_emi!L$60</f>
        <v>9.6250000000000002E-2</v>
      </c>
      <c r="M80" s="189">
        <f>CHI_emi!M$60</f>
        <v>0.12884000000000001</v>
      </c>
      <c r="N80" s="189">
        <f>CHI_emi!N$60</f>
        <v>3.3599999999999998E-2</v>
      </c>
      <c r="O80" s="189">
        <f>CHI_emi!O$60</f>
        <v>3.3599999999999998E-2</v>
      </c>
      <c r="P80" s="189">
        <f>CHI_emi!P$60</f>
        <v>7.0139999999999994E-2</v>
      </c>
      <c r="Q80" s="189">
        <f>CHI_emi!Q$60</f>
        <v>7.0099999999999996E-2</v>
      </c>
    </row>
    <row r="81" spans="1:17" x14ac:dyDescent="0.25">
      <c r="A81" s="119" t="s">
        <v>39</v>
      </c>
      <c r="B81" s="118">
        <f>CHI_emi!B$108</f>
        <v>0</v>
      </c>
      <c r="C81" s="118">
        <f>CHI_emi!C$108</f>
        <v>0</v>
      </c>
      <c r="D81" s="118">
        <f>CHI_emi!D$108</f>
        <v>0</v>
      </c>
      <c r="E81" s="118">
        <f>CHI_emi!E$108</f>
        <v>0</v>
      </c>
      <c r="F81" s="118">
        <f>CHI_emi!F$108</f>
        <v>0</v>
      </c>
      <c r="G81" s="118">
        <f>CHI_emi!G$108</f>
        <v>0</v>
      </c>
      <c r="H81" s="118">
        <f>CHI_emi!H$108</f>
        <v>0</v>
      </c>
      <c r="I81" s="118">
        <f>CHI_emi!I$108</f>
        <v>0</v>
      </c>
      <c r="J81" s="118">
        <f>CHI_emi!J$108</f>
        <v>0</v>
      </c>
      <c r="K81" s="118">
        <f>CHI_emi!K$108</f>
        <v>0</v>
      </c>
      <c r="L81" s="118">
        <f>CHI_emi!L$108</f>
        <v>0</v>
      </c>
      <c r="M81" s="118">
        <f>CHI_emi!M$108</f>
        <v>0</v>
      </c>
      <c r="N81" s="118">
        <f>CHI_emi!N$108</f>
        <v>0</v>
      </c>
      <c r="O81" s="118">
        <f>CHI_emi!O$108</f>
        <v>0</v>
      </c>
      <c r="P81" s="118">
        <f>CHI_emi!P$108</f>
        <v>0</v>
      </c>
      <c r="Q81" s="118">
        <f>CHI_emi!Q$108</f>
        <v>0</v>
      </c>
    </row>
    <row r="82" spans="1:17" x14ac:dyDescent="0.25">
      <c r="A82" s="117"/>
      <c r="B82" s="116"/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</row>
    <row r="83" spans="1:17" x14ac:dyDescent="0.25">
      <c r="A83" s="184" t="s">
        <v>104</v>
      </c>
      <c r="B83" s="212"/>
      <c r="C83" s="212"/>
      <c r="D83" s="212"/>
      <c r="E83" s="212"/>
      <c r="F83" s="212"/>
      <c r="G83" s="212"/>
      <c r="H83" s="212"/>
      <c r="I83" s="212"/>
      <c r="J83" s="212"/>
      <c r="K83" s="212"/>
      <c r="L83" s="212"/>
      <c r="M83" s="212"/>
      <c r="N83" s="212"/>
      <c r="O83" s="212"/>
      <c r="P83" s="212"/>
      <c r="Q83" s="212"/>
    </row>
    <row r="84" spans="1:17" x14ac:dyDescent="0.25">
      <c r="A84" s="110" t="s">
        <v>41</v>
      </c>
      <c r="B84" s="187" t="str">
        <f t="shared" ref="B84:Q84" si="12">IF(B$5=0,"",B$5/B$10*1000)</f>
        <v/>
      </c>
      <c r="C84" s="187" t="str">
        <f t="shared" si="12"/>
        <v/>
      </c>
      <c r="D84" s="187" t="str">
        <f t="shared" si="12"/>
        <v/>
      </c>
      <c r="E84" s="187" t="str">
        <f t="shared" si="12"/>
        <v/>
      </c>
      <c r="F84" s="187" t="str">
        <f t="shared" si="12"/>
        <v/>
      </c>
      <c r="G84" s="187" t="str">
        <f t="shared" si="12"/>
        <v/>
      </c>
      <c r="H84" s="187" t="str">
        <f t="shared" si="12"/>
        <v/>
      </c>
      <c r="I84" s="187" t="str">
        <f t="shared" si="12"/>
        <v/>
      </c>
      <c r="J84" s="187" t="str">
        <f t="shared" si="12"/>
        <v/>
      </c>
      <c r="K84" s="187" t="str">
        <f t="shared" si="12"/>
        <v/>
      </c>
      <c r="L84" s="187" t="str">
        <f t="shared" si="12"/>
        <v/>
      </c>
      <c r="M84" s="187" t="str">
        <f t="shared" si="12"/>
        <v/>
      </c>
      <c r="N84" s="187" t="str">
        <f t="shared" si="12"/>
        <v/>
      </c>
      <c r="O84" s="187" t="str">
        <f t="shared" si="12"/>
        <v/>
      </c>
      <c r="P84" s="187" t="str">
        <f t="shared" si="12"/>
        <v/>
      </c>
      <c r="Q84" s="187" t="str">
        <f t="shared" si="12"/>
        <v/>
      </c>
    </row>
    <row r="85" spans="1:17" x14ac:dyDescent="0.25">
      <c r="A85" s="180" t="s">
        <v>40</v>
      </c>
      <c r="B85" s="186" t="str">
        <f t="shared" ref="B85:Q85" si="13">IF(B$6=0,"",B$6/B$11*1000)</f>
        <v/>
      </c>
      <c r="C85" s="186" t="str">
        <f t="shared" si="13"/>
        <v/>
      </c>
      <c r="D85" s="186" t="str">
        <f t="shared" si="13"/>
        <v/>
      </c>
      <c r="E85" s="186" t="str">
        <f t="shared" si="13"/>
        <v/>
      </c>
      <c r="F85" s="186" t="str">
        <f t="shared" si="13"/>
        <v/>
      </c>
      <c r="G85" s="186" t="str">
        <f t="shared" si="13"/>
        <v/>
      </c>
      <c r="H85" s="186" t="str">
        <f t="shared" si="13"/>
        <v/>
      </c>
      <c r="I85" s="186" t="str">
        <f t="shared" si="13"/>
        <v/>
      </c>
      <c r="J85" s="186" t="str">
        <f t="shared" si="13"/>
        <v/>
      </c>
      <c r="K85" s="186" t="str">
        <f t="shared" si="13"/>
        <v/>
      </c>
      <c r="L85" s="186">
        <f t="shared" si="13"/>
        <v>4273.695931277749</v>
      </c>
      <c r="M85" s="186">
        <f t="shared" si="13"/>
        <v>991.04116677320508</v>
      </c>
      <c r="N85" s="186">
        <f t="shared" si="13"/>
        <v>890.42593833077046</v>
      </c>
      <c r="O85" s="186">
        <f t="shared" si="13"/>
        <v>837.52791333196217</v>
      </c>
      <c r="P85" s="186">
        <f t="shared" si="13"/>
        <v>1015.7802669477308</v>
      </c>
      <c r="Q85" s="186">
        <f t="shared" si="13"/>
        <v>1030.6495004091485</v>
      </c>
    </row>
    <row r="86" spans="1:17" x14ac:dyDescent="0.25">
      <c r="A86" s="108" t="s">
        <v>39</v>
      </c>
      <c r="B86" s="185" t="str">
        <f t="shared" ref="B86:Q86" si="14">IF(B$7=0,"",B$7/B$12*1000)</f>
        <v/>
      </c>
      <c r="C86" s="185" t="str">
        <f t="shared" si="14"/>
        <v/>
      </c>
      <c r="D86" s="185" t="str">
        <f t="shared" si="14"/>
        <v/>
      </c>
      <c r="E86" s="185" t="str">
        <f t="shared" si="14"/>
        <v/>
      </c>
      <c r="F86" s="185" t="str">
        <f t="shared" si="14"/>
        <v/>
      </c>
      <c r="G86" s="185" t="str">
        <f t="shared" si="14"/>
        <v/>
      </c>
      <c r="H86" s="185" t="str">
        <f t="shared" si="14"/>
        <v/>
      </c>
      <c r="I86" s="185" t="str">
        <f t="shared" si="14"/>
        <v/>
      </c>
      <c r="J86" s="185" t="str">
        <f t="shared" si="14"/>
        <v/>
      </c>
      <c r="K86" s="185" t="str">
        <f t="shared" si="14"/>
        <v/>
      </c>
      <c r="L86" s="185" t="str">
        <f t="shared" si="14"/>
        <v/>
      </c>
      <c r="M86" s="185" t="str">
        <f t="shared" si="14"/>
        <v/>
      </c>
      <c r="N86" s="185" t="str">
        <f t="shared" si="14"/>
        <v/>
      </c>
      <c r="O86" s="185" t="str">
        <f t="shared" si="14"/>
        <v/>
      </c>
      <c r="P86" s="185" t="str">
        <f t="shared" si="14"/>
        <v/>
      </c>
      <c r="Q86" s="185" t="str">
        <f t="shared" si="14"/>
        <v/>
      </c>
    </row>
    <row r="87" spans="1:17" x14ac:dyDescent="0.25">
      <c r="A87" s="184" t="s">
        <v>103</v>
      </c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</row>
    <row r="88" spans="1:17" x14ac:dyDescent="0.25">
      <c r="A88" s="210" t="s">
        <v>41</v>
      </c>
      <c r="B88" s="113" t="str">
        <f t="shared" ref="B88:Q88" si="15">IF(SUM(B89,B90)=0,"",SUM(B89,B90))</f>
        <v/>
      </c>
      <c r="C88" s="113" t="str">
        <f t="shared" si="15"/>
        <v/>
      </c>
      <c r="D88" s="113" t="str">
        <f t="shared" si="15"/>
        <v/>
      </c>
      <c r="E88" s="113" t="str">
        <f t="shared" si="15"/>
        <v/>
      </c>
      <c r="F88" s="113" t="str">
        <f t="shared" si="15"/>
        <v/>
      </c>
      <c r="G88" s="113" t="str">
        <f t="shared" si="15"/>
        <v/>
      </c>
      <c r="H88" s="113" t="str">
        <f t="shared" si="15"/>
        <v/>
      </c>
      <c r="I88" s="113" t="str">
        <f t="shared" si="15"/>
        <v/>
      </c>
      <c r="J88" s="113" t="str">
        <f t="shared" si="15"/>
        <v/>
      </c>
      <c r="K88" s="113" t="str">
        <f t="shared" si="15"/>
        <v/>
      </c>
      <c r="L88" s="113" t="str">
        <f t="shared" si="15"/>
        <v/>
      </c>
      <c r="M88" s="113" t="str">
        <f t="shared" si="15"/>
        <v/>
      </c>
      <c r="N88" s="113" t="str">
        <f t="shared" si="15"/>
        <v/>
      </c>
      <c r="O88" s="113" t="str">
        <f t="shared" si="15"/>
        <v/>
      </c>
      <c r="P88" s="113" t="str">
        <f t="shared" si="15"/>
        <v/>
      </c>
      <c r="Q88" s="113" t="str">
        <f t="shared" si="15"/>
        <v/>
      </c>
    </row>
    <row r="89" spans="1:17" x14ac:dyDescent="0.25">
      <c r="A89" s="179" t="s">
        <v>173</v>
      </c>
      <c r="B89" s="182" t="str">
        <f t="shared" ref="B89:Q89" si="16">IF(B$71=0,"",B$71/B$10)</f>
        <v/>
      </c>
      <c r="C89" s="182" t="str">
        <f t="shared" si="16"/>
        <v/>
      </c>
      <c r="D89" s="182" t="str">
        <f t="shared" si="16"/>
        <v/>
      </c>
      <c r="E89" s="182" t="str">
        <f t="shared" si="16"/>
        <v/>
      </c>
      <c r="F89" s="182" t="str">
        <f t="shared" si="16"/>
        <v/>
      </c>
      <c r="G89" s="182" t="str">
        <f t="shared" si="16"/>
        <v/>
      </c>
      <c r="H89" s="182" t="str">
        <f t="shared" si="16"/>
        <v/>
      </c>
      <c r="I89" s="182" t="str">
        <f t="shared" si="16"/>
        <v/>
      </c>
      <c r="J89" s="182" t="str">
        <f t="shared" si="16"/>
        <v/>
      </c>
      <c r="K89" s="182" t="str">
        <f t="shared" si="16"/>
        <v/>
      </c>
      <c r="L89" s="182" t="str">
        <f t="shared" si="16"/>
        <v/>
      </c>
      <c r="M89" s="182" t="str">
        <f t="shared" si="16"/>
        <v/>
      </c>
      <c r="N89" s="182" t="str">
        <f t="shared" si="16"/>
        <v/>
      </c>
      <c r="O89" s="182" t="str">
        <f t="shared" si="16"/>
        <v/>
      </c>
      <c r="P89" s="182" t="str">
        <f t="shared" si="16"/>
        <v/>
      </c>
      <c r="Q89" s="182" t="str">
        <f t="shared" si="16"/>
        <v/>
      </c>
    </row>
    <row r="90" spans="1:17" x14ac:dyDescent="0.25">
      <c r="A90" s="179" t="s">
        <v>172</v>
      </c>
      <c r="B90" s="182" t="str">
        <f t="shared" ref="B90:Q90" si="17">IF(B$52=0,"",B$52/B$10)</f>
        <v/>
      </c>
      <c r="C90" s="182" t="str">
        <f t="shared" si="17"/>
        <v/>
      </c>
      <c r="D90" s="182" t="str">
        <f t="shared" si="17"/>
        <v/>
      </c>
      <c r="E90" s="182" t="str">
        <f t="shared" si="17"/>
        <v/>
      </c>
      <c r="F90" s="182" t="str">
        <f t="shared" si="17"/>
        <v/>
      </c>
      <c r="G90" s="182" t="str">
        <f t="shared" si="17"/>
        <v/>
      </c>
      <c r="H90" s="182" t="str">
        <f t="shared" si="17"/>
        <v/>
      </c>
      <c r="I90" s="182" t="str">
        <f t="shared" si="17"/>
        <v/>
      </c>
      <c r="J90" s="182" t="str">
        <f t="shared" si="17"/>
        <v/>
      </c>
      <c r="K90" s="182" t="str">
        <f t="shared" si="17"/>
        <v/>
      </c>
      <c r="L90" s="182" t="str">
        <f t="shared" si="17"/>
        <v/>
      </c>
      <c r="M90" s="182" t="str">
        <f t="shared" si="17"/>
        <v/>
      </c>
      <c r="N90" s="182" t="str">
        <f t="shared" si="17"/>
        <v/>
      </c>
      <c r="O90" s="182" t="str">
        <f t="shared" si="17"/>
        <v/>
      </c>
      <c r="P90" s="182" t="str">
        <f t="shared" si="17"/>
        <v/>
      </c>
      <c r="Q90" s="182" t="str">
        <f t="shared" si="17"/>
        <v/>
      </c>
    </row>
    <row r="91" spans="1:17" x14ac:dyDescent="0.25">
      <c r="A91" s="180" t="s">
        <v>40</v>
      </c>
      <c r="B91" s="182" t="str">
        <f t="shared" ref="B91:Q91" si="18">IF(B$53=0,"",B$53/B$11)</f>
        <v/>
      </c>
      <c r="C91" s="182" t="str">
        <f t="shared" si="18"/>
        <v/>
      </c>
      <c r="D91" s="182" t="str">
        <f t="shared" si="18"/>
        <v/>
      </c>
      <c r="E91" s="182" t="str">
        <f t="shared" si="18"/>
        <v/>
      </c>
      <c r="F91" s="182" t="str">
        <f t="shared" si="18"/>
        <v/>
      </c>
      <c r="G91" s="182" t="str">
        <f t="shared" si="18"/>
        <v/>
      </c>
      <c r="H91" s="182" t="str">
        <f t="shared" si="18"/>
        <v/>
      </c>
      <c r="I91" s="182" t="str">
        <f t="shared" si="18"/>
        <v/>
      </c>
      <c r="J91" s="182" t="str">
        <f t="shared" si="18"/>
        <v/>
      </c>
      <c r="K91" s="182" t="str">
        <f t="shared" si="18"/>
        <v/>
      </c>
      <c r="L91" s="182">
        <f t="shared" si="18"/>
        <v>0.40443762954220336</v>
      </c>
      <c r="M91" s="182">
        <f t="shared" si="18"/>
        <v>0.40383120653743398</v>
      </c>
      <c r="N91" s="182">
        <f t="shared" si="18"/>
        <v>0.40361701856497173</v>
      </c>
      <c r="O91" s="182">
        <f t="shared" si="18"/>
        <v>0.40327912380997616</v>
      </c>
      <c r="P91" s="182">
        <f t="shared" si="18"/>
        <v>0.40248379921456084</v>
      </c>
      <c r="Q91" s="182">
        <f t="shared" si="18"/>
        <v>0.4020037757857568</v>
      </c>
    </row>
    <row r="92" spans="1:17" x14ac:dyDescent="0.25">
      <c r="A92" s="108" t="s">
        <v>39</v>
      </c>
      <c r="B92" s="112" t="str">
        <f t="shared" ref="B92:Q92" si="19">IF(B$54=0,"",B$54/B$12)</f>
        <v/>
      </c>
      <c r="C92" s="112" t="str">
        <f t="shared" si="19"/>
        <v/>
      </c>
      <c r="D92" s="112" t="str">
        <f t="shared" si="19"/>
        <v/>
      </c>
      <c r="E92" s="112" t="str">
        <f t="shared" si="19"/>
        <v/>
      </c>
      <c r="F92" s="112" t="str">
        <f t="shared" si="19"/>
        <v/>
      </c>
      <c r="G92" s="112" t="str">
        <f t="shared" si="19"/>
        <v/>
      </c>
      <c r="H92" s="112" t="str">
        <f t="shared" si="19"/>
        <v/>
      </c>
      <c r="I92" s="112" t="str">
        <f t="shared" si="19"/>
        <v/>
      </c>
      <c r="J92" s="112" t="str">
        <f t="shared" si="19"/>
        <v/>
      </c>
      <c r="K92" s="112" t="str">
        <f t="shared" si="19"/>
        <v/>
      </c>
      <c r="L92" s="112" t="str">
        <f t="shared" si="19"/>
        <v/>
      </c>
      <c r="M92" s="112" t="str">
        <f t="shared" si="19"/>
        <v/>
      </c>
      <c r="N92" s="112" t="str">
        <f t="shared" si="19"/>
        <v/>
      </c>
      <c r="O92" s="112" t="str">
        <f t="shared" si="19"/>
        <v/>
      </c>
      <c r="P92" s="112" t="str">
        <f t="shared" si="19"/>
        <v/>
      </c>
      <c r="Q92" s="112" t="str">
        <f t="shared" si="19"/>
        <v/>
      </c>
    </row>
    <row r="93" spans="1:17" x14ac:dyDescent="0.25">
      <c r="A93" s="184" t="s">
        <v>102</v>
      </c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</row>
    <row r="94" spans="1:17" x14ac:dyDescent="0.25">
      <c r="A94" s="210" t="s">
        <v>41</v>
      </c>
      <c r="B94" s="113" t="str">
        <f t="shared" ref="B94:Q94" si="20">IF(SUM(B95,B96)=0,"",SUM(B95,B96))</f>
        <v/>
      </c>
      <c r="C94" s="113" t="str">
        <f t="shared" si="20"/>
        <v/>
      </c>
      <c r="D94" s="113" t="str">
        <f t="shared" si="20"/>
        <v/>
      </c>
      <c r="E94" s="113" t="str">
        <f t="shared" si="20"/>
        <v/>
      </c>
      <c r="F94" s="113" t="str">
        <f t="shared" si="20"/>
        <v/>
      </c>
      <c r="G94" s="113" t="str">
        <f t="shared" si="20"/>
        <v/>
      </c>
      <c r="H94" s="113" t="str">
        <f t="shared" si="20"/>
        <v/>
      </c>
      <c r="I94" s="113" t="str">
        <f t="shared" si="20"/>
        <v/>
      </c>
      <c r="J94" s="113" t="str">
        <f t="shared" si="20"/>
        <v/>
      </c>
      <c r="K94" s="113" t="str">
        <f t="shared" si="20"/>
        <v/>
      </c>
      <c r="L94" s="113" t="str">
        <f t="shared" si="20"/>
        <v/>
      </c>
      <c r="M94" s="113" t="str">
        <f t="shared" si="20"/>
        <v/>
      </c>
      <c r="N94" s="113" t="str">
        <f t="shared" si="20"/>
        <v/>
      </c>
      <c r="O94" s="113" t="str">
        <f t="shared" si="20"/>
        <v/>
      </c>
      <c r="P94" s="113" t="str">
        <f t="shared" si="20"/>
        <v/>
      </c>
      <c r="Q94" s="113" t="str">
        <f t="shared" si="20"/>
        <v/>
      </c>
    </row>
    <row r="95" spans="1:17" x14ac:dyDescent="0.25">
      <c r="A95" s="179" t="s">
        <v>173</v>
      </c>
      <c r="B95" s="182" t="str">
        <f>IF(CHI_ued!B$15=0,"",CHI_ued!B$15/B$10)</f>
        <v/>
      </c>
      <c r="C95" s="182" t="str">
        <f>IF(CHI_ued!C$15=0,"",CHI_ued!C$15/C$10)</f>
        <v/>
      </c>
      <c r="D95" s="182" t="str">
        <f>IF(CHI_ued!D$15=0,"",CHI_ued!D$15/D$10)</f>
        <v/>
      </c>
      <c r="E95" s="182" t="str">
        <f>IF(CHI_ued!E$15=0,"",CHI_ued!E$15/E$10)</f>
        <v/>
      </c>
      <c r="F95" s="182" t="str">
        <f>IF(CHI_ued!F$15=0,"",CHI_ued!F$15/F$10)</f>
        <v/>
      </c>
      <c r="G95" s="182" t="str">
        <f>IF(CHI_ued!G$15=0,"",CHI_ued!G$15/G$10)</f>
        <v/>
      </c>
      <c r="H95" s="182" t="str">
        <f>IF(CHI_ued!H$15=0,"",CHI_ued!H$15/H$10)</f>
        <v/>
      </c>
      <c r="I95" s="182" t="str">
        <f>IF(CHI_ued!I$15=0,"",CHI_ued!I$15/I$10)</f>
        <v/>
      </c>
      <c r="J95" s="182" t="str">
        <f>IF(CHI_ued!J$15=0,"",CHI_ued!J$15/J$10)</f>
        <v/>
      </c>
      <c r="K95" s="182" t="str">
        <f>IF(CHI_ued!K$15=0,"",CHI_ued!K$15/K$10)</f>
        <v/>
      </c>
      <c r="L95" s="182" t="str">
        <f>IF(CHI_ued!L$15=0,"",CHI_ued!L$15/L$10)</f>
        <v/>
      </c>
      <c r="M95" s="182" t="str">
        <f>IF(CHI_ued!M$15=0,"",CHI_ued!M$15/M$10)</f>
        <v/>
      </c>
      <c r="N95" s="182" t="str">
        <f>IF(CHI_ued!N$15=0,"",CHI_ued!N$15/N$10)</f>
        <v/>
      </c>
      <c r="O95" s="182" t="str">
        <f>IF(CHI_ued!O$15=0,"",CHI_ued!O$15/O$10)</f>
        <v/>
      </c>
      <c r="P95" s="182" t="str">
        <f>IF(CHI_ued!P$15=0,"",CHI_ued!P$15/P$10)</f>
        <v/>
      </c>
      <c r="Q95" s="182" t="str">
        <f>IF(CHI_ued!Q$15=0,"",CHI_ued!Q$15/Q$10)</f>
        <v/>
      </c>
    </row>
    <row r="96" spans="1:17" x14ac:dyDescent="0.25">
      <c r="A96" s="179" t="s">
        <v>172</v>
      </c>
      <c r="B96" s="182" t="str">
        <f>IF((CHI_ued!B$5-CHI_ued!B$15)=0,"",(CHI_ued!B$5-CHI_ued!B$15)/B$10)</f>
        <v/>
      </c>
      <c r="C96" s="182" t="str">
        <f>IF((CHI_ued!C$5-CHI_ued!C$15)=0,"",(CHI_ued!C$5-CHI_ued!C$15)/C$10)</f>
        <v/>
      </c>
      <c r="D96" s="182" t="str">
        <f>IF((CHI_ued!D$5-CHI_ued!D$15)=0,"",(CHI_ued!D$5-CHI_ued!D$15)/D$10)</f>
        <v/>
      </c>
      <c r="E96" s="182" t="str">
        <f>IF((CHI_ued!E$5-CHI_ued!E$15)=0,"",(CHI_ued!E$5-CHI_ued!E$15)/E$10)</f>
        <v/>
      </c>
      <c r="F96" s="182" t="str">
        <f>IF((CHI_ued!F$5-CHI_ued!F$15)=0,"",(CHI_ued!F$5-CHI_ued!F$15)/F$10)</f>
        <v/>
      </c>
      <c r="G96" s="182" t="str">
        <f>IF((CHI_ued!G$5-CHI_ued!G$15)=0,"",(CHI_ued!G$5-CHI_ued!G$15)/G$10)</f>
        <v/>
      </c>
      <c r="H96" s="182" t="str">
        <f>IF((CHI_ued!H$5-CHI_ued!H$15)=0,"",(CHI_ued!H$5-CHI_ued!H$15)/H$10)</f>
        <v/>
      </c>
      <c r="I96" s="182" t="str">
        <f>IF((CHI_ued!I$5-CHI_ued!I$15)=0,"",(CHI_ued!I$5-CHI_ued!I$15)/I$10)</f>
        <v/>
      </c>
      <c r="J96" s="182" t="str">
        <f>IF((CHI_ued!J$5-CHI_ued!J$15)=0,"",(CHI_ued!J$5-CHI_ued!J$15)/J$10)</f>
        <v/>
      </c>
      <c r="K96" s="182" t="str">
        <f>IF((CHI_ued!K$5-CHI_ued!K$15)=0,"",(CHI_ued!K$5-CHI_ued!K$15)/K$10)</f>
        <v/>
      </c>
      <c r="L96" s="182" t="str">
        <f>IF((CHI_ued!L$5-CHI_ued!L$15)=0,"",(CHI_ued!L$5-CHI_ued!L$15)/L$10)</f>
        <v/>
      </c>
      <c r="M96" s="182" t="str">
        <f>IF((CHI_ued!M$5-CHI_ued!M$15)=0,"",(CHI_ued!M$5-CHI_ued!M$15)/M$10)</f>
        <v/>
      </c>
      <c r="N96" s="182" t="str">
        <f>IF((CHI_ued!N$5-CHI_ued!N$15)=0,"",(CHI_ued!N$5-CHI_ued!N$15)/N$10)</f>
        <v/>
      </c>
      <c r="O96" s="182" t="str">
        <f>IF((CHI_ued!O$5-CHI_ued!O$15)=0,"",(CHI_ued!O$5-CHI_ued!O$15)/O$10)</f>
        <v/>
      </c>
      <c r="P96" s="182" t="str">
        <f>IF((CHI_ued!P$5-CHI_ued!P$15)=0,"",(CHI_ued!P$5-CHI_ued!P$15)/P$10)</f>
        <v/>
      </c>
      <c r="Q96" s="182" t="str">
        <f>IF((CHI_ued!Q$5-CHI_ued!Q$15)=0,"",(CHI_ued!Q$5-CHI_ued!Q$15)/Q$10)</f>
        <v/>
      </c>
    </row>
    <row r="97" spans="1:17" x14ac:dyDescent="0.25">
      <c r="A97" s="180" t="s">
        <v>40</v>
      </c>
      <c r="B97" s="182" t="str">
        <f>IF(CHI_ued!B$60=0,"",CHI_ued!B$60/B$11)</f>
        <v/>
      </c>
      <c r="C97" s="182" t="str">
        <f>IF(CHI_ued!C$60=0,"",CHI_ued!C$60/C$11)</f>
        <v/>
      </c>
      <c r="D97" s="182" t="str">
        <f>IF(CHI_ued!D$60=0,"",CHI_ued!D$60/D$11)</f>
        <v/>
      </c>
      <c r="E97" s="182" t="str">
        <f>IF(CHI_ued!E$60=0,"",CHI_ued!E$60/E$11)</f>
        <v/>
      </c>
      <c r="F97" s="182" t="str">
        <f>IF(CHI_ued!F$60=0,"",CHI_ued!F$60/F$11)</f>
        <v/>
      </c>
      <c r="G97" s="182" t="str">
        <f>IF(CHI_ued!G$60=0,"",CHI_ued!G$60/G$11)</f>
        <v/>
      </c>
      <c r="H97" s="182" t="str">
        <f>IF(CHI_ued!H$60=0,"",CHI_ued!H$60/H$11)</f>
        <v/>
      </c>
      <c r="I97" s="182" t="str">
        <f>IF(CHI_ued!I$60=0,"",CHI_ued!I$60/I$11)</f>
        <v/>
      </c>
      <c r="J97" s="182" t="str">
        <f>IF(CHI_ued!J$60=0,"",CHI_ued!J$60/J$11)</f>
        <v/>
      </c>
      <c r="K97" s="182" t="str">
        <f>IF(CHI_ued!K$60=0,"",CHI_ued!K$60/K$11)</f>
        <v/>
      </c>
      <c r="L97" s="182">
        <f>IF(CHI_ued!L$60=0,"",CHI_ued!L$60/L$11)</f>
        <v>0.23571943710634466</v>
      </c>
      <c r="M97" s="182">
        <f>IF(CHI_ued!M$60=0,"",CHI_ued!M$60/M$11)</f>
        <v>0.23536599400686259</v>
      </c>
      <c r="N97" s="182">
        <f>IF(CHI_ued!N$60=0,"",CHI_ued!N$60/N$11)</f>
        <v>0.23524115827295494</v>
      </c>
      <c r="O97" s="182">
        <f>IF(CHI_ued!O$60=0,"",CHI_ued!O$60/O$11)</f>
        <v>0.23504422219275173</v>
      </c>
      <c r="P97" s="182">
        <f>IF(CHI_ued!P$60=0,"",CHI_ued!P$60/P$11)</f>
        <v>0.23458068108714208</v>
      </c>
      <c r="Q97" s="182">
        <f>IF(CHI_ued!Q$60=0,"",CHI_ued!Q$60/Q$11)</f>
        <v>0.23430090778176588</v>
      </c>
    </row>
    <row r="98" spans="1:17" x14ac:dyDescent="0.25">
      <c r="A98" s="108" t="s">
        <v>39</v>
      </c>
      <c r="B98" s="112" t="str">
        <f>IF(CHI_ued!B$108=0,"",CHI_ued!B$108/B$12)</f>
        <v/>
      </c>
      <c r="C98" s="112" t="str">
        <f>IF(CHI_ued!C$108=0,"",CHI_ued!C$108/C$12)</f>
        <v/>
      </c>
      <c r="D98" s="112" t="str">
        <f>IF(CHI_ued!D$108=0,"",CHI_ued!D$108/D$12)</f>
        <v/>
      </c>
      <c r="E98" s="112" t="str">
        <f>IF(CHI_ued!E$108=0,"",CHI_ued!E$108/E$12)</f>
        <v/>
      </c>
      <c r="F98" s="112" t="str">
        <f>IF(CHI_ued!F$108=0,"",CHI_ued!F$108/F$12)</f>
        <v/>
      </c>
      <c r="G98" s="112" t="str">
        <f>IF(CHI_ued!G$108=0,"",CHI_ued!G$108/G$12)</f>
        <v/>
      </c>
      <c r="H98" s="112" t="str">
        <f>IF(CHI_ued!H$108=0,"",CHI_ued!H$108/H$12)</f>
        <v/>
      </c>
      <c r="I98" s="112" t="str">
        <f>IF(CHI_ued!I$108=0,"",CHI_ued!I$108/I$12)</f>
        <v/>
      </c>
      <c r="J98" s="112" t="str">
        <f>IF(CHI_ued!J$108=0,"",CHI_ued!J$108/J$12)</f>
        <v/>
      </c>
      <c r="K98" s="112" t="str">
        <f>IF(CHI_ued!K$108=0,"",CHI_ued!K$108/K$12)</f>
        <v/>
      </c>
      <c r="L98" s="112" t="str">
        <f>IF(CHI_ued!L$108=0,"",CHI_ued!L$108/L$12)</f>
        <v/>
      </c>
      <c r="M98" s="112" t="str">
        <f>IF(CHI_ued!M$108=0,"",CHI_ued!M$108/M$12)</f>
        <v/>
      </c>
      <c r="N98" s="112" t="str">
        <f>IF(CHI_ued!N$108=0,"",CHI_ued!N$108/N$12)</f>
        <v/>
      </c>
      <c r="O98" s="112" t="str">
        <f>IF(CHI_ued!O$108=0,"",CHI_ued!O$108/O$12)</f>
        <v/>
      </c>
      <c r="P98" s="112" t="str">
        <f>IF(CHI_ued!P$108=0,"",CHI_ued!P$108/P$12)</f>
        <v/>
      </c>
      <c r="Q98" s="112" t="str">
        <f>IF(CHI_ued!Q$108=0,"",CHI_ued!Q$108/Q$12)</f>
        <v/>
      </c>
    </row>
    <row r="99" spans="1:17" x14ac:dyDescent="0.25">
      <c r="A99" s="39" t="s">
        <v>171</v>
      </c>
      <c r="B99" s="211" t="str">
        <f t="shared" ref="B99:Q99" si="21">IF(B$51=0,"",B$78/B$51)</f>
        <v/>
      </c>
      <c r="C99" s="211" t="str">
        <f t="shared" si="21"/>
        <v/>
      </c>
      <c r="D99" s="211" t="str">
        <f t="shared" si="21"/>
        <v/>
      </c>
      <c r="E99" s="211" t="str">
        <f t="shared" si="21"/>
        <v/>
      </c>
      <c r="F99" s="211" t="str">
        <f t="shared" si="21"/>
        <v/>
      </c>
      <c r="G99" s="211" t="str">
        <f t="shared" si="21"/>
        <v/>
      </c>
      <c r="H99" s="211" t="str">
        <f t="shared" si="21"/>
        <v/>
      </c>
      <c r="I99" s="211" t="str">
        <f t="shared" si="21"/>
        <v/>
      </c>
      <c r="J99" s="211" t="str">
        <f t="shared" si="21"/>
        <v/>
      </c>
      <c r="K99" s="211" t="str">
        <f t="shared" si="21"/>
        <v/>
      </c>
      <c r="L99" s="211">
        <f t="shared" si="21"/>
        <v>2.9435146062020769E-2</v>
      </c>
      <c r="M99" s="211">
        <f t="shared" si="21"/>
        <v>3.9392910435262239E-2</v>
      </c>
      <c r="N99" s="211">
        <f t="shared" si="21"/>
        <v>9.7870988203138803E-3</v>
      </c>
      <c r="O99" s="211">
        <f t="shared" si="21"/>
        <v>9.7682318986622493E-3</v>
      </c>
      <c r="P99" s="211">
        <f t="shared" si="21"/>
        <v>1.9858485989322487E-2</v>
      </c>
      <c r="Q99" s="211">
        <f t="shared" si="21"/>
        <v>1.9839421562838477E-2</v>
      </c>
    </row>
    <row r="100" spans="1:17" x14ac:dyDescent="0.25">
      <c r="A100" s="210" t="s">
        <v>170</v>
      </c>
      <c r="B100" s="109" t="str">
        <f t="shared" ref="B100:Q100" si="22">IF(B$52=0,"",B$79/B$52)</f>
        <v/>
      </c>
      <c r="C100" s="109" t="str">
        <f t="shared" si="22"/>
        <v/>
      </c>
      <c r="D100" s="109" t="str">
        <f t="shared" si="22"/>
        <v/>
      </c>
      <c r="E100" s="109" t="str">
        <f t="shared" si="22"/>
        <v/>
      </c>
      <c r="F100" s="109" t="str">
        <f t="shared" si="22"/>
        <v/>
      </c>
      <c r="G100" s="109" t="str">
        <f t="shared" si="22"/>
        <v/>
      </c>
      <c r="H100" s="109" t="str">
        <f t="shared" si="22"/>
        <v/>
      </c>
      <c r="I100" s="109" t="str">
        <f t="shared" si="22"/>
        <v/>
      </c>
      <c r="J100" s="109" t="str">
        <f t="shared" si="22"/>
        <v/>
      </c>
      <c r="K100" s="109" t="str">
        <f t="shared" si="22"/>
        <v/>
      </c>
      <c r="L100" s="109" t="str">
        <f t="shared" si="22"/>
        <v/>
      </c>
      <c r="M100" s="109" t="str">
        <f t="shared" si="22"/>
        <v/>
      </c>
      <c r="N100" s="109" t="str">
        <f t="shared" si="22"/>
        <v/>
      </c>
      <c r="O100" s="109" t="str">
        <f t="shared" si="22"/>
        <v/>
      </c>
      <c r="P100" s="109" t="str">
        <f t="shared" si="22"/>
        <v/>
      </c>
      <c r="Q100" s="109" t="str">
        <f t="shared" si="22"/>
        <v/>
      </c>
    </row>
    <row r="101" spans="1:17" x14ac:dyDescent="0.25">
      <c r="A101" s="180" t="s">
        <v>169</v>
      </c>
      <c r="B101" s="178" t="str">
        <f t="shared" ref="B101:Q101" si="23">IF(B$53=0,"",B$80/B$53)</f>
        <v/>
      </c>
      <c r="C101" s="178" t="str">
        <f t="shared" si="23"/>
        <v/>
      </c>
      <c r="D101" s="178" t="str">
        <f t="shared" si="23"/>
        <v/>
      </c>
      <c r="E101" s="178" t="str">
        <f t="shared" si="23"/>
        <v/>
      </c>
      <c r="F101" s="178" t="str">
        <f t="shared" si="23"/>
        <v/>
      </c>
      <c r="G101" s="178" t="str">
        <f t="shared" si="23"/>
        <v/>
      </c>
      <c r="H101" s="178" t="str">
        <f t="shared" si="23"/>
        <v/>
      </c>
      <c r="I101" s="178" t="str">
        <f t="shared" si="23"/>
        <v/>
      </c>
      <c r="J101" s="178" t="str">
        <f t="shared" si="23"/>
        <v/>
      </c>
      <c r="K101" s="178" t="str">
        <f t="shared" si="23"/>
        <v/>
      </c>
      <c r="L101" s="178">
        <f t="shared" si="23"/>
        <v>2.9435146062020769E-2</v>
      </c>
      <c r="M101" s="178">
        <f t="shared" si="23"/>
        <v>3.9392910435262239E-2</v>
      </c>
      <c r="N101" s="178">
        <f t="shared" si="23"/>
        <v>9.7870988203138803E-3</v>
      </c>
      <c r="O101" s="178">
        <f t="shared" si="23"/>
        <v>9.7682318986622493E-3</v>
      </c>
      <c r="P101" s="178">
        <f t="shared" si="23"/>
        <v>1.9858485989322487E-2</v>
      </c>
      <c r="Q101" s="178">
        <f t="shared" si="23"/>
        <v>1.9839421562838477E-2</v>
      </c>
    </row>
    <row r="102" spans="1:17" x14ac:dyDescent="0.25">
      <c r="A102" s="108" t="s">
        <v>39</v>
      </c>
      <c r="B102" s="107" t="str">
        <f t="shared" ref="B102:Q102" si="24">IF(B$54=0,"",B$81/B$54)</f>
        <v/>
      </c>
      <c r="C102" s="107" t="str">
        <f t="shared" si="24"/>
        <v/>
      </c>
      <c r="D102" s="107" t="str">
        <f t="shared" si="24"/>
        <v/>
      </c>
      <c r="E102" s="107" t="str">
        <f t="shared" si="24"/>
        <v/>
      </c>
      <c r="F102" s="107" t="str">
        <f t="shared" si="24"/>
        <v/>
      </c>
      <c r="G102" s="107" t="str">
        <f t="shared" si="24"/>
        <v/>
      </c>
      <c r="H102" s="107" t="str">
        <f t="shared" si="24"/>
        <v/>
      </c>
      <c r="I102" s="107" t="str">
        <f t="shared" si="24"/>
        <v/>
      </c>
      <c r="J102" s="107" t="str">
        <f t="shared" si="24"/>
        <v/>
      </c>
      <c r="K102" s="107" t="str">
        <f t="shared" si="24"/>
        <v/>
      </c>
      <c r="L102" s="107" t="str">
        <f t="shared" si="24"/>
        <v/>
      </c>
      <c r="M102" s="107" t="str">
        <f t="shared" si="24"/>
        <v/>
      </c>
      <c r="N102" s="107" t="str">
        <f t="shared" si="24"/>
        <v/>
      </c>
      <c r="O102" s="107" t="str">
        <f t="shared" si="24"/>
        <v/>
      </c>
      <c r="P102" s="107" t="str">
        <f t="shared" si="24"/>
        <v/>
      </c>
      <c r="Q102" s="107" t="str">
        <f t="shared" si="24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theme="4" tint="0.39997558519241921"/>
    <pageSetUpPr fitToPage="1"/>
  </sheetPr>
  <dimension ref="A1:Q24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243" t="s">
        <v>179</v>
      </c>
      <c r="B57" s="242">
        <v>0</v>
      </c>
      <c r="C57" s="242">
        <v>0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0</v>
      </c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3.2699005398919461</v>
      </c>
      <c r="M60" s="96">
        <v>3.2706392743367831</v>
      </c>
      <c r="N60" s="96">
        <v>3.4330909104811123</v>
      </c>
      <c r="O60" s="96">
        <v>3.4397217785750449</v>
      </c>
      <c r="P60" s="96">
        <v>3.5319913128177478</v>
      </c>
      <c r="Q60" s="96">
        <v>3.533369144759007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3.6785188320981203E-2</v>
      </c>
      <c r="M61" s="160">
        <v>3.6793498814019457E-2</v>
      </c>
      <c r="N61" s="160">
        <v>3.862102046359786E-2</v>
      </c>
      <c r="O61" s="160">
        <v>3.8695615310930728E-2</v>
      </c>
      <c r="P61" s="160">
        <v>3.9733613914251925E-2</v>
      </c>
      <c r="Q61" s="160">
        <v>3.9749114021003042E-2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0.23914817957279874</v>
      </c>
      <c r="M62" s="159">
        <v>0.23920220782091067</v>
      </c>
      <c r="N62" s="159">
        <v>0.2510833071322135</v>
      </c>
      <c r="O62" s="159">
        <v>0.25156826378893909</v>
      </c>
      <c r="P62" s="159">
        <v>0.25831650914838411</v>
      </c>
      <c r="Q62" s="159">
        <v>0.25841727857439245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4.4134020344091744E-2</v>
      </c>
      <c r="M63" s="159">
        <v>4.4143991081922941E-2</v>
      </c>
      <c r="N63" s="159">
        <v>4.6336609397696453E-2</v>
      </c>
      <c r="O63" s="159">
        <v>4.6426106574685905E-2</v>
      </c>
      <c r="P63" s="159">
        <v>4.767147335319407E-2</v>
      </c>
      <c r="Q63" s="159">
        <v>4.7690070023699613E-2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0.34945928904932144</v>
      </c>
      <c r="M64" s="159">
        <v>0.34953823873318479</v>
      </c>
      <c r="N64" s="159">
        <v>0.36689969440417969</v>
      </c>
      <c r="O64" s="159">
        <v>0.36760834545384191</v>
      </c>
      <c r="P64" s="159">
        <v>0.37746933218539325</v>
      </c>
      <c r="Q64" s="159">
        <v>0.3776165831995289</v>
      </c>
    </row>
    <row r="65" spans="1:17" x14ac:dyDescent="0.25">
      <c r="A65" s="129" t="s">
        <v>79</v>
      </c>
      <c r="B65" s="158">
        <v>0</v>
      </c>
      <c r="C65" s="158">
        <v>0</v>
      </c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0.10299852729874737</v>
      </c>
      <c r="M65" s="158">
        <v>0.10302179667925446</v>
      </c>
      <c r="N65" s="158">
        <v>0.108138857298074</v>
      </c>
      <c r="O65" s="158">
        <v>0.10834772287060603</v>
      </c>
      <c r="P65" s="158">
        <v>0.11125411895990538</v>
      </c>
      <c r="Q65" s="158">
        <v>0.1112975192588085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</row>
    <row r="67" spans="1:17" x14ac:dyDescent="0.25">
      <c r="A67" s="92" t="s">
        <v>26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0.10299852729874737</v>
      </c>
      <c r="M69" s="157">
        <v>0.10302179667925446</v>
      </c>
      <c r="N69" s="157">
        <v>0.108138857298074</v>
      </c>
      <c r="O69" s="157">
        <v>0.10834772287060603</v>
      </c>
      <c r="P69" s="157">
        <v>0.11125411895990538</v>
      </c>
      <c r="Q69" s="157">
        <v>0.1112975192588085</v>
      </c>
    </row>
    <row r="70" spans="1:17" x14ac:dyDescent="0.25">
      <c r="A70" s="156" t="s">
        <v>183</v>
      </c>
      <c r="B70" s="204">
        <v>0</v>
      </c>
      <c r="C70" s="204">
        <v>0</v>
      </c>
      <c r="D70" s="204">
        <v>0</v>
      </c>
      <c r="E70" s="204">
        <v>0</v>
      </c>
      <c r="F70" s="204">
        <v>0</v>
      </c>
      <c r="G70" s="204">
        <v>0</v>
      </c>
      <c r="H70" s="204">
        <v>0</v>
      </c>
      <c r="I70" s="204">
        <v>0</v>
      </c>
      <c r="J70" s="204">
        <v>0</v>
      </c>
      <c r="K70" s="204">
        <v>0</v>
      </c>
      <c r="L70" s="204">
        <v>0.15809496660853356</v>
      </c>
      <c r="M70" s="204">
        <v>0.15813068335158564</v>
      </c>
      <c r="N70" s="204">
        <v>0.16598498524193853</v>
      </c>
      <c r="O70" s="204">
        <v>0.16630557813371208</v>
      </c>
      <c r="P70" s="204">
        <v>0.1707666767992902</v>
      </c>
      <c r="Q70" s="204">
        <v>0.17083329298289826</v>
      </c>
    </row>
    <row r="71" spans="1:17" x14ac:dyDescent="0.25">
      <c r="A71" s="152" t="s">
        <v>192</v>
      </c>
      <c r="B71" s="151">
        <v>0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0.15809496660853356</v>
      </c>
      <c r="M82" s="151">
        <v>0.15813068335158564</v>
      </c>
      <c r="N82" s="151">
        <v>0.16598498524193853</v>
      </c>
      <c r="O82" s="151">
        <v>0.16630557813371208</v>
      </c>
      <c r="P82" s="151">
        <v>0.1707666767992902</v>
      </c>
      <c r="Q82" s="151">
        <v>0.17083329298289826</v>
      </c>
    </row>
    <row r="83" spans="1:17" x14ac:dyDescent="0.25">
      <c r="A83" s="156" t="s">
        <v>181</v>
      </c>
      <c r="B83" s="204">
        <v>0</v>
      </c>
      <c r="C83" s="204">
        <v>0</v>
      </c>
      <c r="D83" s="204">
        <v>0</v>
      </c>
      <c r="E83" s="204">
        <v>0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1.5488055356548043</v>
      </c>
      <c r="M83" s="204">
        <v>1.5491554410979773</v>
      </c>
      <c r="N83" s="204">
        <v>1.6261015103337195</v>
      </c>
      <c r="O83" s="204">
        <v>1.6292422557737687</v>
      </c>
      <c r="P83" s="204">
        <v>1.6729462044608783</v>
      </c>
      <c r="Q83" s="204">
        <v>1.6735988217841848</v>
      </c>
    </row>
    <row r="84" spans="1:17" x14ac:dyDescent="0.25">
      <c r="A84" s="152" t="s">
        <v>190</v>
      </c>
      <c r="B84" s="151">
        <v>0</v>
      </c>
      <c r="C84" s="151">
        <v>0</v>
      </c>
      <c r="D84" s="151">
        <v>0</v>
      </c>
      <c r="E84" s="151">
        <v>0</v>
      </c>
      <c r="F84" s="151">
        <v>0</v>
      </c>
      <c r="G84" s="151">
        <v>0</v>
      </c>
      <c r="H84" s="151">
        <v>0</v>
      </c>
      <c r="I84" s="151">
        <v>0</v>
      </c>
      <c r="J84" s="151">
        <v>0</v>
      </c>
      <c r="K84" s="151">
        <v>0</v>
      </c>
      <c r="L84" s="151">
        <v>0</v>
      </c>
      <c r="M84" s="151">
        <v>0</v>
      </c>
      <c r="N84" s="151">
        <v>0</v>
      </c>
      <c r="O84" s="151">
        <v>0</v>
      </c>
      <c r="P84" s="151">
        <v>0</v>
      </c>
      <c r="Q84" s="151">
        <v>0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0</v>
      </c>
      <c r="C89" s="208">
        <v>0</v>
      </c>
      <c r="D89" s="208">
        <v>0</v>
      </c>
      <c r="E89" s="208">
        <v>0</v>
      </c>
      <c r="F89" s="208">
        <v>0</v>
      </c>
      <c r="G89" s="208">
        <v>0</v>
      </c>
      <c r="H89" s="208">
        <v>0</v>
      </c>
      <c r="I89" s="208">
        <v>0</v>
      </c>
      <c r="J89" s="208">
        <v>0</v>
      </c>
      <c r="K89" s="208">
        <v>0</v>
      </c>
      <c r="L89" s="208">
        <v>0</v>
      </c>
      <c r="M89" s="208">
        <v>0</v>
      </c>
      <c r="N89" s="208">
        <v>0</v>
      </c>
      <c r="O89" s="208">
        <v>0</v>
      </c>
      <c r="P89" s="208">
        <v>0</v>
      </c>
      <c r="Q89" s="208">
        <v>0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1.5488055356548043</v>
      </c>
      <c r="M90" s="151">
        <v>1.5491554410979773</v>
      </c>
      <c r="N90" s="151">
        <v>1.6261015103337195</v>
      </c>
      <c r="O90" s="151">
        <v>1.6292422557737687</v>
      </c>
      <c r="P90" s="151">
        <v>1.6729462044608783</v>
      </c>
      <c r="Q90" s="151">
        <v>1.6735988217841848</v>
      </c>
    </row>
    <row r="91" spans="1:17" x14ac:dyDescent="0.25">
      <c r="A91" s="156" t="s">
        <v>180</v>
      </c>
      <c r="B91" s="155">
        <v>0</v>
      </c>
      <c r="C91" s="155">
        <v>0</v>
      </c>
      <c r="D91" s="155">
        <v>0</v>
      </c>
      <c r="E91" s="155">
        <v>0</v>
      </c>
      <c r="F91" s="155">
        <v>0</v>
      </c>
      <c r="G91" s="155">
        <v>0</v>
      </c>
      <c r="H91" s="155">
        <v>0</v>
      </c>
      <c r="I91" s="155">
        <v>0</v>
      </c>
      <c r="J91" s="155">
        <v>0</v>
      </c>
      <c r="K91" s="155">
        <v>0</v>
      </c>
      <c r="L91" s="155">
        <v>0.31618993321706712</v>
      </c>
      <c r="M91" s="155">
        <v>0.31626136670317129</v>
      </c>
      <c r="N91" s="155">
        <v>0.33196997048387705</v>
      </c>
      <c r="O91" s="155">
        <v>0.33261115626742416</v>
      </c>
      <c r="P91" s="155">
        <v>0.34153335359858039</v>
      </c>
      <c r="Q91" s="155">
        <v>0.34166658596579652</v>
      </c>
    </row>
    <row r="92" spans="1:17" x14ac:dyDescent="0.25">
      <c r="A92" s="152" t="s">
        <v>193</v>
      </c>
      <c r="B92" s="151">
        <v>0</v>
      </c>
      <c r="C92" s="151">
        <v>0</v>
      </c>
      <c r="D92" s="151">
        <v>0</v>
      </c>
      <c r="E92" s="151">
        <v>0</v>
      </c>
      <c r="F92" s="151">
        <v>0</v>
      </c>
      <c r="G92" s="151">
        <v>0</v>
      </c>
      <c r="H92" s="151">
        <v>0</v>
      </c>
      <c r="I92" s="151">
        <v>0</v>
      </c>
      <c r="J92" s="151">
        <v>0</v>
      </c>
      <c r="K92" s="151">
        <v>0</v>
      </c>
      <c r="L92" s="151">
        <v>0</v>
      </c>
      <c r="M92" s="151">
        <v>0</v>
      </c>
      <c r="N92" s="151">
        <v>0</v>
      </c>
      <c r="O92" s="151">
        <v>0</v>
      </c>
      <c r="P92" s="151">
        <v>0</v>
      </c>
      <c r="Q92" s="151">
        <v>0</v>
      </c>
    </row>
    <row r="93" spans="1:17" x14ac:dyDescent="0.25">
      <c r="A93" s="152" t="s">
        <v>187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0.31618993321706712</v>
      </c>
      <c r="M104" s="151">
        <v>0.31626136670317129</v>
      </c>
      <c r="N104" s="151">
        <v>0.33196997048387705</v>
      </c>
      <c r="O104" s="151">
        <v>0.33261115626742416</v>
      </c>
      <c r="P104" s="151">
        <v>0.34153335359858039</v>
      </c>
      <c r="Q104" s="151">
        <v>0.34166658596579652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0.47428489982560063</v>
      </c>
      <c r="M105" s="242">
        <v>0.47439205005475688</v>
      </c>
      <c r="N105" s="242">
        <v>0.49795495572581555</v>
      </c>
      <c r="O105" s="242">
        <v>0.49891673440113626</v>
      </c>
      <c r="P105" s="242">
        <v>0.51230003039787064</v>
      </c>
      <c r="Q105" s="242">
        <v>0.51249987894869475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0</v>
      </c>
      <c r="C108" s="96">
        <v>0</v>
      </c>
      <c r="D108" s="96">
        <v>0</v>
      </c>
      <c r="E108" s="96">
        <v>0</v>
      </c>
      <c r="F108" s="96">
        <v>0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96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</v>
      </c>
      <c r="C113" s="158">
        <v>0</v>
      </c>
      <c r="D113" s="158">
        <v>0</v>
      </c>
      <c r="E113" s="158">
        <v>0</v>
      </c>
      <c r="F113" s="158">
        <v>0</v>
      </c>
      <c r="G113" s="158">
        <v>0</v>
      </c>
      <c r="H113" s="158">
        <v>0</v>
      </c>
      <c r="I113" s="158">
        <v>0</v>
      </c>
      <c r="J113" s="158">
        <v>0</v>
      </c>
      <c r="K113" s="158">
        <v>0</v>
      </c>
      <c r="L113" s="158">
        <v>0</v>
      </c>
      <c r="M113" s="158">
        <v>0</v>
      </c>
      <c r="N113" s="158">
        <v>0</v>
      </c>
      <c r="O113" s="158">
        <v>0</v>
      </c>
      <c r="P113" s="158">
        <v>0</v>
      </c>
      <c r="Q113" s="158">
        <v>0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</v>
      </c>
      <c r="Q114" s="91">
        <v>0</v>
      </c>
    </row>
    <row r="115" spans="1:17" x14ac:dyDescent="0.25">
      <c r="A115" s="92" t="s">
        <v>26</v>
      </c>
      <c r="B115" s="91">
        <v>0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0</v>
      </c>
      <c r="C118" s="204">
        <v>0</v>
      </c>
      <c r="D118" s="204">
        <v>0</v>
      </c>
      <c r="E118" s="204">
        <v>0</v>
      </c>
      <c r="F118" s="204">
        <v>0</v>
      </c>
      <c r="G118" s="204">
        <v>0</v>
      </c>
      <c r="H118" s="204">
        <v>0</v>
      </c>
      <c r="I118" s="204">
        <v>0</v>
      </c>
      <c r="J118" s="204">
        <v>0</v>
      </c>
      <c r="K118" s="204">
        <v>0</v>
      </c>
      <c r="L118" s="204">
        <v>0</v>
      </c>
      <c r="M118" s="204">
        <v>0</v>
      </c>
      <c r="N118" s="204">
        <v>0</v>
      </c>
      <c r="O118" s="204">
        <v>0</v>
      </c>
      <c r="P118" s="204">
        <v>0</v>
      </c>
      <c r="Q118" s="204">
        <v>0</v>
      </c>
    </row>
    <row r="119" spans="1:17" x14ac:dyDescent="0.25">
      <c r="A119" s="152" t="s">
        <v>192</v>
      </c>
      <c r="B119" s="151">
        <v>0</v>
      </c>
      <c r="C119" s="151">
        <v>0</v>
      </c>
      <c r="D119" s="151">
        <v>0</v>
      </c>
      <c r="E119" s="151">
        <v>0</v>
      </c>
      <c r="F119" s="151">
        <v>0</v>
      </c>
      <c r="G119" s="151">
        <v>0</v>
      </c>
      <c r="H119" s="151">
        <v>0</v>
      </c>
      <c r="I119" s="151">
        <v>0</v>
      </c>
      <c r="J119" s="151">
        <v>0</v>
      </c>
      <c r="K119" s="151">
        <v>0</v>
      </c>
      <c r="L119" s="151">
        <v>0</v>
      </c>
      <c r="M119" s="151">
        <v>0</v>
      </c>
      <c r="N119" s="151">
        <v>0</v>
      </c>
      <c r="O119" s="151">
        <v>0</v>
      </c>
      <c r="P119" s="151">
        <v>0</v>
      </c>
      <c r="Q119" s="151">
        <v>0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0</v>
      </c>
      <c r="Q123" s="87">
        <v>0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</v>
      </c>
      <c r="C126" s="87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0</v>
      </c>
      <c r="N126" s="87">
        <v>0</v>
      </c>
      <c r="O126" s="87">
        <v>0</v>
      </c>
      <c r="P126" s="87">
        <v>0</v>
      </c>
      <c r="Q126" s="87">
        <v>0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0</v>
      </c>
      <c r="C131" s="204">
        <v>0</v>
      </c>
      <c r="D131" s="204">
        <v>0</v>
      </c>
      <c r="E131" s="204">
        <v>0</v>
      </c>
      <c r="F131" s="204">
        <v>0</v>
      </c>
      <c r="G131" s="204">
        <v>0</v>
      </c>
      <c r="H131" s="204">
        <v>0</v>
      </c>
      <c r="I131" s="204">
        <v>0</v>
      </c>
      <c r="J131" s="204">
        <v>0</v>
      </c>
      <c r="K131" s="204">
        <v>0</v>
      </c>
      <c r="L131" s="204">
        <v>0</v>
      </c>
      <c r="M131" s="204">
        <v>0</v>
      </c>
      <c r="N131" s="204">
        <v>0</v>
      </c>
      <c r="O131" s="204">
        <v>0</v>
      </c>
      <c r="P131" s="204">
        <v>0</v>
      </c>
      <c r="Q131" s="204">
        <v>0</v>
      </c>
    </row>
    <row r="132" spans="1:17" x14ac:dyDescent="0.25">
      <c r="A132" s="152" t="s">
        <v>190</v>
      </c>
      <c r="B132" s="151">
        <v>0</v>
      </c>
      <c r="C132" s="151">
        <v>0</v>
      </c>
      <c r="D132" s="151">
        <v>0</v>
      </c>
      <c r="E132" s="151">
        <v>0</v>
      </c>
      <c r="F132" s="151">
        <v>0</v>
      </c>
      <c r="G132" s="151">
        <v>0</v>
      </c>
      <c r="H132" s="151">
        <v>0</v>
      </c>
      <c r="I132" s="151">
        <v>0</v>
      </c>
      <c r="J132" s="151">
        <v>0</v>
      </c>
      <c r="K132" s="151">
        <v>0</v>
      </c>
      <c r="L132" s="151">
        <v>0</v>
      </c>
      <c r="M132" s="151">
        <v>0</v>
      </c>
      <c r="N132" s="151">
        <v>0</v>
      </c>
      <c r="O132" s="151">
        <v>0</v>
      </c>
      <c r="P132" s="151">
        <v>0</v>
      </c>
      <c r="Q132" s="151">
        <v>0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</v>
      </c>
      <c r="C137" s="208">
        <v>0</v>
      </c>
      <c r="D137" s="208">
        <v>0</v>
      </c>
      <c r="E137" s="208">
        <v>0</v>
      </c>
      <c r="F137" s="208">
        <v>0</v>
      </c>
      <c r="G137" s="208">
        <v>0</v>
      </c>
      <c r="H137" s="208">
        <v>0</v>
      </c>
      <c r="I137" s="208">
        <v>0</v>
      </c>
      <c r="J137" s="208">
        <v>0</v>
      </c>
      <c r="K137" s="208">
        <v>0</v>
      </c>
      <c r="L137" s="208">
        <v>0</v>
      </c>
      <c r="M137" s="208">
        <v>0</v>
      </c>
      <c r="N137" s="208">
        <v>0</v>
      </c>
      <c r="O137" s="208">
        <v>0</v>
      </c>
      <c r="P137" s="208">
        <v>0</v>
      </c>
      <c r="Q137" s="208">
        <v>0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0</v>
      </c>
      <c r="C139" s="155">
        <v>0</v>
      </c>
      <c r="D139" s="155">
        <v>0</v>
      </c>
      <c r="E139" s="155">
        <v>0</v>
      </c>
      <c r="F139" s="155">
        <v>0</v>
      </c>
      <c r="G139" s="155">
        <v>0</v>
      </c>
      <c r="H139" s="155">
        <v>0</v>
      </c>
      <c r="I139" s="155">
        <v>0</v>
      </c>
      <c r="J139" s="155">
        <v>0</v>
      </c>
      <c r="K139" s="155">
        <v>0</v>
      </c>
      <c r="L139" s="155">
        <v>0</v>
      </c>
      <c r="M139" s="155">
        <v>0</v>
      </c>
      <c r="N139" s="155">
        <v>0</v>
      </c>
      <c r="O139" s="155">
        <v>0</v>
      </c>
      <c r="P139" s="155">
        <v>0</v>
      </c>
      <c r="Q139" s="155">
        <v>0</v>
      </c>
    </row>
    <row r="140" spans="1:17" x14ac:dyDescent="0.25">
      <c r="A140" s="152" t="s">
        <v>193</v>
      </c>
      <c r="B140" s="151">
        <v>0</v>
      </c>
      <c r="C140" s="151">
        <v>0</v>
      </c>
      <c r="D140" s="151">
        <v>0</v>
      </c>
      <c r="E140" s="151">
        <v>0</v>
      </c>
      <c r="F140" s="151">
        <v>0</v>
      </c>
      <c r="G140" s="151">
        <v>0</v>
      </c>
      <c r="H140" s="151">
        <v>0</v>
      </c>
      <c r="I140" s="151">
        <v>0</v>
      </c>
      <c r="J140" s="151">
        <v>0</v>
      </c>
      <c r="K140" s="151">
        <v>0</v>
      </c>
      <c r="L140" s="151">
        <v>0</v>
      </c>
      <c r="M140" s="151">
        <v>0</v>
      </c>
      <c r="N140" s="151">
        <v>0</v>
      </c>
      <c r="O140" s="151">
        <v>0</v>
      </c>
      <c r="P140" s="151">
        <v>0</v>
      </c>
      <c r="Q140" s="151">
        <v>0</v>
      </c>
    </row>
    <row r="141" spans="1:17" x14ac:dyDescent="0.25">
      <c r="A141" s="152" t="s">
        <v>187</v>
      </c>
      <c r="B141" s="151">
        <v>0</v>
      </c>
      <c r="C141" s="151">
        <v>0</v>
      </c>
      <c r="D141" s="151">
        <v>0</v>
      </c>
      <c r="E141" s="151">
        <v>0</v>
      </c>
      <c r="F141" s="151">
        <v>0</v>
      </c>
      <c r="G141" s="151">
        <v>0</v>
      </c>
      <c r="H141" s="151">
        <v>0</v>
      </c>
      <c r="I141" s="151">
        <v>0</v>
      </c>
      <c r="J141" s="151">
        <v>0</v>
      </c>
      <c r="K141" s="151">
        <v>0</v>
      </c>
      <c r="L141" s="151">
        <v>0</v>
      </c>
      <c r="M141" s="151">
        <v>0</v>
      </c>
      <c r="N141" s="151">
        <v>0</v>
      </c>
      <c r="O141" s="151">
        <v>0</v>
      </c>
      <c r="P141" s="151">
        <v>0</v>
      </c>
      <c r="Q141" s="151">
        <v>0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72" t="s">
        <v>179</v>
      </c>
      <c r="B172" s="234">
        <f t="shared" ref="B172:Q172" si="15">IF(B$57=0,0,B$57/B$5)</f>
        <v>0</v>
      </c>
      <c r="C172" s="234">
        <f t="shared" si="15"/>
        <v>0</v>
      </c>
      <c r="D172" s="234">
        <f t="shared" si="15"/>
        <v>0</v>
      </c>
      <c r="E172" s="234">
        <f t="shared" si="15"/>
        <v>0</v>
      </c>
      <c r="F172" s="234">
        <f t="shared" si="15"/>
        <v>0</v>
      </c>
      <c r="G172" s="234">
        <f t="shared" si="15"/>
        <v>0</v>
      </c>
      <c r="H172" s="234">
        <f t="shared" si="15"/>
        <v>0</v>
      </c>
      <c r="I172" s="234">
        <f t="shared" si="15"/>
        <v>0</v>
      </c>
      <c r="J172" s="234">
        <f t="shared" si="15"/>
        <v>0</v>
      </c>
      <c r="K172" s="234">
        <f t="shared" si="15"/>
        <v>0</v>
      </c>
      <c r="L172" s="234">
        <f t="shared" si="15"/>
        <v>0</v>
      </c>
      <c r="M172" s="234">
        <f t="shared" si="15"/>
        <v>0</v>
      </c>
      <c r="N172" s="234">
        <f t="shared" si="15"/>
        <v>0</v>
      </c>
      <c r="O172" s="234">
        <f t="shared" si="15"/>
        <v>0</v>
      </c>
      <c r="P172" s="234">
        <f t="shared" si="15"/>
        <v>0</v>
      </c>
      <c r="Q172" s="234">
        <f t="shared" si="15"/>
        <v>0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</v>
      </c>
      <c r="C175" s="77">
        <f t="shared" si="16"/>
        <v>0</v>
      </c>
      <c r="D175" s="77">
        <f t="shared" si="16"/>
        <v>0</v>
      </c>
      <c r="E175" s="77">
        <f t="shared" si="16"/>
        <v>0</v>
      </c>
      <c r="F175" s="77">
        <f t="shared" si="16"/>
        <v>0</v>
      </c>
      <c r="G175" s="77">
        <f t="shared" si="16"/>
        <v>0</v>
      </c>
      <c r="H175" s="77">
        <f t="shared" si="16"/>
        <v>0</v>
      </c>
      <c r="I175" s="77">
        <f t="shared" si="16"/>
        <v>0</v>
      </c>
      <c r="J175" s="77">
        <f t="shared" si="16"/>
        <v>0</v>
      </c>
      <c r="K175" s="77">
        <f t="shared" si="16"/>
        <v>0</v>
      </c>
      <c r="L175" s="77">
        <f t="shared" si="16"/>
        <v>0.99999999999999989</v>
      </c>
      <c r="M175" s="77">
        <f t="shared" si="16"/>
        <v>1</v>
      </c>
      <c r="N175" s="77">
        <f t="shared" si="16"/>
        <v>0.99999999999999989</v>
      </c>
      <c r="O175" s="77">
        <f t="shared" si="16"/>
        <v>0.99999999999999989</v>
      </c>
      <c r="P175" s="77">
        <f t="shared" si="16"/>
        <v>1.0000000000000002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0</v>
      </c>
      <c r="C176" s="240">
        <f t="shared" si="17"/>
        <v>0</v>
      </c>
      <c r="D176" s="240">
        <f t="shared" si="17"/>
        <v>0</v>
      </c>
      <c r="E176" s="240">
        <f t="shared" si="17"/>
        <v>0</v>
      </c>
      <c r="F176" s="240">
        <f t="shared" si="17"/>
        <v>0</v>
      </c>
      <c r="G176" s="240">
        <f t="shared" si="17"/>
        <v>0</v>
      </c>
      <c r="H176" s="240">
        <f t="shared" si="17"/>
        <v>0</v>
      </c>
      <c r="I176" s="240">
        <f t="shared" si="17"/>
        <v>0</v>
      </c>
      <c r="J176" s="240">
        <f t="shared" si="17"/>
        <v>0</v>
      </c>
      <c r="K176" s="240">
        <f t="shared" si="17"/>
        <v>0</v>
      </c>
      <c r="L176" s="240">
        <f t="shared" si="17"/>
        <v>1.1249635232696335E-2</v>
      </c>
      <c r="M176" s="240">
        <f t="shared" si="17"/>
        <v>1.1249635232696337E-2</v>
      </c>
      <c r="N176" s="240">
        <f t="shared" si="17"/>
        <v>1.1249635232696335E-2</v>
      </c>
      <c r="O176" s="240">
        <f t="shared" si="17"/>
        <v>1.1249635232696335E-2</v>
      </c>
      <c r="P176" s="240">
        <f t="shared" si="17"/>
        <v>1.1249635232696337E-2</v>
      </c>
      <c r="Q176" s="240">
        <f t="shared" si="17"/>
        <v>1.1249635232696335E-2</v>
      </c>
    </row>
    <row r="177" spans="1:17" x14ac:dyDescent="0.25">
      <c r="A177" s="76" t="s">
        <v>82</v>
      </c>
      <c r="B177" s="239">
        <f t="shared" ref="B177:Q177" si="18">IF(B$62=0,0,B$62/B$60)</f>
        <v>0</v>
      </c>
      <c r="C177" s="239">
        <f t="shared" si="18"/>
        <v>0</v>
      </c>
      <c r="D177" s="239">
        <f t="shared" si="18"/>
        <v>0</v>
      </c>
      <c r="E177" s="239">
        <f t="shared" si="18"/>
        <v>0</v>
      </c>
      <c r="F177" s="239">
        <f t="shared" si="18"/>
        <v>0</v>
      </c>
      <c r="G177" s="239">
        <f t="shared" si="18"/>
        <v>0</v>
      </c>
      <c r="H177" s="239">
        <f t="shared" si="18"/>
        <v>0</v>
      </c>
      <c r="I177" s="239">
        <f t="shared" si="18"/>
        <v>0</v>
      </c>
      <c r="J177" s="239">
        <f t="shared" si="18"/>
        <v>0</v>
      </c>
      <c r="K177" s="239">
        <f t="shared" si="18"/>
        <v>0</v>
      </c>
      <c r="L177" s="239">
        <f t="shared" si="18"/>
        <v>7.3136224376017689E-2</v>
      </c>
      <c r="M177" s="239">
        <f t="shared" si="18"/>
        <v>7.3136224376017703E-2</v>
      </c>
      <c r="N177" s="239">
        <f t="shared" si="18"/>
        <v>7.3136224376017689E-2</v>
      </c>
      <c r="O177" s="239">
        <f t="shared" si="18"/>
        <v>7.3136224376017675E-2</v>
      </c>
      <c r="P177" s="239">
        <f t="shared" si="18"/>
        <v>7.3136224376017703E-2</v>
      </c>
      <c r="Q177" s="239">
        <f t="shared" si="18"/>
        <v>7.3136224376017689E-2</v>
      </c>
    </row>
    <row r="178" spans="1:17" x14ac:dyDescent="0.25">
      <c r="A178" s="76" t="s">
        <v>81</v>
      </c>
      <c r="B178" s="239">
        <f t="shared" ref="B178:Q178" si="19">IF(B$63=0,0,B$63/B$60)</f>
        <v>0</v>
      </c>
      <c r="C178" s="239">
        <f t="shared" si="19"/>
        <v>0</v>
      </c>
      <c r="D178" s="239">
        <f t="shared" si="19"/>
        <v>0</v>
      </c>
      <c r="E178" s="239">
        <f t="shared" si="19"/>
        <v>0</v>
      </c>
      <c r="F178" s="239">
        <f t="shared" si="19"/>
        <v>0</v>
      </c>
      <c r="G178" s="239">
        <f t="shared" si="19"/>
        <v>0</v>
      </c>
      <c r="H178" s="239">
        <f t="shared" si="19"/>
        <v>0</v>
      </c>
      <c r="I178" s="239">
        <f t="shared" si="19"/>
        <v>0</v>
      </c>
      <c r="J178" s="239">
        <f t="shared" si="19"/>
        <v>0</v>
      </c>
      <c r="K178" s="239">
        <f t="shared" si="19"/>
        <v>0</v>
      </c>
      <c r="L178" s="239">
        <f t="shared" si="19"/>
        <v>1.3497052832545835E-2</v>
      </c>
      <c r="M178" s="239">
        <f t="shared" si="19"/>
        <v>1.3497052832545837E-2</v>
      </c>
      <c r="N178" s="239">
        <f t="shared" si="19"/>
        <v>1.3497052832545833E-2</v>
      </c>
      <c r="O178" s="239">
        <f t="shared" si="19"/>
        <v>1.3497052832545835E-2</v>
      </c>
      <c r="P178" s="239">
        <f t="shared" si="19"/>
        <v>1.3497052832545837E-2</v>
      </c>
      <c r="Q178" s="239">
        <f t="shared" si="19"/>
        <v>1.3497052832545835E-2</v>
      </c>
    </row>
    <row r="179" spans="1:17" x14ac:dyDescent="0.25">
      <c r="A179" s="76" t="s">
        <v>80</v>
      </c>
      <c r="B179" s="239">
        <f t="shared" ref="B179:Q179" si="20">IF(B$64=0,0,B$64/B$60)</f>
        <v>0</v>
      </c>
      <c r="C179" s="239">
        <f t="shared" si="20"/>
        <v>0</v>
      </c>
      <c r="D179" s="239">
        <f t="shared" si="20"/>
        <v>0</v>
      </c>
      <c r="E179" s="239">
        <f t="shared" si="20"/>
        <v>0</v>
      </c>
      <c r="F179" s="239">
        <f t="shared" si="20"/>
        <v>0</v>
      </c>
      <c r="G179" s="239">
        <f t="shared" si="20"/>
        <v>0</v>
      </c>
      <c r="H179" s="239">
        <f t="shared" si="20"/>
        <v>0</v>
      </c>
      <c r="I179" s="239">
        <f t="shared" si="20"/>
        <v>0</v>
      </c>
      <c r="J179" s="239">
        <f t="shared" si="20"/>
        <v>0</v>
      </c>
      <c r="K179" s="239">
        <f t="shared" si="20"/>
        <v>0</v>
      </c>
      <c r="L179" s="239">
        <f t="shared" si="20"/>
        <v>0.10687153471061518</v>
      </c>
      <c r="M179" s="239">
        <f t="shared" si="20"/>
        <v>0.10687153471061518</v>
      </c>
      <c r="N179" s="239">
        <f t="shared" si="20"/>
        <v>0.10687153471061518</v>
      </c>
      <c r="O179" s="239">
        <f t="shared" si="20"/>
        <v>0.10687153471061518</v>
      </c>
      <c r="P179" s="239">
        <f t="shared" si="20"/>
        <v>0.1068715347106152</v>
      </c>
      <c r="Q179" s="239">
        <f t="shared" si="20"/>
        <v>0.10687153471061518</v>
      </c>
    </row>
    <row r="180" spans="1:17" x14ac:dyDescent="0.25">
      <c r="A180" s="129" t="s">
        <v>79</v>
      </c>
      <c r="B180" s="238">
        <f t="shared" ref="B180:Q180" si="21">IF(B$65=0,0,B$65/B$60)</f>
        <v>0</v>
      </c>
      <c r="C180" s="238">
        <f t="shared" si="21"/>
        <v>0</v>
      </c>
      <c r="D180" s="238">
        <f t="shared" si="21"/>
        <v>0</v>
      </c>
      <c r="E180" s="238">
        <f t="shared" si="21"/>
        <v>0</v>
      </c>
      <c r="F180" s="238">
        <f t="shared" si="21"/>
        <v>0</v>
      </c>
      <c r="G180" s="238">
        <f t="shared" si="21"/>
        <v>0</v>
      </c>
      <c r="H180" s="238">
        <f t="shared" si="21"/>
        <v>0</v>
      </c>
      <c r="I180" s="238">
        <f t="shared" si="21"/>
        <v>0</v>
      </c>
      <c r="J180" s="238">
        <f t="shared" si="21"/>
        <v>0</v>
      </c>
      <c r="K180" s="238">
        <f t="shared" si="21"/>
        <v>0</v>
      </c>
      <c r="L180" s="238">
        <f t="shared" si="21"/>
        <v>3.1498978651549735E-2</v>
      </c>
      <c r="M180" s="238">
        <f t="shared" si="21"/>
        <v>3.1498978651549735E-2</v>
      </c>
      <c r="N180" s="238">
        <f t="shared" si="21"/>
        <v>3.1498978651549735E-2</v>
      </c>
      <c r="O180" s="238">
        <f t="shared" si="21"/>
        <v>3.1498978651549735E-2</v>
      </c>
      <c r="P180" s="238">
        <f t="shared" si="21"/>
        <v>3.1498978651549742E-2</v>
      </c>
      <c r="Q180" s="238">
        <f t="shared" si="21"/>
        <v>3.1498978651549735E-2</v>
      </c>
    </row>
    <row r="181" spans="1:17" x14ac:dyDescent="0.25">
      <c r="A181" s="127" t="s">
        <v>183</v>
      </c>
      <c r="B181" s="237">
        <f t="shared" ref="B181:Q181" si="22">IF(B$70=0,0,B$70/B$60)</f>
        <v>0</v>
      </c>
      <c r="C181" s="237">
        <f t="shared" si="22"/>
        <v>0</v>
      </c>
      <c r="D181" s="237">
        <f t="shared" si="22"/>
        <v>0</v>
      </c>
      <c r="E181" s="237">
        <f t="shared" si="22"/>
        <v>0</v>
      </c>
      <c r="F181" s="237">
        <f t="shared" si="22"/>
        <v>0</v>
      </c>
      <c r="G181" s="237">
        <f t="shared" si="22"/>
        <v>0</v>
      </c>
      <c r="H181" s="237">
        <f t="shared" si="22"/>
        <v>0</v>
      </c>
      <c r="I181" s="237">
        <f t="shared" si="22"/>
        <v>0</v>
      </c>
      <c r="J181" s="237">
        <f t="shared" si="22"/>
        <v>0</v>
      </c>
      <c r="K181" s="237">
        <f t="shared" si="22"/>
        <v>0</v>
      </c>
      <c r="L181" s="237">
        <f t="shared" si="22"/>
        <v>4.8348555156285521E-2</v>
      </c>
      <c r="M181" s="237">
        <f t="shared" si="22"/>
        <v>4.8348555156285528E-2</v>
      </c>
      <c r="N181" s="237">
        <f t="shared" si="22"/>
        <v>4.8348555156285521E-2</v>
      </c>
      <c r="O181" s="237">
        <f t="shared" si="22"/>
        <v>4.8348555156285521E-2</v>
      </c>
      <c r="P181" s="237">
        <f t="shared" si="22"/>
        <v>4.8348555156285521E-2</v>
      </c>
      <c r="Q181" s="237">
        <f t="shared" si="22"/>
        <v>4.8348555156285528E-2</v>
      </c>
    </row>
    <row r="182" spans="1:17" x14ac:dyDescent="0.25">
      <c r="A182" s="142" t="s">
        <v>192</v>
      </c>
      <c r="B182" s="235">
        <f t="shared" ref="B182:Q182" si="23">IF(B$71=0,0,B$71/B$60)</f>
        <v>0</v>
      </c>
      <c r="C182" s="235">
        <f t="shared" si="23"/>
        <v>0</v>
      </c>
      <c r="D182" s="235">
        <f t="shared" si="23"/>
        <v>0</v>
      </c>
      <c r="E182" s="235">
        <f t="shared" si="23"/>
        <v>0</v>
      </c>
      <c r="F182" s="235">
        <f t="shared" si="23"/>
        <v>0</v>
      </c>
      <c r="G182" s="235">
        <f t="shared" si="23"/>
        <v>0</v>
      </c>
      <c r="H182" s="235">
        <f t="shared" si="23"/>
        <v>0</v>
      </c>
      <c r="I182" s="235">
        <f t="shared" si="23"/>
        <v>0</v>
      </c>
      <c r="J182" s="235">
        <f t="shared" si="23"/>
        <v>0</v>
      </c>
      <c r="K182" s="235">
        <f t="shared" si="23"/>
        <v>0</v>
      </c>
      <c r="L182" s="235">
        <f t="shared" si="23"/>
        <v>0</v>
      </c>
      <c r="M182" s="235">
        <f t="shared" si="23"/>
        <v>0</v>
      </c>
      <c r="N182" s="235">
        <f t="shared" si="23"/>
        <v>0</v>
      </c>
      <c r="O182" s="235">
        <f t="shared" si="23"/>
        <v>0</v>
      </c>
      <c r="P182" s="235">
        <f t="shared" si="23"/>
        <v>0</v>
      </c>
      <c r="Q182" s="235">
        <f t="shared" si="23"/>
        <v>0</v>
      </c>
    </row>
    <row r="183" spans="1:17" x14ac:dyDescent="0.25">
      <c r="A183" s="142" t="s">
        <v>191</v>
      </c>
      <c r="B183" s="235">
        <f t="shared" ref="B183:Q183" si="24">IF(B$82=0,0,B$82/B$60)</f>
        <v>0</v>
      </c>
      <c r="C183" s="235">
        <f t="shared" si="24"/>
        <v>0</v>
      </c>
      <c r="D183" s="235">
        <f t="shared" si="24"/>
        <v>0</v>
      </c>
      <c r="E183" s="235">
        <f t="shared" si="24"/>
        <v>0</v>
      </c>
      <c r="F183" s="235">
        <f t="shared" si="24"/>
        <v>0</v>
      </c>
      <c r="G183" s="235">
        <f t="shared" si="24"/>
        <v>0</v>
      </c>
      <c r="H183" s="235">
        <f t="shared" si="24"/>
        <v>0</v>
      </c>
      <c r="I183" s="235">
        <f t="shared" si="24"/>
        <v>0</v>
      </c>
      <c r="J183" s="235">
        <f t="shared" si="24"/>
        <v>0</v>
      </c>
      <c r="K183" s="235">
        <f t="shared" si="24"/>
        <v>0</v>
      </c>
      <c r="L183" s="235">
        <f t="shared" si="24"/>
        <v>4.8348555156285521E-2</v>
      </c>
      <c r="M183" s="235">
        <f t="shared" si="24"/>
        <v>4.8348555156285528E-2</v>
      </c>
      <c r="N183" s="235">
        <f t="shared" si="24"/>
        <v>4.8348555156285521E-2</v>
      </c>
      <c r="O183" s="235">
        <f t="shared" si="24"/>
        <v>4.8348555156285521E-2</v>
      </c>
      <c r="P183" s="235">
        <f t="shared" si="24"/>
        <v>4.8348555156285521E-2</v>
      </c>
      <c r="Q183" s="235">
        <f t="shared" si="24"/>
        <v>4.8348555156285528E-2</v>
      </c>
    </row>
    <row r="184" spans="1:17" x14ac:dyDescent="0.25">
      <c r="A184" s="127" t="s">
        <v>181</v>
      </c>
      <c r="B184" s="237">
        <f t="shared" ref="B184:Q184" si="25">IF(B$83=0,0,B$83/B$60)</f>
        <v>0</v>
      </c>
      <c r="C184" s="237">
        <f t="shared" si="25"/>
        <v>0</v>
      </c>
      <c r="D184" s="237">
        <f t="shared" si="25"/>
        <v>0</v>
      </c>
      <c r="E184" s="237">
        <f t="shared" si="25"/>
        <v>0</v>
      </c>
      <c r="F184" s="237">
        <f t="shared" si="25"/>
        <v>0</v>
      </c>
      <c r="G184" s="237">
        <f t="shared" si="25"/>
        <v>0</v>
      </c>
      <c r="H184" s="237">
        <f t="shared" si="25"/>
        <v>0</v>
      </c>
      <c r="I184" s="237">
        <f t="shared" si="25"/>
        <v>0</v>
      </c>
      <c r="J184" s="237">
        <f t="shared" si="25"/>
        <v>0</v>
      </c>
      <c r="K184" s="237">
        <f t="shared" si="25"/>
        <v>0</v>
      </c>
      <c r="L184" s="237">
        <f t="shared" si="25"/>
        <v>0.4736552432588621</v>
      </c>
      <c r="M184" s="237">
        <f t="shared" si="25"/>
        <v>0.4736552432588621</v>
      </c>
      <c r="N184" s="237">
        <f t="shared" si="25"/>
        <v>0.4736552432588621</v>
      </c>
      <c r="O184" s="237">
        <f t="shared" si="25"/>
        <v>0.4736552432588621</v>
      </c>
      <c r="P184" s="237">
        <f t="shared" si="25"/>
        <v>0.47365524325886216</v>
      </c>
      <c r="Q184" s="237">
        <f t="shared" si="25"/>
        <v>0.47365524325886205</v>
      </c>
    </row>
    <row r="185" spans="1:17" x14ac:dyDescent="0.25">
      <c r="A185" s="142" t="s">
        <v>190</v>
      </c>
      <c r="B185" s="235">
        <f t="shared" ref="B185:Q185" si="26">IF(B$84=0,0,B$84/B$60)</f>
        <v>0</v>
      </c>
      <c r="C185" s="235">
        <f t="shared" si="26"/>
        <v>0</v>
      </c>
      <c r="D185" s="235">
        <f t="shared" si="26"/>
        <v>0</v>
      </c>
      <c r="E185" s="235">
        <f t="shared" si="26"/>
        <v>0</v>
      </c>
      <c r="F185" s="235">
        <f t="shared" si="26"/>
        <v>0</v>
      </c>
      <c r="G185" s="235">
        <f t="shared" si="26"/>
        <v>0</v>
      </c>
      <c r="H185" s="235">
        <f t="shared" si="26"/>
        <v>0</v>
      </c>
      <c r="I185" s="235">
        <f t="shared" si="26"/>
        <v>0</v>
      </c>
      <c r="J185" s="235">
        <f t="shared" si="26"/>
        <v>0</v>
      </c>
      <c r="K185" s="235">
        <f t="shared" si="26"/>
        <v>0</v>
      </c>
      <c r="L185" s="235">
        <f t="shared" si="26"/>
        <v>0</v>
      </c>
      <c r="M185" s="235">
        <f t="shared" si="26"/>
        <v>0</v>
      </c>
      <c r="N185" s="235">
        <f t="shared" si="26"/>
        <v>0</v>
      </c>
      <c r="O185" s="235">
        <f t="shared" si="26"/>
        <v>0</v>
      </c>
      <c r="P185" s="235">
        <f t="shared" si="26"/>
        <v>0</v>
      </c>
      <c r="Q185" s="235">
        <f t="shared" si="26"/>
        <v>0</v>
      </c>
    </row>
    <row r="186" spans="1:17" x14ac:dyDescent="0.25">
      <c r="A186" s="142" t="s">
        <v>189</v>
      </c>
      <c r="B186" s="235">
        <f t="shared" ref="B186:Q186" si="27">IF(B$90=0,0,B$90/B$60)</f>
        <v>0</v>
      </c>
      <c r="C186" s="235">
        <f t="shared" si="27"/>
        <v>0</v>
      </c>
      <c r="D186" s="235">
        <f t="shared" si="27"/>
        <v>0</v>
      </c>
      <c r="E186" s="235">
        <f t="shared" si="27"/>
        <v>0</v>
      </c>
      <c r="F186" s="235">
        <f t="shared" si="27"/>
        <v>0</v>
      </c>
      <c r="G186" s="235">
        <f t="shared" si="27"/>
        <v>0</v>
      </c>
      <c r="H186" s="235">
        <f t="shared" si="27"/>
        <v>0</v>
      </c>
      <c r="I186" s="235">
        <f t="shared" si="27"/>
        <v>0</v>
      </c>
      <c r="J186" s="235">
        <f t="shared" si="27"/>
        <v>0</v>
      </c>
      <c r="K186" s="235">
        <f t="shared" si="27"/>
        <v>0</v>
      </c>
      <c r="L186" s="235">
        <f t="shared" si="27"/>
        <v>0.4736552432588621</v>
      </c>
      <c r="M186" s="235">
        <f t="shared" si="27"/>
        <v>0.4736552432588621</v>
      </c>
      <c r="N186" s="235">
        <f t="shared" si="27"/>
        <v>0.4736552432588621</v>
      </c>
      <c r="O186" s="235">
        <f t="shared" si="27"/>
        <v>0.4736552432588621</v>
      </c>
      <c r="P186" s="235">
        <f t="shared" si="27"/>
        <v>0.47365524325886216</v>
      </c>
      <c r="Q186" s="235">
        <f t="shared" si="27"/>
        <v>0.47365524325886205</v>
      </c>
    </row>
    <row r="187" spans="1:17" x14ac:dyDescent="0.25">
      <c r="A187" s="127" t="s">
        <v>180</v>
      </c>
      <c r="B187" s="236">
        <f t="shared" ref="B187:Q187" si="28">IF(B$91=0,0,B$91/B$60)</f>
        <v>0</v>
      </c>
      <c r="C187" s="236">
        <f t="shared" si="28"/>
        <v>0</v>
      </c>
      <c r="D187" s="236">
        <f t="shared" si="28"/>
        <v>0</v>
      </c>
      <c r="E187" s="236">
        <f t="shared" si="28"/>
        <v>0</v>
      </c>
      <c r="F187" s="236">
        <f t="shared" si="28"/>
        <v>0</v>
      </c>
      <c r="G187" s="236">
        <f t="shared" si="28"/>
        <v>0</v>
      </c>
      <c r="H187" s="236">
        <f t="shared" si="28"/>
        <v>0</v>
      </c>
      <c r="I187" s="236">
        <f t="shared" si="28"/>
        <v>0</v>
      </c>
      <c r="J187" s="236">
        <f t="shared" si="28"/>
        <v>0</v>
      </c>
      <c r="K187" s="236">
        <f t="shared" si="28"/>
        <v>0</v>
      </c>
      <c r="L187" s="236">
        <f t="shared" si="28"/>
        <v>9.6697110312571041E-2</v>
      </c>
      <c r="M187" s="236">
        <f t="shared" si="28"/>
        <v>9.6697110312571055E-2</v>
      </c>
      <c r="N187" s="236">
        <f t="shared" si="28"/>
        <v>9.6697110312571041E-2</v>
      </c>
      <c r="O187" s="236">
        <f t="shared" si="28"/>
        <v>9.6697110312571041E-2</v>
      </c>
      <c r="P187" s="236">
        <f t="shared" si="28"/>
        <v>9.6697110312571041E-2</v>
      </c>
      <c r="Q187" s="236">
        <f t="shared" si="28"/>
        <v>9.6697110312571055E-2</v>
      </c>
    </row>
    <row r="188" spans="1:17" x14ac:dyDescent="0.25">
      <c r="A188" s="142" t="s">
        <v>188</v>
      </c>
      <c r="B188" s="235">
        <f t="shared" ref="B188:Q188" si="29">IF(B$92=0,0,B$92/B$60)</f>
        <v>0</v>
      </c>
      <c r="C188" s="235">
        <f t="shared" si="29"/>
        <v>0</v>
      </c>
      <c r="D188" s="235">
        <f t="shared" si="29"/>
        <v>0</v>
      </c>
      <c r="E188" s="235">
        <f t="shared" si="29"/>
        <v>0</v>
      </c>
      <c r="F188" s="235">
        <f t="shared" si="29"/>
        <v>0</v>
      </c>
      <c r="G188" s="235">
        <f t="shared" si="29"/>
        <v>0</v>
      </c>
      <c r="H188" s="235">
        <f t="shared" si="29"/>
        <v>0</v>
      </c>
      <c r="I188" s="235">
        <f t="shared" si="29"/>
        <v>0</v>
      </c>
      <c r="J188" s="235">
        <f t="shared" si="29"/>
        <v>0</v>
      </c>
      <c r="K188" s="235">
        <f t="shared" si="29"/>
        <v>0</v>
      </c>
      <c r="L188" s="235">
        <f t="shared" si="29"/>
        <v>0</v>
      </c>
      <c r="M188" s="235">
        <f t="shared" si="29"/>
        <v>0</v>
      </c>
      <c r="N188" s="235">
        <f t="shared" si="29"/>
        <v>0</v>
      </c>
      <c r="O188" s="235">
        <f t="shared" si="29"/>
        <v>0</v>
      </c>
      <c r="P188" s="235">
        <f t="shared" si="29"/>
        <v>0</v>
      </c>
      <c r="Q188" s="235">
        <f t="shared" si="29"/>
        <v>0</v>
      </c>
    </row>
    <row r="189" spans="1:17" x14ac:dyDescent="0.25">
      <c r="A189" s="142" t="s">
        <v>187</v>
      </c>
      <c r="B189" s="235">
        <f t="shared" ref="B189:Q189" si="30">IF(B$93=0,0,B$93/B$60)</f>
        <v>0</v>
      </c>
      <c r="C189" s="235">
        <f t="shared" si="30"/>
        <v>0</v>
      </c>
      <c r="D189" s="235">
        <f t="shared" si="30"/>
        <v>0</v>
      </c>
      <c r="E189" s="235">
        <f t="shared" si="30"/>
        <v>0</v>
      </c>
      <c r="F189" s="235">
        <f t="shared" si="30"/>
        <v>0</v>
      </c>
      <c r="G189" s="235">
        <f t="shared" si="30"/>
        <v>0</v>
      </c>
      <c r="H189" s="235">
        <f t="shared" si="30"/>
        <v>0</v>
      </c>
      <c r="I189" s="235">
        <f t="shared" si="30"/>
        <v>0</v>
      </c>
      <c r="J189" s="235">
        <f t="shared" si="30"/>
        <v>0</v>
      </c>
      <c r="K189" s="235">
        <f t="shared" si="30"/>
        <v>0</v>
      </c>
      <c r="L189" s="235">
        <f t="shared" si="30"/>
        <v>0</v>
      </c>
      <c r="M189" s="235">
        <f t="shared" si="30"/>
        <v>0</v>
      </c>
      <c r="N189" s="235">
        <f t="shared" si="30"/>
        <v>0</v>
      </c>
      <c r="O189" s="235">
        <f t="shared" si="30"/>
        <v>0</v>
      </c>
      <c r="P189" s="235">
        <f t="shared" si="30"/>
        <v>0</v>
      </c>
      <c r="Q189" s="235">
        <f t="shared" si="30"/>
        <v>0</v>
      </c>
    </row>
    <row r="190" spans="1:17" x14ac:dyDescent="0.25">
      <c r="A190" s="142" t="s">
        <v>186</v>
      </c>
      <c r="B190" s="235">
        <f t="shared" ref="B190:Q190" si="31">IF(B$104=0,0,B$104/B$60)</f>
        <v>0</v>
      </c>
      <c r="C190" s="235">
        <f t="shared" si="31"/>
        <v>0</v>
      </c>
      <c r="D190" s="235">
        <f t="shared" si="31"/>
        <v>0</v>
      </c>
      <c r="E190" s="235">
        <f t="shared" si="31"/>
        <v>0</v>
      </c>
      <c r="F190" s="235">
        <f t="shared" si="31"/>
        <v>0</v>
      </c>
      <c r="G190" s="235">
        <f t="shared" si="31"/>
        <v>0</v>
      </c>
      <c r="H190" s="235">
        <f t="shared" si="31"/>
        <v>0</v>
      </c>
      <c r="I190" s="235">
        <f t="shared" si="31"/>
        <v>0</v>
      </c>
      <c r="J190" s="235">
        <f t="shared" si="31"/>
        <v>0</v>
      </c>
      <c r="K190" s="235">
        <f t="shared" si="31"/>
        <v>0</v>
      </c>
      <c r="L190" s="235">
        <f t="shared" si="31"/>
        <v>9.6697110312571041E-2</v>
      </c>
      <c r="M190" s="235">
        <f t="shared" si="31"/>
        <v>9.6697110312571055E-2</v>
      </c>
      <c r="N190" s="235">
        <f t="shared" si="31"/>
        <v>9.6697110312571041E-2</v>
      </c>
      <c r="O190" s="235">
        <f t="shared" si="31"/>
        <v>9.6697110312571041E-2</v>
      </c>
      <c r="P190" s="235">
        <f t="shared" si="31"/>
        <v>9.6697110312571041E-2</v>
      </c>
      <c r="Q190" s="235">
        <f t="shared" si="31"/>
        <v>9.6697110312571055E-2</v>
      </c>
    </row>
    <row r="191" spans="1:17" x14ac:dyDescent="0.25">
      <c r="A191" s="72" t="s">
        <v>179</v>
      </c>
      <c r="B191" s="234">
        <f t="shared" ref="B191:Q191" si="32">IF(B$105=0,0,B$105/B$60)</f>
        <v>0</v>
      </c>
      <c r="C191" s="234">
        <f t="shared" si="32"/>
        <v>0</v>
      </c>
      <c r="D191" s="234">
        <f t="shared" si="32"/>
        <v>0</v>
      </c>
      <c r="E191" s="234">
        <f t="shared" si="32"/>
        <v>0</v>
      </c>
      <c r="F191" s="234">
        <f t="shared" si="32"/>
        <v>0</v>
      </c>
      <c r="G191" s="234">
        <f t="shared" si="32"/>
        <v>0</v>
      </c>
      <c r="H191" s="234">
        <f t="shared" si="32"/>
        <v>0</v>
      </c>
      <c r="I191" s="234">
        <f t="shared" si="32"/>
        <v>0</v>
      </c>
      <c r="J191" s="234">
        <f t="shared" si="32"/>
        <v>0</v>
      </c>
      <c r="K191" s="234">
        <f t="shared" si="32"/>
        <v>0</v>
      </c>
      <c r="L191" s="234">
        <f t="shared" si="32"/>
        <v>0.14504566546885655</v>
      </c>
      <c r="M191" s="234">
        <f t="shared" si="32"/>
        <v>0.14504566546885658</v>
      </c>
      <c r="N191" s="234">
        <f t="shared" si="32"/>
        <v>0.14504566546885655</v>
      </c>
      <c r="O191" s="234">
        <f t="shared" si="32"/>
        <v>0.14504566546885655</v>
      </c>
      <c r="P191" s="234">
        <f t="shared" si="32"/>
        <v>0.14504566546885658</v>
      </c>
      <c r="Q191" s="234">
        <f t="shared" si="32"/>
        <v>0.14504566546885655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</v>
      </c>
      <c r="C194" s="77">
        <f t="shared" si="33"/>
        <v>0</v>
      </c>
      <c r="D194" s="77">
        <f t="shared" si="33"/>
        <v>0</v>
      </c>
      <c r="E194" s="77">
        <f t="shared" si="33"/>
        <v>0</v>
      </c>
      <c r="F194" s="77">
        <f t="shared" si="33"/>
        <v>0</v>
      </c>
      <c r="G194" s="77">
        <f t="shared" si="33"/>
        <v>0</v>
      </c>
      <c r="H194" s="77">
        <f t="shared" si="33"/>
        <v>0</v>
      </c>
      <c r="I194" s="77">
        <f t="shared" si="33"/>
        <v>0</v>
      </c>
      <c r="J194" s="77">
        <f t="shared" si="33"/>
        <v>0</v>
      </c>
      <c r="K194" s="77">
        <f t="shared" si="33"/>
        <v>0</v>
      </c>
      <c r="L194" s="77">
        <f t="shared" si="33"/>
        <v>0</v>
      </c>
      <c r="M194" s="77">
        <f t="shared" si="33"/>
        <v>0</v>
      </c>
      <c r="N194" s="77">
        <f t="shared" si="33"/>
        <v>0</v>
      </c>
      <c r="O194" s="77">
        <f t="shared" si="33"/>
        <v>0</v>
      </c>
      <c r="P194" s="77">
        <f t="shared" si="33"/>
        <v>0</v>
      </c>
      <c r="Q194" s="77">
        <f t="shared" si="33"/>
        <v>0</v>
      </c>
    </row>
    <row r="195" spans="1:17" x14ac:dyDescent="0.25">
      <c r="A195" s="132" t="s">
        <v>83</v>
      </c>
      <c r="B195" s="240">
        <f t="shared" ref="B195:Q195" si="34">IF(B$109=0,0,B$109/B$108)</f>
        <v>0</v>
      </c>
      <c r="C195" s="240">
        <f t="shared" si="34"/>
        <v>0</v>
      </c>
      <c r="D195" s="240">
        <f t="shared" si="34"/>
        <v>0</v>
      </c>
      <c r="E195" s="240">
        <f t="shared" si="34"/>
        <v>0</v>
      </c>
      <c r="F195" s="240">
        <f t="shared" si="34"/>
        <v>0</v>
      </c>
      <c r="G195" s="240">
        <f t="shared" si="34"/>
        <v>0</v>
      </c>
      <c r="H195" s="240">
        <f t="shared" si="34"/>
        <v>0</v>
      </c>
      <c r="I195" s="240">
        <f t="shared" si="34"/>
        <v>0</v>
      </c>
      <c r="J195" s="240">
        <f t="shared" si="34"/>
        <v>0</v>
      </c>
      <c r="K195" s="240">
        <f t="shared" si="34"/>
        <v>0</v>
      </c>
      <c r="L195" s="240">
        <f t="shared" si="34"/>
        <v>0</v>
      </c>
      <c r="M195" s="240">
        <f t="shared" si="34"/>
        <v>0</v>
      </c>
      <c r="N195" s="240">
        <f t="shared" si="34"/>
        <v>0</v>
      </c>
      <c r="O195" s="240">
        <f t="shared" si="34"/>
        <v>0</v>
      </c>
      <c r="P195" s="240">
        <f t="shared" si="34"/>
        <v>0</v>
      </c>
      <c r="Q195" s="240">
        <f t="shared" si="34"/>
        <v>0</v>
      </c>
    </row>
    <row r="196" spans="1:17" x14ac:dyDescent="0.25">
      <c r="A196" s="76" t="s">
        <v>82</v>
      </c>
      <c r="B196" s="239">
        <f t="shared" ref="B196:Q196" si="35">IF(B$110=0,0,B$110/B$108)</f>
        <v>0</v>
      </c>
      <c r="C196" s="239">
        <f t="shared" si="35"/>
        <v>0</v>
      </c>
      <c r="D196" s="239">
        <f t="shared" si="35"/>
        <v>0</v>
      </c>
      <c r="E196" s="239">
        <f t="shared" si="35"/>
        <v>0</v>
      </c>
      <c r="F196" s="239">
        <f t="shared" si="35"/>
        <v>0</v>
      </c>
      <c r="G196" s="239">
        <f t="shared" si="35"/>
        <v>0</v>
      </c>
      <c r="H196" s="239">
        <f t="shared" si="35"/>
        <v>0</v>
      </c>
      <c r="I196" s="239">
        <f t="shared" si="35"/>
        <v>0</v>
      </c>
      <c r="J196" s="239">
        <f t="shared" si="35"/>
        <v>0</v>
      </c>
      <c r="K196" s="239">
        <f t="shared" si="35"/>
        <v>0</v>
      </c>
      <c r="L196" s="239">
        <f t="shared" si="35"/>
        <v>0</v>
      </c>
      <c r="M196" s="239">
        <f t="shared" si="35"/>
        <v>0</v>
      </c>
      <c r="N196" s="239">
        <f t="shared" si="35"/>
        <v>0</v>
      </c>
      <c r="O196" s="239">
        <f t="shared" si="35"/>
        <v>0</v>
      </c>
      <c r="P196" s="239">
        <f t="shared" si="35"/>
        <v>0</v>
      </c>
      <c r="Q196" s="239">
        <f t="shared" si="35"/>
        <v>0</v>
      </c>
    </row>
    <row r="197" spans="1:17" x14ac:dyDescent="0.25">
      <c r="A197" s="76" t="s">
        <v>81</v>
      </c>
      <c r="B197" s="239">
        <f t="shared" ref="B197:Q197" si="36">IF(B$111=0,0,B$111/B$108)</f>
        <v>0</v>
      </c>
      <c r="C197" s="239">
        <f t="shared" si="36"/>
        <v>0</v>
      </c>
      <c r="D197" s="239">
        <f t="shared" si="36"/>
        <v>0</v>
      </c>
      <c r="E197" s="239">
        <f t="shared" si="36"/>
        <v>0</v>
      </c>
      <c r="F197" s="239">
        <f t="shared" si="36"/>
        <v>0</v>
      </c>
      <c r="G197" s="239">
        <f t="shared" si="36"/>
        <v>0</v>
      </c>
      <c r="H197" s="239">
        <f t="shared" si="36"/>
        <v>0</v>
      </c>
      <c r="I197" s="239">
        <f t="shared" si="36"/>
        <v>0</v>
      </c>
      <c r="J197" s="239">
        <f t="shared" si="36"/>
        <v>0</v>
      </c>
      <c r="K197" s="239">
        <f t="shared" si="36"/>
        <v>0</v>
      </c>
      <c r="L197" s="239">
        <f t="shared" si="36"/>
        <v>0</v>
      </c>
      <c r="M197" s="239">
        <f t="shared" si="36"/>
        <v>0</v>
      </c>
      <c r="N197" s="239">
        <f t="shared" si="36"/>
        <v>0</v>
      </c>
      <c r="O197" s="239">
        <f t="shared" si="36"/>
        <v>0</v>
      </c>
      <c r="P197" s="239">
        <f t="shared" si="36"/>
        <v>0</v>
      </c>
      <c r="Q197" s="239">
        <f t="shared" si="36"/>
        <v>0</v>
      </c>
    </row>
    <row r="198" spans="1:17" x14ac:dyDescent="0.25">
      <c r="A198" s="76" t="s">
        <v>80</v>
      </c>
      <c r="B198" s="239">
        <f t="shared" ref="B198:Q198" si="37">IF(B$112=0,0,B$112/B$108)</f>
        <v>0</v>
      </c>
      <c r="C198" s="239">
        <f t="shared" si="37"/>
        <v>0</v>
      </c>
      <c r="D198" s="239">
        <f t="shared" si="37"/>
        <v>0</v>
      </c>
      <c r="E198" s="239">
        <f t="shared" si="37"/>
        <v>0</v>
      </c>
      <c r="F198" s="239">
        <f t="shared" si="37"/>
        <v>0</v>
      </c>
      <c r="G198" s="239">
        <f t="shared" si="37"/>
        <v>0</v>
      </c>
      <c r="H198" s="239">
        <f t="shared" si="37"/>
        <v>0</v>
      </c>
      <c r="I198" s="239">
        <f t="shared" si="37"/>
        <v>0</v>
      </c>
      <c r="J198" s="239">
        <f t="shared" si="37"/>
        <v>0</v>
      </c>
      <c r="K198" s="239">
        <f t="shared" si="37"/>
        <v>0</v>
      </c>
      <c r="L198" s="239">
        <f t="shared" si="37"/>
        <v>0</v>
      </c>
      <c r="M198" s="239">
        <f t="shared" si="37"/>
        <v>0</v>
      </c>
      <c r="N198" s="239">
        <f t="shared" si="37"/>
        <v>0</v>
      </c>
      <c r="O198" s="239">
        <f t="shared" si="37"/>
        <v>0</v>
      </c>
      <c r="P198" s="239">
        <f t="shared" si="37"/>
        <v>0</v>
      </c>
      <c r="Q198" s="239">
        <f t="shared" si="37"/>
        <v>0</v>
      </c>
    </row>
    <row r="199" spans="1:17" x14ac:dyDescent="0.25">
      <c r="A199" s="129" t="s">
        <v>79</v>
      </c>
      <c r="B199" s="238">
        <f t="shared" ref="B199:Q199" si="38">IF(B$113=0,0,B$113/B$108)</f>
        <v>0</v>
      </c>
      <c r="C199" s="238">
        <f t="shared" si="38"/>
        <v>0</v>
      </c>
      <c r="D199" s="238">
        <f t="shared" si="38"/>
        <v>0</v>
      </c>
      <c r="E199" s="238">
        <f t="shared" si="38"/>
        <v>0</v>
      </c>
      <c r="F199" s="238">
        <f t="shared" si="38"/>
        <v>0</v>
      </c>
      <c r="G199" s="238">
        <f t="shared" si="38"/>
        <v>0</v>
      </c>
      <c r="H199" s="238">
        <f t="shared" si="38"/>
        <v>0</v>
      </c>
      <c r="I199" s="238">
        <f t="shared" si="38"/>
        <v>0</v>
      </c>
      <c r="J199" s="238">
        <f t="shared" si="38"/>
        <v>0</v>
      </c>
      <c r="K199" s="238">
        <f t="shared" si="38"/>
        <v>0</v>
      </c>
      <c r="L199" s="238">
        <f t="shared" si="38"/>
        <v>0</v>
      </c>
      <c r="M199" s="238">
        <f t="shared" si="38"/>
        <v>0</v>
      </c>
      <c r="N199" s="238">
        <f t="shared" si="38"/>
        <v>0</v>
      </c>
      <c r="O199" s="238">
        <f t="shared" si="38"/>
        <v>0</v>
      </c>
      <c r="P199" s="238">
        <f t="shared" si="38"/>
        <v>0</v>
      </c>
      <c r="Q199" s="238">
        <f t="shared" si="38"/>
        <v>0</v>
      </c>
    </row>
    <row r="200" spans="1:17" x14ac:dyDescent="0.25">
      <c r="A200" s="127" t="s">
        <v>183</v>
      </c>
      <c r="B200" s="237">
        <f t="shared" ref="B200:Q200" si="39">IF(B$118=0,0,B$118/B$108)</f>
        <v>0</v>
      </c>
      <c r="C200" s="237">
        <f t="shared" si="39"/>
        <v>0</v>
      </c>
      <c r="D200" s="237">
        <f t="shared" si="39"/>
        <v>0</v>
      </c>
      <c r="E200" s="237">
        <f t="shared" si="39"/>
        <v>0</v>
      </c>
      <c r="F200" s="237">
        <f t="shared" si="39"/>
        <v>0</v>
      </c>
      <c r="G200" s="237">
        <f t="shared" si="39"/>
        <v>0</v>
      </c>
      <c r="H200" s="237">
        <f t="shared" si="39"/>
        <v>0</v>
      </c>
      <c r="I200" s="237">
        <f t="shared" si="39"/>
        <v>0</v>
      </c>
      <c r="J200" s="237">
        <f t="shared" si="39"/>
        <v>0</v>
      </c>
      <c r="K200" s="237">
        <f t="shared" si="39"/>
        <v>0</v>
      </c>
      <c r="L200" s="237">
        <f t="shared" si="39"/>
        <v>0</v>
      </c>
      <c r="M200" s="237">
        <f t="shared" si="39"/>
        <v>0</v>
      </c>
      <c r="N200" s="237">
        <f t="shared" si="39"/>
        <v>0</v>
      </c>
      <c r="O200" s="237">
        <f t="shared" si="39"/>
        <v>0</v>
      </c>
      <c r="P200" s="237">
        <f t="shared" si="39"/>
        <v>0</v>
      </c>
      <c r="Q200" s="237">
        <f t="shared" si="39"/>
        <v>0</v>
      </c>
    </row>
    <row r="201" spans="1:17" x14ac:dyDescent="0.25">
      <c r="A201" s="142" t="s">
        <v>192</v>
      </c>
      <c r="B201" s="235">
        <f t="shared" ref="B201:Q201" si="40">IF(B$119=0,0,B$119/B$108)</f>
        <v>0</v>
      </c>
      <c r="C201" s="235">
        <f t="shared" si="40"/>
        <v>0</v>
      </c>
      <c r="D201" s="235">
        <f t="shared" si="40"/>
        <v>0</v>
      </c>
      <c r="E201" s="235">
        <f t="shared" si="40"/>
        <v>0</v>
      </c>
      <c r="F201" s="235">
        <f t="shared" si="40"/>
        <v>0</v>
      </c>
      <c r="G201" s="235">
        <f t="shared" si="40"/>
        <v>0</v>
      </c>
      <c r="H201" s="235">
        <f t="shared" si="40"/>
        <v>0</v>
      </c>
      <c r="I201" s="235">
        <f t="shared" si="40"/>
        <v>0</v>
      </c>
      <c r="J201" s="235">
        <f t="shared" si="40"/>
        <v>0</v>
      </c>
      <c r="K201" s="235">
        <f t="shared" si="40"/>
        <v>0</v>
      </c>
      <c r="L201" s="235">
        <f t="shared" si="40"/>
        <v>0</v>
      </c>
      <c r="M201" s="235">
        <f t="shared" si="40"/>
        <v>0</v>
      </c>
      <c r="N201" s="235">
        <f t="shared" si="40"/>
        <v>0</v>
      </c>
      <c r="O201" s="235">
        <f t="shared" si="40"/>
        <v>0</v>
      </c>
      <c r="P201" s="235">
        <f t="shared" si="40"/>
        <v>0</v>
      </c>
      <c r="Q201" s="235">
        <f t="shared" si="40"/>
        <v>0</v>
      </c>
    </row>
    <row r="202" spans="1:17" x14ac:dyDescent="0.25">
      <c r="A202" s="142" t="s">
        <v>191</v>
      </c>
      <c r="B202" s="235">
        <f t="shared" ref="B202:Q202" si="41">IF(B$130=0,0,B$130/B$108)</f>
        <v>0</v>
      </c>
      <c r="C202" s="235">
        <f t="shared" si="41"/>
        <v>0</v>
      </c>
      <c r="D202" s="235">
        <f t="shared" si="41"/>
        <v>0</v>
      </c>
      <c r="E202" s="235">
        <f t="shared" si="41"/>
        <v>0</v>
      </c>
      <c r="F202" s="235">
        <f t="shared" si="41"/>
        <v>0</v>
      </c>
      <c r="G202" s="235">
        <f t="shared" si="41"/>
        <v>0</v>
      </c>
      <c r="H202" s="235">
        <f t="shared" si="41"/>
        <v>0</v>
      </c>
      <c r="I202" s="235">
        <f t="shared" si="41"/>
        <v>0</v>
      </c>
      <c r="J202" s="235">
        <f t="shared" si="41"/>
        <v>0</v>
      </c>
      <c r="K202" s="235">
        <f t="shared" si="41"/>
        <v>0</v>
      </c>
      <c r="L202" s="235">
        <f t="shared" si="41"/>
        <v>0</v>
      </c>
      <c r="M202" s="235">
        <f t="shared" si="41"/>
        <v>0</v>
      </c>
      <c r="N202" s="235">
        <f t="shared" si="41"/>
        <v>0</v>
      </c>
      <c r="O202" s="235">
        <f t="shared" si="41"/>
        <v>0</v>
      </c>
      <c r="P202" s="235">
        <f t="shared" si="41"/>
        <v>0</v>
      </c>
      <c r="Q202" s="235">
        <f t="shared" si="41"/>
        <v>0</v>
      </c>
    </row>
    <row r="203" spans="1:17" x14ac:dyDescent="0.25">
      <c r="A203" s="127" t="s">
        <v>181</v>
      </c>
      <c r="B203" s="237">
        <f t="shared" ref="B203:Q203" si="42">IF(B$131=0,0,B$131/B$108)</f>
        <v>0</v>
      </c>
      <c r="C203" s="237">
        <f t="shared" si="42"/>
        <v>0</v>
      </c>
      <c r="D203" s="237">
        <f t="shared" si="42"/>
        <v>0</v>
      </c>
      <c r="E203" s="237">
        <f t="shared" si="42"/>
        <v>0</v>
      </c>
      <c r="F203" s="237">
        <f t="shared" si="42"/>
        <v>0</v>
      </c>
      <c r="G203" s="237">
        <f t="shared" si="42"/>
        <v>0</v>
      </c>
      <c r="H203" s="237">
        <f t="shared" si="42"/>
        <v>0</v>
      </c>
      <c r="I203" s="237">
        <f t="shared" si="42"/>
        <v>0</v>
      </c>
      <c r="J203" s="237">
        <f t="shared" si="42"/>
        <v>0</v>
      </c>
      <c r="K203" s="237">
        <f t="shared" si="42"/>
        <v>0</v>
      </c>
      <c r="L203" s="237">
        <f t="shared" si="42"/>
        <v>0</v>
      </c>
      <c r="M203" s="237">
        <f t="shared" si="42"/>
        <v>0</v>
      </c>
      <c r="N203" s="237">
        <f t="shared" si="42"/>
        <v>0</v>
      </c>
      <c r="O203" s="237">
        <f t="shared" si="42"/>
        <v>0</v>
      </c>
      <c r="P203" s="237">
        <f t="shared" si="42"/>
        <v>0</v>
      </c>
      <c r="Q203" s="237">
        <f t="shared" si="42"/>
        <v>0</v>
      </c>
    </row>
    <row r="204" spans="1:17" x14ac:dyDescent="0.25">
      <c r="A204" s="142" t="s">
        <v>190</v>
      </c>
      <c r="B204" s="235">
        <f t="shared" ref="B204:Q204" si="43">IF(B$132=0,0,B$132/B$108)</f>
        <v>0</v>
      </c>
      <c r="C204" s="235">
        <f t="shared" si="43"/>
        <v>0</v>
      </c>
      <c r="D204" s="235">
        <f t="shared" si="43"/>
        <v>0</v>
      </c>
      <c r="E204" s="235">
        <f t="shared" si="43"/>
        <v>0</v>
      </c>
      <c r="F204" s="235">
        <f t="shared" si="43"/>
        <v>0</v>
      </c>
      <c r="G204" s="235">
        <f t="shared" si="43"/>
        <v>0</v>
      </c>
      <c r="H204" s="235">
        <f t="shared" si="43"/>
        <v>0</v>
      </c>
      <c r="I204" s="235">
        <f t="shared" si="43"/>
        <v>0</v>
      </c>
      <c r="J204" s="235">
        <f t="shared" si="43"/>
        <v>0</v>
      </c>
      <c r="K204" s="235">
        <f t="shared" si="43"/>
        <v>0</v>
      </c>
      <c r="L204" s="235">
        <f t="shared" si="43"/>
        <v>0</v>
      </c>
      <c r="M204" s="235">
        <f t="shared" si="43"/>
        <v>0</v>
      </c>
      <c r="N204" s="235">
        <f t="shared" si="43"/>
        <v>0</v>
      </c>
      <c r="O204" s="235">
        <f t="shared" si="43"/>
        <v>0</v>
      </c>
      <c r="P204" s="235">
        <f t="shared" si="43"/>
        <v>0</v>
      </c>
      <c r="Q204" s="235">
        <f t="shared" si="43"/>
        <v>0</v>
      </c>
    </row>
    <row r="205" spans="1:17" x14ac:dyDescent="0.25">
      <c r="A205" s="142" t="s">
        <v>189</v>
      </c>
      <c r="B205" s="235">
        <f t="shared" ref="B205:Q205" si="44">IF(B$138=0,0,B$138/B$108)</f>
        <v>0</v>
      </c>
      <c r="C205" s="235">
        <f t="shared" si="44"/>
        <v>0</v>
      </c>
      <c r="D205" s="235">
        <f t="shared" si="44"/>
        <v>0</v>
      </c>
      <c r="E205" s="235">
        <f t="shared" si="44"/>
        <v>0</v>
      </c>
      <c r="F205" s="235">
        <f t="shared" si="44"/>
        <v>0</v>
      </c>
      <c r="G205" s="235">
        <f t="shared" si="44"/>
        <v>0</v>
      </c>
      <c r="H205" s="235">
        <f t="shared" si="44"/>
        <v>0</v>
      </c>
      <c r="I205" s="235">
        <f t="shared" si="44"/>
        <v>0</v>
      </c>
      <c r="J205" s="235">
        <f t="shared" si="44"/>
        <v>0</v>
      </c>
      <c r="K205" s="235">
        <f t="shared" si="44"/>
        <v>0</v>
      </c>
      <c r="L205" s="235">
        <f t="shared" si="44"/>
        <v>0</v>
      </c>
      <c r="M205" s="235">
        <f t="shared" si="44"/>
        <v>0</v>
      </c>
      <c r="N205" s="235">
        <f t="shared" si="44"/>
        <v>0</v>
      </c>
      <c r="O205" s="235">
        <f t="shared" si="44"/>
        <v>0</v>
      </c>
      <c r="P205" s="235">
        <f t="shared" si="44"/>
        <v>0</v>
      </c>
      <c r="Q205" s="235">
        <f t="shared" si="44"/>
        <v>0</v>
      </c>
    </row>
    <row r="206" spans="1:17" x14ac:dyDescent="0.25">
      <c r="A206" s="127" t="s">
        <v>180</v>
      </c>
      <c r="B206" s="236">
        <f t="shared" ref="B206:Q206" si="45">IF(B$139=0,0,B$139/B$108)</f>
        <v>0</v>
      </c>
      <c r="C206" s="236">
        <f t="shared" si="45"/>
        <v>0</v>
      </c>
      <c r="D206" s="236">
        <f t="shared" si="45"/>
        <v>0</v>
      </c>
      <c r="E206" s="236">
        <f t="shared" si="45"/>
        <v>0</v>
      </c>
      <c r="F206" s="236">
        <f t="shared" si="45"/>
        <v>0</v>
      </c>
      <c r="G206" s="236">
        <f t="shared" si="45"/>
        <v>0</v>
      </c>
      <c r="H206" s="236">
        <f t="shared" si="45"/>
        <v>0</v>
      </c>
      <c r="I206" s="236">
        <f t="shared" si="45"/>
        <v>0</v>
      </c>
      <c r="J206" s="236">
        <f t="shared" si="45"/>
        <v>0</v>
      </c>
      <c r="K206" s="236">
        <f t="shared" si="45"/>
        <v>0</v>
      </c>
      <c r="L206" s="236">
        <f t="shared" si="45"/>
        <v>0</v>
      </c>
      <c r="M206" s="236">
        <f t="shared" si="45"/>
        <v>0</v>
      </c>
      <c r="N206" s="236">
        <f t="shared" si="45"/>
        <v>0</v>
      </c>
      <c r="O206" s="236">
        <f t="shared" si="45"/>
        <v>0</v>
      </c>
      <c r="P206" s="236">
        <f t="shared" si="45"/>
        <v>0</v>
      </c>
      <c r="Q206" s="236">
        <f t="shared" si="45"/>
        <v>0</v>
      </c>
    </row>
    <row r="207" spans="1:17" x14ac:dyDescent="0.25">
      <c r="A207" s="142" t="s">
        <v>188</v>
      </c>
      <c r="B207" s="235">
        <f t="shared" ref="B207:Q207" si="46">IF(B$140=0,0,B$140/B$108)</f>
        <v>0</v>
      </c>
      <c r="C207" s="235">
        <f t="shared" si="46"/>
        <v>0</v>
      </c>
      <c r="D207" s="235">
        <f t="shared" si="46"/>
        <v>0</v>
      </c>
      <c r="E207" s="235">
        <f t="shared" si="46"/>
        <v>0</v>
      </c>
      <c r="F207" s="235">
        <f t="shared" si="46"/>
        <v>0</v>
      </c>
      <c r="G207" s="235">
        <f t="shared" si="46"/>
        <v>0</v>
      </c>
      <c r="H207" s="235">
        <f t="shared" si="46"/>
        <v>0</v>
      </c>
      <c r="I207" s="235">
        <f t="shared" si="46"/>
        <v>0</v>
      </c>
      <c r="J207" s="235">
        <f t="shared" si="46"/>
        <v>0</v>
      </c>
      <c r="K207" s="235">
        <f t="shared" si="46"/>
        <v>0</v>
      </c>
      <c r="L207" s="235">
        <f t="shared" si="46"/>
        <v>0</v>
      </c>
      <c r="M207" s="235">
        <f t="shared" si="46"/>
        <v>0</v>
      </c>
      <c r="N207" s="235">
        <f t="shared" si="46"/>
        <v>0</v>
      </c>
      <c r="O207" s="235">
        <f t="shared" si="46"/>
        <v>0</v>
      </c>
      <c r="P207" s="235">
        <f t="shared" si="46"/>
        <v>0</v>
      </c>
      <c r="Q207" s="235">
        <f t="shared" si="46"/>
        <v>0</v>
      </c>
    </row>
    <row r="208" spans="1:17" x14ac:dyDescent="0.25">
      <c r="A208" s="142" t="s">
        <v>187</v>
      </c>
      <c r="B208" s="235">
        <f t="shared" ref="B208:Q208" si="47">IF(B$141=0,0,B$141/B$108)</f>
        <v>0</v>
      </c>
      <c r="C208" s="235">
        <f t="shared" si="47"/>
        <v>0</v>
      </c>
      <c r="D208" s="235">
        <f t="shared" si="47"/>
        <v>0</v>
      </c>
      <c r="E208" s="235">
        <f t="shared" si="47"/>
        <v>0</v>
      </c>
      <c r="F208" s="235">
        <f t="shared" si="47"/>
        <v>0</v>
      </c>
      <c r="G208" s="235">
        <f t="shared" si="47"/>
        <v>0</v>
      </c>
      <c r="H208" s="235">
        <f t="shared" si="47"/>
        <v>0</v>
      </c>
      <c r="I208" s="235">
        <f t="shared" si="47"/>
        <v>0</v>
      </c>
      <c r="J208" s="235">
        <f t="shared" si="47"/>
        <v>0</v>
      </c>
      <c r="K208" s="235">
        <f t="shared" si="47"/>
        <v>0</v>
      </c>
      <c r="L208" s="235">
        <f t="shared" si="47"/>
        <v>0</v>
      </c>
      <c r="M208" s="235">
        <f t="shared" si="47"/>
        <v>0</v>
      </c>
      <c r="N208" s="235">
        <f t="shared" si="47"/>
        <v>0</v>
      </c>
      <c r="O208" s="235">
        <f t="shared" si="47"/>
        <v>0</v>
      </c>
      <c r="P208" s="235">
        <f t="shared" si="47"/>
        <v>0</v>
      </c>
      <c r="Q208" s="235">
        <f t="shared" si="47"/>
        <v>0</v>
      </c>
    </row>
    <row r="209" spans="1:17" x14ac:dyDescent="0.25">
      <c r="A209" s="142" t="s">
        <v>186</v>
      </c>
      <c r="B209" s="235">
        <f t="shared" ref="B209:Q209" si="48">IF(B$152=0,0,B$152/B$108)</f>
        <v>0</v>
      </c>
      <c r="C209" s="235">
        <f t="shared" si="48"/>
        <v>0</v>
      </c>
      <c r="D209" s="235">
        <f t="shared" si="48"/>
        <v>0</v>
      </c>
      <c r="E209" s="235">
        <f t="shared" si="48"/>
        <v>0</v>
      </c>
      <c r="F209" s="235">
        <f t="shared" si="48"/>
        <v>0</v>
      </c>
      <c r="G209" s="235">
        <f t="shared" si="48"/>
        <v>0</v>
      </c>
      <c r="H209" s="235">
        <f t="shared" si="48"/>
        <v>0</v>
      </c>
      <c r="I209" s="235">
        <f t="shared" si="48"/>
        <v>0</v>
      </c>
      <c r="J209" s="235">
        <f t="shared" si="48"/>
        <v>0</v>
      </c>
      <c r="K209" s="235">
        <f t="shared" si="48"/>
        <v>0</v>
      </c>
      <c r="L209" s="235">
        <f t="shared" si="48"/>
        <v>0</v>
      </c>
      <c r="M209" s="235">
        <f t="shared" si="48"/>
        <v>0</v>
      </c>
      <c r="N209" s="235">
        <f t="shared" si="48"/>
        <v>0</v>
      </c>
      <c r="O209" s="235">
        <f t="shared" si="48"/>
        <v>0</v>
      </c>
      <c r="P209" s="235">
        <f t="shared" si="48"/>
        <v>0</v>
      </c>
      <c r="Q209" s="235">
        <f t="shared" si="48"/>
        <v>0</v>
      </c>
    </row>
    <row r="210" spans="1:17" x14ac:dyDescent="0.25">
      <c r="A210" s="72" t="s">
        <v>179</v>
      </c>
      <c r="B210" s="234">
        <f t="shared" ref="B210:Q210" si="49">IF(B$153=0,0,B$153/B$108)</f>
        <v>0</v>
      </c>
      <c r="C210" s="234">
        <f t="shared" si="49"/>
        <v>0</v>
      </c>
      <c r="D210" s="234">
        <f t="shared" si="49"/>
        <v>0</v>
      </c>
      <c r="E210" s="234">
        <f t="shared" si="49"/>
        <v>0</v>
      </c>
      <c r="F210" s="234">
        <f t="shared" si="49"/>
        <v>0</v>
      </c>
      <c r="G210" s="234">
        <f t="shared" si="49"/>
        <v>0</v>
      </c>
      <c r="H210" s="234">
        <f t="shared" si="49"/>
        <v>0</v>
      </c>
      <c r="I210" s="234">
        <f t="shared" si="49"/>
        <v>0</v>
      </c>
      <c r="J210" s="234">
        <f t="shared" si="49"/>
        <v>0</v>
      </c>
      <c r="K210" s="234">
        <f t="shared" si="49"/>
        <v>0</v>
      </c>
      <c r="L210" s="234">
        <f t="shared" si="49"/>
        <v>0</v>
      </c>
      <c r="M210" s="234">
        <f t="shared" si="49"/>
        <v>0</v>
      </c>
      <c r="N210" s="234">
        <f t="shared" si="49"/>
        <v>0</v>
      </c>
      <c r="O210" s="234">
        <f t="shared" si="49"/>
        <v>0</v>
      </c>
      <c r="P210" s="234">
        <f t="shared" si="49"/>
        <v>0</v>
      </c>
      <c r="Q210" s="234">
        <f t="shared" si="49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118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41</v>
      </c>
      <c r="B214" s="230">
        <f t="shared" ref="B214:Q214" si="50">SUM(B215:B224)</f>
        <v>0</v>
      </c>
      <c r="C214" s="230">
        <f t="shared" si="50"/>
        <v>0</v>
      </c>
      <c r="D214" s="230">
        <f t="shared" si="50"/>
        <v>0</v>
      </c>
      <c r="E214" s="230">
        <f t="shared" si="50"/>
        <v>0</v>
      </c>
      <c r="F214" s="230">
        <f t="shared" si="50"/>
        <v>0</v>
      </c>
      <c r="G214" s="230">
        <f t="shared" si="50"/>
        <v>0</v>
      </c>
      <c r="H214" s="230">
        <f t="shared" si="50"/>
        <v>0</v>
      </c>
      <c r="I214" s="230">
        <f t="shared" si="50"/>
        <v>0</v>
      </c>
      <c r="J214" s="230">
        <f t="shared" si="50"/>
        <v>0</v>
      </c>
      <c r="K214" s="230">
        <f t="shared" si="50"/>
        <v>0</v>
      </c>
      <c r="L214" s="230">
        <f t="shared" si="50"/>
        <v>0</v>
      </c>
      <c r="M214" s="230">
        <f t="shared" si="50"/>
        <v>0</v>
      </c>
      <c r="N214" s="230">
        <f t="shared" si="50"/>
        <v>0</v>
      </c>
      <c r="O214" s="230">
        <f t="shared" si="50"/>
        <v>0</v>
      </c>
      <c r="P214" s="230">
        <f t="shared" si="50"/>
        <v>0</v>
      </c>
      <c r="Q214" s="230">
        <f t="shared" si="50"/>
        <v>0</v>
      </c>
    </row>
    <row r="215" spans="1:17" x14ac:dyDescent="0.25">
      <c r="A215" s="132" t="s">
        <v>83</v>
      </c>
      <c r="B215" s="229">
        <f>IF(B$6=0,0,B$6/CHI!B$10*1000)</f>
        <v>0</v>
      </c>
      <c r="C215" s="229">
        <f>IF(C$6=0,0,C$6/CHI!C$10*1000)</f>
        <v>0</v>
      </c>
      <c r="D215" s="229">
        <f>IF(D$6=0,0,D$6/CHI!D$10*1000)</f>
        <v>0</v>
      </c>
      <c r="E215" s="229">
        <f>IF(E$6=0,0,E$6/CHI!E$10*1000)</f>
        <v>0</v>
      </c>
      <c r="F215" s="229">
        <f>IF(F$6=0,0,F$6/CHI!F$10*1000)</f>
        <v>0</v>
      </c>
      <c r="G215" s="229">
        <f>IF(G$6=0,0,G$6/CHI!G$10*1000)</f>
        <v>0</v>
      </c>
      <c r="H215" s="229">
        <f>IF(H$6=0,0,H$6/CHI!H$10*1000)</f>
        <v>0</v>
      </c>
      <c r="I215" s="229">
        <f>IF(I$6=0,0,I$6/CHI!I$10*1000)</f>
        <v>0</v>
      </c>
      <c r="J215" s="229">
        <f>IF(J$6=0,0,J$6/CHI!J$10*1000)</f>
        <v>0</v>
      </c>
      <c r="K215" s="229">
        <f>IF(K$6=0,0,K$6/CHI!K$10*1000)</f>
        <v>0</v>
      </c>
      <c r="L215" s="229">
        <f>IF(L$6=0,0,L$6/CHI!L$10*1000)</f>
        <v>0</v>
      </c>
      <c r="M215" s="229">
        <f>IF(M$6=0,0,M$6/CHI!M$10*1000)</f>
        <v>0</v>
      </c>
      <c r="N215" s="229">
        <f>IF(N$6=0,0,N$6/CHI!N$10*1000)</f>
        <v>0</v>
      </c>
      <c r="O215" s="229">
        <f>IF(O$6=0,0,O$6/CHI!O$10*1000)</f>
        <v>0</v>
      </c>
      <c r="P215" s="229">
        <f>IF(P$6=0,0,P$6/CHI!P$10*1000)</f>
        <v>0</v>
      </c>
      <c r="Q215" s="229">
        <f>IF(Q$6=0,0,Q$6/CHI!Q$10*1000)</f>
        <v>0</v>
      </c>
    </row>
    <row r="216" spans="1:17" x14ac:dyDescent="0.25">
      <c r="A216" s="76" t="s">
        <v>82</v>
      </c>
      <c r="B216" s="228">
        <f>IF(B$7=0,0,B$7/CHI!B$10*1000)</f>
        <v>0</v>
      </c>
      <c r="C216" s="228">
        <f>IF(C$7=0,0,C$7/CHI!C$10*1000)</f>
        <v>0</v>
      </c>
      <c r="D216" s="228">
        <f>IF(D$7=0,0,D$7/CHI!D$10*1000)</f>
        <v>0</v>
      </c>
      <c r="E216" s="228">
        <f>IF(E$7=0,0,E$7/CHI!E$10*1000)</f>
        <v>0</v>
      </c>
      <c r="F216" s="228">
        <f>IF(F$7=0,0,F$7/CHI!F$10*1000)</f>
        <v>0</v>
      </c>
      <c r="G216" s="228">
        <f>IF(G$7=0,0,G$7/CHI!G$10*1000)</f>
        <v>0</v>
      </c>
      <c r="H216" s="228">
        <f>IF(H$7=0,0,H$7/CHI!H$10*1000)</f>
        <v>0</v>
      </c>
      <c r="I216" s="228">
        <f>IF(I$7=0,0,I$7/CHI!I$10*1000)</f>
        <v>0</v>
      </c>
      <c r="J216" s="228">
        <f>IF(J$7=0,0,J$7/CHI!J$10*1000)</f>
        <v>0</v>
      </c>
      <c r="K216" s="228">
        <f>IF(K$7=0,0,K$7/CHI!K$10*1000)</f>
        <v>0</v>
      </c>
      <c r="L216" s="228">
        <f>IF(L$7=0,0,L$7/CHI!L$10*1000)</f>
        <v>0</v>
      </c>
      <c r="M216" s="228">
        <f>IF(M$7=0,0,M$7/CHI!M$10*1000)</f>
        <v>0</v>
      </c>
      <c r="N216" s="228">
        <f>IF(N$7=0,0,N$7/CHI!N$10*1000)</f>
        <v>0</v>
      </c>
      <c r="O216" s="228">
        <f>IF(O$7=0,0,O$7/CHI!O$10*1000)</f>
        <v>0</v>
      </c>
      <c r="P216" s="228">
        <f>IF(P$7=0,0,P$7/CHI!P$10*1000)</f>
        <v>0</v>
      </c>
      <c r="Q216" s="228">
        <f>IF(Q$7=0,0,Q$7/CHI!Q$10*1000)</f>
        <v>0</v>
      </c>
    </row>
    <row r="217" spans="1:17" x14ac:dyDescent="0.25">
      <c r="A217" s="76" t="s">
        <v>81</v>
      </c>
      <c r="B217" s="228">
        <f>IF(B$8=0,0,B$8/CHI!B$10*1000)</f>
        <v>0</v>
      </c>
      <c r="C217" s="228">
        <f>IF(C$8=0,0,C$8/CHI!C$10*1000)</f>
        <v>0</v>
      </c>
      <c r="D217" s="228">
        <f>IF(D$8=0,0,D$8/CHI!D$10*1000)</f>
        <v>0</v>
      </c>
      <c r="E217" s="228">
        <f>IF(E$8=0,0,E$8/CHI!E$10*1000)</f>
        <v>0</v>
      </c>
      <c r="F217" s="228">
        <f>IF(F$8=0,0,F$8/CHI!F$10*1000)</f>
        <v>0</v>
      </c>
      <c r="G217" s="228">
        <f>IF(G$8=0,0,G$8/CHI!G$10*1000)</f>
        <v>0</v>
      </c>
      <c r="H217" s="228">
        <f>IF(H$8=0,0,H$8/CHI!H$10*1000)</f>
        <v>0</v>
      </c>
      <c r="I217" s="228">
        <f>IF(I$8=0,0,I$8/CHI!I$10*1000)</f>
        <v>0</v>
      </c>
      <c r="J217" s="228">
        <f>IF(J$8=0,0,J$8/CHI!J$10*1000)</f>
        <v>0</v>
      </c>
      <c r="K217" s="228">
        <f>IF(K$8=0,0,K$8/CHI!K$10*1000)</f>
        <v>0</v>
      </c>
      <c r="L217" s="228">
        <f>IF(L$8=0,0,L$8/CHI!L$10*1000)</f>
        <v>0</v>
      </c>
      <c r="M217" s="228">
        <f>IF(M$8=0,0,M$8/CHI!M$10*1000)</f>
        <v>0</v>
      </c>
      <c r="N217" s="228">
        <f>IF(N$8=0,0,N$8/CHI!N$10*1000)</f>
        <v>0</v>
      </c>
      <c r="O217" s="228">
        <f>IF(O$8=0,0,O$8/CHI!O$10*1000)</f>
        <v>0</v>
      </c>
      <c r="P217" s="228">
        <f>IF(P$8=0,0,P$8/CHI!P$10*1000)</f>
        <v>0</v>
      </c>
      <c r="Q217" s="228">
        <f>IF(Q$8=0,0,Q$8/CHI!Q$10*1000)</f>
        <v>0</v>
      </c>
    </row>
    <row r="218" spans="1:17" x14ac:dyDescent="0.25">
      <c r="A218" s="76" t="s">
        <v>80</v>
      </c>
      <c r="B218" s="228">
        <f>IF(B$9=0,0,B$9/CHI!B$10*1000)</f>
        <v>0</v>
      </c>
      <c r="C218" s="228">
        <f>IF(C$9=0,0,C$9/CHI!C$10*1000)</f>
        <v>0</v>
      </c>
      <c r="D218" s="228">
        <f>IF(D$9=0,0,D$9/CHI!D$10*1000)</f>
        <v>0</v>
      </c>
      <c r="E218" s="228">
        <f>IF(E$9=0,0,E$9/CHI!E$10*1000)</f>
        <v>0</v>
      </c>
      <c r="F218" s="228">
        <f>IF(F$9=0,0,F$9/CHI!F$10*1000)</f>
        <v>0</v>
      </c>
      <c r="G218" s="228">
        <f>IF(G$9=0,0,G$9/CHI!G$10*1000)</f>
        <v>0</v>
      </c>
      <c r="H218" s="228">
        <f>IF(H$9=0,0,H$9/CHI!H$10*1000)</f>
        <v>0</v>
      </c>
      <c r="I218" s="228">
        <f>IF(I$9=0,0,I$9/CHI!I$10*1000)</f>
        <v>0</v>
      </c>
      <c r="J218" s="228">
        <f>IF(J$9=0,0,J$9/CHI!J$10*1000)</f>
        <v>0</v>
      </c>
      <c r="K218" s="228">
        <f>IF(K$9=0,0,K$9/CHI!K$10*1000)</f>
        <v>0</v>
      </c>
      <c r="L218" s="228">
        <f>IF(L$9=0,0,L$9/CHI!L$10*1000)</f>
        <v>0</v>
      </c>
      <c r="M218" s="228">
        <f>IF(M$9=0,0,M$9/CHI!M$10*1000)</f>
        <v>0</v>
      </c>
      <c r="N218" s="228">
        <f>IF(N$9=0,0,N$9/CHI!N$10*1000)</f>
        <v>0</v>
      </c>
      <c r="O218" s="228">
        <f>IF(O$9=0,0,O$9/CHI!O$10*1000)</f>
        <v>0</v>
      </c>
      <c r="P218" s="228">
        <f>IF(P$9=0,0,P$9/CHI!P$10*1000)</f>
        <v>0</v>
      </c>
      <c r="Q218" s="228">
        <f>IF(Q$9=0,0,Q$9/CHI!Q$10*1000)</f>
        <v>0</v>
      </c>
    </row>
    <row r="219" spans="1:17" x14ac:dyDescent="0.25">
      <c r="A219" s="129" t="s">
        <v>79</v>
      </c>
      <c r="B219" s="227">
        <f>IF(B$10=0,0,B$10/CHI!B$10*1000)</f>
        <v>0</v>
      </c>
      <c r="C219" s="227">
        <f>IF(C$10=0,0,C$10/CHI!C$10*1000)</f>
        <v>0</v>
      </c>
      <c r="D219" s="227">
        <f>IF(D$10=0,0,D$10/CHI!D$10*1000)</f>
        <v>0</v>
      </c>
      <c r="E219" s="227">
        <f>IF(E$10=0,0,E$10/CHI!E$10*1000)</f>
        <v>0</v>
      </c>
      <c r="F219" s="227">
        <f>IF(F$10=0,0,F$10/CHI!F$10*1000)</f>
        <v>0</v>
      </c>
      <c r="G219" s="227">
        <f>IF(G$10=0,0,G$10/CHI!G$10*1000)</f>
        <v>0</v>
      </c>
      <c r="H219" s="227">
        <f>IF(H$10=0,0,H$10/CHI!H$10*1000)</f>
        <v>0</v>
      </c>
      <c r="I219" s="227">
        <f>IF(I$10=0,0,I$10/CHI!I$10*1000)</f>
        <v>0</v>
      </c>
      <c r="J219" s="227">
        <f>IF(J$10=0,0,J$10/CHI!J$10*1000)</f>
        <v>0</v>
      </c>
      <c r="K219" s="227">
        <f>IF(K$10=0,0,K$10/CHI!K$10*1000)</f>
        <v>0</v>
      </c>
      <c r="L219" s="227">
        <f>IF(L$10=0,0,L$10/CHI!L$10*1000)</f>
        <v>0</v>
      </c>
      <c r="M219" s="227">
        <f>IF(M$10=0,0,M$10/CHI!M$10*1000)</f>
        <v>0</v>
      </c>
      <c r="N219" s="227">
        <f>IF(N$10=0,0,N$10/CHI!N$10*1000)</f>
        <v>0</v>
      </c>
      <c r="O219" s="227">
        <f>IF(O$10=0,0,O$10/CHI!O$10*1000)</f>
        <v>0</v>
      </c>
      <c r="P219" s="227">
        <f>IF(P$10=0,0,P$10/CHI!P$10*1000)</f>
        <v>0</v>
      </c>
      <c r="Q219" s="227">
        <f>IF(Q$10=0,0,Q$10/CHI!Q$10*1000)</f>
        <v>0</v>
      </c>
    </row>
    <row r="220" spans="1:17" x14ac:dyDescent="0.25">
      <c r="A220" s="232" t="s">
        <v>185</v>
      </c>
      <c r="B220" s="231">
        <f>IF(B$15=0,0,B$15/CHI!B$10*1000)</f>
        <v>0</v>
      </c>
      <c r="C220" s="231">
        <f>IF(C$15=0,0,C$15/CHI!C$10*1000)</f>
        <v>0</v>
      </c>
      <c r="D220" s="231">
        <f>IF(D$15=0,0,D$15/CHI!D$10*1000)</f>
        <v>0</v>
      </c>
      <c r="E220" s="231">
        <f>IF(E$15=0,0,E$15/CHI!E$10*1000)</f>
        <v>0</v>
      </c>
      <c r="F220" s="231">
        <f>IF(F$15=0,0,F$15/CHI!F$10*1000)</f>
        <v>0</v>
      </c>
      <c r="G220" s="231">
        <f>IF(G$15=0,0,G$15/CHI!G$10*1000)</f>
        <v>0</v>
      </c>
      <c r="H220" s="231">
        <f>IF(H$15=0,0,H$15/CHI!H$10*1000)</f>
        <v>0</v>
      </c>
      <c r="I220" s="231">
        <f>IF(I$15=0,0,I$15/CHI!I$10*1000)</f>
        <v>0</v>
      </c>
      <c r="J220" s="231">
        <f>IF(J$15=0,0,J$15/CHI!J$10*1000)</f>
        <v>0</v>
      </c>
      <c r="K220" s="231">
        <f>IF(K$15=0,0,K$15/CHI!K$10*1000)</f>
        <v>0</v>
      </c>
      <c r="L220" s="231">
        <f>IF(L$15=0,0,L$15/CHI!L$10*1000)</f>
        <v>0</v>
      </c>
      <c r="M220" s="231">
        <f>IF(M$15=0,0,M$15/CHI!M$10*1000)</f>
        <v>0</v>
      </c>
      <c r="N220" s="231">
        <f>IF(N$15=0,0,N$15/CHI!N$10*1000)</f>
        <v>0</v>
      </c>
      <c r="O220" s="231">
        <f>IF(O$15=0,0,O$15/CHI!O$10*1000)</f>
        <v>0</v>
      </c>
      <c r="P220" s="231">
        <f>IF(P$15=0,0,P$15/CHI!P$10*1000)</f>
        <v>0</v>
      </c>
      <c r="Q220" s="231">
        <f>IF(Q$15=0,0,Q$15/CHI!Q$10*1000)</f>
        <v>0</v>
      </c>
    </row>
    <row r="221" spans="1:17" x14ac:dyDescent="0.25">
      <c r="A221" s="127" t="s">
        <v>184</v>
      </c>
      <c r="B221" s="226">
        <f>IF(B$24=0,0,B$24/CHI!B$10*1000)</f>
        <v>0</v>
      </c>
      <c r="C221" s="226">
        <f>IF(C$24=0,0,C$24/CHI!C$10*1000)</f>
        <v>0</v>
      </c>
      <c r="D221" s="226">
        <f>IF(D$24=0,0,D$24/CHI!D$10*1000)</f>
        <v>0</v>
      </c>
      <c r="E221" s="226">
        <f>IF(E$24=0,0,E$24/CHI!E$10*1000)</f>
        <v>0</v>
      </c>
      <c r="F221" s="226">
        <f>IF(F$24=0,0,F$24/CHI!F$10*1000)</f>
        <v>0</v>
      </c>
      <c r="G221" s="226">
        <f>IF(G$24=0,0,G$24/CHI!G$10*1000)</f>
        <v>0</v>
      </c>
      <c r="H221" s="226">
        <f>IF(H$24=0,0,H$24/CHI!H$10*1000)</f>
        <v>0</v>
      </c>
      <c r="I221" s="226">
        <f>IF(I$24=0,0,I$24/CHI!I$10*1000)</f>
        <v>0</v>
      </c>
      <c r="J221" s="226">
        <f>IF(J$24=0,0,J$24/CHI!J$10*1000)</f>
        <v>0</v>
      </c>
      <c r="K221" s="226">
        <f>IF(K$24=0,0,K$24/CHI!K$10*1000)</f>
        <v>0</v>
      </c>
      <c r="L221" s="226">
        <f>IF(L$24=0,0,L$24/CHI!L$10*1000)</f>
        <v>0</v>
      </c>
      <c r="M221" s="226">
        <f>IF(M$24=0,0,M$24/CHI!M$10*1000)</f>
        <v>0</v>
      </c>
      <c r="N221" s="226">
        <f>IF(N$24=0,0,N$24/CHI!N$10*1000)</f>
        <v>0</v>
      </c>
      <c r="O221" s="226">
        <f>IF(O$24=0,0,O$24/CHI!O$10*1000)</f>
        <v>0</v>
      </c>
      <c r="P221" s="226">
        <f>IF(P$24=0,0,P$24/CHI!P$10*1000)</f>
        <v>0</v>
      </c>
      <c r="Q221" s="226">
        <f>IF(Q$24=0,0,Q$24/CHI!Q$10*1000)</f>
        <v>0</v>
      </c>
    </row>
    <row r="222" spans="1:17" x14ac:dyDescent="0.25">
      <c r="A222" s="127" t="s">
        <v>181</v>
      </c>
      <c r="B222" s="226">
        <f>IF(B$35=0,0,B$35/CHI!B$10*1000)</f>
        <v>0</v>
      </c>
      <c r="C222" s="226">
        <f>IF(C$35=0,0,C$35/CHI!C$10*1000)</f>
        <v>0</v>
      </c>
      <c r="D222" s="226">
        <f>IF(D$35=0,0,D$35/CHI!D$10*1000)</f>
        <v>0</v>
      </c>
      <c r="E222" s="226">
        <f>IF(E$35=0,0,E$35/CHI!E$10*1000)</f>
        <v>0</v>
      </c>
      <c r="F222" s="226">
        <f>IF(F$35=0,0,F$35/CHI!F$10*1000)</f>
        <v>0</v>
      </c>
      <c r="G222" s="226">
        <f>IF(G$35=0,0,G$35/CHI!G$10*1000)</f>
        <v>0</v>
      </c>
      <c r="H222" s="226">
        <f>IF(H$35=0,0,H$35/CHI!H$10*1000)</f>
        <v>0</v>
      </c>
      <c r="I222" s="226">
        <f>IF(I$35=0,0,I$35/CHI!I$10*1000)</f>
        <v>0</v>
      </c>
      <c r="J222" s="226">
        <f>IF(J$35=0,0,J$35/CHI!J$10*1000)</f>
        <v>0</v>
      </c>
      <c r="K222" s="226">
        <f>IF(K$35=0,0,K$35/CHI!K$10*1000)</f>
        <v>0</v>
      </c>
      <c r="L222" s="226">
        <f>IF(L$35=0,0,L$35/CHI!L$10*1000)</f>
        <v>0</v>
      </c>
      <c r="M222" s="226">
        <f>IF(M$35=0,0,M$35/CHI!M$10*1000)</f>
        <v>0</v>
      </c>
      <c r="N222" s="226">
        <f>IF(N$35=0,0,N$35/CHI!N$10*1000)</f>
        <v>0</v>
      </c>
      <c r="O222" s="226">
        <f>IF(O$35=0,0,O$35/CHI!O$10*1000)</f>
        <v>0</v>
      </c>
      <c r="P222" s="226">
        <f>IF(P$35=0,0,P$35/CHI!P$10*1000)</f>
        <v>0</v>
      </c>
      <c r="Q222" s="226">
        <f>IF(Q$35=0,0,Q$35/CHI!Q$10*1000)</f>
        <v>0</v>
      </c>
    </row>
    <row r="223" spans="1:17" x14ac:dyDescent="0.25">
      <c r="A223" s="127" t="s">
        <v>180</v>
      </c>
      <c r="B223" s="225">
        <f>IF(B$43=0,0,B$43/CHI!B$10*1000)</f>
        <v>0</v>
      </c>
      <c r="C223" s="225">
        <f>IF(C$43=0,0,C$43/CHI!C$10*1000)</f>
        <v>0</v>
      </c>
      <c r="D223" s="225">
        <f>IF(D$43=0,0,D$43/CHI!D$10*1000)</f>
        <v>0</v>
      </c>
      <c r="E223" s="225">
        <f>IF(E$43=0,0,E$43/CHI!E$10*1000)</f>
        <v>0</v>
      </c>
      <c r="F223" s="225">
        <f>IF(F$43=0,0,F$43/CHI!F$10*1000)</f>
        <v>0</v>
      </c>
      <c r="G223" s="225">
        <f>IF(G$43=0,0,G$43/CHI!G$10*1000)</f>
        <v>0</v>
      </c>
      <c r="H223" s="225">
        <f>IF(H$43=0,0,H$43/CHI!H$10*1000)</f>
        <v>0</v>
      </c>
      <c r="I223" s="225">
        <f>IF(I$43=0,0,I$43/CHI!I$10*1000)</f>
        <v>0</v>
      </c>
      <c r="J223" s="225">
        <f>IF(J$43=0,0,J$43/CHI!J$10*1000)</f>
        <v>0</v>
      </c>
      <c r="K223" s="225">
        <f>IF(K$43=0,0,K$43/CHI!K$10*1000)</f>
        <v>0</v>
      </c>
      <c r="L223" s="225">
        <f>IF(L$43=0,0,L$43/CHI!L$10*1000)</f>
        <v>0</v>
      </c>
      <c r="M223" s="225">
        <f>IF(M$43=0,0,M$43/CHI!M$10*1000)</f>
        <v>0</v>
      </c>
      <c r="N223" s="225">
        <f>IF(N$43=0,0,N$43/CHI!N$10*1000)</f>
        <v>0</v>
      </c>
      <c r="O223" s="225">
        <f>IF(O$43=0,0,O$43/CHI!O$10*1000)</f>
        <v>0</v>
      </c>
      <c r="P223" s="225">
        <f>IF(P$43=0,0,P$43/CHI!P$10*1000)</f>
        <v>0</v>
      </c>
      <c r="Q223" s="225">
        <f>IF(Q$43=0,0,Q$43/CHI!Q$10*1000)</f>
        <v>0</v>
      </c>
    </row>
    <row r="224" spans="1:17" x14ac:dyDescent="0.25">
      <c r="A224" s="72" t="s">
        <v>179</v>
      </c>
      <c r="B224" s="224">
        <f>IF(B$57=0,0,B$57/CHI!B$10*1000)</f>
        <v>0</v>
      </c>
      <c r="C224" s="224">
        <f>IF(C$57=0,0,C$57/CHI!C$10*1000)</f>
        <v>0</v>
      </c>
      <c r="D224" s="224">
        <f>IF(D$57=0,0,D$57/CHI!D$10*1000)</f>
        <v>0</v>
      </c>
      <c r="E224" s="224">
        <f>IF(E$57=0,0,E$57/CHI!E$10*1000)</f>
        <v>0</v>
      </c>
      <c r="F224" s="224">
        <f>IF(F$57=0,0,F$57/CHI!F$10*1000)</f>
        <v>0</v>
      </c>
      <c r="G224" s="224">
        <f>IF(G$57=0,0,G$57/CHI!G$10*1000)</f>
        <v>0</v>
      </c>
      <c r="H224" s="224">
        <f>IF(H$57=0,0,H$57/CHI!H$10*1000)</f>
        <v>0</v>
      </c>
      <c r="I224" s="224">
        <f>IF(I$57=0,0,I$57/CHI!I$10*1000)</f>
        <v>0</v>
      </c>
      <c r="J224" s="224">
        <f>IF(J$57=0,0,J$57/CHI!J$10*1000)</f>
        <v>0</v>
      </c>
      <c r="K224" s="224">
        <f>IF(K$57=0,0,K$57/CHI!K$10*1000)</f>
        <v>0</v>
      </c>
      <c r="L224" s="224">
        <f>IF(L$57=0,0,L$57/CHI!L$10*1000)</f>
        <v>0</v>
      </c>
      <c r="M224" s="224">
        <f>IF(M$57=0,0,M$57/CHI!M$10*1000)</f>
        <v>0</v>
      </c>
      <c r="N224" s="224">
        <f>IF(N$57=0,0,N$57/CHI!N$10*1000)</f>
        <v>0</v>
      </c>
      <c r="O224" s="224">
        <f>IF(O$57=0,0,O$57/CHI!O$10*1000)</f>
        <v>0</v>
      </c>
      <c r="P224" s="224">
        <f>IF(P$57=0,0,P$57/CHI!P$10*1000)</f>
        <v>0</v>
      </c>
      <c r="Q224" s="224">
        <f>IF(Q$57=0,0,Q$57/CHI!Q$10*1000)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30">
        <f t="shared" ref="B226:Q226" si="51">SUM(B227:B235)</f>
        <v>0</v>
      </c>
      <c r="C226" s="230">
        <f t="shared" si="51"/>
        <v>0</v>
      </c>
      <c r="D226" s="230">
        <f t="shared" si="51"/>
        <v>0</v>
      </c>
      <c r="E226" s="230">
        <f t="shared" si="51"/>
        <v>0</v>
      </c>
      <c r="F226" s="230">
        <f t="shared" si="51"/>
        <v>0</v>
      </c>
      <c r="G226" s="230">
        <f t="shared" si="51"/>
        <v>0</v>
      </c>
      <c r="H226" s="230">
        <f t="shared" si="51"/>
        <v>0</v>
      </c>
      <c r="I226" s="230">
        <f t="shared" si="51"/>
        <v>0</v>
      </c>
      <c r="J226" s="230">
        <f t="shared" si="51"/>
        <v>0</v>
      </c>
      <c r="K226" s="230">
        <f t="shared" si="51"/>
        <v>0</v>
      </c>
      <c r="L226" s="230">
        <f t="shared" si="51"/>
        <v>404.43762954220341</v>
      </c>
      <c r="M226" s="230">
        <f t="shared" si="51"/>
        <v>403.83120653743396</v>
      </c>
      <c r="N226" s="230">
        <f t="shared" si="51"/>
        <v>403.61701856497166</v>
      </c>
      <c r="O226" s="230">
        <f t="shared" si="51"/>
        <v>403.27912380997611</v>
      </c>
      <c r="P226" s="230">
        <f t="shared" si="51"/>
        <v>402.48379921456086</v>
      </c>
      <c r="Q226" s="230">
        <f t="shared" si="51"/>
        <v>402.00377578575677</v>
      </c>
    </row>
    <row r="227" spans="1:17" x14ac:dyDescent="0.25">
      <c r="A227" s="132" t="s">
        <v>83</v>
      </c>
      <c r="B227" s="229">
        <f>IF(B$61=0,0,B$61/CHI!B$11*1000)</f>
        <v>0</v>
      </c>
      <c r="C227" s="229">
        <f>IF(C$61=0,0,C$61/CHI!C$11*1000)</f>
        <v>0</v>
      </c>
      <c r="D227" s="229">
        <f>IF(D$61=0,0,D$61/CHI!D$11*1000)</f>
        <v>0</v>
      </c>
      <c r="E227" s="229">
        <f>IF(E$61=0,0,E$61/CHI!E$11*1000)</f>
        <v>0</v>
      </c>
      <c r="F227" s="229">
        <f>IF(F$61=0,0,F$61/CHI!F$11*1000)</f>
        <v>0</v>
      </c>
      <c r="G227" s="229">
        <f>IF(G$61=0,0,G$61/CHI!G$11*1000)</f>
        <v>0</v>
      </c>
      <c r="H227" s="229">
        <f>IF(H$61=0,0,H$61/CHI!H$11*1000)</f>
        <v>0</v>
      </c>
      <c r="I227" s="229">
        <f>IF(I$61=0,0,I$61/CHI!I$11*1000)</f>
        <v>0</v>
      </c>
      <c r="J227" s="229">
        <f>IF(J$61=0,0,J$61/CHI!J$11*1000)</f>
        <v>0</v>
      </c>
      <c r="K227" s="229">
        <f>IF(K$61=0,0,K$61/CHI!K$11*1000)</f>
        <v>0</v>
      </c>
      <c r="L227" s="229">
        <f>IF(L$61=0,0,L$61/CHI!L$11*1000)</f>
        <v>4.5497758067261591</v>
      </c>
      <c r="M227" s="229">
        <f>IF(M$61=0,0,M$61/CHI!M$11*1000)</f>
        <v>4.5429537691257877</v>
      </c>
      <c r="N227" s="229">
        <f>IF(N$61=0,0,N$61/CHI!N$11*1000)</f>
        <v>4.5405442325643559</v>
      </c>
      <c r="O227" s="229">
        <f>IF(O$61=0,0,O$61/CHI!O$11*1000)</f>
        <v>4.536743039823615</v>
      </c>
      <c r="P227" s="229">
        <f>IF(P$61=0,0,P$61/CHI!P$11*1000)</f>
        <v>4.5277959282336013</v>
      </c>
      <c r="Q227" s="229">
        <f>IF(Q$61=0,0,Q$61/CHI!Q$11*1000)</f>
        <v>4.522395839756407</v>
      </c>
    </row>
    <row r="228" spans="1:17" x14ac:dyDescent="0.25">
      <c r="A228" s="76" t="s">
        <v>82</v>
      </c>
      <c r="B228" s="228">
        <f>IF(B$62=0,0,B$62/CHI!B$11*1000)</f>
        <v>0</v>
      </c>
      <c r="C228" s="228">
        <f>IF(C$62=0,0,C$62/CHI!C$11*1000)</f>
        <v>0</v>
      </c>
      <c r="D228" s="228">
        <f>IF(D$62=0,0,D$62/CHI!D$11*1000)</f>
        <v>0</v>
      </c>
      <c r="E228" s="228">
        <f>IF(E$62=0,0,E$62/CHI!E$11*1000)</f>
        <v>0</v>
      </c>
      <c r="F228" s="228">
        <f>IF(F$62=0,0,F$62/CHI!F$11*1000)</f>
        <v>0</v>
      </c>
      <c r="G228" s="228">
        <f>IF(G$62=0,0,G$62/CHI!G$11*1000)</f>
        <v>0</v>
      </c>
      <c r="H228" s="228">
        <f>IF(H$62=0,0,H$62/CHI!H$11*1000)</f>
        <v>0</v>
      </c>
      <c r="I228" s="228">
        <f>IF(I$62=0,0,I$62/CHI!I$11*1000)</f>
        <v>0</v>
      </c>
      <c r="J228" s="228">
        <f>IF(J$62=0,0,J$62/CHI!J$11*1000)</f>
        <v>0</v>
      </c>
      <c r="K228" s="228">
        <f>IF(K$62=0,0,K$62/CHI!K$11*1000)</f>
        <v>0</v>
      </c>
      <c r="L228" s="228">
        <f>IF(L$62=0,0,L$62/CHI!L$11*1000)</f>
        <v>29.579041220303303</v>
      </c>
      <c r="M228" s="228">
        <f>IF(M$62=0,0,M$62/CHI!M$11*1000)</f>
        <v>29.534689731359716</v>
      </c>
      <c r="N228" s="228">
        <f>IF(N$62=0,0,N$62/CHI!N$11*1000)</f>
        <v>29.519024831747068</v>
      </c>
      <c r="O228" s="228">
        <f>IF(O$62=0,0,O$62/CHI!O$11*1000)</f>
        <v>29.49431248513023</v>
      </c>
      <c r="P228" s="228">
        <f>IF(P$62=0,0,P$62/CHI!P$11*1000)</f>
        <v>29.436145447068174</v>
      </c>
      <c r="Q228" s="228">
        <f>IF(Q$62=0,0,Q$62/CHI!Q$11*1000)</f>
        <v>29.401038345873413</v>
      </c>
    </row>
    <row r="229" spans="1:17" x14ac:dyDescent="0.25">
      <c r="A229" s="76" t="s">
        <v>81</v>
      </c>
      <c r="B229" s="228">
        <f>IF(B$63=0,0,B$63/CHI!B$11*1000)</f>
        <v>0</v>
      </c>
      <c r="C229" s="228">
        <f>IF(C$63=0,0,C$63/CHI!C$11*1000)</f>
        <v>0</v>
      </c>
      <c r="D229" s="228">
        <f>IF(D$63=0,0,D$63/CHI!D$11*1000)</f>
        <v>0</v>
      </c>
      <c r="E229" s="228">
        <f>IF(E$63=0,0,E$63/CHI!E$11*1000)</f>
        <v>0</v>
      </c>
      <c r="F229" s="228">
        <f>IF(F$63=0,0,F$63/CHI!F$11*1000)</f>
        <v>0</v>
      </c>
      <c r="G229" s="228">
        <f>IF(G$63=0,0,G$63/CHI!G$11*1000)</f>
        <v>0</v>
      </c>
      <c r="H229" s="228">
        <f>IF(H$63=0,0,H$63/CHI!H$11*1000)</f>
        <v>0</v>
      </c>
      <c r="I229" s="228">
        <f>IF(I$63=0,0,I$63/CHI!I$11*1000)</f>
        <v>0</v>
      </c>
      <c r="J229" s="228">
        <f>IF(J$63=0,0,J$63/CHI!J$11*1000)</f>
        <v>0</v>
      </c>
      <c r="K229" s="228">
        <f>IF(K$63=0,0,K$63/CHI!K$11*1000)</f>
        <v>0</v>
      </c>
      <c r="L229" s="228">
        <f>IF(L$63=0,0,L$63/CHI!L$11*1000)</f>
        <v>5.4587160534007184</v>
      </c>
      <c r="M229" s="228">
        <f>IF(M$63=0,0,M$63/CHI!M$11*1000)</f>
        <v>5.4505311300664756</v>
      </c>
      <c r="N229" s="228">
        <f>IF(N$63=0,0,N$63/CHI!N$11*1000)</f>
        <v>5.4476402236860562</v>
      </c>
      <c r="O229" s="228">
        <f>IF(O$63=0,0,O$63/CHI!O$11*1000)</f>
        <v>5.4430796403260402</v>
      </c>
      <c r="P229" s="228">
        <f>IF(P$63=0,0,P$63/CHI!P$11*1000)</f>
        <v>5.4323451022426976</v>
      </c>
      <c r="Q229" s="228">
        <f>IF(Q$63=0,0,Q$63/CHI!Q$11*1000)</f>
        <v>5.4258662006632692</v>
      </c>
    </row>
    <row r="230" spans="1:17" x14ac:dyDescent="0.25">
      <c r="A230" s="76" t="s">
        <v>80</v>
      </c>
      <c r="B230" s="228">
        <f>IF(B$64=0,0,B$64/CHI!B$11*1000)</f>
        <v>0</v>
      </c>
      <c r="C230" s="228">
        <f>IF(C$64=0,0,C$64/CHI!C$11*1000)</f>
        <v>0</v>
      </c>
      <c r="D230" s="228">
        <f>IF(D$64=0,0,D$64/CHI!D$11*1000)</f>
        <v>0</v>
      </c>
      <c r="E230" s="228">
        <f>IF(E$64=0,0,E$64/CHI!E$11*1000)</f>
        <v>0</v>
      </c>
      <c r="F230" s="228">
        <f>IF(F$64=0,0,F$64/CHI!F$11*1000)</f>
        <v>0</v>
      </c>
      <c r="G230" s="228">
        <f>IF(G$64=0,0,G$64/CHI!G$11*1000)</f>
        <v>0</v>
      </c>
      <c r="H230" s="228">
        <f>IF(H$64=0,0,H$64/CHI!H$11*1000)</f>
        <v>0</v>
      </c>
      <c r="I230" s="228">
        <f>IF(I$64=0,0,I$64/CHI!I$11*1000)</f>
        <v>0</v>
      </c>
      <c r="J230" s="228">
        <f>IF(J$64=0,0,J$64/CHI!J$11*1000)</f>
        <v>0</v>
      </c>
      <c r="K230" s="228">
        <f>IF(K$64=0,0,K$64/CHI!K$11*1000)</f>
        <v>0</v>
      </c>
      <c r="L230" s="228">
        <f>IF(L$64=0,0,L$64/CHI!L$11*1000)</f>
        <v>43.222870163898513</v>
      </c>
      <c r="M230" s="228">
        <f>IF(M$64=0,0,M$64/CHI!M$11*1000)</f>
        <v>43.158060806694976</v>
      </c>
      <c r="N230" s="228">
        <f>IF(N$64=0,0,N$64/CHI!N$11*1000)</f>
        <v>43.135170209361391</v>
      </c>
      <c r="O230" s="228">
        <f>IF(O$64=0,0,O$64/CHI!O$11*1000)</f>
        <v>43.09905887832435</v>
      </c>
      <c r="P230" s="228">
        <f>IF(P$64=0,0,P$64/CHI!P$11*1000)</f>
        <v>43.014061318219206</v>
      </c>
      <c r="Q230" s="228">
        <f>IF(Q$64=0,0,Q$64/CHI!Q$11*1000)</f>
        <v>42.962760477685869</v>
      </c>
    </row>
    <row r="231" spans="1:17" x14ac:dyDescent="0.25">
      <c r="A231" s="129" t="s">
        <v>79</v>
      </c>
      <c r="B231" s="227">
        <f>IF(B$65=0,0,B$65/CHI!B$11*1000)</f>
        <v>0</v>
      </c>
      <c r="C231" s="227">
        <f>IF(C$65=0,0,C$65/CHI!C$11*1000)</f>
        <v>0</v>
      </c>
      <c r="D231" s="227">
        <f>IF(D$65=0,0,D$65/CHI!D$11*1000)</f>
        <v>0</v>
      </c>
      <c r="E231" s="227">
        <f>IF(E$65=0,0,E$65/CHI!E$11*1000)</f>
        <v>0</v>
      </c>
      <c r="F231" s="227">
        <f>IF(F$65=0,0,F$65/CHI!F$11*1000)</f>
        <v>0</v>
      </c>
      <c r="G231" s="227">
        <f>IF(G$65=0,0,G$65/CHI!G$11*1000)</f>
        <v>0</v>
      </c>
      <c r="H231" s="227">
        <f>IF(H$65=0,0,H$65/CHI!H$11*1000)</f>
        <v>0</v>
      </c>
      <c r="I231" s="227">
        <f>IF(I$65=0,0,I$65/CHI!I$11*1000)</f>
        <v>0</v>
      </c>
      <c r="J231" s="227">
        <f>IF(J$65=0,0,J$65/CHI!J$11*1000)</f>
        <v>0</v>
      </c>
      <c r="K231" s="227">
        <f>IF(K$65=0,0,K$65/CHI!K$11*1000)</f>
        <v>0</v>
      </c>
      <c r="L231" s="227">
        <f>IF(L$65=0,0,L$65/CHI!L$11*1000)</f>
        <v>12.739372258833246</v>
      </c>
      <c r="M231" s="227">
        <f>IF(M$65=0,0,M$65/CHI!M$11*1000)</f>
        <v>12.720270553552204</v>
      </c>
      <c r="N231" s="227">
        <f>IF(N$65=0,0,N$65/CHI!N$11*1000)</f>
        <v>12.713523851180197</v>
      </c>
      <c r="O231" s="227">
        <f>IF(O$65=0,0,O$65/CHI!O$11*1000)</f>
        <v>12.702880511506121</v>
      </c>
      <c r="P231" s="227">
        <f>IF(P$65=0,0,P$65/CHI!P$11*1000)</f>
        <v>12.677828599054083</v>
      </c>
      <c r="Q231" s="227">
        <f>IF(Q$65=0,0,Q$65/CHI!Q$11*1000)</f>
        <v>12.662708351317939</v>
      </c>
    </row>
    <row r="232" spans="1:17" x14ac:dyDescent="0.25">
      <c r="A232" s="127" t="s">
        <v>183</v>
      </c>
      <c r="B232" s="226">
        <f>IF(B$70=0,0,B$70/CHI!B$11*1000)</f>
        <v>0</v>
      </c>
      <c r="C232" s="226">
        <f>IF(C$70=0,0,C$70/CHI!C$11*1000)</f>
        <v>0</v>
      </c>
      <c r="D232" s="226">
        <f>IF(D$70=0,0,D$70/CHI!D$11*1000)</f>
        <v>0</v>
      </c>
      <c r="E232" s="226">
        <f>IF(E$70=0,0,E$70/CHI!E$11*1000)</f>
        <v>0</v>
      </c>
      <c r="F232" s="226">
        <f>IF(F$70=0,0,F$70/CHI!F$11*1000)</f>
        <v>0</v>
      </c>
      <c r="G232" s="226">
        <f>IF(G$70=0,0,G$70/CHI!G$11*1000)</f>
        <v>0</v>
      </c>
      <c r="H232" s="226">
        <f>IF(H$70=0,0,H$70/CHI!H$11*1000)</f>
        <v>0</v>
      </c>
      <c r="I232" s="226">
        <f>IF(I$70=0,0,I$70/CHI!I$11*1000)</f>
        <v>0</v>
      </c>
      <c r="J232" s="226">
        <f>IF(J$70=0,0,J$70/CHI!J$11*1000)</f>
        <v>0</v>
      </c>
      <c r="K232" s="226">
        <f>IF(K$70=0,0,K$70/CHI!K$11*1000)</f>
        <v>0</v>
      </c>
      <c r="L232" s="226">
        <f>IF(L$70=0,0,L$70/CHI!L$11*1000)</f>
        <v>19.55397503919859</v>
      </c>
      <c r="M232" s="226">
        <f>IF(M$70=0,0,M$70/CHI!M$11*1000)</f>
        <v>19.524655363104458</v>
      </c>
      <c r="N232" s="226">
        <f>IF(N$70=0,0,N$70/CHI!N$11*1000)</f>
        <v>19.514299684104049</v>
      </c>
      <c r="O232" s="226">
        <f>IF(O$70=0,0,O$70/CHI!O$11*1000)</f>
        <v>19.497962960905127</v>
      </c>
      <c r="P232" s="226">
        <f>IF(P$70=0,0,P$70/CHI!P$11*1000)</f>
        <v>19.459510165836541</v>
      </c>
      <c r="Q232" s="226">
        <f>IF(Q$70=0,0,Q$70/CHI!Q$11*1000)</f>
        <v>19.436301726612701</v>
      </c>
    </row>
    <row r="233" spans="1:17" x14ac:dyDescent="0.25">
      <c r="A233" s="127" t="s">
        <v>181</v>
      </c>
      <c r="B233" s="226">
        <f>IF(B$83=0,0,B$83/CHI!B$11*1000)</f>
        <v>0</v>
      </c>
      <c r="C233" s="226">
        <f>IF(C$83=0,0,C$83/CHI!C$11*1000)</f>
        <v>0</v>
      </c>
      <c r="D233" s="226">
        <f>IF(D$83=0,0,D$83/CHI!D$11*1000)</f>
        <v>0</v>
      </c>
      <c r="E233" s="226">
        <f>IF(E$83=0,0,E$83/CHI!E$11*1000)</f>
        <v>0</v>
      </c>
      <c r="F233" s="226">
        <f>IF(F$83=0,0,F$83/CHI!F$11*1000)</f>
        <v>0</v>
      </c>
      <c r="G233" s="226">
        <f>IF(G$83=0,0,G$83/CHI!G$11*1000)</f>
        <v>0</v>
      </c>
      <c r="H233" s="226">
        <f>IF(H$83=0,0,H$83/CHI!H$11*1000)</f>
        <v>0</v>
      </c>
      <c r="I233" s="226">
        <f>IF(I$83=0,0,I$83/CHI!I$11*1000)</f>
        <v>0</v>
      </c>
      <c r="J233" s="226">
        <f>IF(J$83=0,0,J$83/CHI!J$11*1000)</f>
        <v>0</v>
      </c>
      <c r="K233" s="226">
        <f>IF(K$83=0,0,K$83/CHI!K$11*1000)</f>
        <v>0</v>
      </c>
      <c r="L233" s="226">
        <f>IF(L$83=0,0,L$83/CHI!L$11*1000)</f>
        <v>191.56400380384989</v>
      </c>
      <c r="M233" s="226">
        <f>IF(M$83=0,0,M$83/CHI!M$11*1000)</f>
        <v>191.27676836800805</v>
      </c>
      <c r="N233" s="226">
        <f>IF(N$83=0,0,N$83/CHI!N$11*1000)</f>
        <v>191.17531711180831</v>
      </c>
      <c r="O233" s="226">
        <f>IF(O$83=0,0,O$83/CHI!O$11*1000)</f>
        <v>191.01527148943504</v>
      </c>
      <c r="P233" s="226">
        <f>IF(P$83=0,0,P$83/CHI!P$11*1000)</f>
        <v>190.63856182472384</v>
      </c>
      <c r="Q233" s="226">
        <f>IF(Q$83=0,0,Q$83/CHI!Q$11*1000)</f>
        <v>190.41119621078369</v>
      </c>
    </row>
    <row r="234" spans="1:17" x14ac:dyDescent="0.25">
      <c r="A234" s="127" t="s">
        <v>180</v>
      </c>
      <c r="B234" s="225">
        <f>IF(B$91=0,0,B$91/CHI!B$11*1000)</f>
        <v>0</v>
      </c>
      <c r="C234" s="225">
        <f>IF(C$91=0,0,C$91/CHI!C$11*1000)</f>
        <v>0</v>
      </c>
      <c r="D234" s="225">
        <f>IF(D$91=0,0,D$91/CHI!D$11*1000)</f>
        <v>0</v>
      </c>
      <c r="E234" s="225">
        <f>IF(E$91=0,0,E$91/CHI!E$11*1000)</f>
        <v>0</v>
      </c>
      <c r="F234" s="225">
        <f>IF(F$91=0,0,F$91/CHI!F$11*1000)</f>
        <v>0</v>
      </c>
      <c r="G234" s="225">
        <f>IF(G$91=0,0,G$91/CHI!G$11*1000)</f>
        <v>0</v>
      </c>
      <c r="H234" s="225">
        <f>IF(H$91=0,0,H$91/CHI!H$11*1000)</f>
        <v>0</v>
      </c>
      <c r="I234" s="225">
        <f>IF(I$91=0,0,I$91/CHI!I$11*1000)</f>
        <v>0</v>
      </c>
      <c r="J234" s="225">
        <f>IF(J$91=0,0,J$91/CHI!J$11*1000)</f>
        <v>0</v>
      </c>
      <c r="K234" s="225">
        <f>IF(K$91=0,0,K$91/CHI!K$11*1000)</f>
        <v>0</v>
      </c>
      <c r="L234" s="225">
        <f>IF(L$91=0,0,L$91/CHI!L$11*1000)</f>
        <v>39.107950078397181</v>
      </c>
      <c r="M234" s="225">
        <f>IF(M$91=0,0,M$91/CHI!M$11*1000)</f>
        <v>39.049310726208915</v>
      </c>
      <c r="N234" s="225">
        <f>IF(N$91=0,0,N$91/CHI!N$11*1000)</f>
        <v>39.028599368208098</v>
      </c>
      <c r="O234" s="225">
        <f>IF(O$91=0,0,O$91/CHI!O$11*1000)</f>
        <v>38.995925921810255</v>
      </c>
      <c r="P234" s="225">
        <f>IF(P$91=0,0,P$91/CHI!P$11*1000)</f>
        <v>38.919020331673082</v>
      </c>
      <c r="Q234" s="225">
        <f>IF(Q$91=0,0,Q$91/CHI!Q$11*1000)</f>
        <v>38.872603453225402</v>
      </c>
    </row>
    <row r="235" spans="1:17" x14ac:dyDescent="0.25">
      <c r="A235" s="72" t="s">
        <v>179</v>
      </c>
      <c r="B235" s="224">
        <f>IF(B$105=0,0,B$105/CHI!B$11*1000)</f>
        <v>0</v>
      </c>
      <c r="C235" s="224">
        <f>IF(C$105=0,0,C$105/CHI!C$11*1000)</f>
        <v>0</v>
      </c>
      <c r="D235" s="224">
        <f>IF(D$105=0,0,D$105/CHI!D$11*1000)</f>
        <v>0</v>
      </c>
      <c r="E235" s="224">
        <f>IF(E$105=0,0,E$105/CHI!E$11*1000)</f>
        <v>0</v>
      </c>
      <c r="F235" s="224">
        <f>IF(F$105=0,0,F$105/CHI!F$11*1000)</f>
        <v>0</v>
      </c>
      <c r="G235" s="224">
        <f>IF(G$105=0,0,G$105/CHI!G$11*1000)</f>
        <v>0</v>
      </c>
      <c r="H235" s="224">
        <f>IF(H$105=0,0,H$105/CHI!H$11*1000)</f>
        <v>0</v>
      </c>
      <c r="I235" s="224">
        <f>IF(I$105=0,0,I$105/CHI!I$11*1000)</f>
        <v>0</v>
      </c>
      <c r="J235" s="224">
        <f>IF(J$105=0,0,J$105/CHI!J$11*1000)</f>
        <v>0</v>
      </c>
      <c r="K235" s="224">
        <f>IF(K$105=0,0,K$105/CHI!K$11*1000)</f>
        <v>0</v>
      </c>
      <c r="L235" s="224">
        <f>IF(L$105=0,0,L$105/CHI!L$11*1000)</f>
        <v>58.661925117595764</v>
      </c>
      <c r="M235" s="224">
        <f>IF(M$105=0,0,M$105/CHI!M$11*1000)</f>
        <v>58.573966089313366</v>
      </c>
      <c r="N235" s="224">
        <f>IF(N$105=0,0,N$105/CHI!N$11*1000)</f>
        <v>58.542899052312151</v>
      </c>
      <c r="O235" s="224">
        <f>IF(O$105=0,0,O$105/CHI!O$11*1000)</f>
        <v>58.493888882715389</v>
      </c>
      <c r="P235" s="224">
        <f>IF(P$105=0,0,P$105/CHI!P$11*1000)</f>
        <v>58.37853049750963</v>
      </c>
      <c r="Q235" s="224">
        <f>IF(Q$105=0,0,Q$105/CHI!Q$11*1000)</f>
        <v>58.308905179838099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 t="shared" ref="B237:Q237" si="52">SUM(B238:B246)</f>
        <v>0</v>
      </c>
      <c r="C237" s="230">
        <f t="shared" si="52"/>
        <v>0</v>
      </c>
      <c r="D237" s="230">
        <f t="shared" si="52"/>
        <v>0</v>
      </c>
      <c r="E237" s="230">
        <f t="shared" si="52"/>
        <v>0</v>
      </c>
      <c r="F237" s="230">
        <f t="shared" si="52"/>
        <v>0</v>
      </c>
      <c r="G237" s="230">
        <f t="shared" si="52"/>
        <v>0</v>
      </c>
      <c r="H237" s="230">
        <f t="shared" si="52"/>
        <v>0</v>
      </c>
      <c r="I237" s="230">
        <f t="shared" si="52"/>
        <v>0</v>
      </c>
      <c r="J237" s="230">
        <f t="shared" si="52"/>
        <v>0</v>
      </c>
      <c r="K237" s="230">
        <f t="shared" si="52"/>
        <v>0</v>
      </c>
      <c r="L237" s="230">
        <f t="shared" si="52"/>
        <v>0</v>
      </c>
      <c r="M237" s="230">
        <f t="shared" si="52"/>
        <v>0</v>
      </c>
      <c r="N237" s="230">
        <f t="shared" si="52"/>
        <v>0</v>
      </c>
      <c r="O237" s="230">
        <f t="shared" si="52"/>
        <v>0</v>
      </c>
      <c r="P237" s="230">
        <f t="shared" si="52"/>
        <v>0</v>
      </c>
      <c r="Q237" s="230">
        <f t="shared" si="52"/>
        <v>0</v>
      </c>
    </row>
    <row r="238" spans="1:17" x14ac:dyDescent="0.25">
      <c r="A238" s="132" t="s">
        <v>83</v>
      </c>
      <c r="B238" s="229">
        <f>IF(B$109=0,0,B$109/CHI!B$12*1000)</f>
        <v>0</v>
      </c>
      <c r="C238" s="229">
        <f>IF(C$109=0,0,C$109/CHI!C$12*1000)</f>
        <v>0</v>
      </c>
      <c r="D238" s="229">
        <f>IF(D$109=0,0,D$109/CHI!D$12*1000)</f>
        <v>0</v>
      </c>
      <c r="E238" s="229">
        <f>IF(E$109=0,0,E$109/CHI!E$12*1000)</f>
        <v>0</v>
      </c>
      <c r="F238" s="229">
        <f>IF(F$109=0,0,F$109/CHI!F$12*1000)</f>
        <v>0</v>
      </c>
      <c r="G238" s="229">
        <f>IF(G$109=0,0,G$109/CHI!G$12*1000)</f>
        <v>0</v>
      </c>
      <c r="H238" s="229">
        <f>IF(H$109=0,0,H$109/CHI!H$12*1000)</f>
        <v>0</v>
      </c>
      <c r="I238" s="229">
        <f>IF(I$109=0,0,I$109/CHI!I$12*1000)</f>
        <v>0</v>
      </c>
      <c r="J238" s="229">
        <f>IF(J$109=0,0,J$109/CHI!J$12*1000)</f>
        <v>0</v>
      </c>
      <c r="K238" s="229">
        <f>IF(K$109=0,0,K$109/CHI!K$12*1000)</f>
        <v>0</v>
      </c>
      <c r="L238" s="229">
        <f>IF(L$109=0,0,L$109/CHI!L$12*1000)</f>
        <v>0</v>
      </c>
      <c r="M238" s="229">
        <f>IF(M$109=0,0,M$109/CHI!M$12*1000)</f>
        <v>0</v>
      </c>
      <c r="N238" s="229">
        <f>IF(N$109=0,0,N$109/CHI!N$12*1000)</f>
        <v>0</v>
      </c>
      <c r="O238" s="229">
        <f>IF(O$109=0,0,O$109/CHI!O$12*1000)</f>
        <v>0</v>
      </c>
      <c r="P238" s="229">
        <f>IF(P$109=0,0,P$109/CHI!P$12*1000)</f>
        <v>0</v>
      </c>
      <c r="Q238" s="229">
        <f>IF(Q$109=0,0,Q$109/CHI!Q$12*1000)</f>
        <v>0</v>
      </c>
    </row>
    <row r="239" spans="1:17" x14ac:dyDescent="0.25">
      <c r="A239" s="76" t="s">
        <v>82</v>
      </c>
      <c r="B239" s="228">
        <f>IF(B$110=0,0,B$110/CHI!B$12*1000)</f>
        <v>0</v>
      </c>
      <c r="C239" s="228">
        <f>IF(C$110=0,0,C$110/CHI!C$12*1000)</f>
        <v>0</v>
      </c>
      <c r="D239" s="228">
        <f>IF(D$110=0,0,D$110/CHI!D$12*1000)</f>
        <v>0</v>
      </c>
      <c r="E239" s="228">
        <f>IF(E$110=0,0,E$110/CHI!E$12*1000)</f>
        <v>0</v>
      </c>
      <c r="F239" s="228">
        <f>IF(F$110=0,0,F$110/CHI!F$12*1000)</f>
        <v>0</v>
      </c>
      <c r="G239" s="228">
        <f>IF(G$110=0,0,G$110/CHI!G$12*1000)</f>
        <v>0</v>
      </c>
      <c r="H239" s="228">
        <f>IF(H$110=0,0,H$110/CHI!H$12*1000)</f>
        <v>0</v>
      </c>
      <c r="I239" s="228">
        <f>IF(I$110=0,0,I$110/CHI!I$12*1000)</f>
        <v>0</v>
      </c>
      <c r="J239" s="228">
        <f>IF(J$110=0,0,J$110/CHI!J$12*1000)</f>
        <v>0</v>
      </c>
      <c r="K239" s="228">
        <f>IF(K$110=0,0,K$110/CHI!K$12*1000)</f>
        <v>0</v>
      </c>
      <c r="L239" s="228">
        <f>IF(L$110=0,0,L$110/CHI!L$12*1000)</f>
        <v>0</v>
      </c>
      <c r="M239" s="228">
        <f>IF(M$110=0,0,M$110/CHI!M$12*1000)</f>
        <v>0</v>
      </c>
      <c r="N239" s="228">
        <f>IF(N$110=0,0,N$110/CHI!N$12*1000)</f>
        <v>0</v>
      </c>
      <c r="O239" s="228">
        <f>IF(O$110=0,0,O$110/CHI!O$12*1000)</f>
        <v>0</v>
      </c>
      <c r="P239" s="228">
        <f>IF(P$110=0,0,P$110/CHI!P$12*1000)</f>
        <v>0</v>
      </c>
      <c r="Q239" s="228">
        <f>IF(Q$110=0,0,Q$110/CHI!Q$12*1000)</f>
        <v>0</v>
      </c>
    </row>
    <row r="240" spans="1:17" x14ac:dyDescent="0.25">
      <c r="A240" s="76" t="s">
        <v>81</v>
      </c>
      <c r="B240" s="228">
        <f>IF(B$111=0,0,B$111/CHI!B$12*1000)</f>
        <v>0</v>
      </c>
      <c r="C240" s="228">
        <f>IF(C$111=0,0,C$111/CHI!C$12*1000)</f>
        <v>0</v>
      </c>
      <c r="D240" s="228">
        <f>IF(D$111=0,0,D$111/CHI!D$12*1000)</f>
        <v>0</v>
      </c>
      <c r="E240" s="228">
        <f>IF(E$111=0,0,E$111/CHI!E$12*1000)</f>
        <v>0</v>
      </c>
      <c r="F240" s="228">
        <f>IF(F$111=0,0,F$111/CHI!F$12*1000)</f>
        <v>0</v>
      </c>
      <c r="G240" s="228">
        <f>IF(G$111=0,0,G$111/CHI!G$12*1000)</f>
        <v>0</v>
      </c>
      <c r="H240" s="228">
        <f>IF(H$111=0,0,H$111/CHI!H$12*1000)</f>
        <v>0</v>
      </c>
      <c r="I240" s="228">
        <f>IF(I$111=0,0,I$111/CHI!I$12*1000)</f>
        <v>0</v>
      </c>
      <c r="J240" s="228">
        <f>IF(J$111=0,0,J$111/CHI!J$12*1000)</f>
        <v>0</v>
      </c>
      <c r="K240" s="228">
        <f>IF(K$111=0,0,K$111/CHI!K$12*1000)</f>
        <v>0</v>
      </c>
      <c r="L240" s="228">
        <f>IF(L$111=0,0,L$111/CHI!L$12*1000)</f>
        <v>0</v>
      </c>
      <c r="M240" s="228">
        <f>IF(M$111=0,0,M$111/CHI!M$12*1000)</f>
        <v>0</v>
      </c>
      <c r="N240" s="228">
        <f>IF(N$111=0,0,N$111/CHI!N$12*1000)</f>
        <v>0</v>
      </c>
      <c r="O240" s="228">
        <f>IF(O$111=0,0,O$111/CHI!O$12*1000)</f>
        <v>0</v>
      </c>
      <c r="P240" s="228">
        <f>IF(P$111=0,0,P$111/CHI!P$12*1000)</f>
        <v>0</v>
      </c>
      <c r="Q240" s="228">
        <f>IF(Q$111=0,0,Q$111/CHI!Q$12*1000)</f>
        <v>0</v>
      </c>
    </row>
    <row r="241" spans="1:17" x14ac:dyDescent="0.25">
      <c r="A241" s="76" t="s">
        <v>80</v>
      </c>
      <c r="B241" s="228">
        <f>IF(B$112=0,0,B$112/CHI!B$12*1000)</f>
        <v>0</v>
      </c>
      <c r="C241" s="228">
        <f>IF(C$112=0,0,C$112/CHI!C$12*1000)</f>
        <v>0</v>
      </c>
      <c r="D241" s="228">
        <f>IF(D$112=0,0,D$112/CHI!D$12*1000)</f>
        <v>0</v>
      </c>
      <c r="E241" s="228">
        <f>IF(E$112=0,0,E$112/CHI!E$12*1000)</f>
        <v>0</v>
      </c>
      <c r="F241" s="228">
        <f>IF(F$112=0,0,F$112/CHI!F$12*1000)</f>
        <v>0</v>
      </c>
      <c r="G241" s="228">
        <f>IF(G$112=0,0,G$112/CHI!G$12*1000)</f>
        <v>0</v>
      </c>
      <c r="H241" s="228">
        <f>IF(H$112=0,0,H$112/CHI!H$12*1000)</f>
        <v>0</v>
      </c>
      <c r="I241" s="228">
        <f>IF(I$112=0,0,I$112/CHI!I$12*1000)</f>
        <v>0</v>
      </c>
      <c r="J241" s="228">
        <f>IF(J$112=0,0,J$112/CHI!J$12*1000)</f>
        <v>0</v>
      </c>
      <c r="K241" s="228">
        <f>IF(K$112=0,0,K$112/CHI!K$12*1000)</f>
        <v>0</v>
      </c>
      <c r="L241" s="228">
        <f>IF(L$112=0,0,L$112/CHI!L$12*1000)</f>
        <v>0</v>
      </c>
      <c r="M241" s="228">
        <f>IF(M$112=0,0,M$112/CHI!M$12*1000)</f>
        <v>0</v>
      </c>
      <c r="N241" s="228">
        <f>IF(N$112=0,0,N$112/CHI!N$12*1000)</f>
        <v>0</v>
      </c>
      <c r="O241" s="228">
        <f>IF(O$112=0,0,O$112/CHI!O$12*1000)</f>
        <v>0</v>
      </c>
      <c r="P241" s="228">
        <f>IF(P$112=0,0,P$112/CHI!P$12*1000)</f>
        <v>0</v>
      </c>
      <c r="Q241" s="228">
        <f>IF(Q$112=0,0,Q$112/CHI!Q$12*1000)</f>
        <v>0</v>
      </c>
    </row>
    <row r="242" spans="1:17" x14ac:dyDescent="0.25">
      <c r="A242" s="129" t="s">
        <v>79</v>
      </c>
      <c r="B242" s="227">
        <f>IF(B$113=0,0,B$113/CHI!B$12*1000)</f>
        <v>0</v>
      </c>
      <c r="C242" s="227">
        <f>IF(C$113=0,0,C$113/CHI!C$12*1000)</f>
        <v>0</v>
      </c>
      <c r="D242" s="227">
        <f>IF(D$113=0,0,D$113/CHI!D$12*1000)</f>
        <v>0</v>
      </c>
      <c r="E242" s="227">
        <f>IF(E$113=0,0,E$113/CHI!E$12*1000)</f>
        <v>0</v>
      </c>
      <c r="F242" s="227">
        <f>IF(F$113=0,0,F$113/CHI!F$12*1000)</f>
        <v>0</v>
      </c>
      <c r="G242" s="227">
        <f>IF(G$113=0,0,G$113/CHI!G$12*1000)</f>
        <v>0</v>
      </c>
      <c r="H242" s="227">
        <f>IF(H$113=0,0,H$113/CHI!H$12*1000)</f>
        <v>0</v>
      </c>
      <c r="I242" s="227">
        <f>IF(I$113=0,0,I$113/CHI!I$12*1000)</f>
        <v>0</v>
      </c>
      <c r="J242" s="227">
        <f>IF(J$113=0,0,J$113/CHI!J$12*1000)</f>
        <v>0</v>
      </c>
      <c r="K242" s="227">
        <f>IF(K$113=0,0,K$113/CHI!K$12*1000)</f>
        <v>0</v>
      </c>
      <c r="L242" s="227">
        <f>IF(L$113=0,0,L$113/CHI!L$12*1000)</f>
        <v>0</v>
      </c>
      <c r="M242" s="227">
        <f>IF(M$113=0,0,M$113/CHI!M$12*1000)</f>
        <v>0</v>
      </c>
      <c r="N242" s="227">
        <f>IF(N$113=0,0,N$113/CHI!N$12*1000)</f>
        <v>0</v>
      </c>
      <c r="O242" s="227">
        <f>IF(O$113=0,0,O$113/CHI!O$12*1000)</f>
        <v>0</v>
      </c>
      <c r="P242" s="227">
        <f>IF(P$113=0,0,P$113/CHI!P$12*1000)</f>
        <v>0</v>
      </c>
      <c r="Q242" s="227">
        <f>IF(Q$113=0,0,Q$113/CHI!Q$12*1000)</f>
        <v>0</v>
      </c>
    </row>
    <row r="243" spans="1:17" x14ac:dyDescent="0.25">
      <c r="A243" s="127" t="s">
        <v>182</v>
      </c>
      <c r="B243" s="226">
        <f>IF(B$118=0,0,B$118/CHI!B$12*1000)</f>
        <v>0</v>
      </c>
      <c r="C243" s="226">
        <f>IF(C$118=0,0,C$118/CHI!C$12*1000)</f>
        <v>0</v>
      </c>
      <c r="D243" s="226">
        <f>IF(D$118=0,0,D$118/CHI!D$12*1000)</f>
        <v>0</v>
      </c>
      <c r="E243" s="226">
        <f>IF(E$118=0,0,E$118/CHI!E$12*1000)</f>
        <v>0</v>
      </c>
      <c r="F243" s="226">
        <f>IF(F$118=0,0,F$118/CHI!F$12*1000)</f>
        <v>0</v>
      </c>
      <c r="G243" s="226">
        <f>IF(G$118=0,0,G$118/CHI!G$12*1000)</f>
        <v>0</v>
      </c>
      <c r="H243" s="226">
        <f>IF(H$118=0,0,H$118/CHI!H$12*1000)</f>
        <v>0</v>
      </c>
      <c r="I243" s="226">
        <f>IF(I$118=0,0,I$118/CHI!I$12*1000)</f>
        <v>0</v>
      </c>
      <c r="J243" s="226">
        <f>IF(J$118=0,0,J$118/CHI!J$12*1000)</f>
        <v>0</v>
      </c>
      <c r="K243" s="226">
        <f>IF(K$118=0,0,K$118/CHI!K$12*1000)</f>
        <v>0</v>
      </c>
      <c r="L243" s="226">
        <f>IF(L$118=0,0,L$118/CHI!L$12*1000)</f>
        <v>0</v>
      </c>
      <c r="M243" s="226">
        <f>IF(M$118=0,0,M$118/CHI!M$12*1000)</f>
        <v>0</v>
      </c>
      <c r="N243" s="226">
        <f>IF(N$118=0,0,N$118/CHI!N$12*1000)</f>
        <v>0</v>
      </c>
      <c r="O243" s="226">
        <f>IF(O$118=0,0,O$118/CHI!O$12*1000)</f>
        <v>0</v>
      </c>
      <c r="P243" s="226">
        <f>IF(P$118=0,0,P$118/CHI!P$12*1000)</f>
        <v>0</v>
      </c>
      <c r="Q243" s="226">
        <f>IF(Q$118=0,0,Q$118/CHI!Q$12*1000)</f>
        <v>0</v>
      </c>
    </row>
    <row r="244" spans="1:17" x14ac:dyDescent="0.25">
      <c r="A244" s="127" t="s">
        <v>181</v>
      </c>
      <c r="B244" s="226">
        <f>IF(B$131=0,0,B$131/CHI!B$12*1000)</f>
        <v>0</v>
      </c>
      <c r="C244" s="226">
        <f>IF(C$131=0,0,C$131/CHI!C$12*1000)</f>
        <v>0</v>
      </c>
      <c r="D244" s="226">
        <f>IF(D$131=0,0,D$131/CHI!D$12*1000)</f>
        <v>0</v>
      </c>
      <c r="E244" s="226">
        <f>IF(E$131=0,0,E$131/CHI!E$12*1000)</f>
        <v>0</v>
      </c>
      <c r="F244" s="226">
        <f>IF(F$131=0,0,F$131/CHI!F$12*1000)</f>
        <v>0</v>
      </c>
      <c r="G244" s="226">
        <f>IF(G$131=0,0,G$131/CHI!G$12*1000)</f>
        <v>0</v>
      </c>
      <c r="H244" s="226">
        <f>IF(H$131=0,0,H$131/CHI!H$12*1000)</f>
        <v>0</v>
      </c>
      <c r="I244" s="226">
        <f>IF(I$131=0,0,I$131/CHI!I$12*1000)</f>
        <v>0</v>
      </c>
      <c r="J244" s="226">
        <f>IF(J$131=0,0,J$131/CHI!J$12*1000)</f>
        <v>0</v>
      </c>
      <c r="K244" s="226">
        <f>IF(K$131=0,0,K$131/CHI!K$12*1000)</f>
        <v>0</v>
      </c>
      <c r="L244" s="226">
        <f>IF(L$131=0,0,L$131/CHI!L$12*1000)</f>
        <v>0</v>
      </c>
      <c r="M244" s="226">
        <f>IF(M$131=0,0,M$131/CHI!M$12*1000)</f>
        <v>0</v>
      </c>
      <c r="N244" s="226">
        <f>IF(N$131=0,0,N$131/CHI!N$12*1000)</f>
        <v>0</v>
      </c>
      <c r="O244" s="226">
        <f>IF(O$131=0,0,O$131/CHI!O$12*1000)</f>
        <v>0</v>
      </c>
      <c r="P244" s="226">
        <f>IF(P$131=0,0,P$131/CHI!P$12*1000)</f>
        <v>0</v>
      </c>
      <c r="Q244" s="226">
        <f>IF(Q$131=0,0,Q$131/CHI!Q$12*1000)</f>
        <v>0</v>
      </c>
    </row>
    <row r="245" spans="1:17" x14ac:dyDescent="0.25">
      <c r="A245" s="127" t="s">
        <v>180</v>
      </c>
      <c r="B245" s="225">
        <f>IF(B$139=0,0,B$139/CHI!B$12*1000)</f>
        <v>0</v>
      </c>
      <c r="C245" s="225">
        <f>IF(C$139=0,0,C$139/CHI!C$12*1000)</f>
        <v>0</v>
      </c>
      <c r="D245" s="225">
        <f>IF(D$139=0,0,D$139/CHI!D$12*1000)</f>
        <v>0</v>
      </c>
      <c r="E245" s="225">
        <f>IF(E$139=0,0,E$139/CHI!E$12*1000)</f>
        <v>0</v>
      </c>
      <c r="F245" s="225">
        <f>IF(F$139=0,0,F$139/CHI!F$12*1000)</f>
        <v>0</v>
      </c>
      <c r="G245" s="225">
        <f>IF(G$139=0,0,G$139/CHI!G$12*1000)</f>
        <v>0</v>
      </c>
      <c r="H245" s="225">
        <f>IF(H$139=0,0,H$139/CHI!H$12*1000)</f>
        <v>0</v>
      </c>
      <c r="I245" s="225">
        <f>IF(I$139=0,0,I$139/CHI!I$12*1000)</f>
        <v>0</v>
      </c>
      <c r="J245" s="225">
        <f>IF(J$139=0,0,J$139/CHI!J$12*1000)</f>
        <v>0</v>
      </c>
      <c r="K245" s="225">
        <f>IF(K$139=0,0,K$139/CHI!K$12*1000)</f>
        <v>0</v>
      </c>
      <c r="L245" s="225">
        <f>IF(L$139=0,0,L$139/CHI!L$12*1000)</f>
        <v>0</v>
      </c>
      <c r="M245" s="225">
        <f>IF(M$139=0,0,M$139/CHI!M$12*1000)</f>
        <v>0</v>
      </c>
      <c r="N245" s="225">
        <f>IF(N$139=0,0,N$139/CHI!N$12*1000)</f>
        <v>0</v>
      </c>
      <c r="O245" s="225">
        <f>IF(O$139=0,0,O$139/CHI!O$12*1000)</f>
        <v>0</v>
      </c>
      <c r="P245" s="225">
        <f>IF(P$139=0,0,P$139/CHI!P$12*1000)</f>
        <v>0</v>
      </c>
      <c r="Q245" s="225">
        <f>IF(Q$139=0,0,Q$139/CHI!Q$12*1000)</f>
        <v>0</v>
      </c>
    </row>
    <row r="246" spans="1:17" x14ac:dyDescent="0.25">
      <c r="A246" s="72" t="s">
        <v>179</v>
      </c>
      <c r="B246" s="224">
        <f>IF(B$153=0,0,B$153/CHI!B$12*1000)</f>
        <v>0</v>
      </c>
      <c r="C246" s="224">
        <f>IF(C$153=0,0,C$153/CHI!C$12*1000)</f>
        <v>0</v>
      </c>
      <c r="D246" s="224">
        <f>IF(D$153=0,0,D$153/CHI!D$12*1000)</f>
        <v>0</v>
      </c>
      <c r="E246" s="224">
        <f>IF(E$153=0,0,E$153/CHI!E$12*1000)</f>
        <v>0</v>
      </c>
      <c r="F246" s="224">
        <f>IF(F$153=0,0,F$153/CHI!F$12*1000)</f>
        <v>0</v>
      </c>
      <c r="G246" s="224">
        <f>IF(G$153=0,0,G$153/CHI!G$12*1000)</f>
        <v>0</v>
      </c>
      <c r="H246" s="224">
        <f>IF(H$153=0,0,H$153/CHI!H$12*1000)</f>
        <v>0</v>
      </c>
      <c r="I246" s="224">
        <f>IF(I$153=0,0,I$153/CHI!I$12*1000)</f>
        <v>0</v>
      </c>
      <c r="J246" s="224">
        <f>IF(J$153=0,0,J$153/CHI!J$12*1000)</f>
        <v>0</v>
      </c>
      <c r="K246" s="224">
        <f>IF(K$153=0,0,K$153/CHI!K$12*1000)</f>
        <v>0</v>
      </c>
      <c r="L246" s="224">
        <f>IF(L$153=0,0,L$153/CHI!L$12*1000)</f>
        <v>0</v>
      </c>
      <c r="M246" s="224">
        <f>IF(M$153=0,0,M$153/CHI!M$12*1000)</f>
        <v>0</v>
      </c>
      <c r="N246" s="224">
        <f>IF(N$153=0,0,N$153/CHI!N$12*1000)</f>
        <v>0</v>
      </c>
      <c r="O246" s="224">
        <f>IF(O$153=0,0,O$153/CHI!O$12*1000)</f>
        <v>0</v>
      </c>
      <c r="P246" s="224">
        <f>IF(P$153=0,0,P$153/CHI!P$12*1000)</f>
        <v>0</v>
      </c>
      <c r="Q246" s="224">
        <f>IF(Q$153=0,0,Q$153/CHI!Q$12*1000)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29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243" t="s">
        <v>179</v>
      </c>
      <c r="B57" s="242">
        <v>0</v>
      </c>
      <c r="C57" s="242">
        <v>0</v>
      </c>
      <c r="D57" s="242">
        <v>0</v>
      </c>
      <c r="E57" s="242">
        <v>0</v>
      </c>
      <c r="F57" s="242">
        <v>0</v>
      </c>
      <c r="G57" s="242">
        <v>0</v>
      </c>
      <c r="H57" s="242">
        <v>0</v>
      </c>
      <c r="I57" s="242">
        <v>0</v>
      </c>
      <c r="J57" s="242">
        <v>0</v>
      </c>
      <c r="K57" s="242">
        <v>0</v>
      </c>
      <c r="L57" s="242">
        <v>0</v>
      </c>
      <c r="M57" s="242">
        <v>0</v>
      </c>
      <c r="N57" s="242">
        <v>0</v>
      </c>
      <c r="O57" s="242">
        <v>0</v>
      </c>
      <c r="P57" s="242">
        <v>0</v>
      </c>
      <c r="Q57" s="242">
        <v>0</v>
      </c>
    </row>
    <row r="58" spans="1:17" hidden="1" x14ac:dyDescent="0.25">
      <c r="A58" s="40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0</v>
      </c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1.9058046491112437</v>
      </c>
      <c r="M60" s="96">
        <v>1.9062352076319857</v>
      </c>
      <c r="N60" s="96">
        <v>2.0009173178804582</v>
      </c>
      <c r="O60" s="96">
        <v>2.004782004003749</v>
      </c>
      <c r="P60" s="96">
        <v>2.058559696990363</v>
      </c>
      <c r="Q60" s="96">
        <v>2.0593627423696677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1.6941963336332459E-2</v>
      </c>
      <c r="M61" s="160">
        <v>1.6945790856994644E-2</v>
      </c>
      <c r="N61" s="160">
        <v>1.7787483021605679E-2</v>
      </c>
      <c r="O61" s="160">
        <v>1.78218387834293E-2</v>
      </c>
      <c r="P61" s="160">
        <v>1.8299904414823705E-2</v>
      </c>
      <c r="Q61" s="160">
        <v>1.830704321857252E-2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2.9598226755579143E-2</v>
      </c>
      <c r="M62" s="159">
        <v>2.9604913573524738E-2</v>
      </c>
      <c r="N62" s="159">
        <v>3.1075380428633906E-2</v>
      </c>
      <c r="O62" s="159">
        <v>3.1135401195331914E-2</v>
      </c>
      <c r="P62" s="159">
        <v>3.1970599258340109E-2</v>
      </c>
      <c r="Q62" s="159">
        <v>3.1983071008392115E-2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2.9006557159300207E-2</v>
      </c>
      <c r="M63" s="159">
        <v>2.9013110307519338E-2</v>
      </c>
      <c r="N63" s="159">
        <v>3.0454182478356077E-2</v>
      </c>
      <c r="O63" s="159">
        <v>3.0513003427811863E-2</v>
      </c>
      <c r="P63" s="159">
        <v>3.1331505852097041E-2</v>
      </c>
      <c r="Q63" s="159">
        <v>3.134372829142585E-2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0.16939753305960645</v>
      </c>
      <c r="M64" s="159">
        <v>0.16943580327333771</v>
      </c>
      <c r="N64" s="159">
        <v>0.17785162695623649</v>
      </c>
      <c r="O64" s="159">
        <v>0.1781951397583699</v>
      </c>
      <c r="P64" s="159">
        <v>0.18297517244945269</v>
      </c>
      <c r="Q64" s="159">
        <v>0.18304655117457677</v>
      </c>
    </row>
    <row r="65" spans="1:17" x14ac:dyDescent="0.25">
      <c r="A65" s="129" t="s">
        <v>79</v>
      </c>
      <c r="B65" s="158">
        <v>0</v>
      </c>
      <c r="C65" s="158">
        <v>0</v>
      </c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8.4503334389494297E-2</v>
      </c>
      <c r="M65" s="158">
        <v>8.4522425344419547E-2</v>
      </c>
      <c r="N65" s="158">
        <v>8.8720627939192734E-2</v>
      </c>
      <c r="O65" s="158">
        <v>8.8891988033176744E-2</v>
      </c>
      <c r="P65" s="158">
        <v>9.1276489705613459E-2</v>
      </c>
      <c r="Q65" s="158">
        <v>9.1312096719296063E-2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</row>
    <row r="67" spans="1:17" x14ac:dyDescent="0.25">
      <c r="A67" s="92" t="s">
        <v>26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8.4503334389494297E-2</v>
      </c>
      <c r="M69" s="157">
        <v>8.4522425344419547E-2</v>
      </c>
      <c r="N69" s="157">
        <v>8.8720627939192734E-2</v>
      </c>
      <c r="O69" s="157">
        <v>8.8891988033176744E-2</v>
      </c>
      <c r="P69" s="157">
        <v>9.1276489705613459E-2</v>
      </c>
      <c r="Q69" s="157">
        <v>9.1312096719296063E-2</v>
      </c>
    </row>
    <row r="70" spans="1:17" x14ac:dyDescent="0.25">
      <c r="A70" s="156" t="s">
        <v>183</v>
      </c>
      <c r="B70" s="204">
        <v>0</v>
      </c>
      <c r="C70" s="204">
        <v>0</v>
      </c>
      <c r="D70" s="204">
        <v>0</v>
      </c>
      <c r="E70" s="204">
        <v>0</v>
      </c>
      <c r="F70" s="204">
        <v>0</v>
      </c>
      <c r="G70" s="204">
        <v>0</v>
      </c>
      <c r="H70" s="204">
        <v>0</v>
      </c>
      <c r="I70" s="204">
        <v>0</v>
      </c>
      <c r="J70" s="204">
        <v>0</v>
      </c>
      <c r="K70" s="204">
        <v>0</v>
      </c>
      <c r="L70" s="204">
        <v>9.5062661809036983E-2</v>
      </c>
      <c r="M70" s="204">
        <v>9.5084138322416994E-2</v>
      </c>
      <c r="N70" s="204">
        <v>9.9806937917912744E-2</v>
      </c>
      <c r="O70" s="204">
        <v>9.9999710744921921E-2</v>
      </c>
      <c r="P70" s="204">
        <v>0.10268217384188245</v>
      </c>
      <c r="Q70" s="204">
        <v>0.10272223021982536</v>
      </c>
    </row>
    <row r="71" spans="1:17" x14ac:dyDescent="0.25">
      <c r="A71" s="152" t="s">
        <v>192</v>
      </c>
      <c r="B71" s="151">
        <v>0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9.5062661809036983E-2</v>
      </c>
      <c r="M82" s="151">
        <v>9.5084138322416994E-2</v>
      </c>
      <c r="N82" s="151">
        <v>9.9806937917912744E-2</v>
      </c>
      <c r="O82" s="151">
        <v>9.9999710744921921E-2</v>
      </c>
      <c r="P82" s="151">
        <v>0.10268217384188245</v>
      </c>
      <c r="Q82" s="151">
        <v>0.10272223021982536</v>
      </c>
    </row>
    <row r="83" spans="1:17" x14ac:dyDescent="0.25">
      <c r="A83" s="156" t="s">
        <v>181</v>
      </c>
      <c r="B83" s="204">
        <v>0</v>
      </c>
      <c r="C83" s="204">
        <v>0</v>
      </c>
      <c r="D83" s="204">
        <v>0</v>
      </c>
      <c r="E83" s="204">
        <v>0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0.87147672491673744</v>
      </c>
      <c r="M83" s="204">
        <v>0.87167360854262022</v>
      </c>
      <c r="N83" s="204">
        <v>0.91496936573684462</v>
      </c>
      <c r="O83" s="204">
        <v>0.91673658988918738</v>
      </c>
      <c r="P83" s="204">
        <v>0.94132778174057041</v>
      </c>
      <c r="Q83" s="204">
        <v>0.94169499427593806</v>
      </c>
    </row>
    <row r="84" spans="1:17" x14ac:dyDescent="0.25">
      <c r="A84" s="152" t="s">
        <v>190</v>
      </c>
      <c r="B84" s="151">
        <v>0</v>
      </c>
      <c r="C84" s="151">
        <v>0</v>
      </c>
      <c r="D84" s="151">
        <v>0</v>
      </c>
      <c r="E84" s="151">
        <v>0</v>
      </c>
      <c r="F84" s="151">
        <v>0</v>
      </c>
      <c r="G84" s="151">
        <v>0</v>
      </c>
      <c r="H84" s="151">
        <v>0</v>
      </c>
      <c r="I84" s="151">
        <v>0</v>
      </c>
      <c r="J84" s="151">
        <v>0</v>
      </c>
      <c r="K84" s="151">
        <v>0</v>
      </c>
      <c r="L84" s="151">
        <v>0</v>
      </c>
      <c r="M84" s="151">
        <v>0</v>
      </c>
      <c r="N84" s="151">
        <v>0</v>
      </c>
      <c r="O84" s="151">
        <v>0</v>
      </c>
      <c r="P84" s="151">
        <v>0</v>
      </c>
      <c r="Q84" s="151">
        <v>0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0</v>
      </c>
      <c r="C89" s="208">
        <v>0</v>
      </c>
      <c r="D89" s="208">
        <v>0</v>
      </c>
      <c r="E89" s="208">
        <v>0</v>
      </c>
      <c r="F89" s="208">
        <v>0</v>
      </c>
      <c r="G89" s="208">
        <v>0</v>
      </c>
      <c r="H89" s="208">
        <v>0</v>
      </c>
      <c r="I89" s="208">
        <v>0</v>
      </c>
      <c r="J89" s="208">
        <v>0</v>
      </c>
      <c r="K89" s="208">
        <v>0</v>
      </c>
      <c r="L89" s="208">
        <v>0</v>
      </c>
      <c r="M89" s="208">
        <v>0</v>
      </c>
      <c r="N89" s="208">
        <v>0</v>
      </c>
      <c r="O89" s="208">
        <v>0</v>
      </c>
      <c r="P89" s="208">
        <v>0</v>
      </c>
      <c r="Q89" s="208">
        <v>0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0.87147672491673744</v>
      </c>
      <c r="M90" s="151">
        <v>0.87167360854262022</v>
      </c>
      <c r="N90" s="151">
        <v>0.91496936573684462</v>
      </c>
      <c r="O90" s="151">
        <v>0.91673658988918738</v>
      </c>
      <c r="P90" s="151">
        <v>0.94132778174057041</v>
      </c>
      <c r="Q90" s="151">
        <v>0.94169499427593806</v>
      </c>
    </row>
    <row r="91" spans="1:17" x14ac:dyDescent="0.25">
      <c r="A91" s="156" t="s">
        <v>180</v>
      </c>
      <c r="B91" s="155">
        <v>0</v>
      </c>
      <c r="C91" s="155">
        <v>0</v>
      </c>
      <c r="D91" s="155">
        <v>0</v>
      </c>
      <c r="E91" s="155">
        <v>0</v>
      </c>
      <c r="F91" s="155">
        <v>0</v>
      </c>
      <c r="G91" s="155">
        <v>0</v>
      </c>
      <c r="H91" s="155">
        <v>0</v>
      </c>
      <c r="I91" s="155">
        <v>0</v>
      </c>
      <c r="J91" s="155">
        <v>0</v>
      </c>
      <c r="K91" s="155">
        <v>0</v>
      </c>
      <c r="L91" s="155">
        <v>0.29503681494974066</v>
      </c>
      <c r="M91" s="155">
        <v>0.29510346953297328</v>
      </c>
      <c r="N91" s="155">
        <v>0.30976116713773916</v>
      </c>
      <c r="O91" s="155">
        <v>0.31035945756856992</v>
      </c>
      <c r="P91" s="155">
        <v>0.31868475956713249</v>
      </c>
      <c r="Q91" s="155">
        <v>0.31880907868403707</v>
      </c>
    </row>
    <row r="92" spans="1:17" x14ac:dyDescent="0.25">
      <c r="A92" s="152" t="s">
        <v>193</v>
      </c>
      <c r="B92" s="151">
        <v>0</v>
      </c>
      <c r="C92" s="151">
        <v>0</v>
      </c>
      <c r="D92" s="151">
        <v>0</v>
      </c>
      <c r="E92" s="151">
        <v>0</v>
      </c>
      <c r="F92" s="151">
        <v>0</v>
      </c>
      <c r="G92" s="151">
        <v>0</v>
      </c>
      <c r="H92" s="151">
        <v>0</v>
      </c>
      <c r="I92" s="151">
        <v>0</v>
      </c>
      <c r="J92" s="151">
        <v>0</v>
      </c>
      <c r="K92" s="151">
        <v>0</v>
      </c>
      <c r="L92" s="151">
        <v>0</v>
      </c>
      <c r="M92" s="151">
        <v>0</v>
      </c>
      <c r="N92" s="151">
        <v>0</v>
      </c>
      <c r="O92" s="151">
        <v>0</v>
      </c>
      <c r="P92" s="151">
        <v>0</v>
      </c>
      <c r="Q92" s="151">
        <v>0</v>
      </c>
    </row>
    <row r="93" spans="1:17" x14ac:dyDescent="0.25">
      <c r="A93" s="152" t="s">
        <v>187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0.29503681494974066</v>
      </c>
      <c r="M104" s="151">
        <v>0.29510346953297328</v>
      </c>
      <c r="N104" s="151">
        <v>0.30976116713773916</v>
      </c>
      <c r="O104" s="151">
        <v>0.31035945756856992</v>
      </c>
      <c r="P104" s="151">
        <v>0.31868475956713249</v>
      </c>
      <c r="Q104" s="151">
        <v>0.31880907868403707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0.31478083273541596</v>
      </c>
      <c r="M105" s="242">
        <v>0.31485194787817927</v>
      </c>
      <c r="N105" s="242">
        <v>0.33049054626393709</v>
      </c>
      <c r="O105" s="242">
        <v>0.33112887460295004</v>
      </c>
      <c r="P105" s="242">
        <v>0.34001131016045077</v>
      </c>
      <c r="Q105" s="242">
        <v>0.34014394877760368</v>
      </c>
    </row>
    <row r="106" spans="1:17" hidden="1" x14ac:dyDescent="0.25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0</v>
      </c>
      <c r="C108" s="96">
        <v>0</v>
      </c>
      <c r="D108" s="96">
        <v>0</v>
      </c>
      <c r="E108" s="96">
        <v>0</v>
      </c>
      <c r="F108" s="96">
        <v>0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96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</v>
      </c>
      <c r="C113" s="158">
        <v>0</v>
      </c>
      <c r="D113" s="158">
        <v>0</v>
      </c>
      <c r="E113" s="158">
        <v>0</v>
      </c>
      <c r="F113" s="158">
        <v>0</v>
      </c>
      <c r="G113" s="158">
        <v>0</v>
      </c>
      <c r="H113" s="158">
        <v>0</v>
      </c>
      <c r="I113" s="158">
        <v>0</v>
      </c>
      <c r="J113" s="158">
        <v>0</v>
      </c>
      <c r="K113" s="158">
        <v>0</v>
      </c>
      <c r="L113" s="158">
        <v>0</v>
      </c>
      <c r="M113" s="158">
        <v>0</v>
      </c>
      <c r="N113" s="158">
        <v>0</v>
      </c>
      <c r="O113" s="158">
        <v>0</v>
      </c>
      <c r="P113" s="158">
        <v>0</v>
      </c>
      <c r="Q113" s="158">
        <v>0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</v>
      </c>
      <c r="Q114" s="91">
        <v>0</v>
      </c>
    </row>
    <row r="115" spans="1:17" x14ac:dyDescent="0.25">
      <c r="A115" s="92" t="s">
        <v>26</v>
      </c>
      <c r="B115" s="91">
        <v>0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0</v>
      </c>
      <c r="C118" s="204">
        <v>0</v>
      </c>
      <c r="D118" s="204">
        <v>0</v>
      </c>
      <c r="E118" s="204">
        <v>0</v>
      </c>
      <c r="F118" s="204">
        <v>0</v>
      </c>
      <c r="G118" s="204">
        <v>0</v>
      </c>
      <c r="H118" s="204">
        <v>0</v>
      </c>
      <c r="I118" s="204">
        <v>0</v>
      </c>
      <c r="J118" s="204">
        <v>0</v>
      </c>
      <c r="K118" s="204">
        <v>0</v>
      </c>
      <c r="L118" s="204">
        <v>0</v>
      </c>
      <c r="M118" s="204">
        <v>0</v>
      </c>
      <c r="N118" s="204">
        <v>0</v>
      </c>
      <c r="O118" s="204">
        <v>0</v>
      </c>
      <c r="P118" s="204">
        <v>0</v>
      </c>
      <c r="Q118" s="204">
        <v>0</v>
      </c>
    </row>
    <row r="119" spans="1:17" x14ac:dyDescent="0.25">
      <c r="A119" s="152" t="s">
        <v>192</v>
      </c>
      <c r="B119" s="151">
        <v>0</v>
      </c>
      <c r="C119" s="151">
        <v>0</v>
      </c>
      <c r="D119" s="151">
        <v>0</v>
      </c>
      <c r="E119" s="151">
        <v>0</v>
      </c>
      <c r="F119" s="151">
        <v>0</v>
      </c>
      <c r="G119" s="151">
        <v>0</v>
      </c>
      <c r="H119" s="151">
        <v>0</v>
      </c>
      <c r="I119" s="151">
        <v>0</v>
      </c>
      <c r="J119" s="151">
        <v>0</v>
      </c>
      <c r="K119" s="151">
        <v>0</v>
      </c>
      <c r="L119" s="151">
        <v>0</v>
      </c>
      <c r="M119" s="151">
        <v>0</v>
      </c>
      <c r="N119" s="151">
        <v>0</v>
      </c>
      <c r="O119" s="151">
        <v>0</v>
      </c>
      <c r="P119" s="151">
        <v>0</v>
      </c>
      <c r="Q119" s="151">
        <v>0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0</v>
      </c>
      <c r="Q123" s="87">
        <v>0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</v>
      </c>
      <c r="C126" s="87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0</v>
      </c>
      <c r="N126" s="87">
        <v>0</v>
      </c>
      <c r="O126" s="87">
        <v>0</v>
      </c>
      <c r="P126" s="87">
        <v>0</v>
      </c>
      <c r="Q126" s="87">
        <v>0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0</v>
      </c>
      <c r="C131" s="204">
        <v>0</v>
      </c>
      <c r="D131" s="204">
        <v>0</v>
      </c>
      <c r="E131" s="204">
        <v>0</v>
      </c>
      <c r="F131" s="204">
        <v>0</v>
      </c>
      <c r="G131" s="204">
        <v>0</v>
      </c>
      <c r="H131" s="204">
        <v>0</v>
      </c>
      <c r="I131" s="204">
        <v>0</v>
      </c>
      <c r="J131" s="204">
        <v>0</v>
      </c>
      <c r="K131" s="204">
        <v>0</v>
      </c>
      <c r="L131" s="204">
        <v>0</v>
      </c>
      <c r="M131" s="204">
        <v>0</v>
      </c>
      <c r="N131" s="204">
        <v>0</v>
      </c>
      <c r="O131" s="204">
        <v>0</v>
      </c>
      <c r="P131" s="204">
        <v>0</v>
      </c>
      <c r="Q131" s="204">
        <v>0</v>
      </c>
    </row>
    <row r="132" spans="1:17" x14ac:dyDescent="0.25">
      <c r="A132" s="152" t="s">
        <v>190</v>
      </c>
      <c r="B132" s="151">
        <v>0</v>
      </c>
      <c r="C132" s="151">
        <v>0</v>
      </c>
      <c r="D132" s="151">
        <v>0</v>
      </c>
      <c r="E132" s="151">
        <v>0</v>
      </c>
      <c r="F132" s="151">
        <v>0</v>
      </c>
      <c r="G132" s="151">
        <v>0</v>
      </c>
      <c r="H132" s="151">
        <v>0</v>
      </c>
      <c r="I132" s="151">
        <v>0</v>
      </c>
      <c r="J132" s="151">
        <v>0</v>
      </c>
      <c r="K132" s="151">
        <v>0</v>
      </c>
      <c r="L132" s="151">
        <v>0</v>
      </c>
      <c r="M132" s="151">
        <v>0</v>
      </c>
      <c r="N132" s="151">
        <v>0</v>
      </c>
      <c r="O132" s="151">
        <v>0</v>
      </c>
      <c r="P132" s="151">
        <v>0</v>
      </c>
      <c r="Q132" s="151">
        <v>0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</v>
      </c>
      <c r="C137" s="208">
        <v>0</v>
      </c>
      <c r="D137" s="208">
        <v>0</v>
      </c>
      <c r="E137" s="208">
        <v>0</v>
      </c>
      <c r="F137" s="208">
        <v>0</v>
      </c>
      <c r="G137" s="208">
        <v>0</v>
      </c>
      <c r="H137" s="208">
        <v>0</v>
      </c>
      <c r="I137" s="208">
        <v>0</v>
      </c>
      <c r="J137" s="208">
        <v>0</v>
      </c>
      <c r="K137" s="208">
        <v>0</v>
      </c>
      <c r="L137" s="208">
        <v>0</v>
      </c>
      <c r="M137" s="208">
        <v>0</v>
      </c>
      <c r="N137" s="208">
        <v>0</v>
      </c>
      <c r="O137" s="208">
        <v>0</v>
      </c>
      <c r="P137" s="208">
        <v>0</v>
      </c>
      <c r="Q137" s="208">
        <v>0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0</v>
      </c>
      <c r="C139" s="155">
        <v>0</v>
      </c>
      <c r="D139" s="155">
        <v>0</v>
      </c>
      <c r="E139" s="155">
        <v>0</v>
      </c>
      <c r="F139" s="155">
        <v>0</v>
      </c>
      <c r="G139" s="155">
        <v>0</v>
      </c>
      <c r="H139" s="155">
        <v>0</v>
      </c>
      <c r="I139" s="155">
        <v>0</v>
      </c>
      <c r="J139" s="155">
        <v>0</v>
      </c>
      <c r="K139" s="155">
        <v>0</v>
      </c>
      <c r="L139" s="155">
        <v>0</v>
      </c>
      <c r="M139" s="155">
        <v>0</v>
      </c>
      <c r="N139" s="155">
        <v>0</v>
      </c>
      <c r="O139" s="155">
        <v>0</v>
      </c>
      <c r="P139" s="155">
        <v>0</v>
      </c>
      <c r="Q139" s="155">
        <v>0</v>
      </c>
    </row>
    <row r="140" spans="1:17" x14ac:dyDescent="0.25">
      <c r="A140" s="152" t="s">
        <v>193</v>
      </c>
      <c r="B140" s="151">
        <v>0</v>
      </c>
      <c r="C140" s="151">
        <v>0</v>
      </c>
      <c r="D140" s="151">
        <v>0</v>
      </c>
      <c r="E140" s="151">
        <v>0</v>
      </c>
      <c r="F140" s="151">
        <v>0</v>
      </c>
      <c r="G140" s="151">
        <v>0</v>
      </c>
      <c r="H140" s="151">
        <v>0</v>
      </c>
      <c r="I140" s="151">
        <v>0</v>
      </c>
      <c r="J140" s="151">
        <v>0</v>
      </c>
      <c r="K140" s="151">
        <v>0</v>
      </c>
      <c r="L140" s="151">
        <v>0</v>
      </c>
      <c r="M140" s="151">
        <v>0</v>
      </c>
      <c r="N140" s="151">
        <v>0</v>
      </c>
      <c r="O140" s="151">
        <v>0</v>
      </c>
      <c r="P140" s="151">
        <v>0</v>
      </c>
      <c r="Q140" s="151">
        <v>0</v>
      </c>
    </row>
    <row r="141" spans="1:17" x14ac:dyDescent="0.25">
      <c r="A141" s="152" t="s">
        <v>187</v>
      </c>
      <c r="B141" s="151">
        <v>0</v>
      </c>
      <c r="C141" s="151">
        <v>0</v>
      </c>
      <c r="D141" s="151">
        <v>0</v>
      </c>
      <c r="E141" s="151">
        <v>0</v>
      </c>
      <c r="F141" s="151">
        <v>0</v>
      </c>
      <c r="G141" s="151">
        <v>0</v>
      </c>
      <c r="H141" s="151">
        <v>0</v>
      </c>
      <c r="I141" s="151">
        <v>0</v>
      </c>
      <c r="J141" s="151">
        <v>0</v>
      </c>
      <c r="K141" s="151">
        <v>0</v>
      </c>
      <c r="L141" s="151">
        <v>0</v>
      </c>
      <c r="M141" s="151">
        <v>0</v>
      </c>
      <c r="N141" s="151">
        <v>0</v>
      </c>
      <c r="O141" s="151">
        <v>0</v>
      </c>
      <c r="P141" s="151">
        <v>0</v>
      </c>
      <c r="Q141" s="151">
        <v>0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80" t="s">
        <v>129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72" t="s">
        <v>179</v>
      </c>
      <c r="B172" s="234">
        <f t="shared" ref="B172:Q172" si="15">IF(B$57=0,0,B$57/B$5)</f>
        <v>0</v>
      </c>
      <c r="C172" s="234">
        <f t="shared" si="15"/>
        <v>0</v>
      </c>
      <c r="D172" s="234">
        <f t="shared" si="15"/>
        <v>0</v>
      </c>
      <c r="E172" s="234">
        <f t="shared" si="15"/>
        <v>0</v>
      </c>
      <c r="F172" s="234">
        <f t="shared" si="15"/>
        <v>0</v>
      </c>
      <c r="G172" s="234">
        <f t="shared" si="15"/>
        <v>0</v>
      </c>
      <c r="H172" s="234">
        <f t="shared" si="15"/>
        <v>0</v>
      </c>
      <c r="I172" s="234">
        <f t="shared" si="15"/>
        <v>0</v>
      </c>
      <c r="J172" s="234">
        <f t="shared" si="15"/>
        <v>0</v>
      </c>
      <c r="K172" s="234">
        <f t="shared" si="15"/>
        <v>0</v>
      </c>
      <c r="L172" s="234">
        <f t="shared" si="15"/>
        <v>0</v>
      </c>
      <c r="M172" s="234">
        <f t="shared" si="15"/>
        <v>0</v>
      </c>
      <c r="N172" s="234">
        <f t="shared" si="15"/>
        <v>0</v>
      </c>
      <c r="O172" s="234">
        <f t="shared" si="15"/>
        <v>0</v>
      </c>
      <c r="P172" s="234">
        <f t="shared" si="15"/>
        <v>0</v>
      </c>
      <c r="Q172" s="234">
        <f t="shared" si="15"/>
        <v>0</v>
      </c>
    </row>
    <row r="173" spans="1:17" hidden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6">SUM(B$176:B$180,B$182:B$183,B$185:B$186,B$188:B$191)</f>
        <v>0</v>
      </c>
      <c r="C175" s="77">
        <f t="shared" si="16"/>
        <v>0</v>
      </c>
      <c r="D175" s="77">
        <f t="shared" si="16"/>
        <v>0</v>
      </c>
      <c r="E175" s="77">
        <f t="shared" si="16"/>
        <v>0</v>
      </c>
      <c r="F175" s="77">
        <f t="shared" si="16"/>
        <v>0</v>
      </c>
      <c r="G175" s="77">
        <f t="shared" si="16"/>
        <v>0</v>
      </c>
      <c r="H175" s="77">
        <f t="shared" si="16"/>
        <v>0</v>
      </c>
      <c r="I175" s="77">
        <f t="shared" si="16"/>
        <v>0</v>
      </c>
      <c r="J175" s="77">
        <f t="shared" si="16"/>
        <v>0</v>
      </c>
      <c r="K175" s="77">
        <f t="shared" si="16"/>
        <v>0</v>
      </c>
      <c r="L175" s="77">
        <f t="shared" si="16"/>
        <v>1</v>
      </c>
      <c r="M175" s="77">
        <f t="shared" si="16"/>
        <v>1</v>
      </c>
      <c r="N175" s="77">
        <f t="shared" si="16"/>
        <v>1.0000000000000002</v>
      </c>
      <c r="O175" s="77">
        <f t="shared" si="16"/>
        <v>1</v>
      </c>
      <c r="P175" s="77">
        <f t="shared" si="16"/>
        <v>1</v>
      </c>
      <c r="Q175" s="77">
        <f t="shared" si="16"/>
        <v>1</v>
      </c>
    </row>
    <row r="176" spans="1:17" x14ac:dyDescent="0.25">
      <c r="A176" s="132" t="s">
        <v>83</v>
      </c>
      <c r="B176" s="240">
        <f t="shared" ref="B176:Q176" si="17">IF(B$61=0,0,B$61/B$60)</f>
        <v>0</v>
      </c>
      <c r="C176" s="240">
        <f t="shared" si="17"/>
        <v>0</v>
      </c>
      <c r="D176" s="240">
        <f t="shared" si="17"/>
        <v>0</v>
      </c>
      <c r="E176" s="240">
        <f t="shared" si="17"/>
        <v>0</v>
      </c>
      <c r="F176" s="240">
        <f t="shared" si="17"/>
        <v>0</v>
      </c>
      <c r="G176" s="240">
        <f t="shared" si="17"/>
        <v>0</v>
      </c>
      <c r="H176" s="240">
        <f t="shared" si="17"/>
        <v>0</v>
      </c>
      <c r="I176" s="240">
        <f t="shared" si="17"/>
        <v>0</v>
      </c>
      <c r="J176" s="240">
        <f t="shared" si="17"/>
        <v>0</v>
      </c>
      <c r="K176" s="240">
        <f t="shared" si="17"/>
        <v>0</v>
      </c>
      <c r="L176" s="240">
        <f t="shared" si="17"/>
        <v>8.8896641868479037E-3</v>
      </c>
      <c r="M176" s="240">
        <f t="shared" si="17"/>
        <v>8.8896641868479054E-3</v>
      </c>
      <c r="N176" s="240">
        <f t="shared" si="17"/>
        <v>8.8896641868479072E-3</v>
      </c>
      <c r="O176" s="240">
        <f t="shared" si="17"/>
        <v>8.8896641868479054E-3</v>
      </c>
      <c r="P176" s="240">
        <f t="shared" si="17"/>
        <v>8.8896641868479054E-3</v>
      </c>
      <c r="Q176" s="240">
        <f t="shared" si="17"/>
        <v>8.8896641868479037E-3</v>
      </c>
    </row>
    <row r="177" spans="1:17" x14ac:dyDescent="0.25">
      <c r="A177" s="76" t="s">
        <v>82</v>
      </c>
      <c r="B177" s="239">
        <f t="shared" ref="B177:Q177" si="18">IF(B$62=0,0,B$62/B$60)</f>
        <v>0</v>
      </c>
      <c r="C177" s="239">
        <f t="shared" si="18"/>
        <v>0</v>
      </c>
      <c r="D177" s="239">
        <f t="shared" si="18"/>
        <v>0</v>
      </c>
      <c r="E177" s="239">
        <f t="shared" si="18"/>
        <v>0</v>
      </c>
      <c r="F177" s="239">
        <f t="shared" si="18"/>
        <v>0</v>
      </c>
      <c r="G177" s="239">
        <f t="shared" si="18"/>
        <v>0</v>
      </c>
      <c r="H177" s="239">
        <f t="shared" si="18"/>
        <v>0</v>
      </c>
      <c r="I177" s="239">
        <f t="shared" si="18"/>
        <v>0</v>
      </c>
      <c r="J177" s="239">
        <f t="shared" si="18"/>
        <v>0</v>
      </c>
      <c r="K177" s="239">
        <f t="shared" si="18"/>
        <v>0</v>
      </c>
      <c r="L177" s="239">
        <f t="shared" si="18"/>
        <v>1.553056698092432E-2</v>
      </c>
      <c r="M177" s="239">
        <f t="shared" si="18"/>
        <v>1.5530566980924324E-2</v>
      </c>
      <c r="N177" s="239">
        <f t="shared" si="18"/>
        <v>1.5530566980924325E-2</v>
      </c>
      <c r="O177" s="239">
        <f t="shared" si="18"/>
        <v>1.5530566980924322E-2</v>
      </c>
      <c r="P177" s="239">
        <f t="shared" si="18"/>
        <v>1.5530566980924322E-2</v>
      </c>
      <c r="Q177" s="239">
        <f t="shared" si="18"/>
        <v>1.5530566980924318E-2</v>
      </c>
    </row>
    <row r="178" spans="1:17" x14ac:dyDescent="0.25">
      <c r="A178" s="76" t="s">
        <v>81</v>
      </c>
      <c r="B178" s="239">
        <f t="shared" ref="B178:Q178" si="19">IF(B$63=0,0,B$63/B$60)</f>
        <v>0</v>
      </c>
      <c r="C178" s="239">
        <f t="shared" si="19"/>
        <v>0</v>
      </c>
      <c r="D178" s="239">
        <f t="shared" si="19"/>
        <v>0</v>
      </c>
      <c r="E178" s="239">
        <f t="shared" si="19"/>
        <v>0</v>
      </c>
      <c r="F178" s="239">
        <f t="shared" si="19"/>
        <v>0</v>
      </c>
      <c r="G178" s="239">
        <f t="shared" si="19"/>
        <v>0</v>
      </c>
      <c r="H178" s="239">
        <f t="shared" si="19"/>
        <v>0</v>
      </c>
      <c r="I178" s="239">
        <f t="shared" si="19"/>
        <v>0</v>
      </c>
      <c r="J178" s="239">
        <f t="shared" si="19"/>
        <v>0</v>
      </c>
      <c r="K178" s="239">
        <f t="shared" si="19"/>
        <v>0</v>
      </c>
      <c r="L178" s="239">
        <f t="shared" si="19"/>
        <v>1.5220110399472042E-2</v>
      </c>
      <c r="M178" s="239">
        <f t="shared" si="19"/>
        <v>1.5220110399472044E-2</v>
      </c>
      <c r="N178" s="239">
        <f t="shared" si="19"/>
        <v>1.5220110399472046E-2</v>
      </c>
      <c r="O178" s="239">
        <f t="shared" si="19"/>
        <v>1.5220110399472042E-2</v>
      </c>
      <c r="P178" s="239">
        <f t="shared" si="19"/>
        <v>1.5220110399472042E-2</v>
      </c>
      <c r="Q178" s="239">
        <f t="shared" si="19"/>
        <v>1.5220110399472046E-2</v>
      </c>
    </row>
    <row r="179" spans="1:17" x14ac:dyDescent="0.25">
      <c r="A179" s="76" t="s">
        <v>80</v>
      </c>
      <c r="B179" s="239">
        <f t="shared" ref="B179:Q179" si="20">IF(B$64=0,0,B$64/B$60)</f>
        <v>0</v>
      </c>
      <c r="C179" s="239">
        <f t="shared" si="20"/>
        <v>0</v>
      </c>
      <c r="D179" s="239">
        <f t="shared" si="20"/>
        <v>0</v>
      </c>
      <c r="E179" s="239">
        <f t="shared" si="20"/>
        <v>0</v>
      </c>
      <c r="F179" s="239">
        <f t="shared" si="20"/>
        <v>0</v>
      </c>
      <c r="G179" s="239">
        <f t="shared" si="20"/>
        <v>0</v>
      </c>
      <c r="H179" s="239">
        <f t="shared" si="20"/>
        <v>0</v>
      </c>
      <c r="I179" s="239">
        <f t="shared" si="20"/>
        <v>0</v>
      </c>
      <c r="J179" s="239">
        <f t="shared" si="20"/>
        <v>0</v>
      </c>
      <c r="K179" s="239">
        <f t="shared" si="20"/>
        <v>0</v>
      </c>
      <c r="L179" s="239">
        <f t="shared" si="20"/>
        <v>8.8885045557320685E-2</v>
      </c>
      <c r="M179" s="239">
        <f t="shared" si="20"/>
        <v>8.8885045557320685E-2</v>
      </c>
      <c r="N179" s="239">
        <f t="shared" si="20"/>
        <v>8.8885045557320713E-2</v>
      </c>
      <c r="O179" s="239">
        <f t="shared" si="20"/>
        <v>8.8885045557320685E-2</v>
      </c>
      <c r="P179" s="239">
        <f t="shared" si="20"/>
        <v>8.8885045557320685E-2</v>
      </c>
      <c r="Q179" s="239">
        <f t="shared" si="20"/>
        <v>8.8885045557320685E-2</v>
      </c>
    </row>
    <row r="180" spans="1:17" x14ac:dyDescent="0.25">
      <c r="A180" s="129" t="s">
        <v>79</v>
      </c>
      <c r="B180" s="238">
        <f t="shared" ref="B180:Q180" si="21">IF(B$65=0,0,B$65/B$60)</f>
        <v>0</v>
      </c>
      <c r="C180" s="238">
        <f t="shared" si="21"/>
        <v>0</v>
      </c>
      <c r="D180" s="238">
        <f t="shared" si="21"/>
        <v>0</v>
      </c>
      <c r="E180" s="238">
        <f t="shared" si="21"/>
        <v>0</v>
      </c>
      <c r="F180" s="238">
        <f t="shared" si="21"/>
        <v>0</v>
      </c>
      <c r="G180" s="238">
        <f t="shared" si="21"/>
        <v>0</v>
      </c>
      <c r="H180" s="238">
        <f t="shared" si="21"/>
        <v>0</v>
      </c>
      <c r="I180" s="238">
        <f t="shared" si="21"/>
        <v>0</v>
      </c>
      <c r="J180" s="238">
        <f t="shared" si="21"/>
        <v>0</v>
      </c>
      <c r="K180" s="238">
        <f t="shared" si="21"/>
        <v>0</v>
      </c>
      <c r="L180" s="238">
        <f t="shared" si="21"/>
        <v>4.4339977042716174E-2</v>
      </c>
      <c r="M180" s="238">
        <f t="shared" si="21"/>
        <v>4.4339977042716174E-2</v>
      </c>
      <c r="N180" s="238">
        <f t="shared" si="21"/>
        <v>4.4339977042716174E-2</v>
      </c>
      <c r="O180" s="238">
        <f t="shared" si="21"/>
        <v>4.4339977042716167E-2</v>
      </c>
      <c r="P180" s="238">
        <f t="shared" si="21"/>
        <v>4.4339977042716174E-2</v>
      </c>
      <c r="Q180" s="238">
        <f t="shared" si="21"/>
        <v>4.433997704271616E-2</v>
      </c>
    </row>
    <row r="181" spans="1:17" x14ac:dyDescent="0.25">
      <c r="A181" s="127" t="s">
        <v>183</v>
      </c>
      <c r="B181" s="237">
        <f t="shared" ref="B181:Q181" si="22">IF(B$70=0,0,B$70/B$60)</f>
        <v>0</v>
      </c>
      <c r="C181" s="237">
        <f t="shared" si="22"/>
        <v>0</v>
      </c>
      <c r="D181" s="237">
        <f t="shared" si="22"/>
        <v>0</v>
      </c>
      <c r="E181" s="237">
        <f t="shared" si="22"/>
        <v>0</v>
      </c>
      <c r="F181" s="237">
        <f t="shared" si="22"/>
        <v>0</v>
      </c>
      <c r="G181" s="237">
        <f t="shared" si="22"/>
        <v>0</v>
      </c>
      <c r="H181" s="237">
        <f t="shared" si="22"/>
        <v>0</v>
      </c>
      <c r="I181" s="237">
        <f t="shared" si="22"/>
        <v>0</v>
      </c>
      <c r="J181" s="237">
        <f t="shared" si="22"/>
        <v>0</v>
      </c>
      <c r="K181" s="237">
        <f t="shared" si="22"/>
        <v>0</v>
      </c>
      <c r="L181" s="237">
        <f t="shared" si="22"/>
        <v>4.9880590780051186E-2</v>
      </c>
      <c r="M181" s="237">
        <f t="shared" si="22"/>
        <v>4.9880590780051193E-2</v>
      </c>
      <c r="N181" s="237">
        <f t="shared" si="22"/>
        <v>4.9880590780051193E-2</v>
      </c>
      <c r="O181" s="237">
        <f t="shared" si="22"/>
        <v>4.9880590780051179E-2</v>
      </c>
      <c r="P181" s="237">
        <f t="shared" si="22"/>
        <v>4.9880590780051179E-2</v>
      </c>
      <c r="Q181" s="237">
        <f t="shared" si="22"/>
        <v>4.9880590780051186E-2</v>
      </c>
    </row>
    <row r="182" spans="1:17" x14ac:dyDescent="0.25">
      <c r="A182" s="142" t="s">
        <v>192</v>
      </c>
      <c r="B182" s="235">
        <f t="shared" ref="B182:Q182" si="23">IF(B$71=0,0,B$71/B$60)</f>
        <v>0</v>
      </c>
      <c r="C182" s="235">
        <f t="shared" si="23"/>
        <v>0</v>
      </c>
      <c r="D182" s="235">
        <f t="shared" si="23"/>
        <v>0</v>
      </c>
      <c r="E182" s="235">
        <f t="shared" si="23"/>
        <v>0</v>
      </c>
      <c r="F182" s="235">
        <f t="shared" si="23"/>
        <v>0</v>
      </c>
      <c r="G182" s="235">
        <f t="shared" si="23"/>
        <v>0</v>
      </c>
      <c r="H182" s="235">
        <f t="shared" si="23"/>
        <v>0</v>
      </c>
      <c r="I182" s="235">
        <f t="shared" si="23"/>
        <v>0</v>
      </c>
      <c r="J182" s="235">
        <f t="shared" si="23"/>
        <v>0</v>
      </c>
      <c r="K182" s="235">
        <f t="shared" si="23"/>
        <v>0</v>
      </c>
      <c r="L182" s="235">
        <f t="shared" si="23"/>
        <v>0</v>
      </c>
      <c r="M182" s="235">
        <f t="shared" si="23"/>
        <v>0</v>
      </c>
      <c r="N182" s="235">
        <f t="shared" si="23"/>
        <v>0</v>
      </c>
      <c r="O182" s="235">
        <f t="shared" si="23"/>
        <v>0</v>
      </c>
      <c r="P182" s="235">
        <f t="shared" si="23"/>
        <v>0</v>
      </c>
      <c r="Q182" s="235">
        <f t="shared" si="23"/>
        <v>0</v>
      </c>
    </row>
    <row r="183" spans="1:17" x14ac:dyDescent="0.25">
      <c r="A183" s="142" t="s">
        <v>191</v>
      </c>
      <c r="B183" s="235">
        <f t="shared" ref="B183:Q183" si="24">IF(B$82=0,0,B$82/B$60)</f>
        <v>0</v>
      </c>
      <c r="C183" s="235">
        <f t="shared" si="24"/>
        <v>0</v>
      </c>
      <c r="D183" s="235">
        <f t="shared" si="24"/>
        <v>0</v>
      </c>
      <c r="E183" s="235">
        <f t="shared" si="24"/>
        <v>0</v>
      </c>
      <c r="F183" s="235">
        <f t="shared" si="24"/>
        <v>0</v>
      </c>
      <c r="G183" s="235">
        <f t="shared" si="24"/>
        <v>0</v>
      </c>
      <c r="H183" s="235">
        <f t="shared" si="24"/>
        <v>0</v>
      </c>
      <c r="I183" s="235">
        <f t="shared" si="24"/>
        <v>0</v>
      </c>
      <c r="J183" s="235">
        <f t="shared" si="24"/>
        <v>0</v>
      </c>
      <c r="K183" s="235">
        <f t="shared" si="24"/>
        <v>0</v>
      </c>
      <c r="L183" s="235">
        <f t="shared" si="24"/>
        <v>4.9880590780051186E-2</v>
      </c>
      <c r="M183" s="235">
        <f t="shared" si="24"/>
        <v>4.9880590780051193E-2</v>
      </c>
      <c r="N183" s="235">
        <f t="shared" si="24"/>
        <v>4.9880590780051193E-2</v>
      </c>
      <c r="O183" s="235">
        <f t="shared" si="24"/>
        <v>4.9880590780051179E-2</v>
      </c>
      <c r="P183" s="235">
        <f t="shared" si="24"/>
        <v>4.9880590780051179E-2</v>
      </c>
      <c r="Q183" s="235">
        <f t="shared" si="24"/>
        <v>4.9880590780051186E-2</v>
      </c>
    </row>
    <row r="184" spans="1:17" x14ac:dyDescent="0.25">
      <c r="A184" s="127" t="s">
        <v>181</v>
      </c>
      <c r="B184" s="237">
        <f t="shared" ref="B184:Q184" si="25">IF(B$83=0,0,B$83/B$60)</f>
        <v>0</v>
      </c>
      <c r="C184" s="237">
        <f t="shared" si="25"/>
        <v>0</v>
      </c>
      <c r="D184" s="237">
        <f t="shared" si="25"/>
        <v>0</v>
      </c>
      <c r="E184" s="237">
        <f t="shared" si="25"/>
        <v>0</v>
      </c>
      <c r="F184" s="237">
        <f t="shared" si="25"/>
        <v>0</v>
      </c>
      <c r="G184" s="237">
        <f t="shared" si="25"/>
        <v>0</v>
      </c>
      <c r="H184" s="237">
        <f t="shared" si="25"/>
        <v>0</v>
      </c>
      <c r="I184" s="237">
        <f t="shared" si="25"/>
        <v>0</v>
      </c>
      <c r="J184" s="237">
        <f t="shared" si="25"/>
        <v>0</v>
      </c>
      <c r="K184" s="237">
        <f t="shared" si="25"/>
        <v>0</v>
      </c>
      <c r="L184" s="237">
        <f t="shared" si="25"/>
        <v>0.45727494962463411</v>
      </c>
      <c r="M184" s="237">
        <f t="shared" si="25"/>
        <v>0.45727494962463411</v>
      </c>
      <c r="N184" s="237">
        <f t="shared" si="25"/>
        <v>0.45727494962463416</v>
      </c>
      <c r="O184" s="237">
        <f t="shared" si="25"/>
        <v>0.45727494962463416</v>
      </c>
      <c r="P184" s="237">
        <f t="shared" si="25"/>
        <v>0.45727494962463416</v>
      </c>
      <c r="Q184" s="237">
        <f t="shared" si="25"/>
        <v>0.45727494962463405</v>
      </c>
    </row>
    <row r="185" spans="1:17" x14ac:dyDescent="0.25">
      <c r="A185" s="142" t="s">
        <v>190</v>
      </c>
      <c r="B185" s="235">
        <f t="shared" ref="B185:Q185" si="26">IF(B$84=0,0,B$84/B$60)</f>
        <v>0</v>
      </c>
      <c r="C185" s="235">
        <f t="shared" si="26"/>
        <v>0</v>
      </c>
      <c r="D185" s="235">
        <f t="shared" si="26"/>
        <v>0</v>
      </c>
      <c r="E185" s="235">
        <f t="shared" si="26"/>
        <v>0</v>
      </c>
      <c r="F185" s="235">
        <f t="shared" si="26"/>
        <v>0</v>
      </c>
      <c r="G185" s="235">
        <f t="shared" si="26"/>
        <v>0</v>
      </c>
      <c r="H185" s="235">
        <f t="shared" si="26"/>
        <v>0</v>
      </c>
      <c r="I185" s="235">
        <f t="shared" si="26"/>
        <v>0</v>
      </c>
      <c r="J185" s="235">
        <f t="shared" si="26"/>
        <v>0</v>
      </c>
      <c r="K185" s="235">
        <f t="shared" si="26"/>
        <v>0</v>
      </c>
      <c r="L185" s="235">
        <f t="shared" si="26"/>
        <v>0</v>
      </c>
      <c r="M185" s="235">
        <f t="shared" si="26"/>
        <v>0</v>
      </c>
      <c r="N185" s="235">
        <f t="shared" si="26"/>
        <v>0</v>
      </c>
      <c r="O185" s="235">
        <f t="shared" si="26"/>
        <v>0</v>
      </c>
      <c r="P185" s="235">
        <f t="shared" si="26"/>
        <v>0</v>
      </c>
      <c r="Q185" s="235">
        <f t="shared" si="26"/>
        <v>0</v>
      </c>
    </row>
    <row r="186" spans="1:17" x14ac:dyDescent="0.25">
      <c r="A186" s="142" t="s">
        <v>189</v>
      </c>
      <c r="B186" s="235">
        <f t="shared" ref="B186:Q186" si="27">IF(B$90=0,0,B$90/B$60)</f>
        <v>0</v>
      </c>
      <c r="C186" s="235">
        <f t="shared" si="27"/>
        <v>0</v>
      </c>
      <c r="D186" s="235">
        <f t="shared" si="27"/>
        <v>0</v>
      </c>
      <c r="E186" s="235">
        <f t="shared" si="27"/>
        <v>0</v>
      </c>
      <c r="F186" s="235">
        <f t="shared" si="27"/>
        <v>0</v>
      </c>
      <c r="G186" s="235">
        <f t="shared" si="27"/>
        <v>0</v>
      </c>
      <c r="H186" s="235">
        <f t="shared" si="27"/>
        <v>0</v>
      </c>
      <c r="I186" s="235">
        <f t="shared" si="27"/>
        <v>0</v>
      </c>
      <c r="J186" s="235">
        <f t="shared" si="27"/>
        <v>0</v>
      </c>
      <c r="K186" s="235">
        <f t="shared" si="27"/>
        <v>0</v>
      </c>
      <c r="L186" s="235">
        <f t="shared" si="27"/>
        <v>0.45727494962463411</v>
      </c>
      <c r="M186" s="235">
        <f t="shared" si="27"/>
        <v>0.45727494962463411</v>
      </c>
      <c r="N186" s="235">
        <f t="shared" si="27"/>
        <v>0.45727494962463416</v>
      </c>
      <c r="O186" s="235">
        <f t="shared" si="27"/>
        <v>0.45727494962463416</v>
      </c>
      <c r="P186" s="235">
        <f t="shared" si="27"/>
        <v>0.45727494962463416</v>
      </c>
      <c r="Q186" s="235">
        <f t="shared" si="27"/>
        <v>0.45727494962463405</v>
      </c>
    </row>
    <row r="187" spans="1:17" x14ac:dyDescent="0.25">
      <c r="A187" s="127" t="s">
        <v>180</v>
      </c>
      <c r="B187" s="236">
        <f t="shared" ref="B187:Q187" si="28">IF(B$91=0,0,B$91/B$60)</f>
        <v>0</v>
      </c>
      <c r="C187" s="236">
        <f t="shared" si="28"/>
        <v>0</v>
      </c>
      <c r="D187" s="236">
        <f t="shared" si="28"/>
        <v>0</v>
      </c>
      <c r="E187" s="236">
        <f t="shared" si="28"/>
        <v>0</v>
      </c>
      <c r="F187" s="236">
        <f t="shared" si="28"/>
        <v>0</v>
      </c>
      <c r="G187" s="236">
        <f t="shared" si="28"/>
        <v>0</v>
      </c>
      <c r="H187" s="236">
        <f t="shared" si="28"/>
        <v>0</v>
      </c>
      <c r="I187" s="236">
        <f t="shared" si="28"/>
        <v>0</v>
      </c>
      <c r="J187" s="236">
        <f t="shared" si="28"/>
        <v>0</v>
      </c>
      <c r="K187" s="236">
        <f t="shared" si="28"/>
        <v>0</v>
      </c>
      <c r="L187" s="236">
        <f t="shared" si="28"/>
        <v>0.15480957877153287</v>
      </c>
      <c r="M187" s="236">
        <f t="shared" si="28"/>
        <v>0.1548095787715329</v>
      </c>
      <c r="N187" s="236">
        <f t="shared" si="28"/>
        <v>0.15480957877153292</v>
      </c>
      <c r="O187" s="236">
        <f t="shared" si="28"/>
        <v>0.15480957877153287</v>
      </c>
      <c r="P187" s="236">
        <f t="shared" si="28"/>
        <v>0.1548095787715329</v>
      </c>
      <c r="Q187" s="236">
        <f t="shared" si="28"/>
        <v>0.1548095787715329</v>
      </c>
    </row>
    <row r="188" spans="1:17" x14ac:dyDescent="0.25">
      <c r="A188" s="142" t="s">
        <v>188</v>
      </c>
      <c r="B188" s="235">
        <f t="shared" ref="B188:Q188" si="29">IF(B$92=0,0,B$92/B$60)</f>
        <v>0</v>
      </c>
      <c r="C188" s="235">
        <f t="shared" si="29"/>
        <v>0</v>
      </c>
      <c r="D188" s="235">
        <f t="shared" si="29"/>
        <v>0</v>
      </c>
      <c r="E188" s="235">
        <f t="shared" si="29"/>
        <v>0</v>
      </c>
      <c r="F188" s="235">
        <f t="shared" si="29"/>
        <v>0</v>
      </c>
      <c r="G188" s="235">
        <f t="shared" si="29"/>
        <v>0</v>
      </c>
      <c r="H188" s="235">
        <f t="shared" si="29"/>
        <v>0</v>
      </c>
      <c r="I188" s="235">
        <f t="shared" si="29"/>
        <v>0</v>
      </c>
      <c r="J188" s="235">
        <f t="shared" si="29"/>
        <v>0</v>
      </c>
      <c r="K188" s="235">
        <f t="shared" si="29"/>
        <v>0</v>
      </c>
      <c r="L188" s="235">
        <f t="shared" si="29"/>
        <v>0</v>
      </c>
      <c r="M188" s="235">
        <f t="shared" si="29"/>
        <v>0</v>
      </c>
      <c r="N188" s="235">
        <f t="shared" si="29"/>
        <v>0</v>
      </c>
      <c r="O188" s="235">
        <f t="shared" si="29"/>
        <v>0</v>
      </c>
      <c r="P188" s="235">
        <f t="shared" si="29"/>
        <v>0</v>
      </c>
      <c r="Q188" s="235">
        <f t="shared" si="29"/>
        <v>0</v>
      </c>
    </row>
    <row r="189" spans="1:17" x14ac:dyDescent="0.25">
      <c r="A189" s="142" t="s">
        <v>187</v>
      </c>
      <c r="B189" s="235">
        <f t="shared" ref="B189:Q189" si="30">IF(B$93=0,0,B$93/B$60)</f>
        <v>0</v>
      </c>
      <c r="C189" s="235">
        <f t="shared" si="30"/>
        <v>0</v>
      </c>
      <c r="D189" s="235">
        <f t="shared" si="30"/>
        <v>0</v>
      </c>
      <c r="E189" s="235">
        <f t="shared" si="30"/>
        <v>0</v>
      </c>
      <c r="F189" s="235">
        <f t="shared" si="30"/>
        <v>0</v>
      </c>
      <c r="G189" s="235">
        <f t="shared" si="30"/>
        <v>0</v>
      </c>
      <c r="H189" s="235">
        <f t="shared" si="30"/>
        <v>0</v>
      </c>
      <c r="I189" s="235">
        <f t="shared" si="30"/>
        <v>0</v>
      </c>
      <c r="J189" s="235">
        <f t="shared" si="30"/>
        <v>0</v>
      </c>
      <c r="K189" s="235">
        <f t="shared" si="30"/>
        <v>0</v>
      </c>
      <c r="L189" s="235">
        <f t="shared" si="30"/>
        <v>0</v>
      </c>
      <c r="M189" s="235">
        <f t="shared" si="30"/>
        <v>0</v>
      </c>
      <c r="N189" s="235">
        <f t="shared" si="30"/>
        <v>0</v>
      </c>
      <c r="O189" s="235">
        <f t="shared" si="30"/>
        <v>0</v>
      </c>
      <c r="P189" s="235">
        <f t="shared" si="30"/>
        <v>0</v>
      </c>
      <c r="Q189" s="235">
        <f t="shared" si="30"/>
        <v>0</v>
      </c>
    </row>
    <row r="190" spans="1:17" x14ac:dyDescent="0.25">
      <c r="A190" s="142" t="s">
        <v>186</v>
      </c>
      <c r="B190" s="235">
        <f t="shared" ref="B190:Q190" si="31">IF(B$104=0,0,B$104/B$60)</f>
        <v>0</v>
      </c>
      <c r="C190" s="235">
        <f t="shared" si="31"/>
        <v>0</v>
      </c>
      <c r="D190" s="235">
        <f t="shared" si="31"/>
        <v>0</v>
      </c>
      <c r="E190" s="235">
        <f t="shared" si="31"/>
        <v>0</v>
      </c>
      <c r="F190" s="235">
        <f t="shared" si="31"/>
        <v>0</v>
      </c>
      <c r="G190" s="235">
        <f t="shared" si="31"/>
        <v>0</v>
      </c>
      <c r="H190" s="235">
        <f t="shared" si="31"/>
        <v>0</v>
      </c>
      <c r="I190" s="235">
        <f t="shared" si="31"/>
        <v>0</v>
      </c>
      <c r="J190" s="235">
        <f t="shared" si="31"/>
        <v>0</v>
      </c>
      <c r="K190" s="235">
        <f t="shared" si="31"/>
        <v>0</v>
      </c>
      <c r="L190" s="235">
        <f t="shared" si="31"/>
        <v>0.15480957877153287</v>
      </c>
      <c r="M190" s="235">
        <f t="shared" si="31"/>
        <v>0.1548095787715329</v>
      </c>
      <c r="N190" s="235">
        <f t="shared" si="31"/>
        <v>0.15480957877153292</v>
      </c>
      <c r="O190" s="235">
        <f t="shared" si="31"/>
        <v>0.15480957877153287</v>
      </c>
      <c r="P190" s="235">
        <f t="shared" si="31"/>
        <v>0.1548095787715329</v>
      </c>
      <c r="Q190" s="235">
        <f t="shared" si="31"/>
        <v>0.1548095787715329</v>
      </c>
    </row>
    <row r="191" spans="1:17" x14ac:dyDescent="0.25">
      <c r="A191" s="72" t="s">
        <v>179</v>
      </c>
      <c r="B191" s="234">
        <f t="shared" ref="B191:Q191" si="32">IF(B$105=0,0,B$105/B$60)</f>
        <v>0</v>
      </c>
      <c r="C191" s="234">
        <f t="shared" si="32"/>
        <v>0</v>
      </c>
      <c r="D191" s="234">
        <f t="shared" si="32"/>
        <v>0</v>
      </c>
      <c r="E191" s="234">
        <f t="shared" si="32"/>
        <v>0</v>
      </c>
      <c r="F191" s="234">
        <f t="shared" si="32"/>
        <v>0</v>
      </c>
      <c r="G191" s="234">
        <f t="shared" si="32"/>
        <v>0</v>
      </c>
      <c r="H191" s="234">
        <f t="shared" si="32"/>
        <v>0</v>
      </c>
      <c r="I191" s="234">
        <f t="shared" si="32"/>
        <v>0</v>
      </c>
      <c r="J191" s="234">
        <f t="shared" si="32"/>
        <v>0</v>
      </c>
      <c r="K191" s="234">
        <f t="shared" si="32"/>
        <v>0</v>
      </c>
      <c r="L191" s="234">
        <f t="shared" si="32"/>
        <v>0.16516951665650065</v>
      </c>
      <c r="M191" s="234">
        <f t="shared" si="32"/>
        <v>0.16516951665650068</v>
      </c>
      <c r="N191" s="234">
        <f t="shared" si="32"/>
        <v>0.16516951665650073</v>
      </c>
      <c r="O191" s="234">
        <f t="shared" si="32"/>
        <v>0.16516951665650068</v>
      </c>
      <c r="P191" s="234">
        <f t="shared" si="32"/>
        <v>0.16516951665650068</v>
      </c>
      <c r="Q191" s="234">
        <f t="shared" si="32"/>
        <v>0.16516951665650065</v>
      </c>
    </row>
    <row r="192" spans="1:17" hidden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3">SUM(B$195:B$199,B$201:B$202,B$204:B$205,B$207:B$210)</f>
        <v>0</v>
      </c>
      <c r="C194" s="77">
        <f t="shared" si="33"/>
        <v>0</v>
      </c>
      <c r="D194" s="77">
        <f t="shared" si="33"/>
        <v>0</v>
      </c>
      <c r="E194" s="77">
        <f t="shared" si="33"/>
        <v>0</v>
      </c>
      <c r="F194" s="77">
        <f t="shared" si="33"/>
        <v>0</v>
      </c>
      <c r="G194" s="77">
        <f t="shared" si="33"/>
        <v>0</v>
      </c>
      <c r="H194" s="77">
        <f t="shared" si="33"/>
        <v>0</v>
      </c>
      <c r="I194" s="77">
        <f t="shared" si="33"/>
        <v>0</v>
      </c>
      <c r="J194" s="77">
        <f t="shared" si="33"/>
        <v>0</v>
      </c>
      <c r="K194" s="77">
        <f t="shared" si="33"/>
        <v>0</v>
      </c>
      <c r="L194" s="77">
        <f t="shared" si="33"/>
        <v>0</v>
      </c>
      <c r="M194" s="77">
        <f t="shared" si="33"/>
        <v>0</v>
      </c>
      <c r="N194" s="77">
        <f t="shared" si="33"/>
        <v>0</v>
      </c>
      <c r="O194" s="77">
        <f t="shared" si="33"/>
        <v>0</v>
      </c>
      <c r="P194" s="77">
        <f t="shared" si="33"/>
        <v>0</v>
      </c>
      <c r="Q194" s="77">
        <f t="shared" si="33"/>
        <v>0</v>
      </c>
    </row>
    <row r="195" spans="1:17" x14ac:dyDescent="0.25">
      <c r="A195" s="132" t="s">
        <v>83</v>
      </c>
      <c r="B195" s="240">
        <f t="shared" ref="B195:Q195" si="34">IF(B$109=0,0,B$109/B$108)</f>
        <v>0</v>
      </c>
      <c r="C195" s="240">
        <f t="shared" si="34"/>
        <v>0</v>
      </c>
      <c r="D195" s="240">
        <f t="shared" si="34"/>
        <v>0</v>
      </c>
      <c r="E195" s="240">
        <f t="shared" si="34"/>
        <v>0</v>
      </c>
      <c r="F195" s="240">
        <f t="shared" si="34"/>
        <v>0</v>
      </c>
      <c r="G195" s="240">
        <f t="shared" si="34"/>
        <v>0</v>
      </c>
      <c r="H195" s="240">
        <f t="shared" si="34"/>
        <v>0</v>
      </c>
      <c r="I195" s="240">
        <f t="shared" si="34"/>
        <v>0</v>
      </c>
      <c r="J195" s="240">
        <f t="shared" si="34"/>
        <v>0</v>
      </c>
      <c r="K195" s="240">
        <f t="shared" si="34"/>
        <v>0</v>
      </c>
      <c r="L195" s="240">
        <f t="shared" si="34"/>
        <v>0</v>
      </c>
      <c r="M195" s="240">
        <f t="shared" si="34"/>
        <v>0</v>
      </c>
      <c r="N195" s="240">
        <f t="shared" si="34"/>
        <v>0</v>
      </c>
      <c r="O195" s="240">
        <f t="shared" si="34"/>
        <v>0</v>
      </c>
      <c r="P195" s="240">
        <f t="shared" si="34"/>
        <v>0</v>
      </c>
      <c r="Q195" s="240">
        <f t="shared" si="34"/>
        <v>0</v>
      </c>
    </row>
    <row r="196" spans="1:17" x14ac:dyDescent="0.25">
      <c r="A196" s="76" t="s">
        <v>82</v>
      </c>
      <c r="B196" s="239">
        <f t="shared" ref="B196:Q196" si="35">IF(B$110=0,0,B$110/B$108)</f>
        <v>0</v>
      </c>
      <c r="C196" s="239">
        <f t="shared" si="35"/>
        <v>0</v>
      </c>
      <c r="D196" s="239">
        <f t="shared" si="35"/>
        <v>0</v>
      </c>
      <c r="E196" s="239">
        <f t="shared" si="35"/>
        <v>0</v>
      </c>
      <c r="F196" s="239">
        <f t="shared" si="35"/>
        <v>0</v>
      </c>
      <c r="G196" s="239">
        <f t="shared" si="35"/>
        <v>0</v>
      </c>
      <c r="H196" s="239">
        <f t="shared" si="35"/>
        <v>0</v>
      </c>
      <c r="I196" s="239">
        <f t="shared" si="35"/>
        <v>0</v>
      </c>
      <c r="J196" s="239">
        <f t="shared" si="35"/>
        <v>0</v>
      </c>
      <c r="K196" s="239">
        <f t="shared" si="35"/>
        <v>0</v>
      </c>
      <c r="L196" s="239">
        <f t="shared" si="35"/>
        <v>0</v>
      </c>
      <c r="M196" s="239">
        <f t="shared" si="35"/>
        <v>0</v>
      </c>
      <c r="N196" s="239">
        <f t="shared" si="35"/>
        <v>0</v>
      </c>
      <c r="O196" s="239">
        <f t="shared" si="35"/>
        <v>0</v>
      </c>
      <c r="P196" s="239">
        <f t="shared" si="35"/>
        <v>0</v>
      </c>
      <c r="Q196" s="239">
        <f t="shared" si="35"/>
        <v>0</v>
      </c>
    </row>
    <row r="197" spans="1:17" x14ac:dyDescent="0.25">
      <c r="A197" s="76" t="s">
        <v>81</v>
      </c>
      <c r="B197" s="239">
        <f t="shared" ref="B197:Q197" si="36">IF(B$111=0,0,B$111/B$108)</f>
        <v>0</v>
      </c>
      <c r="C197" s="239">
        <f t="shared" si="36"/>
        <v>0</v>
      </c>
      <c r="D197" s="239">
        <f t="shared" si="36"/>
        <v>0</v>
      </c>
      <c r="E197" s="239">
        <f t="shared" si="36"/>
        <v>0</v>
      </c>
      <c r="F197" s="239">
        <f t="shared" si="36"/>
        <v>0</v>
      </c>
      <c r="G197" s="239">
        <f t="shared" si="36"/>
        <v>0</v>
      </c>
      <c r="H197" s="239">
        <f t="shared" si="36"/>
        <v>0</v>
      </c>
      <c r="I197" s="239">
        <f t="shared" si="36"/>
        <v>0</v>
      </c>
      <c r="J197" s="239">
        <f t="shared" si="36"/>
        <v>0</v>
      </c>
      <c r="K197" s="239">
        <f t="shared" si="36"/>
        <v>0</v>
      </c>
      <c r="L197" s="239">
        <f t="shared" si="36"/>
        <v>0</v>
      </c>
      <c r="M197" s="239">
        <f t="shared" si="36"/>
        <v>0</v>
      </c>
      <c r="N197" s="239">
        <f t="shared" si="36"/>
        <v>0</v>
      </c>
      <c r="O197" s="239">
        <f t="shared" si="36"/>
        <v>0</v>
      </c>
      <c r="P197" s="239">
        <f t="shared" si="36"/>
        <v>0</v>
      </c>
      <c r="Q197" s="239">
        <f t="shared" si="36"/>
        <v>0</v>
      </c>
    </row>
    <row r="198" spans="1:17" x14ac:dyDescent="0.25">
      <c r="A198" s="76" t="s">
        <v>80</v>
      </c>
      <c r="B198" s="239">
        <f t="shared" ref="B198:Q198" si="37">IF(B$112=0,0,B$112/B$108)</f>
        <v>0</v>
      </c>
      <c r="C198" s="239">
        <f t="shared" si="37"/>
        <v>0</v>
      </c>
      <c r="D198" s="239">
        <f t="shared" si="37"/>
        <v>0</v>
      </c>
      <c r="E198" s="239">
        <f t="shared" si="37"/>
        <v>0</v>
      </c>
      <c r="F198" s="239">
        <f t="shared" si="37"/>
        <v>0</v>
      </c>
      <c r="G198" s="239">
        <f t="shared" si="37"/>
        <v>0</v>
      </c>
      <c r="H198" s="239">
        <f t="shared" si="37"/>
        <v>0</v>
      </c>
      <c r="I198" s="239">
        <f t="shared" si="37"/>
        <v>0</v>
      </c>
      <c r="J198" s="239">
        <f t="shared" si="37"/>
        <v>0</v>
      </c>
      <c r="K198" s="239">
        <f t="shared" si="37"/>
        <v>0</v>
      </c>
      <c r="L198" s="239">
        <f t="shared" si="37"/>
        <v>0</v>
      </c>
      <c r="M198" s="239">
        <f t="shared" si="37"/>
        <v>0</v>
      </c>
      <c r="N198" s="239">
        <f t="shared" si="37"/>
        <v>0</v>
      </c>
      <c r="O198" s="239">
        <f t="shared" si="37"/>
        <v>0</v>
      </c>
      <c r="P198" s="239">
        <f t="shared" si="37"/>
        <v>0</v>
      </c>
      <c r="Q198" s="239">
        <f t="shared" si="37"/>
        <v>0</v>
      </c>
    </row>
    <row r="199" spans="1:17" x14ac:dyDescent="0.25">
      <c r="A199" s="129" t="s">
        <v>79</v>
      </c>
      <c r="B199" s="238">
        <f t="shared" ref="B199:Q199" si="38">IF(B$113=0,0,B$113/B$108)</f>
        <v>0</v>
      </c>
      <c r="C199" s="238">
        <f t="shared" si="38"/>
        <v>0</v>
      </c>
      <c r="D199" s="238">
        <f t="shared" si="38"/>
        <v>0</v>
      </c>
      <c r="E199" s="238">
        <f t="shared" si="38"/>
        <v>0</v>
      </c>
      <c r="F199" s="238">
        <f t="shared" si="38"/>
        <v>0</v>
      </c>
      <c r="G199" s="238">
        <f t="shared" si="38"/>
        <v>0</v>
      </c>
      <c r="H199" s="238">
        <f t="shared" si="38"/>
        <v>0</v>
      </c>
      <c r="I199" s="238">
        <f t="shared" si="38"/>
        <v>0</v>
      </c>
      <c r="J199" s="238">
        <f t="shared" si="38"/>
        <v>0</v>
      </c>
      <c r="K199" s="238">
        <f t="shared" si="38"/>
        <v>0</v>
      </c>
      <c r="L199" s="238">
        <f t="shared" si="38"/>
        <v>0</v>
      </c>
      <c r="M199" s="238">
        <f t="shared" si="38"/>
        <v>0</v>
      </c>
      <c r="N199" s="238">
        <f t="shared" si="38"/>
        <v>0</v>
      </c>
      <c r="O199" s="238">
        <f t="shared" si="38"/>
        <v>0</v>
      </c>
      <c r="P199" s="238">
        <f t="shared" si="38"/>
        <v>0</v>
      </c>
      <c r="Q199" s="238">
        <f t="shared" si="38"/>
        <v>0</v>
      </c>
    </row>
    <row r="200" spans="1:17" x14ac:dyDescent="0.25">
      <c r="A200" s="127" t="s">
        <v>183</v>
      </c>
      <c r="B200" s="237">
        <f t="shared" ref="B200:Q200" si="39">IF(B$118=0,0,B$118/B$108)</f>
        <v>0</v>
      </c>
      <c r="C200" s="237">
        <f t="shared" si="39"/>
        <v>0</v>
      </c>
      <c r="D200" s="237">
        <f t="shared" si="39"/>
        <v>0</v>
      </c>
      <c r="E200" s="237">
        <f t="shared" si="39"/>
        <v>0</v>
      </c>
      <c r="F200" s="237">
        <f t="shared" si="39"/>
        <v>0</v>
      </c>
      <c r="G200" s="237">
        <f t="shared" si="39"/>
        <v>0</v>
      </c>
      <c r="H200" s="237">
        <f t="shared" si="39"/>
        <v>0</v>
      </c>
      <c r="I200" s="237">
        <f t="shared" si="39"/>
        <v>0</v>
      </c>
      <c r="J200" s="237">
        <f t="shared" si="39"/>
        <v>0</v>
      </c>
      <c r="K200" s="237">
        <f t="shared" si="39"/>
        <v>0</v>
      </c>
      <c r="L200" s="237">
        <f t="shared" si="39"/>
        <v>0</v>
      </c>
      <c r="M200" s="237">
        <f t="shared" si="39"/>
        <v>0</v>
      </c>
      <c r="N200" s="237">
        <f t="shared" si="39"/>
        <v>0</v>
      </c>
      <c r="O200" s="237">
        <f t="shared" si="39"/>
        <v>0</v>
      </c>
      <c r="P200" s="237">
        <f t="shared" si="39"/>
        <v>0</v>
      </c>
      <c r="Q200" s="237">
        <f t="shared" si="39"/>
        <v>0</v>
      </c>
    </row>
    <row r="201" spans="1:17" x14ac:dyDescent="0.25">
      <c r="A201" s="142" t="s">
        <v>192</v>
      </c>
      <c r="B201" s="235">
        <f t="shared" ref="B201:Q201" si="40">IF(B$119=0,0,B$119/B$108)</f>
        <v>0</v>
      </c>
      <c r="C201" s="235">
        <f t="shared" si="40"/>
        <v>0</v>
      </c>
      <c r="D201" s="235">
        <f t="shared" si="40"/>
        <v>0</v>
      </c>
      <c r="E201" s="235">
        <f t="shared" si="40"/>
        <v>0</v>
      </c>
      <c r="F201" s="235">
        <f t="shared" si="40"/>
        <v>0</v>
      </c>
      <c r="G201" s="235">
        <f t="shared" si="40"/>
        <v>0</v>
      </c>
      <c r="H201" s="235">
        <f t="shared" si="40"/>
        <v>0</v>
      </c>
      <c r="I201" s="235">
        <f t="shared" si="40"/>
        <v>0</v>
      </c>
      <c r="J201" s="235">
        <f t="shared" si="40"/>
        <v>0</v>
      </c>
      <c r="K201" s="235">
        <f t="shared" si="40"/>
        <v>0</v>
      </c>
      <c r="L201" s="235">
        <f t="shared" si="40"/>
        <v>0</v>
      </c>
      <c r="M201" s="235">
        <f t="shared" si="40"/>
        <v>0</v>
      </c>
      <c r="N201" s="235">
        <f t="shared" si="40"/>
        <v>0</v>
      </c>
      <c r="O201" s="235">
        <f t="shared" si="40"/>
        <v>0</v>
      </c>
      <c r="P201" s="235">
        <f t="shared" si="40"/>
        <v>0</v>
      </c>
      <c r="Q201" s="235">
        <f t="shared" si="40"/>
        <v>0</v>
      </c>
    </row>
    <row r="202" spans="1:17" x14ac:dyDescent="0.25">
      <c r="A202" s="142" t="s">
        <v>191</v>
      </c>
      <c r="B202" s="235">
        <f t="shared" ref="B202:Q202" si="41">IF(B$130=0,0,B$130/B$108)</f>
        <v>0</v>
      </c>
      <c r="C202" s="235">
        <f t="shared" si="41"/>
        <v>0</v>
      </c>
      <c r="D202" s="235">
        <f t="shared" si="41"/>
        <v>0</v>
      </c>
      <c r="E202" s="235">
        <f t="shared" si="41"/>
        <v>0</v>
      </c>
      <c r="F202" s="235">
        <f t="shared" si="41"/>
        <v>0</v>
      </c>
      <c r="G202" s="235">
        <f t="shared" si="41"/>
        <v>0</v>
      </c>
      <c r="H202" s="235">
        <f t="shared" si="41"/>
        <v>0</v>
      </c>
      <c r="I202" s="235">
        <f t="shared" si="41"/>
        <v>0</v>
      </c>
      <c r="J202" s="235">
        <f t="shared" si="41"/>
        <v>0</v>
      </c>
      <c r="K202" s="235">
        <f t="shared" si="41"/>
        <v>0</v>
      </c>
      <c r="L202" s="235">
        <f t="shared" si="41"/>
        <v>0</v>
      </c>
      <c r="M202" s="235">
        <f t="shared" si="41"/>
        <v>0</v>
      </c>
      <c r="N202" s="235">
        <f t="shared" si="41"/>
        <v>0</v>
      </c>
      <c r="O202" s="235">
        <f t="shared" si="41"/>
        <v>0</v>
      </c>
      <c r="P202" s="235">
        <f t="shared" si="41"/>
        <v>0</v>
      </c>
      <c r="Q202" s="235">
        <f t="shared" si="41"/>
        <v>0</v>
      </c>
    </row>
    <row r="203" spans="1:17" x14ac:dyDescent="0.25">
      <c r="A203" s="127" t="s">
        <v>181</v>
      </c>
      <c r="B203" s="237">
        <f t="shared" ref="B203:Q203" si="42">IF(B$131=0,0,B$131/B$108)</f>
        <v>0</v>
      </c>
      <c r="C203" s="237">
        <f t="shared" si="42"/>
        <v>0</v>
      </c>
      <c r="D203" s="237">
        <f t="shared" si="42"/>
        <v>0</v>
      </c>
      <c r="E203" s="237">
        <f t="shared" si="42"/>
        <v>0</v>
      </c>
      <c r="F203" s="237">
        <f t="shared" si="42"/>
        <v>0</v>
      </c>
      <c r="G203" s="237">
        <f t="shared" si="42"/>
        <v>0</v>
      </c>
      <c r="H203" s="237">
        <f t="shared" si="42"/>
        <v>0</v>
      </c>
      <c r="I203" s="237">
        <f t="shared" si="42"/>
        <v>0</v>
      </c>
      <c r="J203" s="237">
        <f t="shared" si="42"/>
        <v>0</v>
      </c>
      <c r="K203" s="237">
        <f t="shared" si="42"/>
        <v>0</v>
      </c>
      <c r="L203" s="237">
        <f t="shared" si="42"/>
        <v>0</v>
      </c>
      <c r="M203" s="237">
        <f t="shared" si="42"/>
        <v>0</v>
      </c>
      <c r="N203" s="237">
        <f t="shared" si="42"/>
        <v>0</v>
      </c>
      <c r="O203" s="237">
        <f t="shared" si="42"/>
        <v>0</v>
      </c>
      <c r="P203" s="237">
        <f t="shared" si="42"/>
        <v>0</v>
      </c>
      <c r="Q203" s="237">
        <f t="shared" si="42"/>
        <v>0</v>
      </c>
    </row>
    <row r="204" spans="1:17" x14ac:dyDescent="0.25">
      <c r="A204" s="142" t="s">
        <v>190</v>
      </c>
      <c r="B204" s="235">
        <f t="shared" ref="B204:Q204" si="43">IF(B$132=0,0,B$132/B$108)</f>
        <v>0</v>
      </c>
      <c r="C204" s="235">
        <f t="shared" si="43"/>
        <v>0</v>
      </c>
      <c r="D204" s="235">
        <f t="shared" si="43"/>
        <v>0</v>
      </c>
      <c r="E204" s="235">
        <f t="shared" si="43"/>
        <v>0</v>
      </c>
      <c r="F204" s="235">
        <f t="shared" si="43"/>
        <v>0</v>
      </c>
      <c r="G204" s="235">
        <f t="shared" si="43"/>
        <v>0</v>
      </c>
      <c r="H204" s="235">
        <f t="shared" si="43"/>
        <v>0</v>
      </c>
      <c r="I204" s="235">
        <f t="shared" si="43"/>
        <v>0</v>
      </c>
      <c r="J204" s="235">
        <f t="shared" si="43"/>
        <v>0</v>
      </c>
      <c r="K204" s="235">
        <f t="shared" si="43"/>
        <v>0</v>
      </c>
      <c r="L204" s="235">
        <f t="shared" si="43"/>
        <v>0</v>
      </c>
      <c r="M204" s="235">
        <f t="shared" si="43"/>
        <v>0</v>
      </c>
      <c r="N204" s="235">
        <f t="shared" si="43"/>
        <v>0</v>
      </c>
      <c r="O204" s="235">
        <f t="shared" si="43"/>
        <v>0</v>
      </c>
      <c r="P204" s="235">
        <f t="shared" si="43"/>
        <v>0</v>
      </c>
      <c r="Q204" s="235">
        <f t="shared" si="43"/>
        <v>0</v>
      </c>
    </row>
    <row r="205" spans="1:17" x14ac:dyDescent="0.25">
      <c r="A205" s="142" t="s">
        <v>189</v>
      </c>
      <c r="B205" s="235">
        <f t="shared" ref="B205:Q205" si="44">IF(B$138=0,0,B$138/B$108)</f>
        <v>0</v>
      </c>
      <c r="C205" s="235">
        <f t="shared" si="44"/>
        <v>0</v>
      </c>
      <c r="D205" s="235">
        <f t="shared" si="44"/>
        <v>0</v>
      </c>
      <c r="E205" s="235">
        <f t="shared" si="44"/>
        <v>0</v>
      </c>
      <c r="F205" s="235">
        <f t="shared" si="44"/>
        <v>0</v>
      </c>
      <c r="G205" s="235">
        <f t="shared" si="44"/>
        <v>0</v>
      </c>
      <c r="H205" s="235">
        <f t="shared" si="44"/>
        <v>0</v>
      </c>
      <c r="I205" s="235">
        <f t="shared" si="44"/>
        <v>0</v>
      </c>
      <c r="J205" s="235">
        <f t="shared" si="44"/>
        <v>0</v>
      </c>
      <c r="K205" s="235">
        <f t="shared" si="44"/>
        <v>0</v>
      </c>
      <c r="L205" s="235">
        <f t="shared" si="44"/>
        <v>0</v>
      </c>
      <c r="M205" s="235">
        <f t="shared" si="44"/>
        <v>0</v>
      </c>
      <c r="N205" s="235">
        <f t="shared" si="44"/>
        <v>0</v>
      </c>
      <c r="O205" s="235">
        <f t="shared" si="44"/>
        <v>0</v>
      </c>
      <c r="P205" s="235">
        <f t="shared" si="44"/>
        <v>0</v>
      </c>
      <c r="Q205" s="235">
        <f t="shared" si="44"/>
        <v>0</v>
      </c>
    </row>
    <row r="206" spans="1:17" x14ac:dyDescent="0.25">
      <c r="A206" s="127" t="s">
        <v>180</v>
      </c>
      <c r="B206" s="236">
        <f t="shared" ref="B206:Q206" si="45">IF(B$139=0,0,B$139/B$108)</f>
        <v>0</v>
      </c>
      <c r="C206" s="236">
        <f t="shared" si="45"/>
        <v>0</v>
      </c>
      <c r="D206" s="236">
        <f t="shared" si="45"/>
        <v>0</v>
      </c>
      <c r="E206" s="236">
        <f t="shared" si="45"/>
        <v>0</v>
      </c>
      <c r="F206" s="236">
        <f t="shared" si="45"/>
        <v>0</v>
      </c>
      <c r="G206" s="236">
        <f t="shared" si="45"/>
        <v>0</v>
      </c>
      <c r="H206" s="236">
        <f t="shared" si="45"/>
        <v>0</v>
      </c>
      <c r="I206" s="236">
        <f t="shared" si="45"/>
        <v>0</v>
      </c>
      <c r="J206" s="236">
        <f t="shared" si="45"/>
        <v>0</v>
      </c>
      <c r="K206" s="236">
        <f t="shared" si="45"/>
        <v>0</v>
      </c>
      <c r="L206" s="236">
        <f t="shared" si="45"/>
        <v>0</v>
      </c>
      <c r="M206" s="236">
        <f t="shared" si="45"/>
        <v>0</v>
      </c>
      <c r="N206" s="236">
        <f t="shared" si="45"/>
        <v>0</v>
      </c>
      <c r="O206" s="236">
        <f t="shared" si="45"/>
        <v>0</v>
      </c>
      <c r="P206" s="236">
        <f t="shared" si="45"/>
        <v>0</v>
      </c>
      <c r="Q206" s="236">
        <f t="shared" si="45"/>
        <v>0</v>
      </c>
    </row>
    <row r="207" spans="1:17" x14ac:dyDescent="0.25">
      <c r="A207" s="142" t="s">
        <v>188</v>
      </c>
      <c r="B207" s="235">
        <f t="shared" ref="B207:Q207" si="46">IF(B$140=0,0,B$140/B$108)</f>
        <v>0</v>
      </c>
      <c r="C207" s="235">
        <f t="shared" si="46"/>
        <v>0</v>
      </c>
      <c r="D207" s="235">
        <f t="shared" si="46"/>
        <v>0</v>
      </c>
      <c r="E207" s="235">
        <f t="shared" si="46"/>
        <v>0</v>
      </c>
      <c r="F207" s="235">
        <f t="shared" si="46"/>
        <v>0</v>
      </c>
      <c r="G207" s="235">
        <f t="shared" si="46"/>
        <v>0</v>
      </c>
      <c r="H207" s="235">
        <f t="shared" si="46"/>
        <v>0</v>
      </c>
      <c r="I207" s="235">
        <f t="shared" si="46"/>
        <v>0</v>
      </c>
      <c r="J207" s="235">
        <f t="shared" si="46"/>
        <v>0</v>
      </c>
      <c r="K207" s="235">
        <f t="shared" si="46"/>
        <v>0</v>
      </c>
      <c r="L207" s="235">
        <f t="shared" si="46"/>
        <v>0</v>
      </c>
      <c r="M207" s="235">
        <f t="shared" si="46"/>
        <v>0</v>
      </c>
      <c r="N207" s="235">
        <f t="shared" si="46"/>
        <v>0</v>
      </c>
      <c r="O207" s="235">
        <f t="shared" si="46"/>
        <v>0</v>
      </c>
      <c r="P207" s="235">
        <f t="shared" si="46"/>
        <v>0</v>
      </c>
      <c r="Q207" s="235">
        <f t="shared" si="46"/>
        <v>0</v>
      </c>
    </row>
    <row r="208" spans="1:17" x14ac:dyDescent="0.25">
      <c r="A208" s="142" t="s">
        <v>187</v>
      </c>
      <c r="B208" s="235">
        <f t="shared" ref="B208:Q208" si="47">IF(B$141=0,0,B$141/B$108)</f>
        <v>0</v>
      </c>
      <c r="C208" s="235">
        <f t="shared" si="47"/>
        <v>0</v>
      </c>
      <c r="D208" s="235">
        <f t="shared" si="47"/>
        <v>0</v>
      </c>
      <c r="E208" s="235">
        <f t="shared" si="47"/>
        <v>0</v>
      </c>
      <c r="F208" s="235">
        <f t="shared" si="47"/>
        <v>0</v>
      </c>
      <c r="G208" s="235">
        <f t="shared" si="47"/>
        <v>0</v>
      </c>
      <c r="H208" s="235">
        <f t="shared" si="47"/>
        <v>0</v>
      </c>
      <c r="I208" s="235">
        <f t="shared" si="47"/>
        <v>0</v>
      </c>
      <c r="J208" s="235">
        <f t="shared" si="47"/>
        <v>0</v>
      </c>
      <c r="K208" s="235">
        <f t="shared" si="47"/>
        <v>0</v>
      </c>
      <c r="L208" s="235">
        <f t="shared" si="47"/>
        <v>0</v>
      </c>
      <c r="M208" s="235">
        <f t="shared" si="47"/>
        <v>0</v>
      </c>
      <c r="N208" s="235">
        <f t="shared" si="47"/>
        <v>0</v>
      </c>
      <c r="O208" s="235">
        <f t="shared" si="47"/>
        <v>0</v>
      </c>
      <c r="P208" s="235">
        <f t="shared" si="47"/>
        <v>0</v>
      </c>
      <c r="Q208" s="235">
        <f t="shared" si="47"/>
        <v>0</v>
      </c>
    </row>
    <row r="209" spans="1:17" x14ac:dyDescent="0.25">
      <c r="A209" s="142" t="s">
        <v>186</v>
      </c>
      <c r="B209" s="235">
        <f t="shared" ref="B209:Q209" si="48">IF(B$152=0,0,B$152/B$108)</f>
        <v>0</v>
      </c>
      <c r="C209" s="235">
        <f t="shared" si="48"/>
        <v>0</v>
      </c>
      <c r="D209" s="235">
        <f t="shared" si="48"/>
        <v>0</v>
      </c>
      <c r="E209" s="235">
        <f t="shared" si="48"/>
        <v>0</v>
      </c>
      <c r="F209" s="235">
        <f t="shared" si="48"/>
        <v>0</v>
      </c>
      <c r="G209" s="235">
        <f t="shared" si="48"/>
        <v>0</v>
      </c>
      <c r="H209" s="235">
        <f t="shared" si="48"/>
        <v>0</v>
      </c>
      <c r="I209" s="235">
        <f t="shared" si="48"/>
        <v>0</v>
      </c>
      <c r="J209" s="235">
        <f t="shared" si="48"/>
        <v>0</v>
      </c>
      <c r="K209" s="235">
        <f t="shared" si="48"/>
        <v>0</v>
      </c>
      <c r="L209" s="235">
        <f t="shared" si="48"/>
        <v>0</v>
      </c>
      <c r="M209" s="235">
        <f t="shared" si="48"/>
        <v>0</v>
      </c>
      <c r="N209" s="235">
        <f t="shared" si="48"/>
        <v>0</v>
      </c>
      <c r="O209" s="235">
        <f t="shared" si="48"/>
        <v>0</v>
      </c>
      <c r="P209" s="235">
        <f t="shared" si="48"/>
        <v>0</v>
      </c>
      <c r="Q209" s="235">
        <f t="shared" si="48"/>
        <v>0</v>
      </c>
    </row>
    <row r="210" spans="1:17" x14ac:dyDescent="0.25">
      <c r="A210" s="72" t="s">
        <v>179</v>
      </c>
      <c r="B210" s="234">
        <f t="shared" ref="B210:Q210" si="49">IF(B$153=0,0,B$153/B$108)</f>
        <v>0</v>
      </c>
      <c r="C210" s="234">
        <f t="shared" si="49"/>
        <v>0</v>
      </c>
      <c r="D210" s="234">
        <f t="shared" si="49"/>
        <v>0</v>
      </c>
      <c r="E210" s="234">
        <f t="shared" si="49"/>
        <v>0</v>
      </c>
      <c r="F210" s="234">
        <f t="shared" si="49"/>
        <v>0</v>
      </c>
      <c r="G210" s="234">
        <f t="shared" si="49"/>
        <v>0</v>
      </c>
      <c r="H210" s="234">
        <f t="shared" si="49"/>
        <v>0</v>
      </c>
      <c r="I210" s="234">
        <f t="shared" si="49"/>
        <v>0</v>
      </c>
      <c r="J210" s="234">
        <f t="shared" si="49"/>
        <v>0</v>
      </c>
      <c r="K210" s="234">
        <f t="shared" si="49"/>
        <v>0</v>
      </c>
      <c r="L210" s="234">
        <f t="shared" si="49"/>
        <v>0</v>
      </c>
      <c r="M210" s="234">
        <f t="shared" si="49"/>
        <v>0</v>
      </c>
      <c r="N210" s="234">
        <f t="shared" si="49"/>
        <v>0</v>
      </c>
      <c r="O210" s="234">
        <f t="shared" si="49"/>
        <v>0</v>
      </c>
      <c r="P210" s="234">
        <f t="shared" si="49"/>
        <v>0</v>
      </c>
      <c r="Q210" s="234">
        <f t="shared" si="49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80" t="s">
        <v>128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194</v>
      </c>
      <c r="B214" s="253">
        <f>IF(B$5=0,0,(B$5-B$15)/(CHI_fec!B$5-CHI_fec!B$15))</f>
        <v>0</v>
      </c>
      <c r="C214" s="253">
        <f>IF(C$5=0,0,(C$5-C$15)/(CHI_fec!C$5-CHI_fec!C$15))</f>
        <v>0</v>
      </c>
      <c r="D214" s="253">
        <f>IF(D$5=0,0,(D$5-D$15)/(CHI_fec!D$5-CHI_fec!D$15))</f>
        <v>0</v>
      </c>
      <c r="E214" s="253">
        <f>IF(E$5=0,0,(E$5-E$15)/(CHI_fec!E$5-CHI_fec!E$15))</f>
        <v>0</v>
      </c>
      <c r="F214" s="253">
        <f>IF(F$5=0,0,(F$5-F$15)/(CHI_fec!F$5-CHI_fec!F$15))</f>
        <v>0</v>
      </c>
      <c r="G214" s="253">
        <f>IF(G$5=0,0,(G$5-G$15)/(CHI_fec!G$5-CHI_fec!G$15))</f>
        <v>0</v>
      </c>
      <c r="H214" s="253">
        <f>IF(H$5=0,0,(H$5-H$15)/(CHI_fec!H$5-CHI_fec!H$15))</f>
        <v>0</v>
      </c>
      <c r="I214" s="253">
        <f>IF(I$5=0,0,(I$5-I$15)/(CHI_fec!I$5-CHI_fec!I$15))</f>
        <v>0</v>
      </c>
      <c r="J214" s="253">
        <f>IF(J$5=0,0,(J$5-J$15)/(CHI_fec!J$5-CHI_fec!J$15))</f>
        <v>0</v>
      </c>
      <c r="K214" s="253">
        <f>IF(K$5=0,0,(K$5-K$15)/(CHI_fec!K$5-CHI_fec!K$15))</f>
        <v>0</v>
      </c>
      <c r="L214" s="253">
        <f>IF(L$5=0,0,(L$5-L$15)/(CHI_fec!L$5-CHI_fec!L$15))</f>
        <v>0</v>
      </c>
      <c r="M214" s="253">
        <f>IF(M$5=0,0,(M$5-M$15)/(CHI_fec!M$5-CHI_fec!M$15))</f>
        <v>0</v>
      </c>
      <c r="N214" s="253">
        <f>IF(N$5=0,0,(N$5-N$15)/(CHI_fec!N$5-CHI_fec!N$15))</f>
        <v>0</v>
      </c>
      <c r="O214" s="253">
        <f>IF(O$5=0,0,(O$5-O$15)/(CHI_fec!O$5-CHI_fec!O$15))</f>
        <v>0</v>
      </c>
      <c r="P214" s="253">
        <f>IF(P$5=0,0,(P$5-P$15)/(CHI_fec!P$5-CHI_fec!P$15))</f>
        <v>0</v>
      </c>
      <c r="Q214" s="253">
        <f>IF(Q$5=0,0,(Q$5-Q$15)/(CHI_fec!Q$5-CHI_fec!Q$15))</f>
        <v>0</v>
      </c>
    </row>
    <row r="215" spans="1:17" x14ac:dyDescent="0.25">
      <c r="A215" s="132" t="s">
        <v>83</v>
      </c>
      <c r="B215" s="252">
        <f>IF(B$6=0,0,B$6/CHI_fec!B$6)</f>
        <v>0</v>
      </c>
      <c r="C215" s="252">
        <f>IF(C$6=0,0,C$6/CHI_fec!C$6)</f>
        <v>0</v>
      </c>
      <c r="D215" s="252">
        <f>IF(D$6=0,0,D$6/CHI_fec!D$6)</f>
        <v>0</v>
      </c>
      <c r="E215" s="252">
        <f>IF(E$6=0,0,E$6/CHI_fec!E$6)</f>
        <v>0</v>
      </c>
      <c r="F215" s="252">
        <f>IF(F$6=0,0,F$6/CHI_fec!F$6)</f>
        <v>0</v>
      </c>
      <c r="G215" s="252">
        <f>IF(G$6=0,0,G$6/CHI_fec!G$6)</f>
        <v>0</v>
      </c>
      <c r="H215" s="252">
        <f>IF(H$6=0,0,H$6/CHI_fec!H$6)</f>
        <v>0</v>
      </c>
      <c r="I215" s="252">
        <f>IF(I$6=0,0,I$6/CHI_fec!I$6)</f>
        <v>0</v>
      </c>
      <c r="J215" s="252">
        <f>IF(J$6=0,0,J$6/CHI_fec!J$6)</f>
        <v>0</v>
      </c>
      <c r="K215" s="252">
        <f>IF(K$6=0,0,K$6/CHI_fec!K$6)</f>
        <v>0</v>
      </c>
      <c r="L215" s="252">
        <f>IF(L$6=0,0,L$6/CHI_fec!L$6)</f>
        <v>0</v>
      </c>
      <c r="M215" s="252">
        <f>IF(M$6=0,0,M$6/CHI_fec!M$6)</f>
        <v>0</v>
      </c>
      <c r="N215" s="252">
        <f>IF(N$6=0,0,N$6/CHI_fec!N$6)</f>
        <v>0</v>
      </c>
      <c r="O215" s="252">
        <f>IF(O$6=0,0,O$6/CHI_fec!O$6)</f>
        <v>0</v>
      </c>
      <c r="P215" s="252">
        <f>IF(P$6=0,0,P$6/CHI_fec!P$6)</f>
        <v>0</v>
      </c>
      <c r="Q215" s="252">
        <f>IF(Q$6=0,0,Q$6/CHI_fec!Q$6)</f>
        <v>0</v>
      </c>
    </row>
    <row r="216" spans="1:17" x14ac:dyDescent="0.25">
      <c r="A216" s="76" t="s">
        <v>82</v>
      </c>
      <c r="B216" s="251">
        <f>IF(B$7=0,0,B$7/CHI_fec!B$7)</f>
        <v>0</v>
      </c>
      <c r="C216" s="251">
        <f>IF(C$7=0,0,C$7/CHI_fec!C$7)</f>
        <v>0</v>
      </c>
      <c r="D216" s="251">
        <f>IF(D$7=0,0,D$7/CHI_fec!D$7)</f>
        <v>0</v>
      </c>
      <c r="E216" s="251">
        <f>IF(E$7=0,0,E$7/CHI_fec!E$7)</f>
        <v>0</v>
      </c>
      <c r="F216" s="251">
        <f>IF(F$7=0,0,F$7/CHI_fec!F$7)</f>
        <v>0</v>
      </c>
      <c r="G216" s="251">
        <f>IF(G$7=0,0,G$7/CHI_fec!G$7)</f>
        <v>0</v>
      </c>
      <c r="H216" s="251">
        <f>IF(H$7=0,0,H$7/CHI_fec!H$7)</f>
        <v>0</v>
      </c>
      <c r="I216" s="251">
        <f>IF(I$7=0,0,I$7/CHI_fec!I$7)</f>
        <v>0</v>
      </c>
      <c r="J216" s="251">
        <f>IF(J$7=0,0,J$7/CHI_fec!J$7)</f>
        <v>0</v>
      </c>
      <c r="K216" s="251">
        <f>IF(K$7=0,0,K$7/CHI_fec!K$7)</f>
        <v>0</v>
      </c>
      <c r="L216" s="251">
        <f>IF(L$7=0,0,L$7/CHI_fec!L$7)</f>
        <v>0</v>
      </c>
      <c r="M216" s="251">
        <f>IF(M$7=0,0,M$7/CHI_fec!M$7)</f>
        <v>0</v>
      </c>
      <c r="N216" s="251">
        <f>IF(N$7=0,0,N$7/CHI_fec!N$7)</f>
        <v>0</v>
      </c>
      <c r="O216" s="251">
        <f>IF(O$7=0,0,O$7/CHI_fec!O$7)</f>
        <v>0</v>
      </c>
      <c r="P216" s="251">
        <f>IF(P$7=0,0,P$7/CHI_fec!P$7)</f>
        <v>0</v>
      </c>
      <c r="Q216" s="251">
        <f>IF(Q$7=0,0,Q$7/CHI_fec!Q$7)</f>
        <v>0</v>
      </c>
    </row>
    <row r="217" spans="1:17" x14ac:dyDescent="0.25">
      <c r="A217" s="76" t="s">
        <v>81</v>
      </c>
      <c r="B217" s="251">
        <f>IF(B$8=0,0,B$8/CHI_fec!B$8)</f>
        <v>0</v>
      </c>
      <c r="C217" s="251">
        <f>IF(C$8=0,0,C$8/CHI_fec!C$8)</f>
        <v>0</v>
      </c>
      <c r="D217" s="251">
        <f>IF(D$8=0,0,D$8/CHI_fec!D$8)</f>
        <v>0</v>
      </c>
      <c r="E217" s="251">
        <f>IF(E$8=0,0,E$8/CHI_fec!E$8)</f>
        <v>0</v>
      </c>
      <c r="F217" s="251">
        <f>IF(F$8=0,0,F$8/CHI_fec!F$8)</f>
        <v>0</v>
      </c>
      <c r="G217" s="251">
        <f>IF(G$8=0,0,G$8/CHI_fec!G$8)</f>
        <v>0</v>
      </c>
      <c r="H217" s="251">
        <f>IF(H$8=0,0,H$8/CHI_fec!H$8)</f>
        <v>0</v>
      </c>
      <c r="I217" s="251">
        <f>IF(I$8=0,0,I$8/CHI_fec!I$8)</f>
        <v>0</v>
      </c>
      <c r="J217" s="251">
        <f>IF(J$8=0,0,J$8/CHI_fec!J$8)</f>
        <v>0</v>
      </c>
      <c r="K217" s="251">
        <f>IF(K$8=0,0,K$8/CHI_fec!K$8)</f>
        <v>0</v>
      </c>
      <c r="L217" s="251">
        <f>IF(L$8=0,0,L$8/CHI_fec!L$8)</f>
        <v>0</v>
      </c>
      <c r="M217" s="251">
        <f>IF(M$8=0,0,M$8/CHI_fec!M$8)</f>
        <v>0</v>
      </c>
      <c r="N217" s="251">
        <f>IF(N$8=0,0,N$8/CHI_fec!N$8)</f>
        <v>0</v>
      </c>
      <c r="O217" s="251">
        <f>IF(O$8=0,0,O$8/CHI_fec!O$8)</f>
        <v>0</v>
      </c>
      <c r="P217" s="251">
        <f>IF(P$8=0,0,P$8/CHI_fec!P$8)</f>
        <v>0</v>
      </c>
      <c r="Q217" s="251">
        <f>IF(Q$8=0,0,Q$8/CHI_fec!Q$8)</f>
        <v>0</v>
      </c>
    </row>
    <row r="218" spans="1:17" x14ac:dyDescent="0.25">
      <c r="A218" s="76" t="s">
        <v>80</v>
      </c>
      <c r="B218" s="251">
        <f>IF(B$9=0,0,B$9/CHI_fec!B$9)</f>
        <v>0</v>
      </c>
      <c r="C218" s="251">
        <f>IF(C$9=0,0,C$9/CHI_fec!C$9)</f>
        <v>0</v>
      </c>
      <c r="D218" s="251">
        <f>IF(D$9=0,0,D$9/CHI_fec!D$9)</f>
        <v>0</v>
      </c>
      <c r="E218" s="251">
        <f>IF(E$9=0,0,E$9/CHI_fec!E$9)</f>
        <v>0</v>
      </c>
      <c r="F218" s="251">
        <f>IF(F$9=0,0,F$9/CHI_fec!F$9)</f>
        <v>0</v>
      </c>
      <c r="G218" s="251">
        <f>IF(G$9=0,0,G$9/CHI_fec!G$9)</f>
        <v>0</v>
      </c>
      <c r="H218" s="251">
        <f>IF(H$9=0,0,H$9/CHI_fec!H$9)</f>
        <v>0</v>
      </c>
      <c r="I218" s="251">
        <f>IF(I$9=0,0,I$9/CHI_fec!I$9)</f>
        <v>0</v>
      </c>
      <c r="J218" s="251">
        <f>IF(J$9=0,0,J$9/CHI_fec!J$9)</f>
        <v>0</v>
      </c>
      <c r="K218" s="251">
        <f>IF(K$9=0,0,K$9/CHI_fec!K$9)</f>
        <v>0</v>
      </c>
      <c r="L218" s="251">
        <f>IF(L$9=0,0,L$9/CHI_fec!L$9)</f>
        <v>0</v>
      </c>
      <c r="M218" s="251">
        <f>IF(M$9=0,0,M$9/CHI_fec!M$9)</f>
        <v>0</v>
      </c>
      <c r="N218" s="251">
        <f>IF(N$9=0,0,N$9/CHI_fec!N$9)</f>
        <v>0</v>
      </c>
      <c r="O218" s="251">
        <f>IF(O$9=0,0,O$9/CHI_fec!O$9)</f>
        <v>0</v>
      </c>
      <c r="P218" s="251">
        <f>IF(P$9=0,0,P$9/CHI_fec!P$9)</f>
        <v>0</v>
      </c>
      <c r="Q218" s="251">
        <f>IF(Q$9=0,0,Q$9/CHI_fec!Q$9)</f>
        <v>0</v>
      </c>
    </row>
    <row r="219" spans="1:17" x14ac:dyDescent="0.25">
      <c r="A219" s="129" t="s">
        <v>79</v>
      </c>
      <c r="B219" s="250">
        <f>IF(B$10=0,0,B$10/CHI_fec!B$10)</f>
        <v>0</v>
      </c>
      <c r="C219" s="250">
        <f>IF(C$10=0,0,C$10/CHI_fec!C$10)</f>
        <v>0</v>
      </c>
      <c r="D219" s="250">
        <f>IF(D$10=0,0,D$10/CHI_fec!D$10)</f>
        <v>0</v>
      </c>
      <c r="E219" s="250">
        <f>IF(E$10=0,0,E$10/CHI_fec!E$10)</f>
        <v>0</v>
      </c>
      <c r="F219" s="250">
        <f>IF(F$10=0,0,F$10/CHI_fec!F$10)</f>
        <v>0</v>
      </c>
      <c r="G219" s="250">
        <f>IF(G$10=0,0,G$10/CHI_fec!G$10)</f>
        <v>0</v>
      </c>
      <c r="H219" s="250">
        <f>IF(H$10=0,0,H$10/CHI_fec!H$10)</f>
        <v>0</v>
      </c>
      <c r="I219" s="250">
        <f>IF(I$10=0,0,I$10/CHI_fec!I$10)</f>
        <v>0</v>
      </c>
      <c r="J219" s="250">
        <f>IF(J$10=0,0,J$10/CHI_fec!J$10)</f>
        <v>0</v>
      </c>
      <c r="K219" s="250">
        <f>IF(K$10=0,0,K$10/CHI_fec!K$10)</f>
        <v>0</v>
      </c>
      <c r="L219" s="250">
        <f>IF(L$10=0,0,L$10/CHI_fec!L$10)</f>
        <v>0</v>
      </c>
      <c r="M219" s="250">
        <f>IF(M$10=0,0,M$10/CHI_fec!M$10)</f>
        <v>0</v>
      </c>
      <c r="N219" s="250">
        <f>IF(N$10=0,0,N$10/CHI_fec!N$10)</f>
        <v>0</v>
      </c>
      <c r="O219" s="250">
        <f>IF(O$10=0,0,O$10/CHI_fec!O$10)</f>
        <v>0</v>
      </c>
      <c r="P219" s="250">
        <f>IF(P$10=0,0,P$10/CHI_fec!P$10)</f>
        <v>0</v>
      </c>
      <c r="Q219" s="250">
        <f>IF(Q$10=0,0,Q$10/CHI_fec!Q$10)</f>
        <v>0</v>
      </c>
    </row>
    <row r="220" spans="1:17" x14ac:dyDescent="0.25">
      <c r="A220" s="232" t="s">
        <v>185</v>
      </c>
      <c r="B220" s="254">
        <f>IF(B$15=0,0,B$15/CHI_fec!B$15)</f>
        <v>0</v>
      </c>
      <c r="C220" s="254">
        <f>IF(C$15=0,0,C$15/CHI_fec!C$15)</f>
        <v>0</v>
      </c>
      <c r="D220" s="254">
        <f>IF(D$15=0,0,D$15/CHI_fec!D$15)</f>
        <v>0</v>
      </c>
      <c r="E220" s="254">
        <f>IF(E$15=0,0,E$15/CHI_fec!E$15)</f>
        <v>0</v>
      </c>
      <c r="F220" s="254">
        <f>IF(F$15=0,0,F$15/CHI_fec!F$15)</f>
        <v>0</v>
      </c>
      <c r="G220" s="254">
        <f>IF(G$15=0,0,G$15/CHI_fec!G$15)</f>
        <v>0</v>
      </c>
      <c r="H220" s="254">
        <f>IF(H$15=0,0,H$15/CHI_fec!H$15)</f>
        <v>0</v>
      </c>
      <c r="I220" s="254">
        <f>IF(I$15=0,0,I$15/CHI_fec!I$15)</f>
        <v>0</v>
      </c>
      <c r="J220" s="254">
        <f>IF(J$15=0,0,J$15/CHI_fec!J$15)</f>
        <v>0</v>
      </c>
      <c r="K220" s="254">
        <f>IF(K$15=0,0,K$15/CHI_fec!K$15)</f>
        <v>0</v>
      </c>
      <c r="L220" s="254">
        <f>IF(L$15=0,0,L$15/CHI_fec!L$15)</f>
        <v>0</v>
      </c>
      <c r="M220" s="254">
        <f>IF(M$15=0,0,M$15/CHI_fec!M$15)</f>
        <v>0</v>
      </c>
      <c r="N220" s="254">
        <f>IF(N$15=0,0,N$15/CHI_fec!N$15)</f>
        <v>0</v>
      </c>
      <c r="O220" s="254">
        <f>IF(O$15=0,0,O$15/CHI_fec!O$15)</f>
        <v>0</v>
      </c>
      <c r="P220" s="254">
        <f>IF(P$15=0,0,P$15/CHI_fec!P$15)</f>
        <v>0</v>
      </c>
      <c r="Q220" s="254">
        <f>IF(Q$15=0,0,Q$15/CHI_fec!Q$15)</f>
        <v>0</v>
      </c>
    </row>
    <row r="221" spans="1:17" x14ac:dyDescent="0.25">
      <c r="A221" s="127" t="s">
        <v>184</v>
      </c>
      <c r="B221" s="249">
        <f>IF(B$24=0,0,B$24/CHI_fec!B$24)</f>
        <v>0</v>
      </c>
      <c r="C221" s="249">
        <f>IF(C$24=0,0,C$24/CHI_fec!C$24)</f>
        <v>0</v>
      </c>
      <c r="D221" s="249">
        <f>IF(D$24=0,0,D$24/CHI_fec!D$24)</f>
        <v>0</v>
      </c>
      <c r="E221" s="249">
        <f>IF(E$24=0,0,E$24/CHI_fec!E$24)</f>
        <v>0</v>
      </c>
      <c r="F221" s="249">
        <f>IF(F$24=0,0,F$24/CHI_fec!F$24)</f>
        <v>0</v>
      </c>
      <c r="G221" s="249">
        <f>IF(G$24=0,0,G$24/CHI_fec!G$24)</f>
        <v>0</v>
      </c>
      <c r="H221" s="249">
        <f>IF(H$24=0,0,H$24/CHI_fec!H$24)</f>
        <v>0</v>
      </c>
      <c r="I221" s="249">
        <f>IF(I$24=0,0,I$24/CHI_fec!I$24)</f>
        <v>0</v>
      </c>
      <c r="J221" s="249">
        <f>IF(J$24=0,0,J$24/CHI_fec!J$24)</f>
        <v>0</v>
      </c>
      <c r="K221" s="249">
        <f>IF(K$24=0,0,K$24/CHI_fec!K$24)</f>
        <v>0</v>
      </c>
      <c r="L221" s="249">
        <f>IF(L$24=0,0,L$24/CHI_fec!L$24)</f>
        <v>0</v>
      </c>
      <c r="M221" s="249">
        <f>IF(M$24=0,0,M$24/CHI_fec!M$24)</f>
        <v>0</v>
      </c>
      <c r="N221" s="249">
        <f>IF(N$24=0,0,N$24/CHI_fec!N$24)</f>
        <v>0</v>
      </c>
      <c r="O221" s="249">
        <f>IF(O$24=0,0,O$24/CHI_fec!O$24)</f>
        <v>0</v>
      </c>
      <c r="P221" s="249">
        <f>IF(P$24=0,0,P$24/CHI_fec!P$24)</f>
        <v>0</v>
      </c>
      <c r="Q221" s="249">
        <f>IF(Q$24=0,0,Q$24/CHI_fec!Q$24)</f>
        <v>0</v>
      </c>
    </row>
    <row r="222" spans="1:17" x14ac:dyDescent="0.25">
      <c r="A222" s="127" t="s">
        <v>181</v>
      </c>
      <c r="B222" s="249">
        <f>IF(B$35=0,0,B$35/CHI_fec!B$35)</f>
        <v>0</v>
      </c>
      <c r="C222" s="249">
        <f>IF(C$35=0,0,C$35/CHI_fec!C$35)</f>
        <v>0</v>
      </c>
      <c r="D222" s="249">
        <f>IF(D$35=0,0,D$35/CHI_fec!D$35)</f>
        <v>0</v>
      </c>
      <c r="E222" s="249">
        <f>IF(E$35=0,0,E$35/CHI_fec!E$35)</f>
        <v>0</v>
      </c>
      <c r="F222" s="249">
        <f>IF(F$35=0,0,F$35/CHI_fec!F$35)</f>
        <v>0</v>
      </c>
      <c r="G222" s="249">
        <f>IF(G$35=0,0,G$35/CHI_fec!G$35)</f>
        <v>0</v>
      </c>
      <c r="H222" s="249">
        <f>IF(H$35=0,0,H$35/CHI_fec!H$35)</f>
        <v>0</v>
      </c>
      <c r="I222" s="249">
        <f>IF(I$35=0,0,I$35/CHI_fec!I$35)</f>
        <v>0</v>
      </c>
      <c r="J222" s="249">
        <f>IF(J$35=0,0,J$35/CHI_fec!J$35)</f>
        <v>0</v>
      </c>
      <c r="K222" s="249">
        <f>IF(K$35=0,0,K$35/CHI_fec!K$35)</f>
        <v>0</v>
      </c>
      <c r="L222" s="249">
        <f>IF(L$35=0,0,L$35/CHI_fec!L$35)</f>
        <v>0</v>
      </c>
      <c r="M222" s="249">
        <f>IF(M$35=0,0,M$35/CHI_fec!M$35)</f>
        <v>0</v>
      </c>
      <c r="N222" s="249">
        <f>IF(N$35=0,0,N$35/CHI_fec!N$35)</f>
        <v>0</v>
      </c>
      <c r="O222" s="249">
        <f>IF(O$35=0,0,O$35/CHI_fec!O$35)</f>
        <v>0</v>
      </c>
      <c r="P222" s="249">
        <f>IF(P$35=0,0,P$35/CHI_fec!P$35)</f>
        <v>0</v>
      </c>
      <c r="Q222" s="249">
        <f>IF(Q$35=0,0,Q$35/CHI_fec!Q$35)</f>
        <v>0</v>
      </c>
    </row>
    <row r="223" spans="1:17" x14ac:dyDescent="0.25">
      <c r="A223" s="127" t="s">
        <v>180</v>
      </c>
      <c r="B223" s="248">
        <f>IF(B$43=0,0,B$43/CHI_fec!B$43)</f>
        <v>0</v>
      </c>
      <c r="C223" s="248">
        <f>IF(C$43=0,0,C$43/CHI_fec!C$43)</f>
        <v>0</v>
      </c>
      <c r="D223" s="248">
        <f>IF(D$43=0,0,D$43/CHI_fec!D$43)</f>
        <v>0</v>
      </c>
      <c r="E223" s="248">
        <f>IF(E$43=0,0,E$43/CHI_fec!E$43)</f>
        <v>0</v>
      </c>
      <c r="F223" s="248">
        <f>IF(F$43=0,0,F$43/CHI_fec!F$43)</f>
        <v>0</v>
      </c>
      <c r="G223" s="248">
        <f>IF(G$43=0,0,G$43/CHI_fec!G$43)</f>
        <v>0</v>
      </c>
      <c r="H223" s="248">
        <f>IF(H$43=0,0,H$43/CHI_fec!H$43)</f>
        <v>0</v>
      </c>
      <c r="I223" s="248">
        <f>IF(I$43=0,0,I$43/CHI_fec!I$43)</f>
        <v>0</v>
      </c>
      <c r="J223" s="248">
        <f>IF(J$43=0,0,J$43/CHI_fec!J$43)</f>
        <v>0</v>
      </c>
      <c r="K223" s="248">
        <f>IF(K$43=0,0,K$43/CHI_fec!K$43)</f>
        <v>0</v>
      </c>
      <c r="L223" s="248">
        <f>IF(L$43=0,0,L$43/CHI_fec!L$43)</f>
        <v>0</v>
      </c>
      <c r="M223" s="248">
        <f>IF(M$43=0,0,M$43/CHI_fec!M$43)</f>
        <v>0</v>
      </c>
      <c r="N223" s="248">
        <f>IF(N$43=0,0,N$43/CHI_fec!N$43)</f>
        <v>0</v>
      </c>
      <c r="O223" s="248">
        <f>IF(O$43=0,0,O$43/CHI_fec!O$43)</f>
        <v>0</v>
      </c>
      <c r="P223" s="248">
        <f>IF(P$43=0,0,P$43/CHI_fec!P$43)</f>
        <v>0</v>
      </c>
      <c r="Q223" s="248">
        <f>IF(Q$43=0,0,Q$43/CHI_fec!Q$43)</f>
        <v>0</v>
      </c>
    </row>
    <row r="224" spans="1:17" x14ac:dyDescent="0.25">
      <c r="A224" s="72" t="s">
        <v>179</v>
      </c>
      <c r="B224" s="247">
        <f>IF(B$57=0,0,B$57/CHI_fec!B$57)</f>
        <v>0</v>
      </c>
      <c r="C224" s="247">
        <f>IF(C$57=0,0,C$57/CHI_fec!C$57)</f>
        <v>0</v>
      </c>
      <c r="D224" s="247">
        <f>IF(D$57=0,0,D$57/CHI_fec!D$57)</f>
        <v>0</v>
      </c>
      <c r="E224" s="247">
        <f>IF(E$57=0,0,E$57/CHI_fec!E$57)</f>
        <v>0</v>
      </c>
      <c r="F224" s="247">
        <f>IF(F$57=0,0,F$57/CHI_fec!F$57)</f>
        <v>0</v>
      </c>
      <c r="G224" s="247">
        <f>IF(G$57=0,0,G$57/CHI_fec!G$57)</f>
        <v>0</v>
      </c>
      <c r="H224" s="247">
        <f>IF(H$57=0,0,H$57/CHI_fec!H$57)</f>
        <v>0</v>
      </c>
      <c r="I224" s="247">
        <f>IF(I$57=0,0,I$57/CHI_fec!I$57)</f>
        <v>0</v>
      </c>
      <c r="J224" s="247">
        <f>IF(J$57=0,0,J$57/CHI_fec!J$57)</f>
        <v>0</v>
      </c>
      <c r="K224" s="247">
        <f>IF(K$57=0,0,K$57/CHI_fec!K$57)</f>
        <v>0</v>
      </c>
      <c r="L224" s="247">
        <f>IF(L$57=0,0,L$57/CHI_fec!L$57)</f>
        <v>0</v>
      </c>
      <c r="M224" s="247">
        <f>IF(M$57=0,0,M$57/CHI_fec!M$57)</f>
        <v>0</v>
      </c>
      <c r="N224" s="247">
        <f>IF(N$57=0,0,N$57/CHI_fec!N$57)</f>
        <v>0</v>
      </c>
      <c r="O224" s="247">
        <f>IF(O$57=0,0,O$57/CHI_fec!O$57)</f>
        <v>0</v>
      </c>
      <c r="P224" s="247">
        <f>IF(P$57=0,0,P$57/CHI_fec!P$57)</f>
        <v>0</v>
      </c>
      <c r="Q224" s="247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40</v>
      </c>
      <c r="B226" s="253">
        <f>IF(B$60=0,0,B$60/CHI_fec!B$60)</f>
        <v>0</v>
      </c>
      <c r="C226" s="253">
        <f>IF(C$60=0,0,C$60/CHI_fec!C$60)</f>
        <v>0</v>
      </c>
      <c r="D226" s="253">
        <f>IF(D$60=0,0,D$60/CHI_fec!D$60)</f>
        <v>0</v>
      </c>
      <c r="E226" s="253">
        <f>IF(E$60=0,0,E$60/CHI_fec!E$60)</f>
        <v>0</v>
      </c>
      <c r="F226" s="253">
        <f>IF(F$60=0,0,F$60/CHI_fec!F$60)</f>
        <v>0</v>
      </c>
      <c r="G226" s="253">
        <f>IF(G$60=0,0,G$60/CHI_fec!G$60)</f>
        <v>0</v>
      </c>
      <c r="H226" s="253">
        <f>IF(H$60=0,0,H$60/CHI_fec!H$60)</f>
        <v>0</v>
      </c>
      <c r="I226" s="253">
        <f>IF(I$60=0,0,I$60/CHI_fec!I$60)</f>
        <v>0</v>
      </c>
      <c r="J226" s="253">
        <f>IF(J$60=0,0,J$60/CHI_fec!J$60)</f>
        <v>0</v>
      </c>
      <c r="K226" s="253">
        <f>IF(K$60=0,0,K$60/CHI_fec!K$60)</f>
        <v>0</v>
      </c>
      <c r="L226" s="253">
        <f>IF(L$60=0,0,L$60/CHI_fec!L$60)</f>
        <v>0.58283260480278132</v>
      </c>
      <c r="M226" s="253">
        <f>IF(M$60=0,0,M$60/CHI_fec!M$60)</f>
        <v>0.58283260480278132</v>
      </c>
      <c r="N226" s="253">
        <f>IF(N$60=0,0,N$60/CHI_fec!N$60)</f>
        <v>0.58283260480278121</v>
      </c>
      <c r="O226" s="253">
        <f>IF(O$60=0,0,O$60/CHI_fec!O$60)</f>
        <v>0.58283260480278121</v>
      </c>
      <c r="P226" s="253">
        <f>IF(P$60=0,0,P$60/CHI_fec!P$60)</f>
        <v>0.58283260480278132</v>
      </c>
      <c r="Q226" s="253">
        <f>IF(Q$60=0,0,Q$60/CHI_fec!Q$60)</f>
        <v>0.58283260480278132</v>
      </c>
    </row>
    <row r="227" spans="1:17" x14ac:dyDescent="0.25">
      <c r="A227" s="132" t="s">
        <v>83</v>
      </c>
      <c r="B227" s="252">
        <f>IF(B$61=0,0,B$61/CHI_fec!B$61)</f>
        <v>0</v>
      </c>
      <c r="C227" s="252">
        <f>IF(C$61=0,0,C$61/CHI_fec!C$61)</f>
        <v>0</v>
      </c>
      <c r="D227" s="252">
        <f>IF(D$61=0,0,D$61/CHI_fec!D$61)</f>
        <v>0</v>
      </c>
      <c r="E227" s="252">
        <f>IF(E$61=0,0,E$61/CHI_fec!E$61)</f>
        <v>0</v>
      </c>
      <c r="F227" s="252">
        <f>IF(F$61=0,0,F$61/CHI_fec!F$61)</f>
        <v>0</v>
      </c>
      <c r="G227" s="252">
        <f>IF(G$61=0,0,G$61/CHI_fec!G$61)</f>
        <v>0</v>
      </c>
      <c r="H227" s="252">
        <f>IF(H$61=0,0,H$61/CHI_fec!H$61)</f>
        <v>0</v>
      </c>
      <c r="I227" s="252">
        <f>IF(I$61=0,0,I$61/CHI_fec!I$61)</f>
        <v>0</v>
      </c>
      <c r="J227" s="252">
        <f>IF(J$61=0,0,J$61/CHI_fec!J$61)</f>
        <v>0</v>
      </c>
      <c r="K227" s="252">
        <f>IF(K$61=0,0,K$61/CHI_fec!K$61)</f>
        <v>0</v>
      </c>
      <c r="L227" s="252">
        <f>IF(L$61=0,0,L$61/CHI_fec!L$61)</f>
        <v>0.46056481180685582</v>
      </c>
      <c r="M227" s="252">
        <f>IF(M$61=0,0,M$61/CHI_fec!M$61)</f>
        <v>0.46056481180685582</v>
      </c>
      <c r="N227" s="252">
        <f>IF(N$61=0,0,N$61/CHI_fec!N$61)</f>
        <v>0.46056481180685588</v>
      </c>
      <c r="O227" s="252">
        <f>IF(O$61=0,0,O$61/CHI_fec!O$61)</f>
        <v>0.46056481180685582</v>
      </c>
      <c r="P227" s="252">
        <f>IF(P$61=0,0,P$61/CHI_fec!P$61)</f>
        <v>0.46056481180685582</v>
      </c>
      <c r="Q227" s="252">
        <f>IF(Q$61=0,0,Q$61/CHI_fec!Q$61)</f>
        <v>0.46056481180685582</v>
      </c>
    </row>
    <row r="228" spans="1:17" x14ac:dyDescent="0.25">
      <c r="A228" s="76" t="s">
        <v>82</v>
      </c>
      <c r="B228" s="251">
        <f>IF(B$62=0,0,B$62/CHI_fec!B$62)</f>
        <v>0</v>
      </c>
      <c r="C228" s="251">
        <f>IF(C$62=0,0,C$62/CHI_fec!C$62)</f>
        <v>0</v>
      </c>
      <c r="D228" s="251">
        <f>IF(D$62=0,0,D$62/CHI_fec!D$62)</f>
        <v>0</v>
      </c>
      <c r="E228" s="251">
        <f>IF(E$62=0,0,E$62/CHI_fec!E$62)</f>
        <v>0</v>
      </c>
      <c r="F228" s="251">
        <f>IF(F$62=0,0,F$62/CHI_fec!F$62)</f>
        <v>0</v>
      </c>
      <c r="G228" s="251">
        <f>IF(G$62=0,0,G$62/CHI_fec!G$62)</f>
        <v>0</v>
      </c>
      <c r="H228" s="251">
        <f>IF(H$62=0,0,H$62/CHI_fec!H$62)</f>
        <v>0</v>
      </c>
      <c r="I228" s="251">
        <f>IF(I$62=0,0,I$62/CHI_fec!I$62)</f>
        <v>0</v>
      </c>
      <c r="J228" s="251">
        <f>IF(J$62=0,0,J$62/CHI_fec!J$62)</f>
        <v>0</v>
      </c>
      <c r="K228" s="251">
        <f>IF(K$62=0,0,K$62/CHI_fec!K$62)</f>
        <v>0</v>
      </c>
      <c r="L228" s="251">
        <f>IF(L$62=0,0,L$62/CHI_fec!L$62)</f>
        <v>0.12376521873782105</v>
      </c>
      <c r="M228" s="251">
        <f>IF(M$62=0,0,M$62/CHI_fec!M$62)</f>
        <v>0.12376521873782105</v>
      </c>
      <c r="N228" s="251">
        <f>IF(N$62=0,0,N$62/CHI_fec!N$62)</f>
        <v>0.12376521873782104</v>
      </c>
      <c r="O228" s="251">
        <f>IF(O$62=0,0,O$62/CHI_fec!O$62)</f>
        <v>0.12376521873782105</v>
      </c>
      <c r="P228" s="251">
        <f>IF(P$62=0,0,P$62/CHI_fec!P$62)</f>
        <v>0.12376521873782104</v>
      </c>
      <c r="Q228" s="251">
        <f>IF(Q$62=0,0,Q$62/CHI_fec!Q$62)</f>
        <v>0.12376521873782104</v>
      </c>
    </row>
    <row r="229" spans="1:17" x14ac:dyDescent="0.25">
      <c r="A229" s="76" t="s">
        <v>81</v>
      </c>
      <c r="B229" s="251">
        <f>IF(B$63=0,0,B$63/CHI_fec!B$63)</f>
        <v>0</v>
      </c>
      <c r="C229" s="251">
        <f>IF(C$63=0,0,C$63/CHI_fec!C$63)</f>
        <v>0</v>
      </c>
      <c r="D229" s="251">
        <f>IF(D$63=0,0,D$63/CHI_fec!D$63)</f>
        <v>0</v>
      </c>
      <c r="E229" s="251">
        <f>IF(E$63=0,0,E$63/CHI_fec!E$63)</f>
        <v>0</v>
      </c>
      <c r="F229" s="251">
        <f>IF(F$63=0,0,F$63/CHI_fec!F$63)</f>
        <v>0</v>
      </c>
      <c r="G229" s="251">
        <f>IF(G$63=0,0,G$63/CHI_fec!G$63)</f>
        <v>0</v>
      </c>
      <c r="H229" s="251">
        <f>IF(H$63=0,0,H$63/CHI_fec!H$63)</f>
        <v>0</v>
      </c>
      <c r="I229" s="251">
        <f>IF(I$63=0,0,I$63/CHI_fec!I$63)</f>
        <v>0</v>
      </c>
      <c r="J229" s="251">
        <f>IF(J$63=0,0,J$63/CHI_fec!J$63)</f>
        <v>0</v>
      </c>
      <c r="K229" s="251">
        <f>IF(K$63=0,0,K$63/CHI_fec!K$63)</f>
        <v>0</v>
      </c>
      <c r="L229" s="251">
        <f>IF(L$63=0,0,L$63/CHI_fec!L$63)</f>
        <v>0.65723804296889388</v>
      </c>
      <c r="M229" s="251">
        <f>IF(M$63=0,0,M$63/CHI_fec!M$63)</f>
        <v>0.65723804296889388</v>
      </c>
      <c r="N229" s="251">
        <f>IF(N$63=0,0,N$63/CHI_fec!N$63)</f>
        <v>0.65723804296889399</v>
      </c>
      <c r="O229" s="251">
        <f>IF(O$63=0,0,O$63/CHI_fec!O$63)</f>
        <v>0.65723804296889388</v>
      </c>
      <c r="P229" s="251">
        <f>IF(P$63=0,0,P$63/CHI_fec!P$63)</f>
        <v>0.65723804296889388</v>
      </c>
      <c r="Q229" s="251">
        <f>IF(Q$63=0,0,Q$63/CHI_fec!Q$63)</f>
        <v>0.65723804296889399</v>
      </c>
    </row>
    <row r="230" spans="1:17" x14ac:dyDescent="0.25">
      <c r="A230" s="76" t="s">
        <v>80</v>
      </c>
      <c r="B230" s="251">
        <f>IF(B$64=0,0,B$64/CHI_fec!B$64)</f>
        <v>0</v>
      </c>
      <c r="C230" s="251">
        <f>IF(C$64=0,0,C$64/CHI_fec!C$64)</f>
        <v>0</v>
      </c>
      <c r="D230" s="251">
        <f>IF(D$64=0,0,D$64/CHI_fec!D$64)</f>
        <v>0</v>
      </c>
      <c r="E230" s="251">
        <f>IF(E$64=0,0,E$64/CHI_fec!E$64)</f>
        <v>0</v>
      </c>
      <c r="F230" s="251">
        <f>IF(F$64=0,0,F$64/CHI_fec!F$64)</f>
        <v>0</v>
      </c>
      <c r="G230" s="251">
        <f>IF(G$64=0,0,G$64/CHI_fec!G$64)</f>
        <v>0</v>
      </c>
      <c r="H230" s="251">
        <f>IF(H$64=0,0,H$64/CHI_fec!H$64)</f>
        <v>0</v>
      </c>
      <c r="I230" s="251">
        <f>IF(I$64=0,0,I$64/CHI_fec!I$64)</f>
        <v>0</v>
      </c>
      <c r="J230" s="251">
        <f>IF(J$64=0,0,J$64/CHI_fec!J$64)</f>
        <v>0</v>
      </c>
      <c r="K230" s="251">
        <f>IF(K$64=0,0,K$64/CHI_fec!K$64)</f>
        <v>0</v>
      </c>
      <c r="L230" s="251">
        <f>IF(L$64=0,0,L$64/CHI_fec!L$64)</f>
        <v>0.4847418236339921</v>
      </c>
      <c r="M230" s="251">
        <f>IF(M$64=0,0,M$64/CHI_fec!M$64)</f>
        <v>0.48474182363399215</v>
      </c>
      <c r="N230" s="251">
        <f>IF(N$64=0,0,N$64/CHI_fec!N$64)</f>
        <v>0.48474182363399215</v>
      </c>
      <c r="O230" s="251">
        <f>IF(O$64=0,0,O$64/CHI_fec!O$64)</f>
        <v>0.48474182363399215</v>
      </c>
      <c r="P230" s="251">
        <f>IF(P$64=0,0,P$64/CHI_fec!P$64)</f>
        <v>0.48474182363399215</v>
      </c>
      <c r="Q230" s="251">
        <f>IF(Q$64=0,0,Q$64/CHI_fec!Q$64)</f>
        <v>0.48474182363399215</v>
      </c>
    </row>
    <row r="231" spans="1:17" x14ac:dyDescent="0.25">
      <c r="A231" s="129" t="s">
        <v>79</v>
      </c>
      <c r="B231" s="250">
        <f>IF(B$65=0,0,B$65/CHI_fec!B$65)</f>
        <v>0</v>
      </c>
      <c r="C231" s="250">
        <f>IF(C$65=0,0,C$65/CHI_fec!C$65)</f>
        <v>0</v>
      </c>
      <c r="D231" s="250">
        <f>IF(D$65=0,0,D$65/CHI_fec!D$65)</f>
        <v>0</v>
      </c>
      <c r="E231" s="250">
        <f>IF(E$65=0,0,E$65/CHI_fec!E$65)</f>
        <v>0</v>
      </c>
      <c r="F231" s="250">
        <f>IF(F$65=0,0,F$65/CHI_fec!F$65)</f>
        <v>0</v>
      </c>
      <c r="G231" s="250">
        <f>IF(G$65=0,0,G$65/CHI_fec!G$65)</f>
        <v>0</v>
      </c>
      <c r="H231" s="250">
        <f>IF(H$65=0,0,H$65/CHI_fec!H$65)</f>
        <v>0</v>
      </c>
      <c r="I231" s="250">
        <f>IF(I$65=0,0,I$65/CHI_fec!I$65)</f>
        <v>0</v>
      </c>
      <c r="J231" s="250">
        <f>IF(J$65=0,0,J$65/CHI_fec!J$65)</f>
        <v>0</v>
      </c>
      <c r="K231" s="250">
        <f>IF(K$65=0,0,K$65/CHI_fec!K$65)</f>
        <v>0</v>
      </c>
      <c r="L231" s="250">
        <f>IF(L$65=0,0,L$65/CHI_fec!L$65)</f>
        <v>0.82043245282908039</v>
      </c>
      <c r="M231" s="250">
        <f>IF(M$65=0,0,M$65/CHI_fec!M$65)</f>
        <v>0.82043245282908039</v>
      </c>
      <c r="N231" s="250">
        <f>IF(N$65=0,0,N$65/CHI_fec!N$65)</f>
        <v>0.82043245282908017</v>
      </c>
      <c r="O231" s="250">
        <f>IF(O$65=0,0,O$65/CHI_fec!O$65)</f>
        <v>0.82043245282908028</v>
      </c>
      <c r="P231" s="250">
        <f>IF(P$65=0,0,P$65/CHI_fec!P$65)</f>
        <v>0.82043245282908028</v>
      </c>
      <c r="Q231" s="250">
        <f>IF(Q$65=0,0,Q$65/CHI_fec!Q$65)</f>
        <v>0.82043245282908028</v>
      </c>
    </row>
    <row r="232" spans="1:17" x14ac:dyDescent="0.25">
      <c r="A232" s="127" t="s">
        <v>183</v>
      </c>
      <c r="B232" s="249">
        <f>IF(B$70=0,0,B$70/CHI_fec!B$70)</f>
        <v>0</v>
      </c>
      <c r="C232" s="249">
        <f>IF(C$70=0,0,C$70/CHI_fec!C$70)</f>
        <v>0</v>
      </c>
      <c r="D232" s="249">
        <f>IF(D$70=0,0,D$70/CHI_fec!D$70)</f>
        <v>0</v>
      </c>
      <c r="E232" s="249">
        <f>IF(E$70=0,0,E$70/CHI_fec!E$70)</f>
        <v>0</v>
      </c>
      <c r="F232" s="249">
        <f>IF(F$70=0,0,F$70/CHI_fec!F$70)</f>
        <v>0</v>
      </c>
      <c r="G232" s="249">
        <f>IF(G$70=0,0,G$70/CHI_fec!G$70)</f>
        <v>0</v>
      </c>
      <c r="H232" s="249">
        <f>IF(H$70=0,0,H$70/CHI_fec!H$70)</f>
        <v>0</v>
      </c>
      <c r="I232" s="249">
        <f>IF(I$70=0,0,I$70/CHI_fec!I$70)</f>
        <v>0</v>
      </c>
      <c r="J232" s="249">
        <f>IF(J$70=0,0,J$70/CHI_fec!J$70)</f>
        <v>0</v>
      </c>
      <c r="K232" s="249">
        <f>IF(K$70=0,0,K$70/CHI_fec!K$70)</f>
        <v>0</v>
      </c>
      <c r="L232" s="249">
        <f>IF(L$70=0,0,L$70/CHI_fec!L$70)</f>
        <v>0.60130100184926283</v>
      </c>
      <c r="M232" s="249">
        <f>IF(M$70=0,0,M$70/CHI_fec!M$70)</f>
        <v>0.60130100184926283</v>
      </c>
      <c r="N232" s="249">
        <f>IF(N$70=0,0,N$70/CHI_fec!N$70)</f>
        <v>0.60130100184926283</v>
      </c>
      <c r="O232" s="249">
        <f>IF(O$70=0,0,O$70/CHI_fec!O$70)</f>
        <v>0.60130100184926283</v>
      </c>
      <c r="P232" s="249">
        <f>IF(P$70=0,0,P$70/CHI_fec!P$70)</f>
        <v>0.60130100184926283</v>
      </c>
      <c r="Q232" s="249">
        <f>IF(Q$70=0,0,Q$70/CHI_fec!Q$70)</f>
        <v>0.60130100184926283</v>
      </c>
    </row>
    <row r="233" spans="1:17" x14ac:dyDescent="0.25">
      <c r="A233" s="127" t="s">
        <v>181</v>
      </c>
      <c r="B233" s="249">
        <f>IF(B$83=0,0,B$83/CHI_fec!B$83)</f>
        <v>0</v>
      </c>
      <c r="C233" s="249">
        <f>IF(C$83=0,0,C$83/CHI_fec!C$83)</f>
        <v>0</v>
      </c>
      <c r="D233" s="249">
        <f>IF(D$83=0,0,D$83/CHI_fec!D$83)</f>
        <v>0</v>
      </c>
      <c r="E233" s="249">
        <f>IF(E$83=0,0,E$83/CHI_fec!E$83)</f>
        <v>0</v>
      </c>
      <c r="F233" s="249">
        <f>IF(F$83=0,0,F$83/CHI_fec!F$83)</f>
        <v>0</v>
      </c>
      <c r="G233" s="249">
        <f>IF(G$83=0,0,G$83/CHI_fec!G$83)</f>
        <v>0</v>
      </c>
      <c r="H233" s="249">
        <f>IF(H$83=0,0,H$83/CHI_fec!H$83)</f>
        <v>0</v>
      </c>
      <c r="I233" s="249">
        <f>IF(I$83=0,0,I$83/CHI_fec!I$83)</f>
        <v>0</v>
      </c>
      <c r="J233" s="249">
        <f>IF(J$83=0,0,J$83/CHI_fec!J$83)</f>
        <v>0</v>
      </c>
      <c r="K233" s="249">
        <f>IF(K$83=0,0,K$83/CHI_fec!K$83)</f>
        <v>0</v>
      </c>
      <c r="L233" s="249">
        <f>IF(L$83=0,0,L$83/CHI_fec!L$83)</f>
        <v>0.56267665943503642</v>
      </c>
      <c r="M233" s="249">
        <f>IF(M$83=0,0,M$83/CHI_fec!M$83)</f>
        <v>0.56267665943503642</v>
      </c>
      <c r="N233" s="249">
        <f>IF(N$83=0,0,N$83/CHI_fec!N$83)</f>
        <v>0.56267665943503642</v>
      </c>
      <c r="O233" s="249">
        <f>IF(O$83=0,0,O$83/CHI_fec!O$83)</f>
        <v>0.56267665943503642</v>
      </c>
      <c r="P233" s="249">
        <f>IF(P$83=0,0,P$83/CHI_fec!P$83)</f>
        <v>0.56267665943503642</v>
      </c>
      <c r="Q233" s="249">
        <f>IF(Q$83=0,0,Q$83/CHI_fec!Q$83)</f>
        <v>0.56267665943503642</v>
      </c>
    </row>
    <row r="234" spans="1:17" x14ac:dyDescent="0.25">
      <c r="A234" s="127" t="s">
        <v>180</v>
      </c>
      <c r="B234" s="248">
        <f>IF(B$91=0,0,B$91/CHI_fec!B$91)</f>
        <v>0</v>
      </c>
      <c r="C234" s="248">
        <f>IF(C$91=0,0,C$91/CHI_fec!C$91)</f>
        <v>0</v>
      </c>
      <c r="D234" s="248">
        <f>IF(D$91=0,0,D$91/CHI_fec!D$91)</f>
        <v>0</v>
      </c>
      <c r="E234" s="248">
        <f>IF(E$91=0,0,E$91/CHI_fec!E$91)</f>
        <v>0</v>
      </c>
      <c r="F234" s="248">
        <f>IF(F$91=0,0,F$91/CHI_fec!F$91)</f>
        <v>0</v>
      </c>
      <c r="G234" s="248">
        <f>IF(G$91=0,0,G$91/CHI_fec!G$91)</f>
        <v>0</v>
      </c>
      <c r="H234" s="248">
        <f>IF(H$91=0,0,H$91/CHI_fec!H$91)</f>
        <v>0</v>
      </c>
      <c r="I234" s="248">
        <f>IF(I$91=0,0,I$91/CHI_fec!I$91)</f>
        <v>0</v>
      </c>
      <c r="J234" s="248">
        <f>IF(J$91=0,0,J$91/CHI_fec!J$91)</f>
        <v>0</v>
      </c>
      <c r="K234" s="248">
        <f>IF(K$91=0,0,K$91/CHI_fec!K$91)</f>
        <v>0</v>
      </c>
      <c r="L234" s="248">
        <f>IF(L$91=0,0,L$91/CHI_fec!L$91)</f>
        <v>0.93309996288590036</v>
      </c>
      <c r="M234" s="248">
        <f>IF(M$91=0,0,M$91/CHI_fec!M$91)</f>
        <v>0.93309996288590047</v>
      </c>
      <c r="N234" s="248">
        <f>IF(N$91=0,0,N$91/CHI_fec!N$91)</f>
        <v>0.93309996288590047</v>
      </c>
      <c r="O234" s="248">
        <f>IF(O$91=0,0,O$91/CHI_fec!O$91)</f>
        <v>0.93309996288590047</v>
      </c>
      <c r="P234" s="248">
        <f>IF(P$91=0,0,P$91/CHI_fec!P$91)</f>
        <v>0.93309996288590047</v>
      </c>
      <c r="Q234" s="248">
        <f>IF(Q$91=0,0,Q$91/CHI_fec!Q$91)</f>
        <v>0.93309996288590047</v>
      </c>
    </row>
    <row r="235" spans="1:17" x14ac:dyDescent="0.25">
      <c r="A235" s="72" t="s">
        <v>179</v>
      </c>
      <c r="B235" s="247">
        <f>IF(B$105=0,0,B$105/CHI_fec!B$105)</f>
        <v>0</v>
      </c>
      <c r="C235" s="247">
        <f>IF(C$105=0,0,C$105/CHI_fec!C$105)</f>
        <v>0</v>
      </c>
      <c r="D235" s="247">
        <f>IF(D$105=0,0,D$105/CHI_fec!D$105)</f>
        <v>0</v>
      </c>
      <c r="E235" s="247">
        <f>IF(E$105=0,0,E$105/CHI_fec!E$105)</f>
        <v>0</v>
      </c>
      <c r="F235" s="247">
        <f>IF(F$105=0,0,F$105/CHI_fec!F$105)</f>
        <v>0</v>
      </c>
      <c r="G235" s="247">
        <f>IF(G$105=0,0,G$105/CHI_fec!G$105)</f>
        <v>0</v>
      </c>
      <c r="H235" s="247">
        <f>IF(H$105=0,0,H$105/CHI_fec!H$105)</f>
        <v>0</v>
      </c>
      <c r="I235" s="247">
        <f>IF(I$105=0,0,I$105/CHI_fec!I$105)</f>
        <v>0</v>
      </c>
      <c r="J235" s="247">
        <f>IF(J$105=0,0,J$105/CHI_fec!J$105)</f>
        <v>0</v>
      </c>
      <c r="K235" s="247">
        <f>IF(K$105=0,0,K$105/CHI_fec!K$105)</f>
        <v>0</v>
      </c>
      <c r="L235" s="247">
        <f>IF(L$105=0,0,L$105/CHI_fec!L$105)</f>
        <v>0.66369566657332768</v>
      </c>
      <c r="M235" s="247">
        <f>IF(M$105=0,0,M$105/CHI_fec!M$105)</f>
        <v>0.66369566657332768</v>
      </c>
      <c r="N235" s="247">
        <f>IF(N$105=0,0,N$105/CHI_fec!N$105)</f>
        <v>0.66369566657332779</v>
      </c>
      <c r="O235" s="247">
        <f>IF(O$105=0,0,O$105/CHI_fec!O$105)</f>
        <v>0.66369566657332768</v>
      </c>
      <c r="P235" s="247">
        <f>IF(P$105=0,0,P$105/CHI_fec!P$105)</f>
        <v>0.66369566657332768</v>
      </c>
      <c r="Q235" s="247">
        <f>IF(Q$105=0,0,Q$105/CHI_fec!Q$105)</f>
        <v>0.66369566657332757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53">
        <f>IF(B$108=0,0,B$108/CHI_fec!B$108)</f>
        <v>0</v>
      </c>
      <c r="C237" s="253">
        <f>IF(C$108=0,0,C$108/CHI_fec!C$108)</f>
        <v>0</v>
      </c>
      <c r="D237" s="253">
        <f>IF(D$108=0,0,D$108/CHI_fec!D$108)</f>
        <v>0</v>
      </c>
      <c r="E237" s="253">
        <f>IF(E$108=0,0,E$108/CHI_fec!E$108)</f>
        <v>0</v>
      </c>
      <c r="F237" s="253">
        <f>IF(F$108=0,0,F$108/CHI_fec!F$108)</f>
        <v>0</v>
      </c>
      <c r="G237" s="253">
        <f>IF(G$108=0,0,G$108/CHI_fec!G$108)</f>
        <v>0</v>
      </c>
      <c r="H237" s="253">
        <f>IF(H$108=0,0,H$108/CHI_fec!H$108)</f>
        <v>0</v>
      </c>
      <c r="I237" s="253">
        <f>IF(I$108=0,0,I$108/CHI_fec!I$108)</f>
        <v>0</v>
      </c>
      <c r="J237" s="253">
        <f>IF(J$108=0,0,J$108/CHI_fec!J$108)</f>
        <v>0</v>
      </c>
      <c r="K237" s="253">
        <f>IF(K$108=0,0,K$108/CHI_fec!K$108)</f>
        <v>0</v>
      </c>
      <c r="L237" s="253">
        <f>IF(L$108=0,0,L$108/CHI_fec!L$108)</f>
        <v>0</v>
      </c>
      <c r="M237" s="253">
        <f>IF(M$108=0,0,M$108/CHI_fec!M$108)</f>
        <v>0</v>
      </c>
      <c r="N237" s="253">
        <f>IF(N$108=0,0,N$108/CHI_fec!N$108)</f>
        <v>0</v>
      </c>
      <c r="O237" s="253">
        <f>IF(O$108=0,0,O$108/CHI_fec!O$108)</f>
        <v>0</v>
      </c>
      <c r="P237" s="253">
        <f>IF(P$108=0,0,P$108/CHI_fec!P$108)</f>
        <v>0</v>
      </c>
      <c r="Q237" s="253">
        <f>IF(Q$108=0,0,Q$108/CHI_fec!Q$108)</f>
        <v>0</v>
      </c>
    </row>
    <row r="238" spans="1:17" x14ac:dyDescent="0.25">
      <c r="A238" s="132" t="s">
        <v>83</v>
      </c>
      <c r="B238" s="252">
        <f>IF(B$109=0,0,B$109/CHI_fec!B$109)</f>
        <v>0</v>
      </c>
      <c r="C238" s="252">
        <f>IF(C$109=0,0,C$109/CHI_fec!C$109)</f>
        <v>0</v>
      </c>
      <c r="D238" s="252">
        <f>IF(D$109=0,0,D$109/CHI_fec!D$109)</f>
        <v>0</v>
      </c>
      <c r="E238" s="252">
        <f>IF(E$109=0,0,E$109/CHI_fec!E$109)</f>
        <v>0</v>
      </c>
      <c r="F238" s="252">
        <f>IF(F$109=0,0,F$109/CHI_fec!F$109)</f>
        <v>0</v>
      </c>
      <c r="G238" s="252">
        <f>IF(G$109=0,0,G$109/CHI_fec!G$109)</f>
        <v>0</v>
      </c>
      <c r="H238" s="252">
        <f>IF(H$109=0,0,H$109/CHI_fec!H$109)</f>
        <v>0</v>
      </c>
      <c r="I238" s="252">
        <f>IF(I$109=0,0,I$109/CHI_fec!I$109)</f>
        <v>0</v>
      </c>
      <c r="J238" s="252">
        <f>IF(J$109=0,0,J$109/CHI_fec!J$109)</f>
        <v>0</v>
      </c>
      <c r="K238" s="252">
        <f>IF(K$109=0,0,K$109/CHI_fec!K$109)</f>
        <v>0</v>
      </c>
      <c r="L238" s="252">
        <f>IF(L$109=0,0,L$109/CHI_fec!L$109)</f>
        <v>0</v>
      </c>
      <c r="M238" s="252">
        <f>IF(M$109=0,0,M$109/CHI_fec!M$109)</f>
        <v>0</v>
      </c>
      <c r="N238" s="252">
        <f>IF(N$109=0,0,N$109/CHI_fec!N$109)</f>
        <v>0</v>
      </c>
      <c r="O238" s="252">
        <f>IF(O$109=0,0,O$109/CHI_fec!O$109)</f>
        <v>0</v>
      </c>
      <c r="P238" s="252">
        <f>IF(P$109=0,0,P$109/CHI_fec!P$109)</f>
        <v>0</v>
      </c>
      <c r="Q238" s="252">
        <f>IF(Q$109=0,0,Q$109/CHI_fec!Q$109)</f>
        <v>0</v>
      </c>
    </row>
    <row r="239" spans="1:17" x14ac:dyDescent="0.25">
      <c r="A239" s="76" t="s">
        <v>82</v>
      </c>
      <c r="B239" s="251">
        <f>IF(B$110=0,0,B$110/CHI_fec!B$110)</f>
        <v>0</v>
      </c>
      <c r="C239" s="251">
        <f>IF(C$110=0,0,C$110/CHI_fec!C$110)</f>
        <v>0</v>
      </c>
      <c r="D239" s="251">
        <f>IF(D$110=0,0,D$110/CHI_fec!D$110)</f>
        <v>0</v>
      </c>
      <c r="E239" s="251">
        <f>IF(E$110=0,0,E$110/CHI_fec!E$110)</f>
        <v>0</v>
      </c>
      <c r="F239" s="251">
        <f>IF(F$110=0,0,F$110/CHI_fec!F$110)</f>
        <v>0</v>
      </c>
      <c r="G239" s="251">
        <f>IF(G$110=0,0,G$110/CHI_fec!G$110)</f>
        <v>0</v>
      </c>
      <c r="H239" s="251">
        <f>IF(H$110=0,0,H$110/CHI_fec!H$110)</f>
        <v>0</v>
      </c>
      <c r="I239" s="251">
        <f>IF(I$110=0,0,I$110/CHI_fec!I$110)</f>
        <v>0</v>
      </c>
      <c r="J239" s="251">
        <f>IF(J$110=0,0,J$110/CHI_fec!J$110)</f>
        <v>0</v>
      </c>
      <c r="K239" s="251">
        <f>IF(K$110=0,0,K$110/CHI_fec!K$110)</f>
        <v>0</v>
      </c>
      <c r="L239" s="251">
        <f>IF(L$110=0,0,L$110/CHI_fec!L$110)</f>
        <v>0</v>
      </c>
      <c r="M239" s="251">
        <f>IF(M$110=0,0,M$110/CHI_fec!M$110)</f>
        <v>0</v>
      </c>
      <c r="N239" s="251">
        <f>IF(N$110=0,0,N$110/CHI_fec!N$110)</f>
        <v>0</v>
      </c>
      <c r="O239" s="251">
        <f>IF(O$110=0,0,O$110/CHI_fec!O$110)</f>
        <v>0</v>
      </c>
      <c r="P239" s="251">
        <f>IF(P$110=0,0,P$110/CHI_fec!P$110)</f>
        <v>0</v>
      </c>
      <c r="Q239" s="251">
        <f>IF(Q$110=0,0,Q$110/CHI_fec!Q$110)</f>
        <v>0</v>
      </c>
    </row>
    <row r="240" spans="1:17" x14ac:dyDescent="0.25">
      <c r="A240" s="76" t="s">
        <v>81</v>
      </c>
      <c r="B240" s="251">
        <f>IF(B$111=0,0,B$111/CHI_fec!B$111)</f>
        <v>0</v>
      </c>
      <c r="C240" s="251">
        <f>IF(C$111=0,0,C$111/CHI_fec!C$111)</f>
        <v>0</v>
      </c>
      <c r="D240" s="251">
        <f>IF(D$111=0,0,D$111/CHI_fec!D$111)</f>
        <v>0</v>
      </c>
      <c r="E240" s="251">
        <f>IF(E$111=0,0,E$111/CHI_fec!E$111)</f>
        <v>0</v>
      </c>
      <c r="F240" s="251">
        <f>IF(F$111=0,0,F$111/CHI_fec!F$111)</f>
        <v>0</v>
      </c>
      <c r="G240" s="251">
        <f>IF(G$111=0,0,G$111/CHI_fec!G$111)</f>
        <v>0</v>
      </c>
      <c r="H240" s="251">
        <f>IF(H$111=0,0,H$111/CHI_fec!H$111)</f>
        <v>0</v>
      </c>
      <c r="I240" s="251">
        <f>IF(I$111=0,0,I$111/CHI_fec!I$111)</f>
        <v>0</v>
      </c>
      <c r="J240" s="251">
        <f>IF(J$111=0,0,J$111/CHI_fec!J$111)</f>
        <v>0</v>
      </c>
      <c r="K240" s="251">
        <f>IF(K$111=0,0,K$111/CHI_fec!K$111)</f>
        <v>0</v>
      </c>
      <c r="L240" s="251">
        <f>IF(L$111=0,0,L$111/CHI_fec!L$111)</f>
        <v>0</v>
      </c>
      <c r="M240" s="251">
        <f>IF(M$111=0,0,M$111/CHI_fec!M$111)</f>
        <v>0</v>
      </c>
      <c r="N240" s="251">
        <f>IF(N$111=0,0,N$111/CHI_fec!N$111)</f>
        <v>0</v>
      </c>
      <c r="O240" s="251">
        <f>IF(O$111=0,0,O$111/CHI_fec!O$111)</f>
        <v>0</v>
      </c>
      <c r="P240" s="251">
        <f>IF(P$111=0,0,P$111/CHI_fec!P$111)</f>
        <v>0</v>
      </c>
      <c r="Q240" s="251">
        <f>IF(Q$111=0,0,Q$111/CHI_fec!Q$111)</f>
        <v>0</v>
      </c>
    </row>
    <row r="241" spans="1:17" x14ac:dyDescent="0.25">
      <c r="A241" s="76" t="s">
        <v>80</v>
      </c>
      <c r="B241" s="251">
        <f>IF(B$112=0,0,B$112/CHI_fec!B$112)</f>
        <v>0</v>
      </c>
      <c r="C241" s="251">
        <f>IF(C$112=0,0,C$112/CHI_fec!C$112)</f>
        <v>0</v>
      </c>
      <c r="D241" s="251">
        <f>IF(D$112=0,0,D$112/CHI_fec!D$112)</f>
        <v>0</v>
      </c>
      <c r="E241" s="251">
        <f>IF(E$112=0,0,E$112/CHI_fec!E$112)</f>
        <v>0</v>
      </c>
      <c r="F241" s="251">
        <f>IF(F$112=0,0,F$112/CHI_fec!F$112)</f>
        <v>0</v>
      </c>
      <c r="G241" s="251">
        <f>IF(G$112=0,0,G$112/CHI_fec!G$112)</f>
        <v>0</v>
      </c>
      <c r="H241" s="251">
        <f>IF(H$112=0,0,H$112/CHI_fec!H$112)</f>
        <v>0</v>
      </c>
      <c r="I241" s="251">
        <f>IF(I$112=0,0,I$112/CHI_fec!I$112)</f>
        <v>0</v>
      </c>
      <c r="J241" s="251">
        <f>IF(J$112=0,0,J$112/CHI_fec!J$112)</f>
        <v>0</v>
      </c>
      <c r="K241" s="251">
        <f>IF(K$112=0,0,K$112/CHI_fec!K$112)</f>
        <v>0</v>
      </c>
      <c r="L241" s="251">
        <f>IF(L$112=0,0,L$112/CHI_fec!L$112)</f>
        <v>0</v>
      </c>
      <c r="M241" s="251">
        <f>IF(M$112=0,0,M$112/CHI_fec!M$112)</f>
        <v>0</v>
      </c>
      <c r="N241" s="251">
        <f>IF(N$112=0,0,N$112/CHI_fec!N$112)</f>
        <v>0</v>
      </c>
      <c r="O241" s="251">
        <f>IF(O$112=0,0,O$112/CHI_fec!O$112)</f>
        <v>0</v>
      </c>
      <c r="P241" s="251">
        <f>IF(P$112=0,0,P$112/CHI_fec!P$112)</f>
        <v>0</v>
      </c>
      <c r="Q241" s="251">
        <f>IF(Q$112=0,0,Q$112/CHI_fec!Q$112)</f>
        <v>0</v>
      </c>
    </row>
    <row r="242" spans="1:17" x14ac:dyDescent="0.25">
      <c r="A242" s="129" t="s">
        <v>79</v>
      </c>
      <c r="B242" s="250">
        <f>IF(B$113=0,0,B$113/CHI_fec!B$113)</f>
        <v>0</v>
      </c>
      <c r="C242" s="250">
        <f>IF(C$113=0,0,C$113/CHI_fec!C$113)</f>
        <v>0</v>
      </c>
      <c r="D242" s="250">
        <f>IF(D$113=0,0,D$113/CHI_fec!D$113)</f>
        <v>0</v>
      </c>
      <c r="E242" s="250">
        <f>IF(E$113=0,0,E$113/CHI_fec!E$113)</f>
        <v>0</v>
      </c>
      <c r="F242" s="250">
        <f>IF(F$113=0,0,F$113/CHI_fec!F$113)</f>
        <v>0</v>
      </c>
      <c r="G242" s="250">
        <f>IF(G$113=0,0,G$113/CHI_fec!G$113)</f>
        <v>0</v>
      </c>
      <c r="H242" s="250">
        <f>IF(H$113=0,0,H$113/CHI_fec!H$113)</f>
        <v>0</v>
      </c>
      <c r="I242" s="250">
        <f>IF(I$113=0,0,I$113/CHI_fec!I$113)</f>
        <v>0</v>
      </c>
      <c r="J242" s="250">
        <f>IF(J$113=0,0,J$113/CHI_fec!J$113)</f>
        <v>0</v>
      </c>
      <c r="K242" s="250">
        <f>IF(K$113=0,0,K$113/CHI_fec!K$113)</f>
        <v>0</v>
      </c>
      <c r="L242" s="250">
        <f>IF(L$113=0,0,L$113/CHI_fec!L$113)</f>
        <v>0</v>
      </c>
      <c r="M242" s="250">
        <f>IF(M$113=0,0,M$113/CHI_fec!M$113)</f>
        <v>0</v>
      </c>
      <c r="N242" s="250">
        <f>IF(N$113=0,0,N$113/CHI_fec!N$113)</f>
        <v>0</v>
      </c>
      <c r="O242" s="250">
        <f>IF(O$113=0,0,O$113/CHI_fec!O$113)</f>
        <v>0</v>
      </c>
      <c r="P242" s="250">
        <f>IF(P$113=0,0,P$113/CHI_fec!P$113)</f>
        <v>0</v>
      </c>
      <c r="Q242" s="250">
        <f>IF(Q$113=0,0,Q$113/CHI_fec!Q$113)</f>
        <v>0</v>
      </c>
    </row>
    <row r="243" spans="1:17" x14ac:dyDescent="0.25">
      <c r="A243" s="127" t="s">
        <v>182</v>
      </c>
      <c r="B243" s="249">
        <f>IF(B$118=0,0,B$118/CHI_fec!B$118)</f>
        <v>0</v>
      </c>
      <c r="C243" s="249">
        <f>IF(C$118=0,0,C$118/CHI_fec!C$118)</f>
        <v>0</v>
      </c>
      <c r="D243" s="249">
        <f>IF(D$118=0,0,D$118/CHI_fec!D$118)</f>
        <v>0</v>
      </c>
      <c r="E243" s="249">
        <f>IF(E$118=0,0,E$118/CHI_fec!E$118)</f>
        <v>0</v>
      </c>
      <c r="F243" s="249">
        <f>IF(F$118=0,0,F$118/CHI_fec!F$118)</f>
        <v>0</v>
      </c>
      <c r="G243" s="249">
        <f>IF(G$118=0,0,G$118/CHI_fec!G$118)</f>
        <v>0</v>
      </c>
      <c r="H243" s="249">
        <f>IF(H$118=0,0,H$118/CHI_fec!H$118)</f>
        <v>0</v>
      </c>
      <c r="I243" s="249">
        <f>IF(I$118=0,0,I$118/CHI_fec!I$118)</f>
        <v>0</v>
      </c>
      <c r="J243" s="249">
        <f>IF(J$118=0,0,J$118/CHI_fec!J$118)</f>
        <v>0</v>
      </c>
      <c r="K243" s="249">
        <f>IF(K$118=0,0,K$118/CHI_fec!K$118)</f>
        <v>0</v>
      </c>
      <c r="L243" s="249">
        <f>IF(L$118=0,0,L$118/CHI_fec!L$118)</f>
        <v>0</v>
      </c>
      <c r="M243" s="249">
        <f>IF(M$118=0,0,M$118/CHI_fec!M$118)</f>
        <v>0</v>
      </c>
      <c r="N243" s="249">
        <f>IF(N$118=0,0,N$118/CHI_fec!N$118)</f>
        <v>0</v>
      </c>
      <c r="O243" s="249">
        <f>IF(O$118=0,0,O$118/CHI_fec!O$118)</f>
        <v>0</v>
      </c>
      <c r="P243" s="249">
        <f>IF(P$118=0,0,P$118/CHI_fec!P$118)</f>
        <v>0</v>
      </c>
      <c r="Q243" s="249">
        <f>IF(Q$118=0,0,Q$118/CHI_fec!Q$118)</f>
        <v>0</v>
      </c>
    </row>
    <row r="244" spans="1:17" x14ac:dyDescent="0.25">
      <c r="A244" s="127" t="s">
        <v>181</v>
      </c>
      <c r="B244" s="249">
        <f>IF(B$131=0,0,B$131/CHI_fec!B$131)</f>
        <v>0</v>
      </c>
      <c r="C244" s="249">
        <f>IF(C$131=0,0,C$131/CHI_fec!C$131)</f>
        <v>0</v>
      </c>
      <c r="D244" s="249">
        <f>IF(D$131=0,0,D$131/CHI_fec!D$131)</f>
        <v>0</v>
      </c>
      <c r="E244" s="249">
        <f>IF(E$131=0,0,E$131/CHI_fec!E$131)</f>
        <v>0</v>
      </c>
      <c r="F244" s="249">
        <f>IF(F$131=0,0,F$131/CHI_fec!F$131)</f>
        <v>0</v>
      </c>
      <c r="G244" s="249">
        <f>IF(G$131=0,0,G$131/CHI_fec!G$131)</f>
        <v>0</v>
      </c>
      <c r="H244" s="249">
        <f>IF(H$131=0,0,H$131/CHI_fec!H$131)</f>
        <v>0</v>
      </c>
      <c r="I244" s="249">
        <f>IF(I$131=0,0,I$131/CHI_fec!I$131)</f>
        <v>0</v>
      </c>
      <c r="J244" s="249">
        <f>IF(J$131=0,0,J$131/CHI_fec!J$131)</f>
        <v>0</v>
      </c>
      <c r="K244" s="249">
        <f>IF(K$131=0,0,K$131/CHI_fec!K$131)</f>
        <v>0</v>
      </c>
      <c r="L244" s="249">
        <f>IF(L$131=0,0,L$131/CHI_fec!L$131)</f>
        <v>0</v>
      </c>
      <c r="M244" s="249">
        <f>IF(M$131=0,0,M$131/CHI_fec!M$131)</f>
        <v>0</v>
      </c>
      <c r="N244" s="249">
        <f>IF(N$131=0,0,N$131/CHI_fec!N$131)</f>
        <v>0</v>
      </c>
      <c r="O244" s="249">
        <f>IF(O$131=0,0,O$131/CHI_fec!O$131)</f>
        <v>0</v>
      </c>
      <c r="P244" s="249">
        <f>IF(P$131=0,0,P$131/CHI_fec!P$131)</f>
        <v>0</v>
      </c>
      <c r="Q244" s="249">
        <f>IF(Q$131=0,0,Q$131/CHI_fec!Q$131)</f>
        <v>0</v>
      </c>
    </row>
    <row r="245" spans="1:17" x14ac:dyDescent="0.25">
      <c r="A245" s="127" t="s">
        <v>180</v>
      </c>
      <c r="B245" s="248">
        <f>IF(B$139=0,0,B$139/CHI_fec!B$139)</f>
        <v>0</v>
      </c>
      <c r="C245" s="248">
        <f>IF(C$139=0,0,C$139/CHI_fec!C$139)</f>
        <v>0</v>
      </c>
      <c r="D245" s="248">
        <f>IF(D$139=0,0,D$139/CHI_fec!D$139)</f>
        <v>0</v>
      </c>
      <c r="E245" s="248">
        <f>IF(E$139=0,0,E$139/CHI_fec!E$139)</f>
        <v>0</v>
      </c>
      <c r="F245" s="248">
        <f>IF(F$139=0,0,F$139/CHI_fec!F$139)</f>
        <v>0</v>
      </c>
      <c r="G245" s="248">
        <f>IF(G$139=0,0,G$139/CHI_fec!G$139)</f>
        <v>0</v>
      </c>
      <c r="H245" s="248">
        <f>IF(H$139=0,0,H$139/CHI_fec!H$139)</f>
        <v>0</v>
      </c>
      <c r="I245" s="248">
        <f>IF(I$139=0,0,I$139/CHI_fec!I$139)</f>
        <v>0</v>
      </c>
      <c r="J245" s="248">
        <f>IF(J$139=0,0,J$139/CHI_fec!J$139)</f>
        <v>0</v>
      </c>
      <c r="K245" s="248">
        <f>IF(K$139=0,0,K$139/CHI_fec!K$139)</f>
        <v>0</v>
      </c>
      <c r="L245" s="248">
        <f>IF(L$139=0,0,L$139/CHI_fec!L$139)</f>
        <v>0</v>
      </c>
      <c r="M245" s="248">
        <f>IF(M$139=0,0,M$139/CHI_fec!M$139)</f>
        <v>0</v>
      </c>
      <c r="N245" s="248">
        <f>IF(N$139=0,0,N$139/CHI_fec!N$139)</f>
        <v>0</v>
      </c>
      <c r="O245" s="248">
        <f>IF(O$139=0,0,O$139/CHI_fec!O$139)</f>
        <v>0</v>
      </c>
      <c r="P245" s="248">
        <f>IF(P$139=0,0,P$139/CHI_fec!P$139)</f>
        <v>0</v>
      </c>
      <c r="Q245" s="248">
        <f>IF(Q$139=0,0,Q$139/CHI_fec!Q$139)</f>
        <v>0</v>
      </c>
    </row>
    <row r="246" spans="1:17" x14ac:dyDescent="0.25">
      <c r="A246" s="72" t="s">
        <v>179</v>
      </c>
      <c r="B246" s="247">
        <f>IF(B$153=0,0,B$153/CHI_fec!B$153)</f>
        <v>0</v>
      </c>
      <c r="C246" s="247">
        <f>IF(C$153=0,0,C$153/CHI_fec!C$153)</f>
        <v>0</v>
      </c>
      <c r="D246" s="247">
        <f>IF(D$153=0,0,D$153/CHI_fec!D$153)</f>
        <v>0</v>
      </c>
      <c r="E246" s="247">
        <f>IF(E$153=0,0,E$153/CHI_fec!E$153)</f>
        <v>0</v>
      </c>
      <c r="F246" s="247">
        <f>IF(F$153=0,0,F$153/CHI_fec!F$153)</f>
        <v>0</v>
      </c>
      <c r="G246" s="247">
        <f>IF(G$153=0,0,G$153/CHI_fec!G$153)</f>
        <v>0</v>
      </c>
      <c r="H246" s="247">
        <f>IF(H$153=0,0,H$153/CHI_fec!H$153)</f>
        <v>0</v>
      </c>
      <c r="I246" s="247">
        <f>IF(I$153=0,0,I$153/CHI_fec!I$153)</f>
        <v>0</v>
      </c>
      <c r="J246" s="247">
        <f>IF(J$153=0,0,J$153/CHI_fec!J$153)</f>
        <v>0</v>
      </c>
      <c r="K246" s="247">
        <f>IF(K$153=0,0,K$153/CHI_fec!K$153)</f>
        <v>0</v>
      </c>
      <c r="L246" s="247">
        <f>IF(L$153=0,0,L$153/CHI_fec!L$153)</f>
        <v>0</v>
      </c>
      <c r="M246" s="247">
        <f>IF(M$153=0,0,M$153/CHI_fec!M$153)</f>
        <v>0</v>
      </c>
      <c r="N246" s="247">
        <f>IF(N$153=0,0,N$153/CHI_fec!N$153)</f>
        <v>0</v>
      </c>
      <c r="O246" s="247">
        <f>IF(O$153=0,0,O$153/CHI_fec!O$153)</f>
        <v>0</v>
      </c>
      <c r="P246" s="247">
        <f>IF(P$153=0,0,P$153/CHI_fec!P$153)</f>
        <v>0</v>
      </c>
      <c r="Q246" s="247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theme="4" tint="0.39997558519241921"/>
    <pageSetUpPr fitToPage="1"/>
  </sheetPr>
  <dimension ref="A1:Q255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366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41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232" t="s">
        <v>185</v>
      </c>
      <c r="B15" s="246">
        <v>0</v>
      </c>
      <c r="C15" s="246">
        <v>0</v>
      </c>
      <c r="D15" s="246">
        <v>0</v>
      </c>
      <c r="E15" s="246">
        <v>0</v>
      </c>
      <c r="F15" s="246">
        <v>0</v>
      </c>
      <c r="G15" s="246">
        <v>0</v>
      </c>
      <c r="H15" s="246">
        <v>0</v>
      </c>
      <c r="I15" s="246">
        <v>0</v>
      </c>
      <c r="J15" s="246">
        <v>0</v>
      </c>
      <c r="K15" s="246">
        <v>0</v>
      </c>
      <c r="L15" s="246">
        <v>0</v>
      </c>
      <c r="M15" s="246">
        <v>0</v>
      </c>
      <c r="N15" s="246">
        <v>0</v>
      </c>
      <c r="O15" s="246">
        <v>0</v>
      </c>
      <c r="P15" s="246">
        <v>0</v>
      </c>
      <c r="Q15" s="246">
        <v>0</v>
      </c>
    </row>
    <row r="16" spans="1:17" x14ac:dyDescent="0.25">
      <c r="A16" s="245" t="s">
        <v>33</v>
      </c>
      <c r="B16" s="244">
        <v>0</v>
      </c>
      <c r="C16" s="244">
        <v>0</v>
      </c>
      <c r="D16" s="244">
        <v>0</v>
      </c>
      <c r="E16" s="244">
        <v>0</v>
      </c>
      <c r="F16" s="244">
        <v>0</v>
      </c>
      <c r="G16" s="244">
        <v>0</v>
      </c>
      <c r="H16" s="244">
        <v>0</v>
      </c>
      <c r="I16" s="244">
        <v>0</v>
      </c>
      <c r="J16" s="244">
        <v>0</v>
      </c>
      <c r="K16" s="244">
        <v>0</v>
      </c>
      <c r="L16" s="244">
        <v>0</v>
      </c>
      <c r="M16" s="244">
        <v>0</v>
      </c>
      <c r="N16" s="244">
        <v>0</v>
      </c>
      <c r="O16" s="244">
        <v>0</v>
      </c>
      <c r="P16" s="244">
        <v>0</v>
      </c>
      <c r="Q16" s="244">
        <v>0</v>
      </c>
    </row>
    <row r="17" spans="1:17" x14ac:dyDescent="0.25">
      <c r="A17" s="245" t="s">
        <v>31</v>
      </c>
      <c r="B17" s="244">
        <v>0</v>
      </c>
      <c r="C17" s="244">
        <v>0</v>
      </c>
      <c r="D17" s="244">
        <v>0</v>
      </c>
      <c r="E17" s="244">
        <v>0</v>
      </c>
      <c r="F17" s="244">
        <v>0</v>
      </c>
      <c r="G17" s="244">
        <v>0</v>
      </c>
      <c r="H17" s="244">
        <v>0</v>
      </c>
      <c r="I17" s="244">
        <v>0</v>
      </c>
      <c r="J17" s="244">
        <v>0</v>
      </c>
      <c r="K17" s="244">
        <v>0</v>
      </c>
      <c r="L17" s="244">
        <v>0</v>
      </c>
      <c r="M17" s="244">
        <v>0</v>
      </c>
      <c r="N17" s="244">
        <v>0</v>
      </c>
      <c r="O17" s="244">
        <v>0</v>
      </c>
      <c r="P17" s="244">
        <v>0</v>
      </c>
      <c r="Q17" s="244">
        <v>0</v>
      </c>
    </row>
    <row r="18" spans="1:17" x14ac:dyDescent="0.25">
      <c r="A18" s="245" t="s">
        <v>30</v>
      </c>
      <c r="B18" s="244">
        <v>0</v>
      </c>
      <c r="C18" s="244">
        <v>0</v>
      </c>
      <c r="D18" s="244">
        <v>0</v>
      </c>
      <c r="E18" s="244">
        <v>0</v>
      </c>
      <c r="F18" s="244">
        <v>0</v>
      </c>
      <c r="G18" s="244">
        <v>0</v>
      </c>
      <c r="H18" s="244">
        <v>0</v>
      </c>
      <c r="I18" s="244">
        <v>0</v>
      </c>
      <c r="J18" s="244">
        <v>0</v>
      </c>
      <c r="K18" s="244">
        <v>0</v>
      </c>
      <c r="L18" s="244">
        <v>0</v>
      </c>
      <c r="M18" s="244">
        <v>0</v>
      </c>
      <c r="N18" s="244">
        <v>0</v>
      </c>
      <c r="O18" s="244">
        <v>0</v>
      </c>
      <c r="P18" s="244">
        <v>0</v>
      </c>
      <c r="Q18" s="244">
        <v>0</v>
      </c>
    </row>
    <row r="19" spans="1:17" x14ac:dyDescent="0.25">
      <c r="A19" s="245" t="s">
        <v>68</v>
      </c>
      <c r="B19" s="244">
        <v>0</v>
      </c>
      <c r="C19" s="244">
        <v>0</v>
      </c>
      <c r="D19" s="244">
        <v>0</v>
      </c>
      <c r="E19" s="244">
        <v>0</v>
      </c>
      <c r="F19" s="244">
        <v>0</v>
      </c>
      <c r="G19" s="244">
        <v>0</v>
      </c>
      <c r="H19" s="244">
        <v>0</v>
      </c>
      <c r="I19" s="244">
        <v>0</v>
      </c>
      <c r="J19" s="244">
        <v>0</v>
      </c>
      <c r="K19" s="244">
        <v>0</v>
      </c>
      <c r="L19" s="244">
        <v>0</v>
      </c>
      <c r="M19" s="244">
        <v>0</v>
      </c>
      <c r="N19" s="244">
        <v>0</v>
      </c>
      <c r="O19" s="244">
        <v>0</v>
      </c>
      <c r="P19" s="244">
        <v>0</v>
      </c>
      <c r="Q19" s="244">
        <v>0</v>
      </c>
    </row>
    <row r="20" spans="1:17" x14ac:dyDescent="0.25">
      <c r="A20" s="245" t="s">
        <v>29</v>
      </c>
      <c r="B20" s="244">
        <v>0</v>
      </c>
      <c r="C20" s="244">
        <v>0</v>
      </c>
      <c r="D20" s="244">
        <v>0</v>
      </c>
      <c r="E20" s="244">
        <v>0</v>
      </c>
      <c r="F20" s="244">
        <v>0</v>
      </c>
      <c r="G20" s="244">
        <v>0</v>
      </c>
      <c r="H20" s="244">
        <v>0</v>
      </c>
      <c r="I20" s="244">
        <v>0</v>
      </c>
      <c r="J20" s="244">
        <v>0</v>
      </c>
      <c r="K20" s="244">
        <v>0</v>
      </c>
      <c r="L20" s="244">
        <v>0</v>
      </c>
      <c r="M20" s="244">
        <v>0</v>
      </c>
      <c r="N20" s="244">
        <v>0</v>
      </c>
      <c r="O20" s="244">
        <v>0</v>
      </c>
      <c r="P20" s="244">
        <v>0</v>
      </c>
      <c r="Q20" s="244">
        <v>0</v>
      </c>
    </row>
    <row r="21" spans="1:17" x14ac:dyDescent="0.25">
      <c r="A21" s="245" t="s">
        <v>28</v>
      </c>
      <c r="B21" s="244">
        <v>0</v>
      </c>
      <c r="C21" s="244">
        <v>0</v>
      </c>
      <c r="D21" s="244">
        <v>0</v>
      </c>
      <c r="E21" s="244">
        <v>0</v>
      </c>
      <c r="F21" s="244">
        <v>0</v>
      </c>
      <c r="G21" s="244">
        <v>0</v>
      </c>
      <c r="H21" s="244">
        <v>0</v>
      </c>
      <c r="I21" s="244">
        <v>0</v>
      </c>
      <c r="J21" s="244">
        <v>0</v>
      </c>
      <c r="K21" s="244">
        <v>0</v>
      </c>
      <c r="L21" s="244">
        <v>0</v>
      </c>
      <c r="M21" s="244">
        <v>0</v>
      </c>
      <c r="N21" s="244">
        <v>0</v>
      </c>
      <c r="O21" s="244">
        <v>0</v>
      </c>
      <c r="P21" s="244">
        <v>0</v>
      </c>
      <c r="Q21" s="244">
        <v>0</v>
      </c>
    </row>
    <row r="22" spans="1:17" x14ac:dyDescent="0.25">
      <c r="A22" s="245" t="s">
        <v>67</v>
      </c>
      <c r="B22" s="244">
        <v>0</v>
      </c>
      <c r="C22" s="244">
        <v>0</v>
      </c>
      <c r="D22" s="244">
        <v>0</v>
      </c>
      <c r="E22" s="244">
        <v>0</v>
      </c>
      <c r="F22" s="244">
        <v>0</v>
      </c>
      <c r="G22" s="244">
        <v>0</v>
      </c>
      <c r="H22" s="244">
        <v>0</v>
      </c>
      <c r="I22" s="244">
        <v>0</v>
      </c>
      <c r="J22" s="244">
        <v>0</v>
      </c>
      <c r="K22" s="244">
        <v>0</v>
      </c>
      <c r="L22" s="244">
        <v>0</v>
      </c>
      <c r="M22" s="244">
        <v>0</v>
      </c>
      <c r="N22" s="244">
        <v>0</v>
      </c>
      <c r="O22" s="244">
        <v>0</v>
      </c>
      <c r="P22" s="244">
        <v>0</v>
      </c>
      <c r="Q22" s="244">
        <v>0</v>
      </c>
    </row>
    <row r="23" spans="1:17" x14ac:dyDescent="0.25">
      <c r="A23" s="245" t="s">
        <v>66</v>
      </c>
      <c r="B23" s="244">
        <v>0</v>
      </c>
      <c r="C23" s="244">
        <v>0</v>
      </c>
      <c r="D23" s="244">
        <v>0</v>
      </c>
      <c r="E23" s="244">
        <v>0</v>
      </c>
      <c r="F23" s="244">
        <v>0</v>
      </c>
      <c r="G23" s="244">
        <v>0</v>
      </c>
      <c r="H23" s="244">
        <v>0</v>
      </c>
      <c r="I23" s="244">
        <v>0</v>
      </c>
      <c r="J23" s="244">
        <v>0</v>
      </c>
      <c r="K23" s="244">
        <v>0</v>
      </c>
      <c r="L23" s="244">
        <v>0</v>
      </c>
      <c r="M23" s="244">
        <v>0</v>
      </c>
      <c r="N23" s="244">
        <v>0</v>
      </c>
      <c r="O23" s="244">
        <v>0</v>
      </c>
      <c r="P23" s="244">
        <v>0</v>
      </c>
      <c r="Q23" s="244">
        <v>0</v>
      </c>
    </row>
    <row r="24" spans="1:17" x14ac:dyDescent="0.25">
      <c r="A24" s="156" t="s">
        <v>184</v>
      </c>
      <c r="B24" s="206">
        <v>0</v>
      </c>
      <c r="C24" s="206">
        <v>0</v>
      </c>
      <c r="D24" s="206">
        <v>0</v>
      </c>
      <c r="E24" s="206">
        <v>0</v>
      </c>
      <c r="F24" s="206">
        <v>0</v>
      </c>
      <c r="G24" s="206">
        <v>0</v>
      </c>
      <c r="H24" s="206">
        <v>0</v>
      </c>
      <c r="I24" s="206">
        <v>0</v>
      </c>
      <c r="J24" s="206">
        <v>0</v>
      </c>
      <c r="K24" s="206">
        <v>0</v>
      </c>
      <c r="L24" s="206">
        <v>0</v>
      </c>
      <c r="M24" s="206">
        <v>0</v>
      </c>
      <c r="N24" s="206">
        <v>0</v>
      </c>
      <c r="O24" s="206">
        <v>0</v>
      </c>
      <c r="P24" s="206">
        <v>0</v>
      </c>
      <c r="Q24" s="206">
        <v>0</v>
      </c>
    </row>
    <row r="25" spans="1:17" x14ac:dyDescent="0.25">
      <c r="A25" s="88" t="s">
        <v>33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8" t="s">
        <v>31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88" t="s">
        <v>30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125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29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28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26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25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86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22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6" t="s">
        <v>181</v>
      </c>
      <c r="B35" s="204">
        <v>0</v>
      </c>
      <c r="C35" s="204">
        <v>0</v>
      </c>
      <c r="D35" s="204">
        <v>0</v>
      </c>
      <c r="E35" s="204">
        <v>0</v>
      </c>
      <c r="F35" s="204">
        <v>0</v>
      </c>
      <c r="G35" s="204">
        <v>0</v>
      </c>
      <c r="H35" s="204">
        <v>0</v>
      </c>
      <c r="I35" s="204">
        <v>0</v>
      </c>
      <c r="J35" s="204">
        <v>0</v>
      </c>
      <c r="K35" s="204">
        <v>0</v>
      </c>
      <c r="L35" s="204">
        <v>0</v>
      </c>
      <c r="M35" s="204">
        <v>0</v>
      </c>
      <c r="N35" s="204">
        <v>0</v>
      </c>
      <c r="O35" s="204">
        <v>0</v>
      </c>
      <c r="P35" s="204">
        <v>0</v>
      </c>
      <c r="Q35" s="204">
        <v>0</v>
      </c>
    </row>
    <row r="36" spans="1:17" x14ac:dyDescent="0.25">
      <c r="A36" s="152" t="s">
        <v>190</v>
      </c>
      <c r="B36" s="151">
        <v>0</v>
      </c>
      <c r="C36" s="151">
        <v>0</v>
      </c>
      <c r="D36" s="151">
        <v>0</v>
      </c>
      <c r="E36" s="151">
        <v>0</v>
      </c>
      <c r="F36" s="151">
        <v>0</v>
      </c>
      <c r="G36" s="151">
        <v>0</v>
      </c>
      <c r="H36" s="151">
        <v>0</v>
      </c>
      <c r="I36" s="151">
        <v>0</v>
      </c>
      <c r="J36" s="151">
        <v>0</v>
      </c>
      <c r="K36" s="151">
        <v>0</v>
      </c>
      <c r="L36" s="151">
        <v>0</v>
      </c>
      <c r="M36" s="151">
        <v>0</v>
      </c>
      <c r="N36" s="151">
        <v>0</v>
      </c>
      <c r="O36" s="151">
        <v>0</v>
      </c>
      <c r="P36" s="151">
        <v>0</v>
      </c>
      <c r="Q36" s="151">
        <v>0</v>
      </c>
    </row>
    <row r="37" spans="1:17" x14ac:dyDescent="0.25">
      <c r="A37" s="15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15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15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154" t="s">
        <v>26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2" t="s">
        <v>189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6" t="s">
        <v>180</v>
      </c>
      <c r="B43" s="155">
        <v>0</v>
      </c>
      <c r="C43" s="155">
        <v>0</v>
      </c>
      <c r="D43" s="155">
        <v>0</v>
      </c>
      <c r="E43" s="155">
        <v>0</v>
      </c>
      <c r="F43" s="155">
        <v>0</v>
      </c>
      <c r="G43" s="155">
        <v>0</v>
      </c>
      <c r="H43" s="155">
        <v>0</v>
      </c>
      <c r="I43" s="155">
        <v>0</v>
      </c>
      <c r="J43" s="155">
        <v>0</v>
      </c>
      <c r="K43" s="155">
        <v>0</v>
      </c>
      <c r="L43" s="155">
        <v>0</v>
      </c>
      <c r="M43" s="155">
        <v>0</v>
      </c>
      <c r="N43" s="155">
        <v>0</v>
      </c>
      <c r="O43" s="155">
        <v>0</v>
      </c>
      <c r="P43" s="155">
        <v>0</v>
      </c>
      <c r="Q43" s="155">
        <v>0</v>
      </c>
    </row>
    <row r="44" spans="1:17" x14ac:dyDescent="0.25">
      <c r="A44" s="152" t="s">
        <v>193</v>
      </c>
      <c r="B44" s="151">
        <v>0</v>
      </c>
      <c r="C44" s="151">
        <v>0</v>
      </c>
      <c r="D44" s="151">
        <v>0</v>
      </c>
      <c r="E44" s="151">
        <v>0</v>
      </c>
      <c r="F44" s="151">
        <v>0</v>
      </c>
      <c r="G44" s="151">
        <v>0</v>
      </c>
      <c r="H44" s="151">
        <v>0</v>
      </c>
      <c r="I44" s="151">
        <v>0</v>
      </c>
      <c r="J44" s="151">
        <v>0</v>
      </c>
      <c r="K44" s="151">
        <v>0</v>
      </c>
      <c r="L44" s="151">
        <v>0</v>
      </c>
      <c r="M44" s="151">
        <v>0</v>
      </c>
      <c r="N44" s="151">
        <v>0</v>
      </c>
      <c r="O44" s="151">
        <v>0</v>
      </c>
      <c r="P44" s="151">
        <v>0</v>
      </c>
      <c r="Q44" s="151">
        <v>0</v>
      </c>
    </row>
    <row r="45" spans="1:17" x14ac:dyDescent="0.25">
      <c r="A45" s="152" t="s">
        <v>187</v>
      </c>
      <c r="B45" s="151">
        <v>0</v>
      </c>
      <c r="C45" s="151">
        <v>0</v>
      </c>
      <c r="D45" s="151">
        <v>0</v>
      </c>
      <c r="E45" s="151">
        <v>0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v>0</v>
      </c>
      <c r="Q45" s="151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186</v>
      </c>
      <c r="B56" s="151">
        <v>0</v>
      </c>
      <c r="C56" s="151">
        <v>0</v>
      </c>
      <c r="D56" s="151">
        <v>0</v>
      </c>
      <c r="E56" s="151">
        <v>0</v>
      </c>
      <c r="F56" s="151">
        <v>0</v>
      </c>
      <c r="G56" s="151">
        <v>0</v>
      </c>
      <c r="H56" s="151">
        <v>0</v>
      </c>
      <c r="I56" s="151">
        <v>0</v>
      </c>
      <c r="J56" s="151">
        <v>0</v>
      </c>
      <c r="K56" s="151">
        <v>0</v>
      </c>
      <c r="L56" s="151">
        <v>0</v>
      </c>
      <c r="M56" s="151">
        <v>0</v>
      </c>
      <c r="N56" s="151">
        <v>0</v>
      </c>
      <c r="O56" s="151">
        <v>0</v>
      </c>
      <c r="P56" s="151">
        <v>0</v>
      </c>
      <c r="Q56" s="151">
        <v>0</v>
      </c>
    </row>
    <row r="57" spans="1:17" x14ac:dyDescent="0.25">
      <c r="A57" s="175" t="s">
        <v>179</v>
      </c>
      <c r="B57" s="255">
        <v>0</v>
      </c>
      <c r="C57" s="255">
        <v>0</v>
      </c>
      <c r="D57" s="255">
        <v>0</v>
      </c>
      <c r="E57" s="255">
        <v>0</v>
      </c>
      <c r="F57" s="255">
        <v>0</v>
      </c>
      <c r="G57" s="255">
        <v>0</v>
      </c>
      <c r="H57" s="255">
        <v>0</v>
      </c>
      <c r="I57" s="255">
        <v>0</v>
      </c>
      <c r="J57" s="255">
        <v>0</v>
      </c>
      <c r="K57" s="255">
        <v>0</v>
      </c>
      <c r="L57" s="255">
        <v>0</v>
      </c>
      <c r="M57" s="255">
        <v>0</v>
      </c>
      <c r="N57" s="255">
        <v>0</v>
      </c>
      <c r="O57" s="255">
        <v>0</v>
      </c>
      <c r="P57" s="255">
        <v>0</v>
      </c>
      <c r="Q57" s="255">
        <v>0</v>
      </c>
    </row>
    <row r="58" spans="1:17" x14ac:dyDescent="0.25">
      <c r="A58" s="177" t="s">
        <v>98</v>
      </c>
      <c r="B58" s="176">
        <v>0</v>
      </c>
      <c r="C58" s="176">
        <v>0</v>
      </c>
      <c r="D58" s="176">
        <v>0</v>
      </c>
      <c r="E58" s="176">
        <v>0</v>
      </c>
      <c r="F58" s="176">
        <v>0</v>
      </c>
      <c r="G58" s="176">
        <v>0</v>
      </c>
      <c r="H58" s="176">
        <v>0</v>
      </c>
      <c r="I58" s="176">
        <v>0</v>
      </c>
      <c r="J58" s="176">
        <v>0</v>
      </c>
      <c r="K58" s="176">
        <v>0</v>
      </c>
      <c r="L58" s="176">
        <v>0</v>
      </c>
      <c r="M58" s="176">
        <v>0</v>
      </c>
      <c r="N58" s="176">
        <v>0</v>
      </c>
      <c r="O58" s="176">
        <v>0</v>
      </c>
      <c r="P58" s="176">
        <v>0</v>
      </c>
      <c r="Q58" s="176">
        <v>0</v>
      </c>
    </row>
    <row r="59" spans="1:17" x14ac:dyDescent="0.25">
      <c r="A59" s="40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</row>
    <row r="60" spans="1:17" ht="12.75" x14ac:dyDescent="0.25">
      <c r="A60" s="97" t="s">
        <v>40</v>
      </c>
      <c r="B60" s="96">
        <v>0</v>
      </c>
      <c r="C60" s="96">
        <v>0</v>
      </c>
      <c r="D60" s="96">
        <v>0</v>
      </c>
      <c r="E60" s="96">
        <v>0</v>
      </c>
      <c r="F60" s="96">
        <v>0</v>
      </c>
      <c r="G60" s="96">
        <v>0</v>
      </c>
      <c r="H60" s="96">
        <v>0</v>
      </c>
      <c r="I60" s="96">
        <v>0</v>
      </c>
      <c r="J60" s="96">
        <v>0</v>
      </c>
      <c r="K60" s="96">
        <v>0</v>
      </c>
      <c r="L60" s="96">
        <v>9.6250000000000002E-2</v>
      </c>
      <c r="M60" s="96">
        <v>0.12884000000000001</v>
      </c>
      <c r="N60" s="96">
        <v>3.3599999999999998E-2</v>
      </c>
      <c r="O60" s="96">
        <v>3.3599999999999998E-2</v>
      </c>
      <c r="P60" s="96">
        <v>7.0139999999999994E-2</v>
      </c>
      <c r="Q60" s="96">
        <v>7.0099999999999996E-2</v>
      </c>
    </row>
    <row r="61" spans="1:17" x14ac:dyDescent="0.25">
      <c r="A61" s="132" t="s">
        <v>83</v>
      </c>
      <c r="B61" s="160">
        <v>0</v>
      </c>
      <c r="C61" s="160">
        <v>0</v>
      </c>
      <c r="D61" s="160">
        <v>0</v>
      </c>
      <c r="E61" s="160">
        <v>0</v>
      </c>
      <c r="F61" s="160">
        <v>0</v>
      </c>
      <c r="G61" s="160">
        <v>0</v>
      </c>
      <c r="H61" s="160">
        <v>0</v>
      </c>
      <c r="I61" s="160">
        <v>0</v>
      </c>
      <c r="J61" s="160">
        <v>0</v>
      </c>
      <c r="K61" s="160">
        <v>0</v>
      </c>
      <c r="L61" s="160">
        <v>0</v>
      </c>
      <c r="M61" s="160">
        <v>0</v>
      </c>
      <c r="N61" s="160">
        <v>0</v>
      </c>
      <c r="O61" s="160">
        <v>0</v>
      </c>
      <c r="P61" s="160">
        <v>0</v>
      </c>
      <c r="Q61" s="160">
        <v>0</v>
      </c>
    </row>
    <row r="62" spans="1:17" x14ac:dyDescent="0.25">
      <c r="A62" s="76" t="s">
        <v>82</v>
      </c>
      <c r="B62" s="159">
        <v>0</v>
      </c>
      <c r="C62" s="159">
        <v>0</v>
      </c>
      <c r="D62" s="159">
        <v>0</v>
      </c>
      <c r="E62" s="159">
        <v>0</v>
      </c>
      <c r="F62" s="159">
        <v>0</v>
      </c>
      <c r="G62" s="159">
        <v>0</v>
      </c>
      <c r="H62" s="159">
        <v>0</v>
      </c>
      <c r="I62" s="159">
        <v>0</v>
      </c>
      <c r="J62" s="159">
        <v>0</v>
      </c>
      <c r="K62" s="159">
        <v>0</v>
      </c>
      <c r="L62" s="159">
        <v>0</v>
      </c>
      <c r="M62" s="159">
        <v>0</v>
      </c>
      <c r="N62" s="159">
        <v>0</v>
      </c>
      <c r="O62" s="159">
        <v>0</v>
      </c>
      <c r="P62" s="159">
        <v>0</v>
      </c>
      <c r="Q62" s="159">
        <v>0</v>
      </c>
    </row>
    <row r="63" spans="1:17" x14ac:dyDescent="0.25">
      <c r="A63" s="76" t="s">
        <v>81</v>
      </c>
      <c r="B63" s="159">
        <v>0</v>
      </c>
      <c r="C63" s="159">
        <v>0</v>
      </c>
      <c r="D63" s="159">
        <v>0</v>
      </c>
      <c r="E63" s="159">
        <v>0</v>
      </c>
      <c r="F63" s="159">
        <v>0</v>
      </c>
      <c r="G63" s="159">
        <v>0</v>
      </c>
      <c r="H63" s="159">
        <v>0</v>
      </c>
      <c r="I63" s="159">
        <v>0</v>
      </c>
      <c r="J63" s="159">
        <v>0</v>
      </c>
      <c r="K63" s="159">
        <v>0</v>
      </c>
      <c r="L63" s="159">
        <v>0</v>
      </c>
      <c r="M63" s="159">
        <v>0</v>
      </c>
      <c r="N63" s="159">
        <v>0</v>
      </c>
      <c r="O63" s="159">
        <v>0</v>
      </c>
      <c r="P63" s="159">
        <v>0</v>
      </c>
      <c r="Q63" s="159">
        <v>0</v>
      </c>
    </row>
    <row r="64" spans="1:17" x14ac:dyDescent="0.25">
      <c r="A64" s="76" t="s">
        <v>80</v>
      </c>
      <c r="B64" s="159">
        <v>0</v>
      </c>
      <c r="C64" s="159">
        <v>0</v>
      </c>
      <c r="D64" s="159">
        <v>0</v>
      </c>
      <c r="E64" s="159">
        <v>0</v>
      </c>
      <c r="F64" s="159">
        <v>0</v>
      </c>
      <c r="G64" s="159">
        <v>0</v>
      </c>
      <c r="H64" s="159">
        <v>0</v>
      </c>
      <c r="I64" s="159">
        <v>0</v>
      </c>
      <c r="J64" s="159">
        <v>0</v>
      </c>
      <c r="K64" s="159">
        <v>0</v>
      </c>
      <c r="L64" s="159">
        <v>0</v>
      </c>
      <c r="M64" s="159">
        <v>0</v>
      </c>
      <c r="N64" s="159">
        <v>0</v>
      </c>
      <c r="O64" s="159">
        <v>0</v>
      </c>
      <c r="P64" s="159">
        <v>0</v>
      </c>
      <c r="Q64" s="159">
        <v>0</v>
      </c>
    </row>
    <row r="65" spans="1:17" x14ac:dyDescent="0.25">
      <c r="A65" s="129" t="s">
        <v>79</v>
      </c>
      <c r="B65" s="158">
        <v>0</v>
      </c>
      <c r="C65" s="158">
        <v>0</v>
      </c>
      <c r="D65" s="158">
        <v>0</v>
      </c>
      <c r="E65" s="158">
        <v>0</v>
      </c>
      <c r="F65" s="158">
        <v>0</v>
      </c>
      <c r="G65" s="158">
        <v>0</v>
      </c>
      <c r="H65" s="158">
        <v>0</v>
      </c>
      <c r="I65" s="158">
        <v>0</v>
      </c>
      <c r="J65" s="158">
        <v>0</v>
      </c>
      <c r="K65" s="158">
        <v>0</v>
      </c>
      <c r="L65" s="158">
        <v>0</v>
      </c>
      <c r="M65" s="158">
        <v>0</v>
      </c>
      <c r="N65" s="158">
        <v>0</v>
      </c>
      <c r="O65" s="158">
        <v>0</v>
      </c>
      <c r="P65" s="158">
        <v>0</v>
      </c>
      <c r="Q65" s="158">
        <v>0</v>
      </c>
    </row>
    <row r="66" spans="1:17" x14ac:dyDescent="0.25">
      <c r="A66" s="92" t="s">
        <v>125</v>
      </c>
      <c r="B66" s="91">
        <v>0</v>
      </c>
      <c r="C66" s="91">
        <v>0</v>
      </c>
      <c r="D66" s="91">
        <v>0</v>
      </c>
      <c r="E66" s="91">
        <v>0</v>
      </c>
      <c r="F66" s="91">
        <v>0</v>
      </c>
      <c r="G66" s="91">
        <v>0</v>
      </c>
      <c r="H66" s="91">
        <v>0</v>
      </c>
      <c r="I66" s="91">
        <v>0</v>
      </c>
      <c r="J66" s="91">
        <v>0</v>
      </c>
      <c r="K66" s="91">
        <v>0</v>
      </c>
      <c r="L66" s="91">
        <v>0</v>
      </c>
      <c r="M66" s="91">
        <v>0</v>
      </c>
      <c r="N66" s="91">
        <v>0</v>
      </c>
      <c r="O66" s="91">
        <v>0</v>
      </c>
      <c r="P66" s="91">
        <v>0</v>
      </c>
      <c r="Q66" s="91">
        <v>0</v>
      </c>
    </row>
    <row r="67" spans="1:17" x14ac:dyDescent="0.25">
      <c r="A67" s="92" t="s">
        <v>26</v>
      </c>
      <c r="B67" s="91">
        <v>0</v>
      </c>
      <c r="C67" s="91">
        <v>0</v>
      </c>
      <c r="D67" s="91">
        <v>0</v>
      </c>
      <c r="E67" s="91">
        <v>0</v>
      </c>
      <c r="F67" s="91">
        <v>0</v>
      </c>
      <c r="G67" s="91">
        <v>0</v>
      </c>
      <c r="H67" s="91">
        <v>0</v>
      </c>
      <c r="I67" s="91">
        <v>0</v>
      </c>
      <c r="J67" s="91">
        <v>0</v>
      </c>
      <c r="K67" s="91">
        <v>0</v>
      </c>
      <c r="L67" s="91">
        <v>0</v>
      </c>
      <c r="M67" s="91">
        <v>0</v>
      </c>
      <c r="N67" s="91">
        <v>0</v>
      </c>
      <c r="O67" s="91">
        <v>0</v>
      </c>
      <c r="P67" s="91">
        <v>0</v>
      </c>
      <c r="Q67" s="91">
        <v>0</v>
      </c>
    </row>
    <row r="68" spans="1:17" x14ac:dyDescent="0.25">
      <c r="A68" s="92" t="s">
        <v>126</v>
      </c>
      <c r="B68" s="91">
        <v>0</v>
      </c>
      <c r="C68" s="91">
        <v>0</v>
      </c>
      <c r="D68" s="91">
        <v>0</v>
      </c>
      <c r="E68" s="91">
        <v>0</v>
      </c>
      <c r="F68" s="91">
        <v>0</v>
      </c>
      <c r="G68" s="91">
        <v>0</v>
      </c>
      <c r="H68" s="91">
        <v>0</v>
      </c>
      <c r="I68" s="91">
        <v>0</v>
      </c>
      <c r="J68" s="91">
        <v>0</v>
      </c>
      <c r="K68" s="91">
        <v>0</v>
      </c>
      <c r="L68" s="91">
        <v>0</v>
      </c>
      <c r="M68" s="91">
        <v>0</v>
      </c>
      <c r="N68" s="91">
        <v>0</v>
      </c>
      <c r="O68" s="91">
        <v>0</v>
      </c>
      <c r="P68" s="91">
        <v>0</v>
      </c>
      <c r="Q68" s="91">
        <v>0</v>
      </c>
    </row>
    <row r="69" spans="1:17" x14ac:dyDescent="0.25">
      <c r="A69" s="92" t="s">
        <v>21</v>
      </c>
      <c r="B69" s="157">
        <v>0</v>
      </c>
      <c r="C69" s="157">
        <v>0</v>
      </c>
      <c r="D69" s="157">
        <v>0</v>
      </c>
      <c r="E69" s="157">
        <v>0</v>
      </c>
      <c r="F69" s="157">
        <v>0</v>
      </c>
      <c r="G69" s="157">
        <v>0</v>
      </c>
      <c r="H69" s="157">
        <v>0</v>
      </c>
      <c r="I69" s="157">
        <v>0</v>
      </c>
      <c r="J69" s="157">
        <v>0</v>
      </c>
      <c r="K69" s="157">
        <v>0</v>
      </c>
      <c r="L69" s="157">
        <v>0</v>
      </c>
      <c r="M69" s="157">
        <v>0</v>
      </c>
      <c r="N69" s="157">
        <v>0</v>
      </c>
      <c r="O69" s="157">
        <v>0</v>
      </c>
      <c r="P69" s="157">
        <v>0</v>
      </c>
      <c r="Q69" s="157">
        <v>0</v>
      </c>
    </row>
    <row r="70" spans="1:17" x14ac:dyDescent="0.25">
      <c r="A70" s="156" t="s">
        <v>183</v>
      </c>
      <c r="B70" s="204">
        <v>0</v>
      </c>
      <c r="C70" s="204">
        <v>0</v>
      </c>
      <c r="D70" s="204">
        <v>0</v>
      </c>
      <c r="E70" s="204">
        <v>0</v>
      </c>
      <c r="F70" s="204">
        <v>0</v>
      </c>
      <c r="G70" s="204">
        <v>0</v>
      </c>
      <c r="H70" s="204">
        <v>0</v>
      </c>
      <c r="I70" s="204">
        <v>0</v>
      </c>
      <c r="J70" s="204">
        <v>0</v>
      </c>
      <c r="K70" s="204">
        <v>0</v>
      </c>
      <c r="L70" s="204">
        <v>0</v>
      </c>
      <c r="M70" s="204">
        <v>0</v>
      </c>
      <c r="N70" s="204">
        <v>0</v>
      </c>
      <c r="O70" s="204">
        <v>0</v>
      </c>
      <c r="P70" s="204">
        <v>0</v>
      </c>
      <c r="Q70" s="204">
        <v>0</v>
      </c>
    </row>
    <row r="71" spans="1:17" x14ac:dyDescent="0.25">
      <c r="A71" s="152" t="s">
        <v>192</v>
      </c>
      <c r="B71" s="151">
        <v>0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0" t="s">
        <v>33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31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30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125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29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28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26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50" t="s">
        <v>25</v>
      </c>
      <c r="B79" s="87">
        <v>0</v>
      </c>
      <c r="C79" s="87">
        <v>0</v>
      </c>
      <c r="D79" s="87">
        <v>0</v>
      </c>
      <c r="E79" s="87">
        <v>0</v>
      </c>
      <c r="F79" s="87">
        <v>0</v>
      </c>
      <c r="G79" s="87">
        <v>0</v>
      </c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</row>
    <row r="80" spans="1:17" x14ac:dyDescent="0.25">
      <c r="A80" s="150" t="s">
        <v>86</v>
      </c>
      <c r="B80" s="87">
        <v>0</v>
      </c>
      <c r="C80" s="87">
        <v>0</v>
      </c>
      <c r="D80" s="87">
        <v>0</v>
      </c>
      <c r="E80" s="87">
        <v>0</v>
      </c>
      <c r="F80" s="87">
        <v>0</v>
      </c>
      <c r="G80" s="87">
        <v>0</v>
      </c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</row>
    <row r="81" spans="1:17" x14ac:dyDescent="0.25">
      <c r="A81" s="150" t="s">
        <v>22</v>
      </c>
      <c r="B81" s="87">
        <v>0</v>
      </c>
      <c r="C81" s="87">
        <v>0</v>
      </c>
      <c r="D81" s="87">
        <v>0</v>
      </c>
      <c r="E81" s="87">
        <v>0</v>
      </c>
      <c r="F81" s="87">
        <v>0</v>
      </c>
      <c r="G81" s="87">
        <v>0</v>
      </c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</row>
    <row r="82" spans="1:17" x14ac:dyDescent="0.25">
      <c r="A82" s="152" t="s">
        <v>191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6" t="s">
        <v>181</v>
      </c>
      <c r="B83" s="204">
        <v>0</v>
      </c>
      <c r="C83" s="204">
        <v>0</v>
      </c>
      <c r="D83" s="204">
        <v>0</v>
      </c>
      <c r="E83" s="204">
        <v>0</v>
      </c>
      <c r="F83" s="204">
        <v>0</v>
      </c>
      <c r="G83" s="204">
        <v>0</v>
      </c>
      <c r="H83" s="204">
        <v>0</v>
      </c>
      <c r="I83" s="204">
        <v>0</v>
      </c>
      <c r="J83" s="204">
        <v>0</v>
      </c>
      <c r="K83" s="204">
        <v>0</v>
      </c>
      <c r="L83" s="204">
        <v>0</v>
      </c>
      <c r="M83" s="204">
        <v>0</v>
      </c>
      <c r="N83" s="204">
        <v>0</v>
      </c>
      <c r="O83" s="204">
        <v>0</v>
      </c>
      <c r="P83" s="204">
        <v>0</v>
      </c>
      <c r="Q83" s="204">
        <v>0</v>
      </c>
    </row>
    <row r="84" spans="1:17" x14ac:dyDescent="0.25">
      <c r="A84" s="152" t="s">
        <v>190</v>
      </c>
      <c r="B84" s="151">
        <v>0</v>
      </c>
      <c r="C84" s="151">
        <v>0</v>
      </c>
      <c r="D84" s="151">
        <v>0</v>
      </c>
      <c r="E84" s="151">
        <v>0</v>
      </c>
      <c r="F84" s="151">
        <v>0</v>
      </c>
      <c r="G84" s="151">
        <v>0</v>
      </c>
      <c r="H84" s="151">
        <v>0</v>
      </c>
      <c r="I84" s="151">
        <v>0</v>
      </c>
      <c r="J84" s="151">
        <v>0</v>
      </c>
      <c r="K84" s="151">
        <v>0</v>
      </c>
      <c r="L84" s="151">
        <v>0</v>
      </c>
      <c r="M84" s="151">
        <v>0</v>
      </c>
      <c r="N84" s="151">
        <v>0</v>
      </c>
      <c r="O84" s="151">
        <v>0</v>
      </c>
      <c r="P84" s="151">
        <v>0</v>
      </c>
      <c r="Q84" s="151">
        <v>0</v>
      </c>
    </row>
    <row r="85" spans="1:17" x14ac:dyDescent="0.25">
      <c r="A85" s="154" t="s">
        <v>33</v>
      </c>
      <c r="B85" s="83">
        <v>0</v>
      </c>
      <c r="C85" s="83">
        <v>0</v>
      </c>
      <c r="D85" s="83">
        <v>0</v>
      </c>
      <c r="E85" s="83">
        <v>0</v>
      </c>
      <c r="F85" s="83">
        <v>0</v>
      </c>
      <c r="G85" s="83">
        <v>0</v>
      </c>
      <c r="H85" s="83">
        <v>0</v>
      </c>
      <c r="I85" s="83">
        <v>0</v>
      </c>
      <c r="J85" s="83">
        <v>0</v>
      </c>
      <c r="K85" s="83">
        <v>0</v>
      </c>
      <c r="L85" s="83">
        <v>0</v>
      </c>
      <c r="M85" s="83">
        <v>0</v>
      </c>
      <c r="N85" s="83">
        <v>0</v>
      </c>
      <c r="O85" s="83">
        <v>0</v>
      </c>
      <c r="P85" s="83">
        <v>0</v>
      </c>
      <c r="Q85" s="83">
        <v>0</v>
      </c>
    </row>
    <row r="86" spans="1:17" x14ac:dyDescent="0.25">
      <c r="A86" s="154" t="s">
        <v>30</v>
      </c>
      <c r="B86" s="208">
        <v>0</v>
      </c>
      <c r="C86" s="208">
        <v>0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v>0</v>
      </c>
      <c r="N86" s="208">
        <v>0</v>
      </c>
      <c r="O86" s="208">
        <v>0</v>
      </c>
      <c r="P86" s="208">
        <v>0</v>
      </c>
      <c r="Q86" s="208">
        <v>0</v>
      </c>
    </row>
    <row r="87" spans="1:17" x14ac:dyDescent="0.25">
      <c r="A87" s="154" t="s">
        <v>125</v>
      </c>
      <c r="B87" s="208">
        <v>0</v>
      </c>
      <c r="C87" s="208">
        <v>0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0</v>
      </c>
      <c r="M87" s="208">
        <v>0</v>
      </c>
      <c r="N87" s="208">
        <v>0</v>
      </c>
      <c r="O87" s="208">
        <v>0</v>
      </c>
      <c r="P87" s="208">
        <v>0</v>
      </c>
      <c r="Q87" s="208">
        <v>0</v>
      </c>
    </row>
    <row r="88" spans="1:17" x14ac:dyDescent="0.25">
      <c r="A88" s="154" t="s">
        <v>29</v>
      </c>
      <c r="B88" s="208">
        <v>0</v>
      </c>
      <c r="C88" s="208"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v>0</v>
      </c>
      <c r="N88" s="208">
        <v>0</v>
      </c>
      <c r="O88" s="208">
        <v>0</v>
      </c>
      <c r="P88" s="208">
        <v>0</v>
      </c>
      <c r="Q88" s="208">
        <v>0</v>
      </c>
    </row>
    <row r="89" spans="1:17" x14ac:dyDescent="0.25">
      <c r="A89" s="154" t="s">
        <v>26</v>
      </c>
      <c r="B89" s="208">
        <v>0</v>
      </c>
      <c r="C89" s="208">
        <v>0</v>
      </c>
      <c r="D89" s="208">
        <v>0</v>
      </c>
      <c r="E89" s="208">
        <v>0</v>
      </c>
      <c r="F89" s="208">
        <v>0</v>
      </c>
      <c r="G89" s="208">
        <v>0</v>
      </c>
      <c r="H89" s="208">
        <v>0</v>
      </c>
      <c r="I89" s="208">
        <v>0</v>
      </c>
      <c r="J89" s="208">
        <v>0</v>
      </c>
      <c r="K89" s="208">
        <v>0</v>
      </c>
      <c r="L89" s="208">
        <v>0</v>
      </c>
      <c r="M89" s="208">
        <v>0</v>
      </c>
      <c r="N89" s="208">
        <v>0</v>
      </c>
      <c r="O89" s="208">
        <v>0</v>
      </c>
      <c r="P89" s="208">
        <v>0</v>
      </c>
      <c r="Q89" s="208">
        <v>0</v>
      </c>
    </row>
    <row r="90" spans="1:17" x14ac:dyDescent="0.25">
      <c r="A90" s="152" t="s">
        <v>189</v>
      </c>
      <c r="B90" s="151">
        <v>0</v>
      </c>
      <c r="C90" s="151">
        <v>0</v>
      </c>
      <c r="D90" s="151">
        <v>0</v>
      </c>
      <c r="E90" s="151">
        <v>0</v>
      </c>
      <c r="F90" s="151">
        <v>0</v>
      </c>
      <c r="G90" s="151">
        <v>0</v>
      </c>
      <c r="H90" s="151">
        <v>0</v>
      </c>
      <c r="I90" s="151">
        <v>0</v>
      </c>
      <c r="J90" s="151">
        <v>0</v>
      </c>
      <c r="K90" s="151">
        <v>0</v>
      </c>
      <c r="L90" s="151">
        <v>0</v>
      </c>
      <c r="M90" s="151">
        <v>0</v>
      </c>
      <c r="N90" s="151">
        <v>0</v>
      </c>
      <c r="O90" s="151">
        <v>0</v>
      </c>
      <c r="P90" s="151">
        <v>0</v>
      </c>
      <c r="Q90" s="151">
        <v>0</v>
      </c>
    </row>
    <row r="91" spans="1:17" x14ac:dyDescent="0.25">
      <c r="A91" s="156" t="s">
        <v>180</v>
      </c>
      <c r="B91" s="155">
        <v>0</v>
      </c>
      <c r="C91" s="155">
        <v>0</v>
      </c>
      <c r="D91" s="155">
        <v>0</v>
      </c>
      <c r="E91" s="155">
        <v>0</v>
      </c>
      <c r="F91" s="155">
        <v>0</v>
      </c>
      <c r="G91" s="155">
        <v>0</v>
      </c>
      <c r="H91" s="155">
        <v>0</v>
      </c>
      <c r="I91" s="155">
        <v>0</v>
      </c>
      <c r="J91" s="155">
        <v>0</v>
      </c>
      <c r="K91" s="155">
        <v>0</v>
      </c>
      <c r="L91" s="155">
        <v>0</v>
      </c>
      <c r="M91" s="155">
        <v>0</v>
      </c>
      <c r="N91" s="155">
        <v>0</v>
      </c>
      <c r="O91" s="155">
        <v>0</v>
      </c>
      <c r="P91" s="155">
        <v>0</v>
      </c>
      <c r="Q91" s="155">
        <v>0</v>
      </c>
    </row>
    <row r="92" spans="1:17" x14ac:dyDescent="0.25">
      <c r="A92" s="152" t="s">
        <v>193</v>
      </c>
      <c r="B92" s="151">
        <v>0</v>
      </c>
      <c r="C92" s="151">
        <v>0</v>
      </c>
      <c r="D92" s="151">
        <v>0</v>
      </c>
      <c r="E92" s="151">
        <v>0</v>
      </c>
      <c r="F92" s="151">
        <v>0</v>
      </c>
      <c r="G92" s="151">
        <v>0</v>
      </c>
      <c r="H92" s="151">
        <v>0</v>
      </c>
      <c r="I92" s="151">
        <v>0</v>
      </c>
      <c r="J92" s="151">
        <v>0</v>
      </c>
      <c r="K92" s="151">
        <v>0</v>
      </c>
      <c r="L92" s="151">
        <v>0</v>
      </c>
      <c r="M92" s="151">
        <v>0</v>
      </c>
      <c r="N92" s="151">
        <v>0</v>
      </c>
      <c r="O92" s="151">
        <v>0</v>
      </c>
      <c r="P92" s="151">
        <v>0</v>
      </c>
      <c r="Q92" s="151">
        <v>0</v>
      </c>
    </row>
    <row r="93" spans="1:17" x14ac:dyDescent="0.25">
      <c r="A93" s="152" t="s">
        <v>187</v>
      </c>
      <c r="B93" s="151">
        <v>0</v>
      </c>
      <c r="C93" s="151">
        <v>0</v>
      </c>
      <c r="D93" s="151">
        <v>0</v>
      </c>
      <c r="E93" s="151">
        <v>0</v>
      </c>
      <c r="F93" s="151">
        <v>0</v>
      </c>
      <c r="G93" s="151">
        <v>0</v>
      </c>
      <c r="H93" s="151">
        <v>0</v>
      </c>
      <c r="I93" s="151">
        <v>0</v>
      </c>
      <c r="J93" s="151">
        <v>0</v>
      </c>
      <c r="K93" s="151">
        <v>0</v>
      </c>
      <c r="L93" s="151">
        <v>0</v>
      </c>
      <c r="M93" s="151">
        <v>0</v>
      </c>
      <c r="N93" s="151">
        <v>0</v>
      </c>
      <c r="O93" s="151">
        <v>0</v>
      </c>
      <c r="P93" s="151">
        <v>0</v>
      </c>
      <c r="Q93" s="151">
        <v>0</v>
      </c>
    </row>
    <row r="94" spans="1:17" x14ac:dyDescent="0.25">
      <c r="A94" s="150" t="s">
        <v>33</v>
      </c>
      <c r="B94" s="87">
        <v>0</v>
      </c>
      <c r="C94" s="87">
        <v>0</v>
      </c>
      <c r="D94" s="87">
        <v>0</v>
      </c>
      <c r="E94" s="87">
        <v>0</v>
      </c>
      <c r="F94" s="87">
        <v>0</v>
      </c>
      <c r="G94" s="87">
        <v>0</v>
      </c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</row>
    <row r="95" spans="1:17" x14ac:dyDescent="0.25">
      <c r="A95" s="150" t="s">
        <v>31</v>
      </c>
      <c r="B95" s="87">
        <v>0</v>
      </c>
      <c r="C95" s="87">
        <v>0</v>
      </c>
      <c r="D95" s="87">
        <v>0</v>
      </c>
      <c r="E95" s="87">
        <v>0</v>
      </c>
      <c r="F95" s="87">
        <v>0</v>
      </c>
      <c r="G95" s="87">
        <v>0</v>
      </c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</row>
    <row r="96" spans="1:17" x14ac:dyDescent="0.25">
      <c r="A96" s="150" t="s">
        <v>30</v>
      </c>
      <c r="B96" s="87">
        <v>0</v>
      </c>
      <c r="C96" s="87">
        <v>0</v>
      </c>
      <c r="D96" s="87">
        <v>0</v>
      </c>
      <c r="E96" s="87">
        <v>0</v>
      </c>
      <c r="F96" s="87">
        <v>0</v>
      </c>
      <c r="G96" s="87">
        <v>0</v>
      </c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</row>
    <row r="97" spans="1:17" x14ac:dyDescent="0.25">
      <c r="A97" s="150" t="s">
        <v>125</v>
      </c>
      <c r="B97" s="87">
        <v>0</v>
      </c>
      <c r="C97" s="87">
        <v>0</v>
      </c>
      <c r="D97" s="87">
        <v>0</v>
      </c>
      <c r="E97" s="87">
        <v>0</v>
      </c>
      <c r="F97" s="87">
        <v>0</v>
      </c>
      <c r="G97" s="87">
        <v>0</v>
      </c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</v>
      </c>
    </row>
    <row r="98" spans="1:17" x14ac:dyDescent="0.25">
      <c r="A98" s="150" t="s">
        <v>29</v>
      </c>
      <c r="B98" s="87">
        <v>0</v>
      </c>
      <c r="C98" s="87">
        <v>0</v>
      </c>
      <c r="D98" s="87">
        <v>0</v>
      </c>
      <c r="E98" s="87">
        <v>0</v>
      </c>
      <c r="F98" s="87">
        <v>0</v>
      </c>
      <c r="G98" s="87">
        <v>0</v>
      </c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</row>
    <row r="99" spans="1:17" x14ac:dyDescent="0.25">
      <c r="A99" s="150" t="s">
        <v>28</v>
      </c>
      <c r="B99" s="87">
        <v>0</v>
      </c>
      <c r="C99" s="87">
        <v>0</v>
      </c>
      <c r="D99" s="87">
        <v>0</v>
      </c>
      <c r="E99" s="87">
        <v>0</v>
      </c>
      <c r="F99" s="87">
        <v>0</v>
      </c>
      <c r="G99" s="87">
        <v>0</v>
      </c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</row>
    <row r="100" spans="1:17" x14ac:dyDescent="0.25">
      <c r="A100" s="150" t="s">
        <v>26</v>
      </c>
      <c r="B100" s="87">
        <v>0</v>
      </c>
      <c r="C100" s="87">
        <v>0</v>
      </c>
      <c r="D100" s="87">
        <v>0</v>
      </c>
      <c r="E100" s="87">
        <v>0</v>
      </c>
      <c r="F100" s="87">
        <v>0</v>
      </c>
      <c r="G100" s="87">
        <v>0</v>
      </c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</row>
    <row r="101" spans="1:17" x14ac:dyDescent="0.25">
      <c r="A101" s="150" t="s">
        <v>25</v>
      </c>
      <c r="B101" s="87">
        <v>0</v>
      </c>
      <c r="C101" s="87">
        <v>0</v>
      </c>
      <c r="D101" s="87">
        <v>0</v>
      </c>
      <c r="E101" s="87">
        <v>0</v>
      </c>
      <c r="F101" s="87">
        <v>0</v>
      </c>
      <c r="G101" s="87">
        <v>0</v>
      </c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</row>
    <row r="102" spans="1:17" x14ac:dyDescent="0.25">
      <c r="A102" s="150" t="s">
        <v>86</v>
      </c>
      <c r="B102" s="87">
        <v>0</v>
      </c>
      <c r="C102" s="87">
        <v>0</v>
      </c>
      <c r="D102" s="87">
        <v>0</v>
      </c>
      <c r="E102" s="87">
        <v>0</v>
      </c>
      <c r="F102" s="87">
        <v>0</v>
      </c>
      <c r="G102" s="87">
        <v>0</v>
      </c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</row>
    <row r="103" spans="1:17" x14ac:dyDescent="0.25">
      <c r="A103" s="150" t="s">
        <v>22</v>
      </c>
      <c r="B103" s="87">
        <v>0</v>
      </c>
      <c r="C103" s="87">
        <v>0</v>
      </c>
      <c r="D103" s="87">
        <v>0</v>
      </c>
      <c r="E103" s="87">
        <v>0</v>
      </c>
      <c r="F103" s="87">
        <v>0</v>
      </c>
      <c r="G103" s="87">
        <v>0</v>
      </c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</row>
    <row r="104" spans="1:17" x14ac:dyDescent="0.25">
      <c r="A104" s="152" t="s">
        <v>186</v>
      </c>
      <c r="B104" s="151">
        <v>0</v>
      </c>
      <c r="C104" s="151">
        <v>0</v>
      </c>
      <c r="D104" s="151">
        <v>0</v>
      </c>
      <c r="E104" s="151">
        <v>0</v>
      </c>
      <c r="F104" s="151">
        <v>0</v>
      </c>
      <c r="G104" s="151">
        <v>0</v>
      </c>
      <c r="H104" s="151">
        <v>0</v>
      </c>
      <c r="I104" s="151">
        <v>0</v>
      </c>
      <c r="J104" s="151">
        <v>0</v>
      </c>
      <c r="K104" s="151">
        <v>0</v>
      </c>
      <c r="L104" s="151">
        <v>0</v>
      </c>
      <c r="M104" s="151">
        <v>0</v>
      </c>
      <c r="N104" s="151">
        <v>0</v>
      </c>
      <c r="O104" s="151">
        <v>0</v>
      </c>
      <c r="P104" s="151">
        <v>0</v>
      </c>
      <c r="Q104" s="151">
        <v>0</v>
      </c>
    </row>
    <row r="105" spans="1:17" x14ac:dyDescent="0.25">
      <c r="A105" s="243" t="s">
        <v>179</v>
      </c>
      <c r="B105" s="242">
        <v>0</v>
      </c>
      <c r="C105" s="242">
        <v>0</v>
      </c>
      <c r="D105" s="242">
        <v>0</v>
      </c>
      <c r="E105" s="242">
        <v>0</v>
      </c>
      <c r="F105" s="242">
        <v>0</v>
      </c>
      <c r="G105" s="242">
        <v>0</v>
      </c>
      <c r="H105" s="242">
        <v>0</v>
      </c>
      <c r="I105" s="242">
        <v>0</v>
      </c>
      <c r="J105" s="242">
        <v>0</v>
      </c>
      <c r="K105" s="242">
        <v>0</v>
      </c>
      <c r="L105" s="242">
        <v>0</v>
      </c>
      <c r="M105" s="242">
        <v>0</v>
      </c>
      <c r="N105" s="242">
        <v>0</v>
      </c>
      <c r="O105" s="242">
        <v>0</v>
      </c>
      <c r="P105" s="242">
        <v>0</v>
      </c>
      <c r="Q105" s="242">
        <v>0</v>
      </c>
    </row>
    <row r="106" spans="1:17" x14ac:dyDescent="0.25">
      <c r="A106" s="177" t="s">
        <v>98</v>
      </c>
      <c r="B106" s="176">
        <v>0</v>
      </c>
      <c r="C106" s="176">
        <v>0</v>
      </c>
      <c r="D106" s="176">
        <v>0</v>
      </c>
      <c r="E106" s="176">
        <v>0</v>
      </c>
      <c r="F106" s="176">
        <v>0</v>
      </c>
      <c r="G106" s="176">
        <v>0</v>
      </c>
      <c r="H106" s="176">
        <v>0</v>
      </c>
      <c r="I106" s="176">
        <v>0</v>
      </c>
      <c r="J106" s="176">
        <v>0</v>
      </c>
      <c r="K106" s="176">
        <v>0</v>
      </c>
      <c r="L106" s="176">
        <v>9.6250000000000002E-2</v>
      </c>
      <c r="M106" s="176">
        <v>0.12884000000000001</v>
      </c>
      <c r="N106" s="176">
        <v>3.3599999999999998E-2</v>
      </c>
      <c r="O106" s="176">
        <v>3.3599999999999998E-2</v>
      </c>
      <c r="P106" s="176">
        <v>7.0139999999999994E-2</v>
      </c>
      <c r="Q106" s="176">
        <v>7.0099999999999996E-2</v>
      </c>
    </row>
    <row r="107" spans="1:17" x14ac:dyDescent="0.25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</row>
    <row r="108" spans="1:17" ht="12.75" x14ac:dyDescent="0.25">
      <c r="A108" s="97" t="s">
        <v>39</v>
      </c>
      <c r="B108" s="96">
        <v>0</v>
      </c>
      <c r="C108" s="96">
        <v>0</v>
      </c>
      <c r="D108" s="96">
        <v>0</v>
      </c>
      <c r="E108" s="96">
        <v>0</v>
      </c>
      <c r="F108" s="96">
        <v>0</v>
      </c>
      <c r="G108" s="96">
        <v>0</v>
      </c>
      <c r="H108" s="96">
        <v>0</v>
      </c>
      <c r="I108" s="96">
        <v>0</v>
      </c>
      <c r="J108" s="96">
        <v>0</v>
      </c>
      <c r="K108" s="96">
        <v>0</v>
      </c>
      <c r="L108" s="96">
        <v>0</v>
      </c>
      <c r="M108" s="96">
        <v>0</v>
      </c>
      <c r="N108" s="96">
        <v>0</v>
      </c>
      <c r="O108" s="96">
        <v>0</v>
      </c>
      <c r="P108" s="96">
        <v>0</v>
      </c>
      <c r="Q108" s="96">
        <v>0</v>
      </c>
    </row>
    <row r="109" spans="1:17" x14ac:dyDescent="0.25">
      <c r="A109" s="132" t="s">
        <v>83</v>
      </c>
      <c r="B109" s="160">
        <v>0</v>
      </c>
      <c r="C109" s="160">
        <v>0</v>
      </c>
      <c r="D109" s="160">
        <v>0</v>
      </c>
      <c r="E109" s="160">
        <v>0</v>
      </c>
      <c r="F109" s="160">
        <v>0</v>
      </c>
      <c r="G109" s="160">
        <v>0</v>
      </c>
      <c r="H109" s="160">
        <v>0</v>
      </c>
      <c r="I109" s="160">
        <v>0</v>
      </c>
      <c r="J109" s="160">
        <v>0</v>
      </c>
      <c r="K109" s="160">
        <v>0</v>
      </c>
      <c r="L109" s="160">
        <v>0</v>
      </c>
      <c r="M109" s="160">
        <v>0</v>
      </c>
      <c r="N109" s="160">
        <v>0</v>
      </c>
      <c r="O109" s="160">
        <v>0</v>
      </c>
      <c r="P109" s="160">
        <v>0</v>
      </c>
      <c r="Q109" s="160">
        <v>0</v>
      </c>
    </row>
    <row r="110" spans="1:17" x14ac:dyDescent="0.25">
      <c r="A110" s="76" t="s">
        <v>82</v>
      </c>
      <c r="B110" s="159">
        <v>0</v>
      </c>
      <c r="C110" s="159">
        <v>0</v>
      </c>
      <c r="D110" s="159">
        <v>0</v>
      </c>
      <c r="E110" s="159">
        <v>0</v>
      </c>
      <c r="F110" s="159">
        <v>0</v>
      </c>
      <c r="G110" s="159">
        <v>0</v>
      </c>
      <c r="H110" s="159">
        <v>0</v>
      </c>
      <c r="I110" s="159">
        <v>0</v>
      </c>
      <c r="J110" s="159">
        <v>0</v>
      </c>
      <c r="K110" s="159">
        <v>0</v>
      </c>
      <c r="L110" s="159">
        <v>0</v>
      </c>
      <c r="M110" s="159">
        <v>0</v>
      </c>
      <c r="N110" s="159">
        <v>0</v>
      </c>
      <c r="O110" s="159">
        <v>0</v>
      </c>
      <c r="P110" s="159">
        <v>0</v>
      </c>
      <c r="Q110" s="159">
        <v>0</v>
      </c>
    </row>
    <row r="111" spans="1:17" x14ac:dyDescent="0.25">
      <c r="A111" s="76" t="s">
        <v>81</v>
      </c>
      <c r="B111" s="159">
        <v>0</v>
      </c>
      <c r="C111" s="159">
        <v>0</v>
      </c>
      <c r="D111" s="159">
        <v>0</v>
      </c>
      <c r="E111" s="159">
        <v>0</v>
      </c>
      <c r="F111" s="159">
        <v>0</v>
      </c>
      <c r="G111" s="159">
        <v>0</v>
      </c>
      <c r="H111" s="159">
        <v>0</v>
      </c>
      <c r="I111" s="159">
        <v>0</v>
      </c>
      <c r="J111" s="159">
        <v>0</v>
      </c>
      <c r="K111" s="159">
        <v>0</v>
      </c>
      <c r="L111" s="159">
        <v>0</v>
      </c>
      <c r="M111" s="159">
        <v>0</v>
      </c>
      <c r="N111" s="159">
        <v>0</v>
      </c>
      <c r="O111" s="159">
        <v>0</v>
      </c>
      <c r="P111" s="159">
        <v>0</v>
      </c>
      <c r="Q111" s="159">
        <v>0</v>
      </c>
    </row>
    <row r="112" spans="1:17" x14ac:dyDescent="0.25">
      <c r="A112" s="76" t="s">
        <v>80</v>
      </c>
      <c r="B112" s="159">
        <v>0</v>
      </c>
      <c r="C112" s="159">
        <v>0</v>
      </c>
      <c r="D112" s="159">
        <v>0</v>
      </c>
      <c r="E112" s="159">
        <v>0</v>
      </c>
      <c r="F112" s="159">
        <v>0</v>
      </c>
      <c r="G112" s="159">
        <v>0</v>
      </c>
      <c r="H112" s="159">
        <v>0</v>
      </c>
      <c r="I112" s="159">
        <v>0</v>
      </c>
      <c r="J112" s="159">
        <v>0</v>
      </c>
      <c r="K112" s="159">
        <v>0</v>
      </c>
      <c r="L112" s="159">
        <v>0</v>
      </c>
      <c r="M112" s="159">
        <v>0</v>
      </c>
      <c r="N112" s="159">
        <v>0</v>
      </c>
      <c r="O112" s="159">
        <v>0</v>
      </c>
      <c r="P112" s="159">
        <v>0</v>
      </c>
      <c r="Q112" s="159">
        <v>0</v>
      </c>
    </row>
    <row r="113" spans="1:17" x14ac:dyDescent="0.25">
      <c r="A113" s="129" t="s">
        <v>79</v>
      </c>
      <c r="B113" s="158">
        <v>0</v>
      </c>
      <c r="C113" s="158">
        <v>0</v>
      </c>
      <c r="D113" s="158">
        <v>0</v>
      </c>
      <c r="E113" s="158">
        <v>0</v>
      </c>
      <c r="F113" s="158">
        <v>0</v>
      </c>
      <c r="G113" s="158">
        <v>0</v>
      </c>
      <c r="H113" s="158">
        <v>0</v>
      </c>
      <c r="I113" s="158">
        <v>0</v>
      </c>
      <c r="J113" s="158">
        <v>0</v>
      </c>
      <c r="K113" s="158">
        <v>0</v>
      </c>
      <c r="L113" s="158">
        <v>0</v>
      </c>
      <c r="M113" s="158">
        <v>0</v>
      </c>
      <c r="N113" s="158">
        <v>0</v>
      </c>
      <c r="O113" s="158">
        <v>0</v>
      </c>
      <c r="P113" s="158">
        <v>0</v>
      </c>
      <c r="Q113" s="158">
        <v>0</v>
      </c>
    </row>
    <row r="114" spans="1:17" x14ac:dyDescent="0.25">
      <c r="A114" s="92" t="s">
        <v>125</v>
      </c>
      <c r="B114" s="91">
        <v>0</v>
      </c>
      <c r="C114" s="91">
        <v>0</v>
      </c>
      <c r="D114" s="91">
        <v>0</v>
      </c>
      <c r="E114" s="91">
        <v>0</v>
      </c>
      <c r="F114" s="91">
        <v>0</v>
      </c>
      <c r="G114" s="91">
        <v>0</v>
      </c>
      <c r="H114" s="91">
        <v>0</v>
      </c>
      <c r="I114" s="91">
        <v>0</v>
      </c>
      <c r="J114" s="91">
        <v>0</v>
      </c>
      <c r="K114" s="91">
        <v>0</v>
      </c>
      <c r="L114" s="91">
        <v>0</v>
      </c>
      <c r="M114" s="91">
        <v>0</v>
      </c>
      <c r="N114" s="91">
        <v>0</v>
      </c>
      <c r="O114" s="91">
        <v>0</v>
      </c>
      <c r="P114" s="91">
        <v>0</v>
      </c>
      <c r="Q114" s="91">
        <v>0</v>
      </c>
    </row>
    <row r="115" spans="1:17" x14ac:dyDescent="0.25">
      <c r="A115" s="92" t="s">
        <v>26</v>
      </c>
      <c r="B115" s="91">
        <v>0</v>
      </c>
      <c r="C115" s="91">
        <v>0</v>
      </c>
      <c r="D115" s="91">
        <v>0</v>
      </c>
      <c r="E115" s="91">
        <v>0</v>
      </c>
      <c r="F115" s="91">
        <v>0</v>
      </c>
      <c r="G115" s="91">
        <v>0</v>
      </c>
      <c r="H115" s="91">
        <v>0</v>
      </c>
      <c r="I115" s="91">
        <v>0</v>
      </c>
      <c r="J115" s="91">
        <v>0</v>
      </c>
      <c r="K115" s="91">
        <v>0</v>
      </c>
      <c r="L115" s="91">
        <v>0</v>
      </c>
      <c r="M115" s="91">
        <v>0</v>
      </c>
      <c r="N115" s="91">
        <v>0</v>
      </c>
      <c r="O115" s="91">
        <v>0</v>
      </c>
      <c r="P115" s="91">
        <v>0</v>
      </c>
      <c r="Q115" s="91">
        <v>0</v>
      </c>
    </row>
    <row r="116" spans="1:17" x14ac:dyDescent="0.25">
      <c r="A116" s="92" t="s">
        <v>126</v>
      </c>
      <c r="B116" s="91">
        <v>0</v>
      </c>
      <c r="C116" s="91">
        <v>0</v>
      </c>
      <c r="D116" s="91">
        <v>0</v>
      </c>
      <c r="E116" s="91">
        <v>0</v>
      </c>
      <c r="F116" s="91">
        <v>0</v>
      </c>
      <c r="G116" s="91">
        <v>0</v>
      </c>
      <c r="H116" s="91">
        <v>0</v>
      </c>
      <c r="I116" s="91">
        <v>0</v>
      </c>
      <c r="J116" s="91">
        <v>0</v>
      </c>
      <c r="K116" s="91">
        <v>0</v>
      </c>
      <c r="L116" s="91">
        <v>0</v>
      </c>
      <c r="M116" s="91">
        <v>0</v>
      </c>
      <c r="N116" s="91">
        <v>0</v>
      </c>
      <c r="O116" s="91">
        <v>0</v>
      </c>
      <c r="P116" s="91">
        <v>0</v>
      </c>
      <c r="Q116" s="91">
        <v>0</v>
      </c>
    </row>
    <row r="117" spans="1:17" x14ac:dyDescent="0.25">
      <c r="A117" s="92" t="s">
        <v>21</v>
      </c>
      <c r="B117" s="157">
        <v>0</v>
      </c>
      <c r="C117" s="157">
        <v>0</v>
      </c>
      <c r="D117" s="157">
        <v>0</v>
      </c>
      <c r="E117" s="157">
        <v>0</v>
      </c>
      <c r="F117" s="157">
        <v>0</v>
      </c>
      <c r="G117" s="157">
        <v>0</v>
      </c>
      <c r="H117" s="157">
        <v>0</v>
      </c>
      <c r="I117" s="157">
        <v>0</v>
      </c>
      <c r="J117" s="157">
        <v>0</v>
      </c>
      <c r="K117" s="157">
        <v>0</v>
      </c>
      <c r="L117" s="157">
        <v>0</v>
      </c>
      <c r="M117" s="157">
        <v>0</v>
      </c>
      <c r="N117" s="157">
        <v>0</v>
      </c>
      <c r="O117" s="157">
        <v>0</v>
      </c>
      <c r="P117" s="157">
        <v>0</v>
      </c>
      <c r="Q117" s="157">
        <v>0</v>
      </c>
    </row>
    <row r="118" spans="1:17" x14ac:dyDescent="0.25">
      <c r="A118" s="156" t="s">
        <v>183</v>
      </c>
      <c r="B118" s="204">
        <v>0</v>
      </c>
      <c r="C118" s="204">
        <v>0</v>
      </c>
      <c r="D118" s="204">
        <v>0</v>
      </c>
      <c r="E118" s="204">
        <v>0</v>
      </c>
      <c r="F118" s="204">
        <v>0</v>
      </c>
      <c r="G118" s="204">
        <v>0</v>
      </c>
      <c r="H118" s="204">
        <v>0</v>
      </c>
      <c r="I118" s="204">
        <v>0</v>
      </c>
      <c r="J118" s="204">
        <v>0</v>
      </c>
      <c r="K118" s="204">
        <v>0</v>
      </c>
      <c r="L118" s="204">
        <v>0</v>
      </c>
      <c r="M118" s="204">
        <v>0</v>
      </c>
      <c r="N118" s="204">
        <v>0</v>
      </c>
      <c r="O118" s="204">
        <v>0</v>
      </c>
      <c r="P118" s="204">
        <v>0</v>
      </c>
      <c r="Q118" s="204">
        <v>0</v>
      </c>
    </row>
    <row r="119" spans="1:17" x14ac:dyDescent="0.25">
      <c r="A119" s="152" t="s">
        <v>192</v>
      </c>
      <c r="B119" s="151">
        <v>0</v>
      </c>
      <c r="C119" s="151">
        <v>0</v>
      </c>
      <c r="D119" s="151">
        <v>0</v>
      </c>
      <c r="E119" s="151">
        <v>0</v>
      </c>
      <c r="F119" s="151">
        <v>0</v>
      </c>
      <c r="G119" s="151">
        <v>0</v>
      </c>
      <c r="H119" s="151">
        <v>0</v>
      </c>
      <c r="I119" s="151">
        <v>0</v>
      </c>
      <c r="J119" s="151">
        <v>0</v>
      </c>
      <c r="K119" s="151">
        <v>0</v>
      </c>
      <c r="L119" s="151">
        <v>0</v>
      </c>
      <c r="M119" s="151">
        <v>0</v>
      </c>
      <c r="N119" s="151">
        <v>0</v>
      </c>
      <c r="O119" s="151">
        <v>0</v>
      </c>
      <c r="P119" s="151">
        <v>0</v>
      </c>
      <c r="Q119" s="151">
        <v>0</v>
      </c>
    </row>
    <row r="120" spans="1:17" x14ac:dyDescent="0.25">
      <c r="A120" s="150" t="s">
        <v>33</v>
      </c>
      <c r="B120" s="87">
        <v>0</v>
      </c>
      <c r="C120" s="87">
        <v>0</v>
      </c>
      <c r="D120" s="87">
        <v>0</v>
      </c>
      <c r="E120" s="87">
        <v>0</v>
      </c>
      <c r="F120" s="87">
        <v>0</v>
      </c>
      <c r="G120" s="87">
        <v>0</v>
      </c>
      <c r="H120" s="87">
        <v>0</v>
      </c>
      <c r="I120" s="87">
        <v>0</v>
      </c>
      <c r="J120" s="87">
        <v>0</v>
      </c>
      <c r="K120" s="87">
        <v>0</v>
      </c>
      <c r="L120" s="87">
        <v>0</v>
      </c>
      <c r="M120" s="87">
        <v>0</v>
      </c>
      <c r="N120" s="87">
        <v>0</v>
      </c>
      <c r="O120" s="87">
        <v>0</v>
      </c>
      <c r="P120" s="87">
        <v>0</v>
      </c>
      <c r="Q120" s="87">
        <v>0</v>
      </c>
    </row>
    <row r="121" spans="1:17" x14ac:dyDescent="0.25">
      <c r="A121" s="150" t="s">
        <v>31</v>
      </c>
      <c r="B121" s="87">
        <v>0</v>
      </c>
      <c r="C121" s="87">
        <v>0</v>
      </c>
      <c r="D121" s="87">
        <v>0</v>
      </c>
      <c r="E121" s="87">
        <v>0</v>
      </c>
      <c r="F121" s="87">
        <v>0</v>
      </c>
      <c r="G121" s="87">
        <v>0</v>
      </c>
      <c r="H121" s="87">
        <v>0</v>
      </c>
      <c r="I121" s="87">
        <v>0</v>
      </c>
      <c r="J121" s="87">
        <v>0</v>
      </c>
      <c r="K121" s="87">
        <v>0</v>
      </c>
      <c r="L121" s="87">
        <v>0</v>
      </c>
      <c r="M121" s="87">
        <v>0</v>
      </c>
      <c r="N121" s="87">
        <v>0</v>
      </c>
      <c r="O121" s="87">
        <v>0</v>
      </c>
      <c r="P121" s="87">
        <v>0</v>
      </c>
      <c r="Q121" s="87">
        <v>0</v>
      </c>
    </row>
    <row r="122" spans="1:17" x14ac:dyDescent="0.25">
      <c r="A122" s="150" t="s">
        <v>30</v>
      </c>
      <c r="B122" s="87">
        <v>0</v>
      </c>
      <c r="C122" s="87">
        <v>0</v>
      </c>
      <c r="D122" s="87">
        <v>0</v>
      </c>
      <c r="E122" s="87">
        <v>0</v>
      </c>
      <c r="F122" s="87">
        <v>0</v>
      </c>
      <c r="G122" s="87">
        <v>0</v>
      </c>
      <c r="H122" s="87">
        <v>0</v>
      </c>
      <c r="I122" s="87">
        <v>0</v>
      </c>
      <c r="J122" s="87">
        <v>0</v>
      </c>
      <c r="K122" s="87">
        <v>0</v>
      </c>
      <c r="L122" s="87">
        <v>0</v>
      </c>
      <c r="M122" s="87">
        <v>0</v>
      </c>
      <c r="N122" s="87">
        <v>0</v>
      </c>
      <c r="O122" s="87">
        <v>0</v>
      </c>
      <c r="P122" s="87">
        <v>0</v>
      </c>
      <c r="Q122" s="87">
        <v>0</v>
      </c>
    </row>
    <row r="123" spans="1:17" x14ac:dyDescent="0.25">
      <c r="A123" s="150" t="s">
        <v>125</v>
      </c>
      <c r="B123" s="87">
        <v>0</v>
      </c>
      <c r="C123" s="87">
        <v>0</v>
      </c>
      <c r="D123" s="87">
        <v>0</v>
      </c>
      <c r="E123" s="87">
        <v>0</v>
      </c>
      <c r="F123" s="87">
        <v>0</v>
      </c>
      <c r="G123" s="87">
        <v>0</v>
      </c>
      <c r="H123" s="87">
        <v>0</v>
      </c>
      <c r="I123" s="87">
        <v>0</v>
      </c>
      <c r="J123" s="87">
        <v>0</v>
      </c>
      <c r="K123" s="87">
        <v>0</v>
      </c>
      <c r="L123" s="87">
        <v>0</v>
      </c>
      <c r="M123" s="87">
        <v>0</v>
      </c>
      <c r="N123" s="87">
        <v>0</v>
      </c>
      <c r="O123" s="87">
        <v>0</v>
      </c>
      <c r="P123" s="87">
        <v>0</v>
      </c>
      <c r="Q123" s="87">
        <v>0</v>
      </c>
    </row>
    <row r="124" spans="1:17" x14ac:dyDescent="0.25">
      <c r="A124" s="150" t="s">
        <v>29</v>
      </c>
      <c r="B124" s="87">
        <v>0</v>
      </c>
      <c r="C124" s="87">
        <v>0</v>
      </c>
      <c r="D124" s="87">
        <v>0</v>
      </c>
      <c r="E124" s="87">
        <v>0</v>
      </c>
      <c r="F124" s="87">
        <v>0</v>
      </c>
      <c r="G124" s="87">
        <v>0</v>
      </c>
      <c r="H124" s="87">
        <v>0</v>
      </c>
      <c r="I124" s="87">
        <v>0</v>
      </c>
      <c r="J124" s="87">
        <v>0</v>
      </c>
      <c r="K124" s="87">
        <v>0</v>
      </c>
      <c r="L124" s="87">
        <v>0</v>
      </c>
      <c r="M124" s="87">
        <v>0</v>
      </c>
      <c r="N124" s="87">
        <v>0</v>
      </c>
      <c r="O124" s="87">
        <v>0</v>
      </c>
      <c r="P124" s="87">
        <v>0</v>
      </c>
      <c r="Q124" s="87">
        <v>0</v>
      </c>
    </row>
    <row r="125" spans="1:17" x14ac:dyDescent="0.25">
      <c r="A125" s="150" t="s">
        <v>28</v>
      </c>
      <c r="B125" s="87">
        <v>0</v>
      </c>
      <c r="C125" s="87">
        <v>0</v>
      </c>
      <c r="D125" s="87">
        <v>0</v>
      </c>
      <c r="E125" s="87">
        <v>0</v>
      </c>
      <c r="F125" s="87">
        <v>0</v>
      </c>
      <c r="G125" s="87">
        <v>0</v>
      </c>
      <c r="H125" s="87">
        <v>0</v>
      </c>
      <c r="I125" s="87">
        <v>0</v>
      </c>
      <c r="J125" s="87">
        <v>0</v>
      </c>
      <c r="K125" s="87">
        <v>0</v>
      </c>
      <c r="L125" s="87">
        <v>0</v>
      </c>
      <c r="M125" s="87">
        <v>0</v>
      </c>
      <c r="N125" s="87">
        <v>0</v>
      </c>
      <c r="O125" s="87">
        <v>0</v>
      </c>
      <c r="P125" s="87">
        <v>0</v>
      </c>
      <c r="Q125" s="87">
        <v>0</v>
      </c>
    </row>
    <row r="126" spans="1:17" x14ac:dyDescent="0.25">
      <c r="A126" s="150" t="s">
        <v>26</v>
      </c>
      <c r="B126" s="87">
        <v>0</v>
      </c>
      <c r="C126" s="87">
        <v>0</v>
      </c>
      <c r="D126" s="87">
        <v>0</v>
      </c>
      <c r="E126" s="87">
        <v>0</v>
      </c>
      <c r="F126" s="87">
        <v>0</v>
      </c>
      <c r="G126" s="87">
        <v>0</v>
      </c>
      <c r="H126" s="87">
        <v>0</v>
      </c>
      <c r="I126" s="87">
        <v>0</v>
      </c>
      <c r="J126" s="87">
        <v>0</v>
      </c>
      <c r="K126" s="87">
        <v>0</v>
      </c>
      <c r="L126" s="87">
        <v>0</v>
      </c>
      <c r="M126" s="87">
        <v>0</v>
      </c>
      <c r="N126" s="87">
        <v>0</v>
      </c>
      <c r="O126" s="87">
        <v>0</v>
      </c>
      <c r="P126" s="87">
        <v>0</v>
      </c>
      <c r="Q126" s="87">
        <v>0</v>
      </c>
    </row>
    <row r="127" spans="1:17" x14ac:dyDescent="0.25">
      <c r="A127" s="150" t="s">
        <v>25</v>
      </c>
      <c r="B127" s="87">
        <v>0</v>
      </c>
      <c r="C127" s="87">
        <v>0</v>
      </c>
      <c r="D127" s="87">
        <v>0</v>
      </c>
      <c r="E127" s="87">
        <v>0</v>
      </c>
      <c r="F127" s="87">
        <v>0</v>
      </c>
      <c r="G127" s="87">
        <v>0</v>
      </c>
      <c r="H127" s="87">
        <v>0</v>
      </c>
      <c r="I127" s="87">
        <v>0</v>
      </c>
      <c r="J127" s="87">
        <v>0</v>
      </c>
      <c r="K127" s="87">
        <v>0</v>
      </c>
      <c r="L127" s="87">
        <v>0</v>
      </c>
      <c r="M127" s="87">
        <v>0</v>
      </c>
      <c r="N127" s="87">
        <v>0</v>
      </c>
      <c r="O127" s="87">
        <v>0</v>
      </c>
      <c r="P127" s="87">
        <v>0</v>
      </c>
      <c r="Q127" s="87">
        <v>0</v>
      </c>
    </row>
    <row r="128" spans="1:17" x14ac:dyDescent="0.25">
      <c r="A128" s="150" t="s">
        <v>86</v>
      </c>
      <c r="B128" s="87">
        <v>0</v>
      </c>
      <c r="C128" s="87">
        <v>0</v>
      </c>
      <c r="D128" s="87">
        <v>0</v>
      </c>
      <c r="E128" s="87">
        <v>0</v>
      </c>
      <c r="F128" s="87">
        <v>0</v>
      </c>
      <c r="G128" s="87">
        <v>0</v>
      </c>
      <c r="H128" s="87">
        <v>0</v>
      </c>
      <c r="I128" s="87">
        <v>0</v>
      </c>
      <c r="J128" s="87">
        <v>0</v>
      </c>
      <c r="K128" s="87">
        <v>0</v>
      </c>
      <c r="L128" s="87">
        <v>0</v>
      </c>
      <c r="M128" s="87">
        <v>0</v>
      </c>
      <c r="N128" s="87">
        <v>0</v>
      </c>
      <c r="O128" s="87">
        <v>0</v>
      </c>
      <c r="P128" s="87">
        <v>0</v>
      </c>
      <c r="Q128" s="87">
        <v>0</v>
      </c>
    </row>
    <row r="129" spans="1:17" x14ac:dyDescent="0.25">
      <c r="A129" s="150" t="s">
        <v>22</v>
      </c>
      <c r="B129" s="87">
        <v>0</v>
      </c>
      <c r="C129" s="87">
        <v>0</v>
      </c>
      <c r="D129" s="87">
        <v>0</v>
      </c>
      <c r="E129" s="87">
        <v>0</v>
      </c>
      <c r="F129" s="87">
        <v>0</v>
      </c>
      <c r="G129" s="87">
        <v>0</v>
      </c>
      <c r="H129" s="87">
        <v>0</v>
      </c>
      <c r="I129" s="87">
        <v>0</v>
      </c>
      <c r="J129" s="87">
        <v>0</v>
      </c>
      <c r="K129" s="87">
        <v>0</v>
      </c>
      <c r="L129" s="87">
        <v>0</v>
      </c>
      <c r="M129" s="87">
        <v>0</v>
      </c>
      <c r="N129" s="87">
        <v>0</v>
      </c>
      <c r="O129" s="87">
        <v>0</v>
      </c>
      <c r="P129" s="87">
        <v>0</v>
      </c>
      <c r="Q129" s="87">
        <v>0</v>
      </c>
    </row>
    <row r="130" spans="1:17" x14ac:dyDescent="0.25">
      <c r="A130" s="152" t="s">
        <v>191</v>
      </c>
      <c r="B130" s="151">
        <v>0</v>
      </c>
      <c r="C130" s="151">
        <v>0</v>
      </c>
      <c r="D130" s="151">
        <v>0</v>
      </c>
      <c r="E130" s="151">
        <v>0</v>
      </c>
      <c r="F130" s="151">
        <v>0</v>
      </c>
      <c r="G130" s="151">
        <v>0</v>
      </c>
      <c r="H130" s="151">
        <v>0</v>
      </c>
      <c r="I130" s="151">
        <v>0</v>
      </c>
      <c r="J130" s="151">
        <v>0</v>
      </c>
      <c r="K130" s="151">
        <v>0</v>
      </c>
      <c r="L130" s="151">
        <v>0</v>
      </c>
      <c r="M130" s="151">
        <v>0</v>
      </c>
      <c r="N130" s="151">
        <v>0</v>
      </c>
      <c r="O130" s="151">
        <v>0</v>
      </c>
      <c r="P130" s="151">
        <v>0</v>
      </c>
      <c r="Q130" s="151">
        <v>0</v>
      </c>
    </row>
    <row r="131" spans="1:17" x14ac:dyDescent="0.25">
      <c r="A131" s="156" t="s">
        <v>181</v>
      </c>
      <c r="B131" s="204">
        <v>0</v>
      </c>
      <c r="C131" s="204">
        <v>0</v>
      </c>
      <c r="D131" s="204">
        <v>0</v>
      </c>
      <c r="E131" s="204">
        <v>0</v>
      </c>
      <c r="F131" s="204">
        <v>0</v>
      </c>
      <c r="G131" s="204">
        <v>0</v>
      </c>
      <c r="H131" s="204">
        <v>0</v>
      </c>
      <c r="I131" s="204">
        <v>0</v>
      </c>
      <c r="J131" s="204">
        <v>0</v>
      </c>
      <c r="K131" s="204">
        <v>0</v>
      </c>
      <c r="L131" s="204">
        <v>0</v>
      </c>
      <c r="M131" s="204">
        <v>0</v>
      </c>
      <c r="N131" s="204">
        <v>0</v>
      </c>
      <c r="O131" s="204">
        <v>0</v>
      </c>
      <c r="P131" s="204">
        <v>0</v>
      </c>
      <c r="Q131" s="204">
        <v>0</v>
      </c>
    </row>
    <row r="132" spans="1:17" x14ac:dyDescent="0.25">
      <c r="A132" s="152" t="s">
        <v>190</v>
      </c>
      <c r="B132" s="151">
        <v>0</v>
      </c>
      <c r="C132" s="151">
        <v>0</v>
      </c>
      <c r="D132" s="151">
        <v>0</v>
      </c>
      <c r="E132" s="151">
        <v>0</v>
      </c>
      <c r="F132" s="151">
        <v>0</v>
      </c>
      <c r="G132" s="151">
        <v>0</v>
      </c>
      <c r="H132" s="151">
        <v>0</v>
      </c>
      <c r="I132" s="151">
        <v>0</v>
      </c>
      <c r="J132" s="151">
        <v>0</v>
      </c>
      <c r="K132" s="151">
        <v>0</v>
      </c>
      <c r="L132" s="151">
        <v>0</v>
      </c>
      <c r="M132" s="151">
        <v>0</v>
      </c>
      <c r="N132" s="151">
        <v>0</v>
      </c>
      <c r="O132" s="151">
        <v>0</v>
      </c>
      <c r="P132" s="151">
        <v>0</v>
      </c>
      <c r="Q132" s="151">
        <v>0</v>
      </c>
    </row>
    <row r="133" spans="1:17" x14ac:dyDescent="0.25">
      <c r="A133" s="154" t="s">
        <v>33</v>
      </c>
      <c r="B133" s="83">
        <v>0</v>
      </c>
      <c r="C133" s="83">
        <v>0</v>
      </c>
      <c r="D133" s="83">
        <v>0</v>
      </c>
      <c r="E133" s="83">
        <v>0</v>
      </c>
      <c r="F133" s="83">
        <v>0</v>
      </c>
      <c r="G133" s="83">
        <v>0</v>
      </c>
      <c r="H133" s="83">
        <v>0</v>
      </c>
      <c r="I133" s="83">
        <v>0</v>
      </c>
      <c r="J133" s="83">
        <v>0</v>
      </c>
      <c r="K133" s="83">
        <v>0</v>
      </c>
      <c r="L133" s="83">
        <v>0</v>
      </c>
      <c r="M133" s="83">
        <v>0</v>
      </c>
      <c r="N133" s="83">
        <v>0</v>
      </c>
      <c r="O133" s="83">
        <v>0</v>
      </c>
      <c r="P133" s="83">
        <v>0</v>
      </c>
      <c r="Q133" s="83">
        <v>0</v>
      </c>
    </row>
    <row r="134" spans="1:17" x14ac:dyDescent="0.25">
      <c r="A134" s="154" t="s">
        <v>30</v>
      </c>
      <c r="B134" s="208">
        <v>0</v>
      </c>
      <c r="C134" s="208">
        <v>0</v>
      </c>
      <c r="D134" s="208">
        <v>0</v>
      </c>
      <c r="E134" s="208">
        <v>0</v>
      </c>
      <c r="F134" s="208">
        <v>0</v>
      </c>
      <c r="G134" s="208">
        <v>0</v>
      </c>
      <c r="H134" s="208">
        <v>0</v>
      </c>
      <c r="I134" s="208">
        <v>0</v>
      </c>
      <c r="J134" s="208">
        <v>0</v>
      </c>
      <c r="K134" s="208">
        <v>0</v>
      </c>
      <c r="L134" s="208">
        <v>0</v>
      </c>
      <c r="M134" s="208">
        <v>0</v>
      </c>
      <c r="N134" s="208">
        <v>0</v>
      </c>
      <c r="O134" s="208">
        <v>0</v>
      </c>
      <c r="P134" s="208">
        <v>0</v>
      </c>
      <c r="Q134" s="208">
        <v>0</v>
      </c>
    </row>
    <row r="135" spans="1:17" x14ac:dyDescent="0.25">
      <c r="A135" s="154" t="s">
        <v>125</v>
      </c>
      <c r="B135" s="208">
        <v>0</v>
      </c>
      <c r="C135" s="208">
        <v>0</v>
      </c>
      <c r="D135" s="208">
        <v>0</v>
      </c>
      <c r="E135" s="208">
        <v>0</v>
      </c>
      <c r="F135" s="208">
        <v>0</v>
      </c>
      <c r="G135" s="208">
        <v>0</v>
      </c>
      <c r="H135" s="208">
        <v>0</v>
      </c>
      <c r="I135" s="208">
        <v>0</v>
      </c>
      <c r="J135" s="208">
        <v>0</v>
      </c>
      <c r="K135" s="208">
        <v>0</v>
      </c>
      <c r="L135" s="208">
        <v>0</v>
      </c>
      <c r="M135" s="208">
        <v>0</v>
      </c>
      <c r="N135" s="208">
        <v>0</v>
      </c>
      <c r="O135" s="208">
        <v>0</v>
      </c>
      <c r="P135" s="208">
        <v>0</v>
      </c>
      <c r="Q135" s="208">
        <v>0</v>
      </c>
    </row>
    <row r="136" spans="1:17" x14ac:dyDescent="0.25">
      <c r="A136" s="154" t="s">
        <v>29</v>
      </c>
      <c r="B136" s="208">
        <v>0</v>
      </c>
      <c r="C136" s="208">
        <v>0</v>
      </c>
      <c r="D136" s="208">
        <v>0</v>
      </c>
      <c r="E136" s="208">
        <v>0</v>
      </c>
      <c r="F136" s="208">
        <v>0</v>
      </c>
      <c r="G136" s="208">
        <v>0</v>
      </c>
      <c r="H136" s="208">
        <v>0</v>
      </c>
      <c r="I136" s="208">
        <v>0</v>
      </c>
      <c r="J136" s="208">
        <v>0</v>
      </c>
      <c r="K136" s="208">
        <v>0</v>
      </c>
      <c r="L136" s="208">
        <v>0</v>
      </c>
      <c r="M136" s="208">
        <v>0</v>
      </c>
      <c r="N136" s="208">
        <v>0</v>
      </c>
      <c r="O136" s="208">
        <v>0</v>
      </c>
      <c r="P136" s="208">
        <v>0</v>
      </c>
      <c r="Q136" s="208">
        <v>0</v>
      </c>
    </row>
    <row r="137" spans="1:17" x14ac:dyDescent="0.25">
      <c r="A137" s="154" t="s">
        <v>26</v>
      </c>
      <c r="B137" s="208">
        <v>0</v>
      </c>
      <c r="C137" s="208">
        <v>0</v>
      </c>
      <c r="D137" s="208">
        <v>0</v>
      </c>
      <c r="E137" s="208">
        <v>0</v>
      </c>
      <c r="F137" s="208">
        <v>0</v>
      </c>
      <c r="G137" s="208">
        <v>0</v>
      </c>
      <c r="H137" s="208">
        <v>0</v>
      </c>
      <c r="I137" s="208">
        <v>0</v>
      </c>
      <c r="J137" s="208">
        <v>0</v>
      </c>
      <c r="K137" s="208">
        <v>0</v>
      </c>
      <c r="L137" s="208">
        <v>0</v>
      </c>
      <c r="M137" s="208">
        <v>0</v>
      </c>
      <c r="N137" s="208">
        <v>0</v>
      </c>
      <c r="O137" s="208">
        <v>0</v>
      </c>
      <c r="P137" s="208">
        <v>0</v>
      </c>
      <c r="Q137" s="208">
        <v>0</v>
      </c>
    </row>
    <row r="138" spans="1:17" x14ac:dyDescent="0.25">
      <c r="A138" s="152" t="s">
        <v>189</v>
      </c>
      <c r="B138" s="151">
        <v>0</v>
      </c>
      <c r="C138" s="151">
        <v>0</v>
      </c>
      <c r="D138" s="151">
        <v>0</v>
      </c>
      <c r="E138" s="151">
        <v>0</v>
      </c>
      <c r="F138" s="151">
        <v>0</v>
      </c>
      <c r="G138" s="151">
        <v>0</v>
      </c>
      <c r="H138" s="151">
        <v>0</v>
      </c>
      <c r="I138" s="151">
        <v>0</v>
      </c>
      <c r="J138" s="151">
        <v>0</v>
      </c>
      <c r="K138" s="151">
        <v>0</v>
      </c>
      <c r="L138" s="151">
        <v>0</v>
      </c>
      <c r="M138" s="151">
        <v>0</v>
      </c>
      <c r="N138" s="151">
        <v>0</v>
      </c>
      <c r="O138" s="151">
        <v>0</v>
      </c>
      <c r="P138" s="151">
        <v>0</v>
      </c>
      <c r="Q138" s="151">
        <v>0</v>
      </c>
    </row>
    <row r="139" spans="1:17" x14ac:dyDescent="0.25">
      <c r="A139" s="156" t="s">
        <v>180</v>
      </c>
      <c r="B139" s="155">
        <v>0</v>
      </c>
      <c r="C139" s="155">
        <v>0</v>
      </c>
      <c r="D139" s="155">
        <v>0</v>
      </c>
      <c r="E139" s="155">
        <v>0</v>
      </c>
      <c r="F139" s="155">
        <v>0</v>
      </c>
      <c r="G139" s="155">
        <v>0</v>
      </c>
      <c r="H139" s="155">
        <v>0</v>
      </c>
      <c r="I139" s="155">
        <v>0</v>
      </c>
      <c r="J139" s="155">
        <v>0</v>
      </c>
      <c r="K139" s="155">
        <v>0</v>
      </c>
      <c r="L139" s="155">
        <v>0</v>
      </c>
      <c r="M139" s="155">
        <v>0</v>
      </c>
      <c r="N139" s="155">
        <v>0</v>
      </c>
      <c r="O139" s="155">
        <v>0</v>
      </c>
      <c r="P139" s="155">
        <v>0</v>
      </c>
      <c r="Q139" s="155">
        <v>0</v>
      </c>
    </row>
    <row r="140" spans="1:17" x14ac:dyDescent="0.25">
      <c r="A140" s="152" t="s">
        <v>193</v>
      </c>
      <c r="B140" s="151">
        <v>0</v>
      </c>
      <c r="C140" s="151">
        <v>0</v>
      </c>
      <c r="D140" s="151">
        <v>0</v>
      </c>
      <c r="E140" s="151">
        <v>0</v>
      </c>
      <c r="F140" s="151">
        <v>0</v>
      </c>
      <c r="G140" s="151">
        <v>0</v>
      </c>
      <c r="H140" s="151">
        <v>0</v>
      </c>
      <c r="I140" s="151">
        <v>0</v>
      </c>
      <c r="J140" s="151">
        <v>0</v>
      </c>
      <c r="K140" s="151">
        <v>0</v>
      </c>
      <c r="L140" s="151">
        <v>0</v>
      </c>
      <c r="M140" s="151">
        <v>0</v>
      </c>
      <c r="N140" s="151">
        <v>0</v>
      </c>
      <c r="O140" s="151">
        <v>0</v>
      </c>
      <c r="P140" s="151">
        <v>0</v>
      </c>
      <c r="Q140" s="151">
        <v>0</v>
      </c>
    </row>
    <row r="141" spans="1:17" x14ac:dyDescent="0.25">
      <c r="A141" s="152" t="s">
        <v>187</v>
      </c>
      <c r="B141" s="151">
        <v>0</v>
      </c>
      <c r="C141" s="151">
        <v>0</v>
      </c>
      <c r="D141" s="151">
        <v>0</v>
      </c>
      <c r="E141" s="151">
        <v>0</v>
      </c>
      <c r="F141" s="151">
        <v>0</v>
      </c>
      <c r="G141" s="151">
        <v>0</v>
      </c>
      <c r="H141" s="151">
        <v>0</v>
      </c>
      <c r="I141" s="151">
        <v>0</v>
      </c>
      <c r="J141" s="151">
        <v>0</v>
      </c>
      <c r="K141" s="151">
        <v>0</v>
      </c>
      <c r="L141" s="151">
        <v>0</v>
      </c>
      <c r="M141" s="151">
        <v>0</v>
      </c>
      <c r="N141" s="151">
        <v>0</v>
      </c>
      <c r="O141" s="151">
        <v>0</v>
      </c>
      <c r="P141" s="151">
        <v>0</v>
      </c>
      <c r="Q141" s="151">
        <v>0</v>
      </c>
    </row>
    <row r="142" spans="1:17" x14ac:dyDescent="0.25">
      <c r="A142" s="150" t="s">
        <v>33</v>
      </c>
      <c r="B142" s="87">
        <v>0</v>
      </c>
      <c r="C142" s="87">
        <v>0</v>
      </c>
      <c r="D142" s="87">
        <v>0</v>
      </c>
      <c r="E142" s="87">
        <v>0</v>
      </c>
      <c r="F142" s="87">
        <v>0</v>
      </c>
      <c r="G142" s="87">
        <v>0</v>
      </c>
      <c r="H142" s="87">
        <v>0</v>
      </c>
      <c r="I142" s="87">
        <v>0</v>
      </c>
      <c r="J142" s="87">
        <v>0</v>
      </c>
      <c r="K142" s="87">
        <v>0</v>
      </c>
      <c r="L142" s="87">
        <v>0</v>
      </c>
      <c r="M142" s="87">
        <v>0</v>
      </c>
      <c r="N142" s="87">
        <v>0</v>
      </c>
      <c r="O142" s="87">
        <v>0</v>
      </c>
      <c r="P142" s="87">
        <v>0</v>
      </c>
      <c r="Q142" s="87">
        <v>0</v>
      </c>
    </row>
    <row r="143" spans="1:17" x14ac:dyDescent="0.25">
      <c r="A143" s="150" t="s">
        <v>31</v>
      </c>
      <c r="B143" s="87">
        <v>0</v>
      </c>
      <c r="C143" s="87">
        <v>0</v>
      </c>
      <c r="D143" s="87">
        <v>0</v>
      </c>
      <c r="E143" s="87">
        <v>0</v>
      </c>
      <c r="F143" s="87">
        <v>0</v>
      </c>
      <c r="G143" s="87">
        <v>0</v>
      </c>
      <c r="H143" s="87">
        <v>0</v>
      </c>
      <c r="I143" s="87">
        <v>0</v>
      </c>
      <c r="J143" s="87">
        <v>0</v>
      </c>
      <c r="K143" s="87">
        <v>0</v>
      </c>
      <c r="L143" s="87">
        <v>0</v>
      </c>
      <c r="M143" s="87">
        <v>0</v>
      </c>
      <c r="N143" s="87">
        <v>0</v>
      </c>
      <c r="O143" s="87">
        <v>0</v>
      </c>
      <c r="P143" s="87">
        <v>0</v>
      </c>
      <c r="Q143" s="87">
        <v>0</v>
      </c>
    </row>
    <row r="144" spans="1:17" x14ac:dyDescent="0.25">
      <c r="A144" s="150" t="s">
        <v>30</v>
      </c>
      <c r="B144" s="87">
        <v>0</v>
      </c>
      <c r="C144" s="87">
        <v>0</v>
      </c>
      <c r="D144" s="87">
        <v>0</v>
      </c>
      <c r="E144" s="87">
        <v>0</v>
      </c>
      <c r="F144" s="87">
        <v>0</v>
      </c>
      <c r="G144" s="87">
        <v>0</v>
      </c>
      <c r="H144" s="87">
        <v>0</v>
      </c>
      <c r="I144" s="87">
        <v>0</v>
      </c>
      <c r="J144" s="87">
        <v>0</v>
      </c>
      <c r="K144" s="87">
        <v>0</v>
      </c>
      <c r="L144" s="87">
        <v>0</v>
      </c>
      <c r="M144" s="87">
        <v>0</v>
      </c>
      <c r="N144" s="87">
        <v>0</v>
      </c>
      <c r="O144" s="87">
        <v>0</v>
      </c>
      <c r="P144" s="87">
        <v>0</v>
      </c>
      <c r="Q144" s="87">
        <v>0</v>
      </c>
    </row>
    <row r="145" spans="1:17" x14ac:dyDescent="0.25">
      <c r="A145" s="150" t="s">
        <v>125</v>
      </c>
      <c r="B145" s="87">
        <v>0</v>
      </c>
      <c r="C145" s="87">
        <v>0</v>
      </c>
      <c r="D145" s="87">
        <v>0</v>
      </c>
      <c r="E145" s="87">
        <v>0</v>
      </c>
      <c r="F145" s="87">
        <v>0</v>
      </c>
      <c r="G145" s="87">
        <v>0</v>
      </c>
      <c r="H145" s="87">
        <v>0</v>
      </c>
      <c r="I145" s="87">
        <v>0</v>
      </c>
      <c r="J145" s="87">
        <v>0</v>
      </c>
      <c r="K145" s="87">
        <v>0</v>
      </c>
      <c r="L145" s="87">
        <v>0</v>
      </c>
      <c r="M145" s="87">
        <v>0</v>
      </c>
      <c r="N145" s="87">
        <v>0</v>
      </c>
      <c r="O145" s="87">
        <v>0</v>
      </c>
      <c r="P145" s="87">
        <v>0</v>
      </c>
      <c r="Q145" s="87">
        <v>0</v>
      </c>
    </row>
    <row r="146" spans="1:17" x14ac:dyDescent="0.25">
      <c r="A146" s="150" t="s">
        <v>29</v>
      </c>
      <c r="B146" s="87">
        <v>0</v>
      </c>
      <c r="C146" s="87">
        <v>0</v>
      </c>
      <c r="D146" s="87">
        <v>0</v>
      </c>
      <c r="E146" s="87">
        <v>0</v>
      </c>
      <c r="F146" s="87">
        <v>0</v>
      </c>
      <c r="G146" s="87">
        <v>0</v>
      </c>
      <c r="H146" s="87">
        <v>0</v>
      </c>
      <c r="I146" s="87">
        <v>0</v>
      </c>
      <c r="J146" s="87">
        <v>0</v>
      </c>
      <c r="K146" s="87">
        <v>0</v>
      </c>
      <c r="L146" s="87">
        <v>0</v>
      </c>
      <c r="M146" s="87">
        <v>0</v>
      </c>
      <c r="N146" s="87">
        <v>0</v>
      </c>
      <c r="O146" s="87">
        <v>0</v>
      </c>
      <c r="P146" s="87">
        <v>0</v>
      </c>
      <c r="Q146" s="87">
        <v>0</v>
      </c>
    </row>
    <row r="147" spans="1:17" x14ac:dyDescent="0.25">
      <c r="A147" s="150" t="s">
        <v>28</v>
      </c>
      <c r="B147" s="87">
        <v>0</v>
      </c>
      <c r="C147" s="87">
        <v>0</v>
      </c>
      <c r="D147" s="87">
        <v>0</v>
      </c>
      <c r="E147" s="87">
        <v>0</v>
      </c>
      <c r="F147" s="87">
        <v>0</v>
      </c>
      <c r="G147" s="87">
        <v>0</v>
      </c>
      <c r="H147" s="87">
        <v>0</v>
      </c>
      <c r="I147" s="87">
        <v>0</v>
      </c>
      <c r="J147" s="87">
        <v>0</v>
      </c>
      <c r="K147" s="87">
        <v>0</v>
      </c>
      <c r="L147" s="87">
        <v>0</v>
      </c>
      <c r="M147" s="87">
        <v>0</v>
      </c>
      <c r="N147" s="87">
        <v>0</v>
      </c>
      <c r="O147" s="87">
        <v>0</v>
      </c>
      <c r="P147" s="87">
        <v>0</v>
      </c>
      <c r="Q147" s="87">
        <v>0</v>
      </c>
    </row>
    <row r="148" spans="1:17" x14ac:dyDescent="0.25">
      <c r="A148" s="150" t="s">
        <v>26</v>
      </c>
      <c r="B148" s="87">
        <v>0</v>
      </c>
      <c r="C148" s="87">
        <v>0</v>
      </c>
      <c r="D148" s="87">
        <v>0</v>
      </c>
      <c r="E148" s="87">
        <v>0</v>
      </c>
      <c r="F148" s="87">
        <v>0</v>
      </c>
      <c r="G148" s="87">
        <v>0</v>
      </c>
      <c r="H148" s="87">
        <v>0</v>
      </c>
      <c r="I148" s="87">
        <v>0</v>
      </c>
      <c r="J148" s="87">
        <v>0</v>
      </c>
      <c r="K148" s="87">
        <v>0</v>
      </c>
      <c r="L148" s="87">
        <v>0</v>
      </c>
      <c r="M148" s="87">
        <v>0</v>
      </c>
      <c r="N148" s="87">
        <v>0</v>
      </c>
      <c r="O148" s="87">
        <v>0</v>
      </c>
      <c r="P148" s="87">
        <v>0</v>
      </c>
      <c r="Q148" s="87">
        <v>0</v>
      </c>
    </row>
    <row r="149" spans="1:17" x14ac:dyDescent="0.25">
      <c r="A149" s="150" t="s">
        <v>25</v>
      </c>
      <c r="B149" s="87">
        <v>0</v>
      </c>
      <c r="C149" s="87">
        <v>0</v>
      </c>
      <c r="D149" s="87">
        <v>0</v>
      </c>
      <c r="E149" s="87">
        <v>0</v>
      </c>
      <c r="F149" s="87">
        <v>0</v>
      </c>
      <c r="G149" s="87">
        <v>0</v>
      </c>
      <c r="H149" s="87">
        <v>0</v>
      </c>
      <c r="I149" s="87">
        <v>0</v>
      </c>
      <c r="J149" s="87">
        <v>0</v>
      </c>
      <c r="K149" s="87">
        <v>0</v>
      </c>
      <c r="L149" s="87">
        <v>0</v>
      </c>
      <c r="M149" s="87">
        <v>0</v>
      </c>
      <c r="N149" s="87">
        <v>0</v>
      </c>
      <c r="O149" s="87">
        <v>0</v>
      </c>
      <c r="P149" s="87">
        <v>0</v>
      </c>
      <c r="Q149" s="87">
        <v>0</v>
      </c>
    </row>
    <row r="150" spans="1:17" x14ac:dyDescent="0.25">
      <c r="A150" s="150" t="s">
        <v>86</v>
      </c>
      <c r="B150" s="87">
        <v>0</v>
      </c>
      <c r="C150" s="87">
        <v>0</v>
      </c>
      <c r="D150" s="87">
        <v>0</v>
      </c>
      <c r="E150" s="87">
        <v>0</v>
      </c>
      <c r="F150" s="87">
        <v>0</v>
      </c>
      <c r="G150" s="87">
        <v>0</v>
      </c>
      <c r="H150" s="87">
        <v>0</v>
      </c>
      <c r="I150" s="87">
        <v>0</v>
      </c>
      <c r="J150" s="87">
        <v>0</v>
      </c>
      <c r="K150" s="87">
        <v>0</v>
      </c>
      <c r="L150" s="87">
        <v>0</v>
      </c>
      <c r="M150" s="87">
        <v>0</v>
      </c>
      <c r="N150" s="87">
        <v>0</v>
      </c>
      <c r="O150" s="87">
        <v>0</v>
      </c>
      <c r="P150" s="87">
        <v>0</v>
      </c>
      <c r="Q150" s="87">
        <v>0</v>
      </c>
    </row>
    <row r="151" spans="1:17" x14ac:dyDescent="0.25">
      <c r="A151" s="150" t="s">
        <v>22</v>
      </c>
      <c r="B151" s="87">
        <v>0</v>
      </c>
      <c r="C151" s="87">
        <v>0</v>
      </c>
      <c r="D151" s="87">
        <v>0</v>
      </c>
      <c r="E151" s="87">
        <v>0</v>
      </c>
      <c r="F151" s="87">
        <v>0</v>
      </c>
      <c r="G151" s="87">
        <v>0</v>
      </c>
      <c r="H151" s="87">
        <v>0</v>
      </c>
      <c r="I151" s="87">
        <v>0</v>
      </c>
      <c r="J151" s="87">
        <v>0</v>
      </c>
      <c r="K151" s="87">
        <v>0</v>
      </c>
      <c r="L151" s="87">
        <v>0</v>
      </c>
      <c r="M151" s="87">
        <v>0</v>
      </c>
      <c r="N151" s="87">
        <v>0</v>
      </c>
      <c r="O151" s="87">
        <v>0</v>
      </c>
      <c r="P151" s="87">
        <v>0</v>
      </c>
      <c r="Q151" s="87">
        <v>0</v>
      </c>
    </row>
    <row r="152" spans="1:17" x14ac:dyDescent="0.25">
      <c r="A152" s="152" t="s">
        <v>186</v>
      </c>
      <c r="B152" s="151">
        <v>0</v>
      </c>
      <c r="C152" s="151">
        <v>0</v>
      </c>
      <c r="D152" s="151">
        <v>0</v>
      </c>
      <c r="E152" s="151">
        <v>0</v>
      </c>
      <c r="F152" s="151">
        <v>0</v>
      </c>
      <c r="G152" s="151">
        <v>0</v>
      </c>
      <c r="H152" s="151">
        <v>0</v>
      </c>
      <c r="I152" s="151">
        <v>0</v>
      </c>
      <c r="J152" s="151">
        <v>0</v>
      </c>
      <c r="K152" s="151">
        <v>0</v>
      </c>
      <c r="L152" s="151">
        <v>0</v>
      </c>
      <c r="M152" s="151">
        <v>0</v>
      </c>
      <c r="N152" s="151">
        <v>0</v>
      </c>
      <c r="O152" s="151">
        <v>0</v>
      </c>
      <c r="P152" s="151">
        <v>0</v>
      </c>
      <c r="Q152" s="151">
        <v>0</v>
      </c>
    </row>
    <row r="153" spans="1:17" x14ac:dyDescent="0.25">
      <c r="A153" s="243" t="s">
        <v>179</v>
      </c>
      <c r="B153" s="242">
        <v>0</v>
      </c>
      <c r="C153" s="242">
        <v>0</v>
      </c>
      <c r="D153" s="242">
        <v>0</v>
      </c>
      <c r="E153" s="242">
        <v>0</v>
      </c>
      <c r="F153" s="242">
        <v>0</v>
      </c>
      <c r="G153" s="242">
        <v>0</v>
      </c>
      <c r="H153" s="242">
        <v>0</v>
      </c>
      <c r="I153" s="242">
        <v>0</v>
      </c>
      <c r="J153" s="242">
        <v>0</v>
      </c>
      <c r="K153" s="242">
        <v>0</v>
      </c>
      <c r="L153" s="242">
        <v>0</v>
      </c>
      <c r="M153" s="242">
        <v>0</v>
      </c>
      <c r="N153" s="242">
        <v>0</v>
      </c>
      <c r="O153" s="242">
        <v>0</v>
      </c>
      <c r="P153" s="242">
        <v>0</v>
      </c>
      <c r="Q153" s="242">
        <v>0</v>
      </c>
    </row>
    <row r="154" spans="1:17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</row>
    <row r="155" spans="1:17" ht="12.75" x14ac:dyDescent="0.25">
      <c r="A155" s="98" t="s">
        <v>134</v>
      </c>
      <c r="B155" s="233"/>
      <c r="C155" s="233"/>
      <c r="D155" s="233"/>
      <c r="E155" s="233"/>
      <c r="F155" s="233"/>
      <c r="G155" s="233"/>
      <c r="H155" s="233"/>
      <c r="I155" s="233"/>
      <c r="J155" s="233"/>
      <c r="K155" s="233"/>
      <c r="L155" s="233"/>
      <c r="M155" s="233"/>
      <c r="N155" s="233"/>
      <c r="O155" s="233"/>
      <c r="P155" s="233"/>
      <c r="Q155" s="233"/>
    </row>
    <row r="156" spans="1:17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</row>
    <row r="157" spans="1:17" x14ac:dyDescent="0.25">
      <c r="A157" s="78" t="s">
        <v>41</v>
      </c>
      <c r="B157" s="77">
        <f t="shared" ref="B157:Q157" si="0">SUM(B$158:B$164,B$166:B$167,B$169:B$172,B173)</f>
        <v>0</v>
      </c>
      <c r="C157" s="77">
        <f t="shared" si="0"/>
        <v>0</v>
      </c>
      <c r="D157" s="77">
        <f t="shared" si="0"/>
        <v>0</v>
      </c>
      <c r="E157" s="77">
        <f t="shared" si="0"/>
        <v>0</v>
      </c>
      <c r="F157" s="77">
        <f t="shared" si="0"/>
        <v>0</v>
      </c>
      <c r="G157" s="77">
        <f t="shared" si="0"/>
        <v>0</v>
      </c>
      <c r="H157" s="77">
        <f t="shared" si="0"/>
        <v>0</v>
      </c>
      <c r="I157" s="77">
        <f t="shared" si="0"/>
        <v>0</v>
      </c>
      <c r="J157" s="77">
        <f t="shared" si="0"/>
        <v>0</v>
      </c>
      <c r="K157" s="77">
        <f t="shared" si="0"/>
        <v>0</v>
      </c>
      <c r="L157" s="77">
        <f t="shared" si="0"/>
        <v>0</v>
      </c>
      <c r="M157" s="77">
        <f t="shared" si="0"/>
        <v>0</v>
      </c>
      <c r="N157" s="77">
        <f t="shared" si="0"/>
        <v>0</v>
      </c>
      <c r="O157" s="77">
        <f t="shared" si="0"/>
        <v>0</v>
      </c>
      <c r="P157" s="77">
        <f t="shared" si="0"/>
        <v>0</v>
      </c>
      <c r="Q157" s="77">
        <f t="shared" si="0"/>
        <v>0</v>
      </c>
    </row>
    <row r="158" spans="1:17" x14ac:dyDescent="0.25">
      <c r="A158" s="132" t="s">
        <v>83</v>
      </c>
      <c r="B158" s="240">
        <f t="shared" ref="B158:Q158" si="1">IF(B$6=0,0,B$6/B$5)</f>
        <v>0</v>
      </c>
      <c r="C158" s="240">
        <f t="shared" si="1"/>
        <v>0</v>
      </c>
      <c r="D158" s="240">
        <f t="shared" si="1"/>
        <v>0</v>
      </c>
      <c r="E158" s="240">
        <f t="shared" si="1"/>
        <v>0</v>
      </c>
      <c r="F158" s="240">
        <f t="shared" si="1"/>
        <v>0</v>
      </c>
      <c r="G158" s="240">
        <f t="shared" si="1"/>
        <v>0</v>
      </c>
      <c r="H158" s="240">
        <f t="shared" si="1"/>
        <v>0</v>
      </c>
      <c r="I158" s="240">
        <f t="shared" si="1"/>
        <v>0</v>
      </c>
      <c r="J158" s="240">
        <f t="shared" si="1"/>
        <v>0</v>
      </c>
      <c r="K158" s="240">
        <f t="shared" si="1"/>
        <v>0</v>
      </c>
      <c r="L158" s="240">
        <f t="shared" si="1"/>
        <v>0</v>
      </c>
      <c r="M158" s="240">
        <f t="shared" si="1"/>
        <v>0</v>
      </c>
      <c r="N158" s="240">
        <f t="shared" si="1"/>
        <v>0</v>
      </c>
      <c r="O158" s="240">
        <f t="shared" si="1"/>
        <v>0</v>
      </c>
      <c r="P158" s="240">
        <f t="shared" si="1"/>
        <v>0</v>
      </c>
      <c r="Q158" s="240">
        <f t="shared" si="1"/>
        <v>0</v>
      </c>
    </row>
    <row r="159" spans="1:17" x14ac:dyDescent="0.25">
      <c r="A159" s="76" t="s">
        <v>82</v>
      </c>
      <c r="B159" s="239">
        <f t="shared" ref="B159:Q159" si="2">IF(B$7=0,0,B$7/B$5)</f>
        <v>0</v>
      </c>
      <c r="C159" s="239">
        <f t="shared" si="2"/>
        <v>0</v>
      </c>
      <c r="D159" s="239">
        <f t="shared" si="2"/>
        <v>0</v>
      </c>
      <c r="E159" s="239">
        <f t="shared" si="2"/>
        <v>0</v>
      </c>
      <c r="F159" s="239">
        <f t="shared" si="2"/>
        <v>0</v>
      </c>
      <c r="G159" s="239">
        <f t="shared" si="2"/>
        <v>0</v>
      </c>
      <c r="H159" s="239">
        <f t="shared" si="2"/>
        <v>0</v>
      </c>
      <c r="I159" s="239">
        <f t="shared" si="2"/>
        <v>0</v>
      </c>
      <c r="J159" s="239">
        <f t="shared" si="2"/>
        <v>0</v>
      </c>
      <c r="K159" s="239">
        <f t="shared" si="2"/>
        <v>0</v>
      </c>
      <c r="L159" s="239">
        <f t="shared" si="2"/>
        <v>0</v>
      </c>
      <c r="M159" s="239">
        <f t="shared" si="2"/>
        <v>0</v>
      </c>
      <c r="N159" s="239">
        <f t="shared" si="2"/>
        <v>0</v>
      </c>
      <c r="O159" s="239">
        <f t="shared" si="2"/>
        <v>0</v>
      </c>
      <c r="P159" s="239">
        <f t="shared" si="2"/>
        <v>0</v>
      </c>
      <c r="Q159" s="239">
        <f t="shared" si="2"/>
        <v>0</v>
      </c>
    </row>
    <row r="160" spans="1:17" x14ac:dyDescent="0.25">
      <c r="A160" s="76" t="s">
        <v>81</v>
      </c>
      <c r="B160" s="239">
        <f t="shared" ref="B160:Q160" si="3">IF(B$8=0,0,B$8/B$5)</f>
        <v>0</v>
      </c>
      <c r="C160" s="239">
        <f t="shared" si="3"/>
        <v>0</v>
      </c>
      <c r="D160" s="239">
        <f t="shared" si="3"/>
        <v>0</v>
      </c>
      <c r="E160" s="239">
        <f t="shared" si="3"/>
        <v>0</v>
      </c>
      <c r="F160" s="239">
        <f t="shared" si="3"/>
        <v>0</v>
      </c>
      <c r="G160" s="239">
        <f t="shared" si="3"/>
        <v>0</v>
      </c>
      <c r="H160" s="239">
        <f t="shared" si="3"/>
        <v>0</v>
      </c>
      <c r="I160" s="239">
        <f t="shared" si="3"/>
        <v>0</v>
      </c>
      <c r="J160" s="239">
        <f t="shared" si="3"/>
        <v>0</v>
      </c>
      <c r="K160" s="239">
        <f t="shared" si="3"/>
        <v>0</v>
      </c>
      <c r="L160" s="239">
        <f t="shared" si="3"/>
        <v>0</v>
      </c>
      <c r="M160" s="239">
        <f t="shared" si="3"/>
        <v>0</v>
      </c>
      <c r="N160" s="239">
        <f t="shared" si="3"/>
        <v>0</v>
      </c>
      <c r="O160" s="239">
        <f t="shared" si="3"/>
        <v>0</v>
      </c>
      <c r="P160" s="239">
        <f t="shared" si="3"/>
        <v>0</v>
      </c>
      <c r="Q160" s="239">
        <f t="shared" si="3"/>
        <v>0</v>
      </c>
    </row>
    <row r="161" spans="1:17" x14ac:dyDescent="0.25">
      <c r="A161" s="76" t="s">
        <v>80</v>
      </c>
      <c r="B161" s="239">
        <f t="shared" ref="B161:Q161" si="4">IF(B$9=0,0,B$9/B$5)</f>
        <v>0</v>
      </c>
      <c r="C161" s="239">
        <f t="shared" si="4"/>
        <v>0</v>
      </c>
      <c r="D161" s="239">
        <f t="shared" si="4"/>
        <v>0</v>
      </c>
      <c r="E161" s="239">
        <f t="shared" si="4"/>
        <v>0</v>
      </c>
      <c r="F161" s="239">
        <f t="shared" si="4"/>
        <v>0</v>
      </c>
      <c r="G161" s="239">
        <f t="shared" si="4"/>
        <v>0</v>
      </c>
      <c r="H161" s="239">
        <f t="shared" si="4"/>
        <v>0</v>
      </c>
      <c r="I161" s="239">
        <f t="shared" si="4"/>
        <v>0</v>
      </c>
      <c r="J161" s="239">
        <f t="shared" si="4"/>
        <v>0</v>
      </c>
      <c r="K161" s="239">
        <f t="shared" si="4"/>
        <v>0</v>
      </c>
      <c r="L161" s="239">
        <f t="shared" si="4"/>
        <v>0</v>
      </c>
      <c r="M161" s="239">
        <f t="shared" si="4"/>
        <v>0</v>
      </c>
      <c r="N161" s="239">
        <f t="shared" si="4"/>
        <v>0</v>
      </c>
      <c r="O161" s="239">
        <f t="shared" si="4"/>
        <v>0</v>
      </c>
      <c r="P161" s="239">
        <f t="shared" si="4"/>
        <v>0</v>
      </c>
      <c r="Q161" s="239">
        <f t="shared" si="4"/>
        <v>0</v>
      </c>
    </row>
    <row r="162" spans="1:17" x14ac:dyDescent="0.25">
      <c r="A162" s="129" t="s">
        <v>79</v>
      </c>
      <c r="B162" s="238">
        <f t="shared" ref="B162:Q162" si="5">IF(B$10=0,0,B$10/B$5)</f>
        <v>0</v>
      </c>
      <c r="C162" s="238">
        <f t="shared" si="5"/>
        <v>0</v>
      </c>
      <c r="D162" s="238">
        <f t="shared" si="5"/>
        <v>0</v>
      </c>
      <c r="E162" s="238">
        <f t="shared" si="5"/>
        <v>0</v>
      </c>
      <c r="F162" s="238">
        <f t="shared" si="5"/>
        <v>0</v>
      </c>
      <c r="G162" s="238">
        <f t="shared" si="5"/>
        <v>0</v>
      </c>
      <c r="H162" s="238">
        <f t="shared" si="5"/>
        <v>0</v>
      </c>
      <c r="I162" s="238">
        <f t="shared" si="5"/>
        <v>0</v>
      </c>
      <c r="J162" s="238">
        <f t="shared" si="5"/>
        <v>0</v>
      </c>
      <c r="K162" s="238">
        <f t="shared" si="5"/>
        <v>0</v>
      </c>
      <c r="L162" s="238">
        <f t="shared" si="5"/>
        <v>0</v>
      </c>
      <c r="M162" s="238">
        <f t="shared" si="5"/>
        <v>0</v>
      </c>
      <c r="N162" s="238">
        <f t="shared" si="5"/>
        <v>0</v>
      </c>
      <c r="O162" s="238">
        <f t="shared" si="5"/>
        <v>0</v>
      </c>
      <c r="P162" s="238">
        <f t="shared" si="5"/>
        <v>0</v>
      </c>
      <c r="Q162" s="238">
        <f t="shared" si="5"/>
        <v>0</v>
      </c>
    </row>
    <row r="163" spans="1:17" x14ac:dyDescent="0.25">
      <c r="A163" s="232" t="s">
        <v>185</v>
      </c>
      <c r="B163" s="241">
        <f t="shared" ref="B163:Q163" si="6">IF(B$15=0,0,B$15/B$5)</f>
        <v>0</v>
      </c>
      <c r="C163" s="241">
        <f t="shared" si="6"/>
        <v>0</v>
      </c>
      <c r="D163" s="241">
        <f t="shared" si="6"/>
        <v>0</v>
      </c>
      <c r="E163" s="241">
        <f t="shared" si="6"/>
        <v>0</v>
      </c>
      <c r="F163" s="241">
        <f t="shared" si="6"/>
        <v>0</v>
      </c>
      <c r="G163" s="241">
        <f t="shared" si="6"/>
        <v>0</v>
      </c>
      <c r="H163" s="241">
        <f t="shared" si="6"/>
        <v>0</v>
      </c>
      <c r="I163" s="241">
        <f t="shared" si="6"/>
        <v>0</v>
      </c>
      <c r="J163" s="241">
        <f t="shared" si="6"/>
        <v>0</v>
      </c>
      <c r="K163" s="241">
        <f t="shared" si="6"/>
        <v>0</v>
      </c>
      <c r="L163" s="241">
        <f t="shared" si="6"/>
        <v>0</v>
      </c>
      <c r="M163" s="241">
        <f t="shared" si="6"/>
        <v>0</v>
      </c>
      <c r="N163" s="241">
        <f t="shared" si="6"/>
        <v>0</v>
      </c>
      <c r="O163" s="241">
        <f t="shared" si="6"/>
        <v>0</v>
      </c>
      <c r="P163" s="241">
        <f t="shared" si="6"/>
        <v>0</v>
      </c>
      <c r="Q163" s="241">
        <f t="shared" si="6"/>
        <v>0</v>
      </c>
    </row>
    <row r="164" spans="1:17" x14ac:dyDescent="0.25">
      <c r="A164" s="127" t="s">
        <v>184</v>
      </c>
      <c r="B164" s="237">
        <f t="shared" ref="B164:Q164" si="7">IF(B$24=0,0,B$24/B$5)</f>
        <v>0</v>
      </c>
      <c r="C164" s="237">
        <f t="shared" si="7"/>
        <v>0</v>
      </c>
      <c r="D164" s="237">
        <f t="shared" si="7"/>
        <v>0</v>
      </c>
      <c r="E164" s="237">
        <f t="shared" si="7"/>
        <v>0</v>
      </c>
      <c r="F164" s="237">
        <f t="shared" si="7"/>
        <v>0</v>
      </c>
      <c r="G164" s="237">
        <f t="shared" si="7"/>
        <v>0</v>
      </c>
      <c r="H164" s="237">
        <f t="shared" si="7"/>
        <v>0</v>
      </c>
      <c r="I164" s="237">
        <f t="shared" si="7"/>
        <v>0</v>
      </c>
      <c r="J164" s="237">
        <f t="shared" si="7"/>
        <v>0</v>
      </c>
      <c r="K164" s="237">
        <f t="shared" si="7"/>
        <v>0</v>
      </c>
      <c r="L164" s="237">
        <f t="shared" si="7"/>
        <v>0</v>
      </c>
      <c r="M164" s="237">
        <f t="shared" si="7"/>
        <v>0</v>
      </c>
      <c r="N164" s="237">
        <f t="shared" si="7"/>
        <v>0</v>
      </c>
      <c r="O164" s="237">
        <f t="shared" si="7"/>
        <v>0</v>
      </c>
      <c r="P164" s="237">
        <f t="shared" si="7"/>
        <v>0</v>
      </c>
      <c r="Q164" s="237">
        <f t="shared" si="7"/>
        <v>0</v>
      </c>
    </row>
    <row r="165" spans="1:17" x14ac:dyDescent="0.25">
      <c r="A165" s="127" t="s">
        <v>181</v>
      </c>
      <c r="B165" s="237">
        <f t="shared" ref="B165:Q165" si="8">IF(B$35=0,0,B$35/B$5)</f>
        <v>0</v>
      </c>
      <c r="C165" s="237">
        <f t="shared" si="8"/>
        <v>0</v>
      </c>
      <c r="D165" s="237">
        <f t="shared" si="8"/>
        <v>0</v>
      </c>
      <c r="E165" s="237">
        <f t="shared" si="8"/>
        <v>0</v>
      </c>
      <c r="F165" s="237">
        <f t="shared" si="8"/>
        <v>0</v>
      </c>
      <c r="G165" s="237">
        <f t="shared" si="8"/>
        <v>0</v>
      </c>
      <c r="H165" s="237">
        <f t="shared" si="8"/>
        <v>0</v>
      </c>
      <c r="I165" s="237">
        <f t="shared" si="8"/>
        <v>0</v>
      </c>
      <c r="J165" s="237">
        <f t="shared" si="8"/>
        <v>0</v>
      </c>
      <c r="K165" s="237">
        <f t="shared" si="8"/>
        <v>0</v>
      </c>
      <c r="L165" s="237">
        <f t="shared" si="8"/>
        <v>0</v>
      </c>
      <c r="M165" s="237">
        <f t="shared" si="8"/>
        <v>0</v>
      </c>
      <c r="N165" s="237">
        <f t="shared" si="8"/>
        <v>0</v>
      </c>
      <c r="O165" s="237">
        <f t="shared" si="8"/>
        <v>0</v>
      </c>
      <c r="P165" s="237">
        <f t="shared" si="8"/>
        <v>0</v>
      </c>
      <c r="Q165" s="237">
        <f t="shared" si="8"/>
        <v>0</v>
      </c>
    </row>
    <row r="166" spans="1:17" x14ac:dyDescent="0.25">
      <c r="A166" s="142" t="s">
        <v>190</v>
      </c>
      <c r="B166" s="235">
        <f t="shared" ref="B166:Q166" si="9">IF(B$36=0,0,B$36/B$5)</f>
        <v>0</v>
      </c>
      <c r="C166" s="235">
        <f t="shared" si="9"/>
        <v>0</v>
      </c>
      <c r="D166" s="235">
        <f t="shared" si="9"/>
        <v>0</v>
      </c>
      <c r="E166" s="235">
        <f t="shared" si="9"/>
        <v>0</v>
      </c>
      <c r="F166" s="235">
        <f t="shared" si="9"/>
        <v>0</v>
      </c>
      <c r="G166" s="235">
        <f t="shared" si="9"/>
        <v>0</v>
      </c>
      <c r="H166" s="235">
        <f t="shared" si="9"/>
        <v>0</v>
      </c>
      <c r="I166" s="235">
        <f t="shared" si="9"/>
        <v>0</v>
      </c>
      <c r="J166" s="235">
        <f t="shared" si="9"/>
        <v>0</v>
      </c>
      <c r="K166" s="235">
        <f t="shared" si="9"/>
        <v>0</v>
      </c>
      <c r="L166" s="235">
        <f t="shared" si="9"/>
        <v>0</v>
      </c>
      <c r="M166" s="235">
        <f t="shared" si="9"/>
        <v>0</v>
      </c>
      <c r="N166" s="235">
        <f t="shared" si="9"/>
        <v>0</v>
      </c>
      <c r="O166" s="235">
        <f t="shared" si="9"/>
        <v>0</v>
      </c>
      <c r="P166" s="235">
        <f t="shared" si="9"/>
        <v>0</v>
      </c>
      <c r="Q166" s="235">
        <f t="shared" si="9"/>
        <v>0</v>
      </c>
    </row>
    <row r="167" spans="1:17" x14ac:dyDescent="0.25">
      <c r="A167" s="142" t="s">
        <v>189</v>
      </c>
      <c r="B167" s="235">
        <f t="shared" ref="B167:Q167" si="10">IF(B$42=0,0,B$42/B$5)</f>
        <v>0</v>
      </c>
      <c r="C167" s="235">
        <f t="shared" si="10"/>
        <v>0</v>
      </c>
      <c r="D167" s="235">
        <f t="shared" si="10"/>
        <v>0</v>
      </c>
      <c r="E167" s="235">
        <f t="shared" si="10"/>
        <v>0</v>
      </c>
      <c r="F167" s="235">
        <f t="shared" si="10"/>
        <v>0</v>
      </c>
      <c r="G167" s="235">
        <f t="shared" si="10"/>
        <v>0</v>
      </c>
      <c r="H167" s="235">
        <f t="shared" si="10"/>
        <v>0</v>
      </c>
      <c r="I167" s="235">
        <f t="shared" si="10"/>
        <v>0</v>
      </c>
      <c r="J167" s="235">
        <f t="shared" si="10"/>
        <v>0</v>
      </c>
      <c r="K167" s="235">
        <f t="shared" si="10"/>
        <v>0</v>
      </c>
      <c r="L167" s="235">
        <f t="shared" si="10"/>
        <v>0</v>
      </c>
      <c r="M167" s="235">
        <f t="shared" si="10"/>
        <v>0</v>
      </c>
      <c r="N167" s="235">
        <f t="shared" si="10"/>
        <v>0</v>
      </c>
      <c r="O167" s="235">
        <f t="shared" si="10"/>
        <v>0</v>
      </c>
      <c r="P167" s="235">
        <f t="shared" si="10"/>
        <v>0</v>
      </c>
      <c r="Q167" s="235">
        <f t="shared" si="10"/>
        <v>0</v>
      </c>
    </row>
    <row r="168" spans="1:17" x14ac:dyDescent="0.25">
      <c r="A168" s="127" t="s">
        <v>180</v>
      </c>
      <c r="B168" s="236">
        <f t="shared" ref="B168:Q168" si="11">IF(B$43=0,0,B$43/B$5)</f>
        <v>0</v>
      </c>
      <c r="C168" s="236">
        <f t="shared" si="11"/>
        <v>0</v>
      </c>
      <c r="D168" s="236">
        <f t="shared" si="11"/>
        <v>0</v>
      </c>
      <c r="E168" s="236">
        <f t="shared" si="11"/>
        <v>0</v>
      </c>
      <c r="F168" s="236">
        <f t="shared" si="11"/>
        <v>0</v>
      </c>
      <c r="G168" s="236">
        <f t="shared" si="11"/>
        <v>0</v>
      </c>
      <c r="H168" s="236">
        <f t="shared" si="11"/>
        <v>0</v>
      </c>
      <c r="I168" s="236">
        <f t="shared" si="11"/>
        <v>0</v>
      </c>
      <c r="J168" s="236">
        <f t="shared" si="11"/>
        <v>0</v>
      </c>
      <c r="K168" s="236">
        <f t="shared" si="11"/>
        <v>0</v>
      </c>
      <c r="L168" s="236">
        <f t="shared" si="11"/>
        <v>0</v>
      </c>
      <c r="M168" s="236">
        <f t="shared" si="11"/>
        <v>0</v>
      </c>
      <c r="N168" s="236">
        <f t="shared" si="11"/>
        <v>0</v>
      </c>
      <c r="O168" s="236">
        <f t="shared" si="11"/>
        <v>0</v>
      </c>
      <c r="P168" s="236">
        <f t="shared" si="11"/>
        <v>0</v>
      </c>
      <c r="Q168" s="236">
        <f t="shared" si="11"/>
        <v>0</v>
      </c>
    </row>
    <row r="169" spans="1:17" x14ac:dyDescent="0.25">
      <c r="A169" s="142" t="s">
        <v>188</v>
      </c>
      <c r="B169" s="235">
        <f t="shared" ref="B169:Q169" si="12">IF(B$44=0,0,B$44/B$5)</f>
        <v>0</v>
      </c>
      <c r="C169" s="235">
        <f t="shared" si="12"/>
        <v>0</v>
      </c>
      <c r="D169" s="235">
        <f t="shared" si="12"/>
        <v>0</v>
      </c>
      <c r="E169" s="235">
        <f t="shared" si="12"/>
        <v>0</v>
      </c>
      <c r="F169" s="235">
        <f t="shared" si="12"/>
        <v>0</v>
      </c>
      <c r="G169" s="235">
        <f t="shared" si="12"/>
        <v>0</v>
      </c>
      <c r="H169" s="235">
        <f t="shared" si="12"/>
        <v>0</v>
      </c>
      <c r="I169" s="235">
        <f t="shared" si="12"/>
        <v>0</v>
      </c>
      <c r="J169" s="235">
        <f t="shared" si="12"/>
        <v>0</v>
      </c>
      <c r="K169" s="235">
        <f t="shared" si="12"/>
        <v>0</v>
      </c>
      <c r="L169" s="235">
        <f t="shared" si="12"/>
        <v>0</v>
      </c>
      <c r="M169" s="235">
        <f t="shared" si="12"/>
        <v>0</v>
      </c>
      <c r="N169" s="235">
        <f t="shared" si="12"/>
        <v>0</v>
      </c>
      <c r="O169" s="235">
        <f t="shared" si="12"/>
        <v>0</v>
      </c>
      <c r="P169" s="235">
        <f t="shared" si="12"/>
        <v>0</v>
      </c>
      <c r="Q169" s="235">
        <f t="shared" si="12"/>
        <v>0</v>
      </c>
    </row>
    <row r="170" spans="1:17" x14ac:dyDescent="0.25">
      <c r="A170" s="142" t="s">
        <v>187</v>
      </c>
      <c r="B170" s="235">
        <f t="shared" ref="B170:Q170" si="13">IF(B$45=0,0,B$45/B$5)</f>
        <v>0</v>
      </c>
      <c r="C170" s="235">
        <f t="shared" si="13"/>
        <v>0</v>
      </c>
      <c r="D170" s="235">
        <f t="shared" si="13"/>
        <v>0</v>
      </c>
      <c r="E170" s="235">
        <f t="shared" si="13"/>
        <v>0</v>
      </c>
      <c r="F170" s="235">
        <f t="shared" si="13"/>
        <v>0</v>
      </c>
      <c r="G170" s="235">
        <f t="shared" si="13"/>
        <v>0</v>
      </c>
      <c r="H170" s="235">
        <f t="shared" si="13"/>
        <v>0</v>
      </c>
      <c r="I170" s="235">
        <f t="shared" si="13"/>
        <v>0</v>
      </c>
      <c r="J170" s="235">
        <f t="shared" si="13"/>
        <v>0</v>
      </c>
      <c r="K170" s="235">
        <f t="shared" si="13"/>
        <v>0</v>
      </c>
      <c r="L170" s="235">
        <f t="shared" si="13"/>
        <v>0</v>
      </c>
      <c r="M170" s="235">
        <f t="shared" si="13"/>
        <v>0</v>
      </c>
      <c r="N170" s="235">
        <f t="shared" si="13"/>
        <v>0</v>
      </c>
      <c r="O170" s="235">
        <f t="shared" si="13"/>
        <v>0</v>
      </c>
      <c r="P170" s="235">
        <f t="shared" si="13"/>
        <v>0</v>
      </c>
      <c r="Q170" s="235">
        <f t="shared" si="13"/>
        <v>0</v>
      </c>
    </row>
    <row r="171" spans="1:17" x14ac:dyDescent="0.25">
      <c r="A171" s="142" t="s">
        <v>186</v>
      </c>
      <c r="B171" s="235">
        <f t="shared" ref="B171:Q171" si="14">IF(B$56=0,0,B$56/B$5)</f>
        <v>0</v>
      </c>
      <c r="C171" s="235">
        <f t="shared" si="14"/>
        <v>0</v>
      </c>
      <c r="D171" s="235">
        <f t="shared" si="14"/>
        <v>0</v>
      </c>
      <c r="E171" s="235">
        <f t="shared" si="14"/>
        <v>0</v>
      </c>
      <c r="F171" s="235">
        <f t="shared" si="14"/>
        <v>0</v>
      </c>
      <c r="G171" s="235">
        <f t="shared" si="14"/>
        <v>0</v>
      </c>
      <c r="H171" s="235">
        <f t="shared" si="14"/>
        <v>0</v>
      </c>
      <c r="I171" s="235">
        <f t="shared" si="14"/>
        <v>0</v>
      </c>
      <c r="J171" s="235">
        <f t="shared" si="14"/>
        <v>0</v>
      </c>
      <c r="K171" s="235">
        <f t="shared" si="14"/>
        <v>0</v>
      </c>
      <c r="L171" s="235">
        <f t="shared" si="14"/>
        <v>0</v>
      </c>
      <c r="M171" s="235">
        <f t="shared" si="14"/>
        <v>0</v>
      </c>
      <c r="N171" s="235">
        <f t="shared" si="14"/>
        <v>0</v>
      </c>
      <c r="O171" s="235">
        <f t="shared" si="14"/>
        <v>0</v>
      </c>
      <c r="P171" s="235">
        <f t="shared" si="14"/>
        <v>0</v>
      </c>
      <c r="Q171" s="235">
        <f t="shared" si="14"/>
        <v>0</v>
      </c>
    </row>
    <row r="172" spans="1:17" x14ac:dyDescent="0.25">
      <c r="A172" s="127" t="s">
        <v>179</v>
      </c>
      <c r="B172" s="236">
        <f t="shared" ref="B172:Q172" si="15">IF(B$57=0,0,B$57/B$5)</f>
        <v>0</v>
      </c>
      <c r="C172" s="236">
        <f t="shared" si="15"/>
        <v>0</v>
      </c>
      <c r="D172" s="236">
        <f t="shared" si="15"/>
        <v>0</v>
      </c>
      <c r="E172" s="236">
        <f t="shared" si="15"/>
        <v>0</v>
      </c>
      <c r="F172" s="236">
        <f t="shared" si="15"/>
        <v>0</v>
      </c>
      <c r="G172" s="236">
        <f t="shared" si="15"/>
        <v>0</v>
      </c>
      <c r="H172" s="236">
        <f t="shared" si="15"/>
        <v>0</v>
      </c>
      <c r="I172" s="236">
        <f t="shared" si="15"/>
        <v>0</v>
      </c>
      <c r="J172" s="236">
        <f t="shared" si="15"/>
        <v>0</v>
      </c>
      <c r="K172" s="236">
        <f t="shared" si="15"/>
        <v>0</v>
      </c>
      <c r="L172" s="236">
        <f t="shared" si="15"/>
        <v>0</v>
      </c>
      <c r="M172" s="236">
        <f t="shared" si="15"/>
        <v>0</v>
      </c>
      <c r="N172" s="236">
        <f t="shared" si="15"/>
        <v>0</v>
      </c>
      <c r="O172" s="236">
        <f t="shared" si="15"/>
        <v>0</v>
      </c>
      <c r="P172" s="236">
        <f t="shared" si="15"/>
        <v>0</v>
      </c>
      <c r="Q172" s="236">
        <f t="shared" si="15"/>
        <v>0</v>
      </c>
    </row>
    <row r="173" spans="1:17" x14ac:dyDescent="0.25">
      <c r="A173" s="177" t="s">
        <v>98</v>
      </c>
      <c r="B173" s="209">
        <f t="shared" ref="B173:Q173" si="16">IF(B$58=0,0,B$58/B$5)</f>
        <v>0</v>
      </c>
      <c r="C173" s="209">
        <f t="shared" si="16"/>
        <v>0</v>
      </c>
      <c r="D173" s="209">
        <f t="shared" si="16"/>
        <v>0</v>
      </c>
      <c r="E173" s="209">
        <f t="shared" si="16"/>
        <v>0</v>
      </c>
      <c r="F173" s="209">
        <f t="shared" si="16"/>
        <v>0</v>
      </c>
      <c r="G173" s="209">
        <f t="shared" si="16"/>
        <v>0</v>
      </c>
      <c r="H173" s="209">
        <f t="shared" si="16"/>
        <v>0</v>
      </c>
      <c r="I173" s="209">
        <f t="shared" si="16"/>
        <v>0</v>
      </c>
      <c r="J173" s="209">
        <f t="shared" si="16"/>
        <v>0</v>
      </c>
      <c r="K173" s="209">
        <f t="shared" si="16"/>
        <v>0</v>
      </c>
      <c r="L173" s="209">
        <f t="shared" si="16"/>
        <v>0</v>
      </c>
      <c r="M173" s="209">
        <f t="shared" si="16"/>
        <v>0</v>
      </c>
      <c r="N173" s="209">
        <f t="shared" si="16"/>
        <v>0</v>
      </c>
      <c r="O173" s="209">
        <f t="shared" si="16"/>
        <v>0</v>
      </c>
      <c r="P173" s="209">
        <f t="shared" si="16"/>
        <v>0</v>
      </c>
      <c r="Q173" s="209">
        <f t="shared" si="16"/>
        <v>0</v>
      </c>
    </row>
    <row r="174" spans="1:17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</row>
    <row r="175" spans="1:17" x14ac:dyDescent="0.25">
      <c r="A175" s="78" t="s">
        <v>40</v>
      </c>
      <c r="B175" s="77">
        <f t="shared" ref="B175:Q175" si="17">SUM(B$176:B$180,B$182:B$183,B$185:B$186,B$188:B$191,B192)</f>
        <v>0</v>
      </c>
      <c r="C175" s="77">
        <f t="shared" si="17"/>
        <v>0</v>
      </c>
      <c r="D175" s="77">
        <f t="shared" si="17"/>
        <v>0</v>
      </c>
      <c r="E175" s="77">
        <f t="shared" si="17"/>
        <v>0</v>
      </c>
      <c r="F175" s="77">
        <f t="shared" si="17"/>
        <v>0</v>
      </c>
      <c r="G175" s="77">
        <f t="shared" si="17"/>
        <v>0</v>
      </c>
      <c r="H175" s="77">
        <f t="shared" si="17"/>
        <v>0</v>
      </c>
      <c r="I175" s="77">
        <f t="shared" si="17"/>
        <v>0</v>
      </c>
      <c r="J175" s="77">
        <f t="shared" si="17"/>
        <v>0</v>
      </c>
      <c r="K175" s="77">
        <f t="shared" si="17"/>
        <v>0</v>
      </c>
      <c r="L175" s="77">
        <f t="shared" si="17"/>
        <v>1</v>
      </c>
      <c r="M175" s="77">
        <f t="shared" si="17"/>
        <v>1</v>
      </c>
      <c r="N175" s="77">
        <f t="shared" si="17"/>
        <v>1</v>
      </c>
      <c r="O175" s="77">
        <f t="shared" si="17"/>
        <v>1</v>
      </c>
      <c r="P175" s="77">
        <f t="shared" si="17"/>
        <v>1</v>
      </c>
      <c r="Q175" s="77">
        <f t="shared" si="17"/>
        <v>1</v>
      </c>
    </row>
    <row r="176" spans="1:17" x14ac:dyDescent="0.25">
      <c r="A176" s="132" t="s">
        <v>83</v>
      </c>
      <c r="B176" s="240">
        <f t="shared" ref="B176:Q176" si="18">IF(B$61=0,0,B$61/B$60)</f>
        <v>0</v>
      </c>
      <c r="C176" s="240">
        <f t="shared" si="18"/>
        <v>0</v>
      </c>
      <c r="D176" s="240">
        <f t="shared" si="18"/>
        <v>0</v>
      </c>
      <c r="E176" s="240">
        <f t="shared" si="18"/>
        <v>0</v>
      </c>
      <c r="F176" s="240">
        <f t="shared" si="18"/>
        <v>0</v>
      </c>
      <c r="G176" s="240">
        <f t="shared" si="18"/>
        <v>0</v>
      </c>
      <c r="H176" s="240">
        <f t="shared" si="18"/>
        <v>0</v>
      </c>
      <c r="I176" s="240">
        <f t="shared" si="18"/>
        <v>0</v>
      </c>
      <c r="J176" s="240">
        <f t="shared" si="18"/>
        <v>0</v>
      </c>
      <c r="K176" s="240">
        <f t="shared" si="18"/>
        <v>0</v>
      </c>
      <c r="L176" s="240">
        <f t="shared" si="18"/>
        <v>0</v>
      </c>
      <c r="M176" s="240">
        <f t="shared" si="18"/>
        <v>0</v>
      </c>
      <c r="N176" s="240">
        <f t="shared" si="18"/>
        <v>0</v>
      </c>
      <c r="O176" s="240">
        <f t="shared" si="18"/>
        <v>0</v>
      </c>
      <c r="P176" s="240">
        <f t="shared" si="18"/>
        <v>0</v>
      </c>
      <c r="Q176" s="240">
        <f t="shared" si="18"/>
        <v>0</v>
      </c>
    </row>
    <row r="177" spans="1:17" x14ac:dyDescent="0.25">
      <c r="A177" s="76" t="s">
        <v>82</v>
      </c>
      <c r="B177" s="239">
        <f t="shared" ref="B177:Q177" si="19">IF(B$62=0,0,B$62/B$60)</f>
        <v>0</v>
      </c>
      <c r="C177" s="239">
        <f t="shared" si="19"/>
        <v>0</v>
      </c>
      <c r="D177" s="239">
        <f t="shared" si="19"/>
        <v>0</v>
      </c>
      <c r="E177" s="239">
        <f t="shared" si="19"/>
        <v>0</v>
      </c>
      <c r="F177" s="239">
        <f t="shared" si="19"/>
        <v>0</v>
      </c>
      <c r="G177" s="239">
        <f t="shared" si="19"/>
        <v>0</v>
      </c>
      <c r="H177" s="239">
        <f t="shared" si="19"/>
        <v>0</v>
      </c>
      <c r="I177" s="239">
        <f t="shared" si="19"/>
        <v>0</v>
      </c>
      <c r="J177" s="239">
        <f t="shared" si="19"/>
        <v>0</v>
      </c>
      <c r="K177" s="239">
        <f t="shared" si="19"/>
        <v>0</v>
      </c>
      <c r="L177" s="239">
        <f t="shared" si="19"/>
        <v>0</v>
      </c>
      <c r="M177" s="239">
        <f t="shared" si="19"/>
        <v>0</v>
      </c>
      <c r="N177" s="239">
        <f t="shared" si="19"/>
        <v>0</v>
      </c>
      <c r="O177" s="239">
        <f t="shared" si="19"/>
        <v>0</v>
      </c>
      <c r="P177" s="239">
        <f t="shared" si="19"/>
        <v>0</v>
      </c>
      <c r="Q177" s="239">
        <f t="shared" si="19"/>
        <v>0</v>
      </c>
    </row>
    <row r="178" spans="1:17" x14ac:dyDescent="0.25">
      <c r="A178" s="76" t="s">
        <v>81</v>
      </c>
      <c r="B178" s="239">
        <f t="shared" ref="B178:Q178" si="20">IF(B$63=0,0,B$63/B$60)</f>
        <v>0</v>
      </c>
      <c r="C178" s="239">
        <f t="shared" si="20"/>
        <v>0</v>
      </c>
      <c r="D178" s="239">
        <f t="shared" si="20"/>
        <v>0</v>
      </c>
      <c r="E178" s="239">
        <f t="shared" si="20"/>
        <v>0</v>
      </c>
      <c r="F178" s="239">
        <f t="shared" si="20"/>
        <v>0</v>
      </c>
      <c r="G178" s="239">
        <f t="shared" si="20"/>
        <v>0</v>
      </c>
      <c r="H178" s="239">
        <f t="shared" si="20"/>
        <v>0</v>
      </c>
      <c r="I178" s="239">
        <f t="shared" si="20"/>
        <v>0</v>
      </c>
      <c r="J178" s="239">
        <f t="shared" si="20"/>
        <v>0</v>
      </c>
      <c r="K178" s="239">
        <f t="shared" si="20"/>
        <v>0</v>
      </c>
      <c r="L178" s="239">
        <f t="shared" si="20"/>
        <v>0</v>
      </c>
      <c r="M178" s="239">
        <f t="shared" si="20"/>
        <v>0</v>
      </c>
      <c r="N178" s="239">
        <f t="shared" si="20"/>
        <v>0</v>
      </c>
      <c r="O178" s="239">
        <f t="shared" si="20"/>
        <v>0</v>
      </c>
      <c r="P178" s="239">
        <f t="shared" si="20"/>
        <v>0</v>
      </c>
      <c r="Q178" s="239">
        <f t="shared" si="20"/>
        <v>0</v>
      </c>
    </row>
    <row r="179" spans="1:17" x14ac:dyDescent="0.25">
      <c r="A179" s="76" t="s">
        <v>80</v>
      </c>
      <c r="B179" s="239">
        <f t="shared" ref="B179:Q179" si="21">IF(B$64=0,0,B$64/B$60)</f>
        <v>0</v>
      </c>
      <c r="C179" s="239">
        <f t="shared" si="21"/>
        <v>0</v>
      </c>
      <c r="D179" s="239">
        <f t="shared" si="21"/>
        <v>0</v>
      </c>
      <c r="E179" s="239">
        <f t="shared" si="21"/>
        <v>0</v>
      </c>
      <c r="F179" s="239">
        <f t="shared" si="21"/>
        <v>0</v>
      </c>
      <c r="G179" s="239">
        <f t="shared" si="21"/>
        <v>0</v>
      </c>
      <c r="H179" s="239">
        <f t="shared" si="21"/>
        <v>0</v>
      </c>
      <c r="I179" s="239">
        <f t="shared" si="21"/>
        <v>0</v>
      </c>
      <c r="J179" s="239">
        <f t="shared" si="21"/>
        <v>0</v>
      </c>
      <c r="K179" s="239">
        <f t="shared" si="21"/>
        <v>0</v>
      </c>
      <c r="L179" s="239">
        <f t="shared" si="21"/>
        <v>0</v>
      </c>
      <c r="M179" s="239">
        <f t="shared" si="21"/>
        <v>0</v>
      </c>
      <c r="N179" s="239">
        <f t="shared" si="21"/>
        <v>0</v>
      </c>
      <c r="O179" s="239">
        <f t="shared" si="21"/>
        <v>0</v>
      </c>
      <c r="P179" s="239">
        <f t="shared" si="21"/>
        <v>0</v>
      </c>
      <c r="Q179" s="239">
        <f t="shared" si="21"/>
        <v>0</v>
      </c>
    </row>
    <row r="180" spans="1:17" x14ac:dyDescent="0.25">
      <c r="A180" s="129" t="s">
        <v>79</v>
      </c>
      <c r="B180" s="238">
        <f t="shared" ref="B180:Q180" si="22">IF(B$65=0,0,B$65/B$60)</f>
        <v>0</v>
      </c>
      <c r="C180" s="238">
        <f t="shared" si="22"/>
        <v>0</v>
      </c>
      <c r="D180" s="238">
        <f t="shared" si="22"/>
        <v>0</v>
      </c>
      <c r="E180" s="238">
        <f t="shared" si="22"/>
        <v>0</v>
      </c>
      <c r="F180" s="238">
        <f t="shared" si="22"/>
        <v>0</v>
      </c>
      <c r="G180" s="238">
        <f t="shared" si="22"/>
        <v>0</v>
      </c>
      <c r="H180" s="238">
        <f t="shared" si="22"/>
        <v>0</v>
      </c>
      <c r="I180" s="238">
        <f t="shared" si="22"/>
        <v>0</v>
      </c>
      <c r="J180" s="238">
        <f t="shared" si="22"/>
        <v>0</v>
      </c>
      <c r="K180" s="238">
        <f t="shared" si="22"/>
        <v>0</v>
      </c>
      <c r="L180" s="238">
        <f t="shared" si="22"/>
        <v>0</v>
      </c>
      <c r="M180" s="238">
        <f t="shared" si="22"/>
        <v>0</v>
      </c>
      <c r="N180" s="238">
        <f t="shared" si="22"/>
        <v>0</v>
      </c>
      <c r="O180" s="238">
        <f t="shared" si="22"/>
        <v>0</v>
      </c>
      <c r="P180" s="238">
        <f t="shared" si="22"/>
        <v>0</v>
      </c>
      <c r="Q180" s="238">
        <f t="shared" si="22"/>
        <v>0</v>
      </c>
    </row>
    <row r="181" spans="1:17" x14ac:dyDescent="0.25">
      <c r="A181" s="127" t="s">
        <v>183</v>
      </c>
      <c r="B181" s="237">
        <f t="shared" ref="B181:Q181" si="23">IF(B$70=0,0,B$70/B$60)</f>
        <v>0</v>
      </c>
      <c r="C181" s="237">
        <f t="shared" si="23"/>
        <v>0</v>
      </c>
      <c r="D181" s="237">
        <f t="shared" si="23"/>
        <v>0</v>
      </c>
      <c r="E181" s="237">
        <f t="shared" si="23"/>
        <v>0</v>
      </c>
      <c r="F181" s="237">
        <f t="shared" si="23"/>
        <v>0</v>
      </c>
      <c r="G181" s="237">
        <f t="shared" si="23"/>
        <v>0</v>
      </c>
      <c r="H181" s="237">
        <f t="shared" si="23"/>
        <v>0</v>
      </c>
      <c r="I181" s="237">
        <f t="shared" si="23"/>
        <v>0</v>
      </c>
      <c r="J181" s="237">
        <f t="shared" si="23"/>
        <v>0</v>
      </c>
      <c r="K181" s="237">
        <f t="shared" si="23"/>
        <v>0</v>
      </c>
      <c r="L181" s="237">
        <f t="shared" si="23"/>
        <v>0</v>
      </c>
      <c r="M181" s="237">
        <f t="shared" si="23"/>
        <v>0</v>
      </c>
      <c r="N181" s="237">
        <f t="shared" si="23"/>
        <v>0</v>
      </c>
      <c r="O181" s="237">
        <f t="shared" si="23"/>
        <v>0</v>
      </c>
      <c r="P181" s="237">
        <f t="shared" si="23"/>
        <v>0</v>
      </c>
      <c r="Q181" s="237">
        <f t="shared" si="23"/>
        <v>0</v>
      </c>
    </row>
    <row r="182" spans="1:17" x14ac:dyDescent="0.25">
      <c r="A182" s="142" t="s">
        <v>192</v>
      </c>
      <c r="B182" s="235">
        <f t="shared" ref="B182:Q182" si="24">IF(B$71=0,0,B$71/B$60)</f>
        <v>0</v>
      </c>
      <c r="C182" s="235">
        <f t="shared" si="24"/>
        <v>0</v>
      </c>
      <c r="D182" s="235">
        <f t="shared" si="24"/>
        <v>0</v>
      </c>
      <c r="E182" s="235">
        <f t="shared" si="24"/>
        <v>0</v>
      </c>
      <c r="F182" s="235">
        <f t="shared" si="24"/>
        <v>0</v>
      </c>
      <c r="G182" s="235">
        <f t="shared" si="24"/>
        <v>0</v>
      </c>
      <c r="H182" s="235">
        <f t="shared" si="24"/>
        <v>0</v>
      </c>
      <c r="I182" s="235">
        <f t="shared" si="24"/>
        <v>0</v>
      </c>
      <c r="J182" s="235">
        <f t="shared" si="24"/>
        <v>0</v>
      </c>
      <c r="K182" s="235">
        <f t="shared" si="24"/>
        <v>0</v>
      </c>
      <c r="L182" s="235">
        <f t="shared" si="24"/>
        <v>0</v>
      </c>
      <c r="M182" s="235">
        <f t="shared" si="24"/>
        <v>0</v>
      </c>
      <c r="N182" s="235">
        <f t="shared" si="24"/>
        <v>0</v>
      </c>
      <c r="O182" s="235">
        <f t="shared" si="24"/>
        <v>0</v>
      </c>
      <c r="P182" s="235">
        <f t="shared" si="24"/>
        <v>0</v>
      </c>
      <c r="Q182" s="235">
        <f t="shared" si="24"/>
        <v>0</v>
      </c>
    </row>
    <row r="183" spans="1:17" x14ac:dyDescent="0.25">
      <c r="A183" s="142" t="s">
        <v>191</v>
      </c>
      <c r="B183" s="235">
        <f t="shared" ref="B183:Q183" si="25">IF(B$82=0,0,B$82/B$60)</f>
        <v>0</v>
      </c>
      <c r="C183" s="235">
        <f t="shared" si="25"/>
        <v>0</v>
      </c>
      <c r="D183" s="235">
        <f t="shared" si="25"/>
        <v>0</v>
      </c>
      <c r="E183" s="235">
        <f t="shared" si="25"/>
        <v>0</v>
      </c>
      <c r="F183" s="235">
        <f t="shared" si="25"/>
        <v>0</v>
      </c>
      <c r="G183" s="235">
        <f t="shared" si="25"/>
        <v>0</v>
      </c>
      <c r="H183" s="235">
        <f t="shared" si="25"/>
        <v>0</v>
      </c>
      <c r="I183" s="235">
        <f t="shared" si="25"/>
        <v>0</v>
      </c>
      <c r="J183" s="235">
        <f t="shared" si="25"/>
        <v>0</v>
      </c>
      <c r="K183" s="235">
        <f t="shared" si="25"/>
        <v>0</v>
      </c>
      <c r="L183" s="235">
        <f t="shared" si="25"/>
        <v>0</v>
      </c>
      <c r="M183" s="235">
        <f t="shared" si="25"/>
        <v>0</v>
      </c>
      <c r="N183" s="235">
        <f t="shared" si="25"/>
        <v>0</v>
      </c>
      <c r="O183" s="235">
        <f t="shared" si="25"/>
        <v>0</v>
      </c>
      <c r="P183" s="235">
        <f t="shared" si="25"/>
        <v>0</v>
      </c>
      <c r="Q183" s="235">
        <f t="shared" si="25"/>
        <v>0</v>
      </c>
    </row>
    <row r="184" spans="1:17" x14ac:dyDescent="0.25">
      <c r="A184" s="127" t="s">
        <v>181</v>
      </c>
      <c r="B184" s="237">
        <f t="shared" ref="B184:Q184" si="26">IF(B$83=0,0,B$83/B$60)</f>
        <v>0</v>
      </c>
      <c r="C184" s="237">
        <f t="shared" si="26"/>
        <v>0</v>
      </c>
      <c r="D184" s="237">
        <f t="shared" si="26"/>
        <v>0</v>
      </c>
      <c r="E184" s="237">
        <f t="shared" si="26"/>
        <v>0</v>
      </c>
      <c r="F184" s="237">
        <f t="shared" si="26"/>
        <v>0</v>
      </c>
      <c r="G184" s="237">
        <f t="shared" si="26"/>
        <v>0</v>
      </c>
      <c r="H184" s="237">
        <f t="shared" si="26"/>
        <v>0</v>
      </c>
      <c r="I184" s="237">
        <f t="shared" si="26"/>
        <v>0</v>
      </c>
      <c r="J184" s="237">
        <f t="shared" si="26"/>
        <v>0</v>
      </c>
      <c r="K184" s="237">
        <f t="shared" si="26"/>
        <v>0</v>
      </c>
      <c r="L184" s="237">
        <f t="shared" si="26"/>
        <v>0</v>
      </c>
      <c r="M184" s="237">
        <f t="shared" si="26"/>
        <v>0</v>
      </c>
      <c r="N184" s="237">
        <f t="shared" si="26"/>
        <v>0</v>
      </c>
      <c r="O184" s="237">
        <f t="shared" si="26"/>
        <v>0</v>
      </c>
      <c r="P184" s="237">
        <f t="shared" si="26"/>
        <v>0</v>
      </c>
      <c r="Q184" s="237">
        <f t="shared" si="26"/>
        <v>0</v>
      </c>
    </row>
    <row r="185" spans="1:17" x14ac:dyDescent="0.25">
      <c r="A185" s="142" t="s">
        <v>190</v>
      </c>
      <c r="B185" s="235">
        <f t="shared" ref="B185:Q185" si="27">IF(B$84=0,0,B$84/B$60)</f>
        <v>0</v>
      </c>
      <c r="C185" s="235">
        <f t="shared" si="27"/>
        <v>0</v>
      </c>
      <c r="D185" s="235">
        <f t="shared" si="27"/>
        <v>0</v>
      </c>
      <c r="E185" s="235">
        <f t="shared" si="27"/>
        <v>0</v>
      </c>
      <c r="F185" s="235">
        <f t="shared" si="27"/>
        <v>0</v>
      </c>
      <c r="G185" s="235">
        <f t="shared" si="27"/>
        <v>0</v>
      </c>
      <c r="H185" s="235">
        <f t="shared" si="27"/>
        <v>0</v>
      </c>
      <c r="I185" s="235">
        <f t="shared" si="27"/>
        <v>0</v>
      </c>
      <c r="J185" s="235">
        <f t="shared" si="27"/>
        <v>0</v>
      </c>
      <c r="K185" s="235">
        <f t="shared" si="27"/>
        <v>0</v>
      </c>
      <c r="L185" s="235">
        <f t="shared" si="27"/>
        <v>0</v>
      </c>
      <c r="M185" s="235">
        <f t="shared" si="27"/>
        <v>0</v>
      </c>
      <c r="N185" s="235">
        <f t="shared" si="27"/>
        <v>0</v>
      </c>
      <c r="O185" s="235">
        <f t="shared" si="27"/>
        <v>0</v>
      </c>
      <c r="P185" s="235">
        <f t="shared" si="27"/>
        <v>0</v>
      </c>
      <c r="Q185" s="235">
        <f t="shared" si="27"/>
        <v>0</v>
      </c>
    </row>
    <row r="186" spans="1:17" x14ac:dyDescent="0.25">
      <c r="A186" s="142" t="s">
        <v>189</v>
      </c>
      <c r="B186" s="235">
        <f t="shared" ref="B186:Q186" si="28">IF(B$90=0,0,B$90/B$60)</f>
        <v>0</v>
      </c>
      <c r="C186" s="235">
        <f t="shared" si="28"/>
        <v>0</v>
      </c>
      <c r="D186" s="235">
        <f t="shared" si="28"/>
        <v>0</v>
      </c>
      <c r="E186" s="235">
        <f t="shared" si="28"/>
        <v>0</v>
      </c>
      <c r="F186" s="235">
        <f t="shared" si="28"/>
        <v>0</v>
      </c>
      <c r="G186" s="235">
        <f t="shared" si="28"/>
        <v>0</v>
      </c>
      <c r="H186" s="235">
        <f t="shared" si="28"/>
        <v>0</v>
      </c>
      <c r="I186" s="235">
        <f t="shared" si="28"/>
        <v>0</v>
      </c>
      <c r="J186" s="235">
        <f t="shared" si="28"/>
        <v>0</v>
      </c>
      <c r="K186" s="235">
        <f t="shared" si="28"/>
        <v>0</v>
      </c>
      <c r="L186" s="235">
        <f t="shared" si="28"/>
        <v>0</v>
      </c>
      <c r="M186" s="235">
        <f t="shared" si="28"/>
        <v>0</v>
      </c>
      <c r="N186" s="235">
        <f t="shared" si="28"/>
        <v>0</v>
      </c>
      <c r="O186" s="235">
        <f t="shared" si="28"/>
        <v>0</v>
      </c>
      <c r="P186" s="235">
        <f t="shared" si="28"/>
        <v>0</v>
      </c>
      <c r="Q186" s="235">
        <f t="shared" si="28"/>
        <v>0</v>
      </c>
    </row>
    <row r="187" spans="1:17" x14ac:dyDescent="0.25">
      <c r="A187" s="127" t="s">
        <v>180</v>
      </c>
      <c r="B187" s="236">
        <f t="shared" ref="B187:Q187" si="29">IF(B$91=0,0,B$91/B$60)</f>
        <v>0</v>
      </c>
      <c r="C187" s="236">
        <f t="shared" si="29"/>
        <v>0</v>
      </c>
      <c r="D187" s="236">
        <f t="shared" si="29"/>
        <v>0</v>
      </c>
      <c r="E187" s="236">
        <f t="shared" si="29"/>
        <v>0</v>
      </c>
      <c r="F187" s="236">
        <f t="shared" si="29"/>
        <v>0</v>
      </c>
      <c r="G187" s="236">
        <f t="shared" si="29"/>
        <v>0</v>
      </c>
      <c r="H187" s="236">
        <f t="shared" si="29"/>
        <v>0</v>
      </c>
      <c r="I187" s="236">
        <f t="shared" si="29"/>
        <v>0</v>
      </c>
      <c r="J187" s="236">
        <f t="shared" si="29"/>
        <v>0</v>
      </c>
      <c r="K187" s="236">
        <f t="shared" si="29"/>
        <v>0</v>
      </c>
      <c r="L187" s="236">
        <f t="shared" si="29"/>
        <v>0</v>
      </c>
      <c r="M187" s="236">
        <f t="shared" si="29"/>
        <v>0</v>
      </c>
      <c r="N187" s="236">
        <f t="shared" si="29"/>
        <v>0</v>
      </c>
      <c r="O187" s="236">
        <f t="shared" si="29"/>
        <v>0</v>
      </c>
      <c r="P187" s="236">
        <f t="shared" si="29"/>
        <v>0</v>
      </c>
      <c r="Q187" s="236">
        <f t="shared" si="29"/>
        <v>0</v>
      </c>
    </row>
    <row r="188" spans="1:17" x14ac:dyDescent="0.25">
      <c r="A188" s="142" t="s">
        <v>188</v>
      </c>
      <c r="B188" s="235">
        <f t="shared" ref="B188:Q188" si="30">IF(B$92=0,0,B$92/B$60)</f>
        <v>0</v>
      </c>
      <c r="C188" s="235">
        <f t="shared" si="30"/>
        <v>0</v>
      </c>
      <c r="D188" s="235">
        <f t="shared" si="30"/>
        <v>0</v>
      </c>
      <c r="E188" s="235">
        <f t="shared" si="30"/>
        <v>0</v>
      </c>
      <c r="F188" s="235">
        <f t="shared" si="30"/>
        <v>0</v>
      </c>
      <c r="G188" s="235">
        <f t="shared" si="30"/>
        <v>0</v>
      </c>
      <c r="H188" s="235">
        <f t="shared" si="30"/>
        <v>0</v>
      </c>
      <c r="I188" s="235">
        <f t="shared" si="30"/>
        <v>0</v>
      </c>
      <c r="J188" s="235">
        <f t="shared" si="30"/>
        <v>0</v>
      </c>
      <c r="K188" s="235">
        <f t="shared" si="30"/>
        <v>0</v>
      </c>
      <c r="L188" s="235">
        <f t="shared" si="30"/>
        <v>0</v>
      </c>
      <c r="M188" s="235">
        <f t="shared" si="30"/>
        <v>0</v>
      </c>
      <c r="N188" s="235">
        <f t="shared" si="30"/>
        <v>0</v>
      </c>
      <c r="O188" s="235">
        <f t="shared" si="30"/>
        <v>0</v>
      </c>
      <c r="P188" s="235">
        <f t="shared" si="30"/>
        <v>0</v>
      </c>
      <c r="Q188" s="235">
        <f t="shared" si="30"/>
        <v>0</v>
      </c>
    </row>
    <row r="189" spans="1:17" x14ac:dyDescent="0.25">
      <c r="A189" s="142" t="s">
        <v>187</v>
      </c>
      <c r="B189" s="235">
        <f t="shared" ref="B189:Q189" si="31">IF(B$93=0,0,B$93/B$60)</f>
        <v>0</v>
      </c>
      <c r="C189" s="235">
        <f t="shared" si="31"/>
        <v>0</v>
      </c>
      <c r="D189" s="235">
        <f t="shared" si="31"/>
        <v>0</v>
      </c>
      <c r="E189" s="235">
        <f t="shared" si="31"/>
        <v>0</v>
      </c>
      <c r="F189" s="235">
        <f t="shared" si="31"/>
        <v>0</v>
      </c>
      <c r="G189" s="235">
        <f t="shared" si="31"/>
        <v>0</v>
      </c>
      <c r="H189" s="235">
        <f t="shared" si="31"/>
        <v>0</v>
      </c>
      <c r="I189" s="235">
        <f t="shared" si="31"/>
        <v>0</v>
      </c>
      <c r="J189" s="235">
        <f t="shared" si="31"/>
        <v>0</v>
      </c>
      <c r="K189" s="235">
        <f t="shared" si="31"/>
        <v>0</v>
      </c>
      <c r="L189" s="235">
        <f t="shared" si="31"/>
        <v>0</v>
      </c>
      <c r="M189" s="235">
        <f t="shared" si="31"/>
        <v>0</v>
      </c>
      <c r="N189" s="235">
        <f t="shared" si="31"/>
        <v>0</v>
      </c>
      <c r="O189" s="235">
        <f t="shared" si="31"/>
        <v>0</v>
      </c>
      <c r="P189" s="235">
        <f t="shared" si="31"/>
        <v>0</v>
      </c>
      <c r="Q189" s="235">
        <f t="shared" si="31"/>
        <v>0</v>
      </c>
    </row>
    <row r="190" spans="1:17" x14ac:dyDescent="0.25">
      <c r="A190" s="142" t="s">
        <v>186</v>
      </c>
      <c r="B190" s="235">
        <f t="shared" ref="B190:Q190" si="32">IF(B$104=0,0,B$104/B$60)</f>
        <v>0</v>
      </c>
      <c r="C190" s="235">
        <f t="shared" si="32"/>
        <v>0</v>
      </c>
      <c r="D190" s="235">
        <f t="shared" si="32"/>
        <v>0</v>
      </c>
      <c r="E190" s="235">
        <f t="shared" si="32"/>
        <v>0</v>
      </c>
      <c r="F190" s="235">
        <f t="shared" si="32"/>
        <v>0</v>
      </c>
      <c r="G190" s="235">
        <f t="shared" si="32"/>
        <v>0</v>
      </c>
      <c r="H190" s="235">
        <f t="shared" si="32"/>
        <v>0</v>
      </c>
      <c r="I190" s="235">
        <f t="shared" si="32"/>
        <v>0</v>
      </c>
      <c r="J190" s="235">
        <f t="shared" si="32"/>
        <v>0</v>
      </c>
      <c r="K190" s="235">
        <f t="shared" si="32"/>
        <v>0</v>
      </c>
      <c r="L190" s="235">
        <f t="shared" si="32"/>
        <v>0</v>
      </c>
      <c r="M190" s="235">
        <f t="shared" si="32"/>
        <v>0</v>
      </c>
      <c r="N190" s="235">
        <f t="shared" si="32"/>
        <v>0</v>
      </c>
      <c r="O190" s="235">
        <f t="shared" si="32"/>
        <v>0</v>
      </c>
      <c r="P190" s="235">
        <f t="shared" si="32"/>
        <v>0</v>
      </c>
      <c r="Q190" s="235">
        <f t="shared" si="32"/>
        <v>0</v>
      </c>
    </row>
    <row r="191" spans="1:17" x14ac:dyDescent="0.25">
      <c r="A191" s="72" t="s">
        <v>179</v>
      </c>
      <c r="B191" s="234">
        <f t="shared" ref="B191:Q191" si="33">IF(B$105=0,0,B$105/B$60)</f>
        <v>0</v>
      </c>
      <c r="C191" s="234">
        <f t="shared" si="33"/>
        <v>0</v>
      </c>
      <c r="D191" s="234">
        <f t="shared" si="33"/>
        <v>0</v>
      </c>
      <c r="E191" s="234">
        <f t="shared" si="33"/>
        <v>0</v>
      </c>
      <c r="F191" s="234">
        <f t="shared" si="33"/>
        <v>0</v>
      </c>
      <c r="G191" s="234">
        <f t="shared" si="33"/>
        <v>0</v>
      </c>
      <c r="H191" s="234">
        <f t="shared" si="33"/>
        <v>0</v>
      </c>
      <c r="I191" s="234">
        <f t="shared" si="33"/>
        <v>0</v>
      </c>
      <c r="J191" s="234">
        <f t="shared" si="33"/>
        <v>0</v>
      </c>
      <c r="K191" s="234">
        <f t="shared" si="33"/>
        <v>0</v>
      </c>
      <c r="L191" s="234">
        <f t="shared" si="33"/>
        <v>0</v>
      </c>
      <c r="M191" s="234">
        <f t="shared" si="33"/>
        <v>0</v>
      </c>
      <c r="N191" s="234">
        <f t="shared" si="33"/>
        <v>0</v>
      </c>
      <c r="O191" s="234">
        <f t="shared" si="33"/>
        <v>0</v>
      </c>
      <c r="P191" s="234">
        <f t="shared" si="33"/>
        <v>0</v>
      </c>
      <c r="Q191" s="234">
        <f t="shared" si="33"/>
        <v>0</v>
      </c>
    </row>
    <row r="192" spans="1:17" x14ac:dyDescent="0.25">
      <c r="A192" s="177" t="s">
        <v>98</v>
      </c>
      <c r="B192" s="209">
        <f t="shared" ref="B192:Q192" si="34">IF(B$106=0,0,B$106/B$60)</f>
        <v>0</v>
      </c>
      <c r="C192" s="209">
        <f t="shared" si="34"/>
        <v>0</v>
      </c>
      <c r="D192" s="209">
        <f t="shared" si="34"/>
        <v>0</v>
      </c>
      <c r="E192" s="209">
        <f t="shared" si="34"/>
        <v>0</v>
      </c>
      <c r="F192" s="209">
        <f t="shared" si="34"/>
        <v>0</v>
      </c>
      <c r="G192" s="209">
        <f t="shared" si="34"/>
        <v>0</v>
      </c>
      <c r="H192" s="209">
        <f t="shared" si="34"/>
        <v>0</v>
      </c>
      <c r="I192" s="209">
        <f t="shared" si="34"/>
        <v>0</v>
      </c>
      <c r="J192" s="209">
        <f t="shared" si="34"/>
        <v>0</v>
      </c>
      <c r="K192" s="209">
        <f t="shared" si="34"/>
        <v>0</v>
      </c>
      <c r="L192" s="209">
        <f t="shared" si="34"/>
        <v>1</v>
      </c>
      <c r="M192" s="209">
        <f t="shared" si="34"/>
        <v>1</v>
      </c>
      <c r="N192" s="209">
        <f t="shared" si="34"/>
        <v>1</v>
      </c>
      <c r="O192" s="209">
        <f t="shared" si="34"/>
        <v>1</v>
      </c>
      <c r="P192" s="209">
        <f t="shared" si="34"/>
        <v>1</v>
      </c>
      <c r="Q192" s="209">
        <f t="shared" si="34"/>
        <v>1</v>
      </c>
    </row>
    <row r="193" spans="1:17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</row>
    <row r="194" spans="1:17" x14ac:dyDescent="0.25">
      <c r="A194" s="78" t="s">
        <v>39</v>
      </c>
      <c r="B194" s="77">
        <f t="shared" ref="B194:Q194" si="35">SUM(B$195:B$199,B$201:B$202,B$204:B$205,B$207:B$210)</f>
        <v>0</v>
      </c>
      <c r="C194" s="77">
        <f t="shared" si="35"/>
        <v>0</v>
      </c>
      <c r="D194" s="77">
        <f t="shared" si="35"/>
        <v>0</v>
      </c>
      <c r="E194" s="77">
        <f t="shared" si="35"/>
        <v>0</v>
      </c>
      <c r="F194" s="77">
        <f t="shared" si="35"/>
        <v>0</v>
      </c>
      <c r="G194" s="77">
        <f t="shared" si="35"/>
        <v>0</v>
      </c>
      <c r="H194" s="77">
        <f t="shared" si="35"/>
        <v>0</v>
      </c>
      <c r="I194" s="77">
        <f t="shared" si="35"/>
        <v>0</v>
      </c>
      <c r="J194" s="77">
        <f t="shared" si="35"/>
        <v>0</v>
      </c>
      <c r="K194" s="77">
        <f t="shared" si="35"/>
        <v>0</v>
      </c>
      <c r="L194" s="77">
        <f t="shared" si="35"/>
        <v>0</v>
      </c>
      <c r="M194" s="77">
        <f t="shared" si="35"/>
        <v>0</v>
      </c>
      <c r="N194" s="77">
        <f t="shared" si="35"/>
        <v>0</v>
      </c>
      <c r="O194" s="77">
        <f t="shared" si="35"/>
        <v>0</v>
      </c>
      <c r="P194" s="77">
        <f t="shared" si="35"/>
        <v>0</v>
      </c>
      <c r="Q194" s="77">
        <f t="shared" si="35"/>
        <v>0</v>
      </c>
    </row>
    <row r="195" spans="1:17" x14ac:dyDescent="0.25">
      <c r="A195" s="132" t="s">
        <v>83</v>
      </c>
      <c r="B195" s="240">
        <f t="shared" ref="B195:Q195" si="36">IF(B$109=0,0,B$109/B$108)</f>
        <v>0</v>
      </c>
      <c r="C195" s="240">
        <f t="shared" si="36"/>
        <v>0</v>
      </c>
      <c r="D195" s="240">
        <f t="shared" si="36"/>
        <v>0</v>
      </c>
      <c r="E195" s="240">
        <f t="shared" si="36"/>
        <v>0</v>
      </c>
      <c r="F195" s="240">
        <f t="shared" si="36"/>
        <v>0</v>
      </c>
      <c r="G195" s="240">
        <f t="shared" si="36"/>
        <v>0</v>
      </c>
      <c r="H195" s="240">
        <f t="shared" si="36"/>
        <v>0</v>
      </c>
      <c r="I195" s="240">
        <f t="shared" si="36"/>
        <v>0</v>
      </c>
      <c r="J195" s="240">
        <f t="shared" si="36"/>
        <v>0</v>
      </c>
      <c r="K195" s="240">
        <f t="shared" si="36"/>
        <v>0</v>
      </c>
      <c r="L195" s="240">
        <f t="shared" si="36"/>
        <v>0</v>
      </c>
      <c r="M195" s="240">
        <f t="shared" si="36"/>
        <v>0</v>
      </c>
      <c r="N195" s="240">
        <f t="shared" si="36"/>
        <v>0</v>
      </c>
      <c r="O195" s="240">
        <f t="shared" si="36"/>
        <v>0</v>
      </c>
      <c r="P195" s="240">
        <f t="shared" si="36"/>
        <v>0</v>
      </c>
      <c r="Q195" s="240">
        <f t="shared" si="36"/>
        <v>0</v>
      </c>
    </row>
    <row r="196" spans="1:17" x14ac:dyDescent="0.25">
      <c r="A196" s="76" t="s">
        <v>82</v>
      </c>
      <c r="B196" s="239">
        <f t="shared" ref="B196:Q196" si="37">IF(B$110=0,0,B$110/B$108)</f>
        <v>0</v>
      </c>
      <c r="C196" s="239">
        <f t="shared" si="37"/>
        <v>0</v>
      </c>
      <c r="D196" s="239">
        <f t="shared" si="37"/>
        <v>0</v>
      </c>
      <c r="E196" s="239">
        <f t="shared" si="37"/>
        <v>0</v>
      </c>
      <c r="F196" s="239">
        <f t="shared" si="37"/>
        <v>0</v>
      </c>
      <c r="G196" s="239">
        <f t="shared" si="37"/>
        <v>0</v>
      </c>
      <c r="H196" s="239">
        <f t="shared" si="37"/>
        <v>0</v>
      </c>
      <c r="I196" s="239">
        <f t="shared" si="37"/>
        <v>0</v>
      </c>
      <c r="J196" s="239">
        <f t="shared" si="37"/>
        <v>0</v>
      </c>
      <c r="K196" s="239">
        <f t="shared" si="37"/>
        <v>0</v>
      </c>
      <c r="L196" s="239">
        <f t="shared" si="37"/>
        <v>0</v>
      </c>
      <c r="M196" s="239">
        <f t="shared" si="37"/>
        <v>0</v>
      </c>
      <c r="N196" s="239">
        <f t="shared" si="37"/>
        <v>0</v>
      </c>
      <c r="O196" s="239">
        <f t="shared" si="37"/>
        <v>0</v>
      </c>
      <c r="P196" s="239">
        <f t="shared" si="37"/>
        <v>0</v>
      </c>
      <c r="Q196" s="239">
        <f t="shared" si="37"/>
        <v>0</v>
      </c>
    </row>
    <row r="197" spans="1:17" x14ac:dyDescent="0.25">
      <c r="A197" s="76" t="s">
        <v>81</v>
      </c>
      <c r="B197" s="239">
        <f t="shared" ref="B197:Q197" si="38">IF(B$111=0,0,B$111/B$108)</f>
        <v>0</v>
      </c>
      <c r="C197" s="239">
        <f t="shared" si="38"/>
        <v>0</v>
      </c>
      <c r="D197" s="239">
        <f t="shared" si="38"/>
        <v>0</v>
      </c>
      <c r="E197" s="239">
        <f t="shared" si="38"/>
        <v>0</v>
      </c>
      <c r="F197" s="239">
        <f t="shared" si="38"/>
        <v>0</v>
      </c>
      <c r="G197" s="239">
        <f t="shared" si="38"/>
        <v>0</v>
      </c>
      <c r="H197" s="239">
        <f t="shared" si="38"/>
        <v>0</v>
      </c>
      <c r="I197" s="239">
        <f t="shared" si="38"/>
        <v>0</v>
      </c>
      <c r="J197" s="239">
        <f t="shared" si="38"/>
        <v>0</v>
      </c>
      <c r="K197" s="239">
        <f t="shared" si="38"/>
        <v>0</v>
      </c>
      <c r="L197" s="239">
        <f t="shared" si="38"/>
        <v>0</v>
      </c>
      <c r="M197" s="239">
        <f t="shared" si="38"/>
        <v>0</v>
      </c>
      <c r="N197" s="239">
        <f t="shared" si="38"/>
        <v>0</v>
      </c>
      <c r="O197" s="239">
        <f t="shared" si="38"/>
        <v>0</v>
      </c>
      <c r="P197" s="239">
        <f t="shared" si="38"/>
        <v>0</v>
      </c>
      <c r="Q197" s="239">
        <f t="shared" si="38"/>
        <v>0</v>
      </c>
    </row>
    <row r="198" spans="1:17" x14ac:dyDescent="0.25">
      <c r="A198" s="76" t="s">
        <v>80</v>
      </c>
      <c r="B198" s="239">
        <f t="shared" ref="B198:Q198" si="39">IF(B$112=0,0,B$112/B$108)</f>
        <v>0</v>
      </c>
      <c r="C198" s="239">
        <f t="shared" si="39"/>
        <v>0</v>
      </c>
      <c r="D198" s="239">
        <f t="shared" si="39"/>
        <v>0</v>
      </c>
      <c r="E198" s="239">
        <f t="shared" si="39"/>
        <v>0</v>
      </c>
      <c r="F198" s="239">
        <f t="shared" si="39"/>
        <v>0</v>
      </c>
      <c r="G198" s="239">
        <f t="shared" si="39"/>
        <v>0</v>
      </c>
      <c r="H198" s="239">
        <f t="shared" si="39"/>
        <v>0</v>
      </c>
      <c r="I198" s="239">
        <f t="shared" si="39"/>
        <v>0</v>
      </c>
      <c r="J198" s="239">
        <f t="shared" si="39"/>
        <v>0</v>
      </c>
      <c r="K198" s="239">
        <f t="shared" si="39"/>
        <v>0</v>
      </c>
      <c r="L198" s="239">
        <f t="shared" si="39"/>
        <v>0</v>
      </c>
      <c r="M198" s="239">
        <f t="shared" si="39"/>
        <v>0</v>
      </c>
      <c r="N198" s="239">
        <f t="shared" si="39"/>
        <v>0</v>
      </c>
      <c r="O198" s="239">
        <f t="shared" si="39"/>
        <v>0</v>
      </c>
      <c r="P198" s="239">
        <f t="shared" si="39"/>
        <v>0</v>
      </c>
      <c r="Q198" s="239">
        <f t="shared" si="39"/>
        <v>0</v>
      </c>
    </row>
    <row r="199" spans="1:17" x14ac:dyDescent="0.25">
      <c r="A199" s="129" t="s">
        <v>79</v>
      </c>
      <c r="B199" s="238">
        <f t="shared" ref="B199:Q199" si="40">IF(B$113=0,0,B$113/B$108)</f>
        <v>0</v>
      </c>
      <c r="C199" s="238">
        <f t="shared" si="40"/>
        <v>0</v>
      </c>
      <c r="D199" s="238">
        <f t="shared" si="40"/>
        <v>0</v>
      </c>
      <c r="E199" s="238">
        <f t="shared" si="40"/>
        <v>0</v>
      </c>
      <c r="F199" s="238">
        <f t="shared" si="40"/>
        <v>0</v>
      </c>
      <c r="G199" s="238">
        <f t="shared" si="40"/>
        <v>0</v>
      </c>
      <c r="H199" s="238">
        <f t="shared" si="40"/>
        <v>0</v>
      </c>
      <c r="I199" s="238">
        <f t="shared" si="40"/>
        <v>0</v>
      </c>
      <c r="J199" s="238">
        <f t="shared" si="40"/>
        <v>0</v>
      </c>
      <c r="K199" s="238">
        <f t="shared" si="40"/>
        <v>0</v>
      </c>
      <c r="L199" s="238">
        <f t="shared" si="40"/>
        <v>0</v>
      </c>
      <c r="M199" s="238">
        <f t="shared" si="40"/>
        <v>0</v>
      </c>
      <c r="N199" s="238">
        <f t="shared" si="40"/>
        <v>0</v>
      </c>
      <c r="O199" s="238">
        <f t="shared" si="40"/>
        <v>0</v>
      </c>
      <c r="P199" s="238">
        <f t="shared" si="40"/>
        <v>0</v>
      </c>
      <c r="Q199" s="238">
        <f t="shared" si="40"/>
        <v>0</v>
      </c>
    </row>
    <row r="200" spans="1:17" x14ac:dyDescent="0.25">
      <c r="A200" s="127" t="s">
        <v>183</v>
      </c>
      <c r="B200" s="237">
        <f t="shared" ref="B200:Q200" si="41">IF(B$118=0,0,B$118/B$108)</f>
        <v>0</v>
      </c>
      <c r="C200" s="237">
        <f t="shared" si="41"/>
        <v>0</v>
      </c>
      <c r="D200" s="237">
        <f t="shared" si="41"/>
        <v>0</v>
      </c>
      <c r="E200" s="237">
        <f t="shared" si="41"/>
        <v>0</v>
      </c>
      <c r="F200" s="237">
        <f t="shared" si="41"/>
        <v>0</v>
      </c>
      <c r="G200" s="237">
        <f t="shared" si="41"/>
        <v>0</v>
      </c>
      <c r="H200" s="237">
        <f t="shared" si="41"/>
        <v>0</v>
      </c>
      <c r="I200" s="237">
        <f t="shared" si="41"/>
        <v>0</v>
      </c>
      <c r="J200" s="237">
        <f t="shared" si="41"/>
        <v>0</v>
      </c>
      <c r="K200" s="237">
        <f t="shared" si="41"/>
        <v>0</v>
      </c>
      <c r="L200" s="237">
        <f t="shared" si="41"/>
        <v>0</v>
      </c>
      <c r="M200" s="237">
        <f t="shared" si="41"/>
        <v>0</v>
      </c>
      <c r="N200" s="237">
        <f t="shared" si="41"/>
        <v>0</v>
      </c>
      <c r="O200" s="237">
        <f t="shared" si="41"/>
        <v>0</v>
      </c>
      <c r="P200" s="237">
        <f t="shared" si="41"/>
        <v>0</v>
      </c>
      <c r="Q200" s="237">
        <f t="shared" si="41"/>
        <v>0</v>
      </c>
    </row>
    <row r="201" spans="1:17" x14ac:dyDescent="0.25">
      <c r="A201" s="142" t="s">
        <v>192</v>
      </c>
      <c r="B201" s="235">
        <f t="shared" ref="B201:Q201" si="42">IF(B$119=0,0,B$119/B$108)</f>
        <v>0</v>
      </c>
      <c r="C201" s="235">
        <f t="shared" si="42"/>
        <v>0</v>
      </c>
      <c r="D201" s="235">
        <f t="shared" si="42"/>
        <v>0</v>
      </c>
      <c r="E201" s="235">
        <f t="shared" si="42"/>
        <v>0</v>
      </c>
      <c r="F201" s="235">
        <f t="shared" si="42"/>
        <v>0</v>
      </c>
      <c r="G201" s="235">
        <f t="shared" si="42"/>
        <v>0</v>
      </c>
      <c r="H201" s="235">
        <f t="shared" si="42"/>
        <v>0</v>
      </c>
      <c r="I201" s="235">
        <f t="shared" si="42"/>
        <v>0</v>
      </c>
      <c r="J201" s="235">
        <f t="shared" si="42"/>
        <v>0</v>
      </c>
      <c r="K201" s="235">
        <f t="shared" si="42"/>
        <v>0</v>
      </c>
      <c r="L201" s="235">
        <f t="shared" si="42"/>
        <v>0</v>
      </c>
      <c r="M201" s="235">
        <f t="shared" si="42"/>
        <v>0</v>
      </c>
      <c r="N201" s="235">
        <f t="shared" si="42"/>
        <v>0</v>
      </c>
      <c r="O201" s="235">
        <f t="shared" si="42"/>
        <v>0</v>
      </c>
      <c r="P201" s="235">
        <f t="shared" si="42"/>
        <v>0</v>
      </c>
      <c r="Q201" s="235">
        <f t="shared" si="42"/>
        <v>0</v>
      </c>
    </row>
    <row r="202" spans="1:17" x14ac:dyDescent="0.25">
      <c r="A202" s="142" t="s">
        <v>191</v>
      </c>
      <c r="B202" s="235">
        <f t="shared" ref="B202:Q202" si="43">IF(B$130=0,0,B$130/B$108)</f>
        <v>0</v>
      </c>
      <c r="C202" s="235">
        <f t="shared" si="43"/>
        <v>0</v>
      </c>
      <c r="D202" s="235">
        <f t="shared" si="43"/>
        <v>0</v>
      </c>
      <c r="E202" s="235">
        <f t="shared" si="43"/>
        <v>0</v>
      </c>
      <c r="F202" s="235">
        <f t="shared" si="43"/>
        <v>0</v>
      </c>
      <c r="G202" s="235">
        <f t="shared" si="43"/>
        <v>0</v>
      </c>
      <c r="H202" s="235">
        <f t="shared" si="43"/>
        <v>0</v>
      </c>
      <c r="I202" s="235">
        <f t="shared" si="43"/>
        <v>0</v>
      </c>
      <c r="J202" s="235">
        <f t="shared" si="43"/>
        <v>0</v>
      </c>
      <c r="K202" s="235">
        <f t="shared" si="43"/>
        <v>0</v>
      </c>
      <c r="L202" s="235">
        <f t="shared" si="43"/>
        <v>0</v>
      </c>
      <c r="M202" s="235">
        <f t="shared" si="43"/>
        <v>0</v>
      </c>
      <c r="N202" s="235">
        <f t="shared" si="43"/>
        <v>0</v>
      </c>
      <c r="O202" s="235">
        <f t="shared" si="43"/>
        <v>0</v>
      </c>
      <c r="P202" s="235">
        <f t="shared" si="43"/>
        <v>0</v>
      </c>
      <c r="Q202" s="235">
        <f t="shared" si="43"/>
        <v>0</v>
      </c>
    </row>
    <row r="203" spans="1:17" x14ac:dyDescent="0.25">
      <c r="A203" s="127" t="s">
        <v>181</v>
      </c>
      <c r="B203" s="237">
        <f t="shared" ref="B203:Q203" si="44">IF(B$131=0,0,B$131/B$108)</f>
        <v>0</v>
      </c>
      <c r="C203" s="237">
        <f t="shared" si="44"/>
        <v>0</v>
      </c>
      <c r="D203" s="237">
        <f t="shared" si="44"/>
        <v>0</v>
      </c>
      <c r="E203" s="237">
        <f t="shared" si="44"/>
        <v>0</v>
      </c>
      <c r="F203" s="237">
        <f t="shared" si="44"/>
        <v>0</v>
      </c>
      <c r="G203" s="237">
        <f t="shared" si="44"/>
        <v>0</v>
      </c>
      <c r="H203" s="237">
        <f t="shared" si="44"/>
        <v>0</v>
      </c>
      <c r="I203" s="237">
        <f t="shared" si="44"/>
        <v>0</v>
      </c>
      <c r="J203" s="237">
        <f t="shared" si="44"/>
        <v>0</v>
      </c>
      <c r="K203" s="237">
        <f t="shared" si="44"/>
        <v>0</v>
      </c>
      <c r="L203" s="237">
        <f t="shared" si="44"/>
        <v>0</v>
      </c>
      <c r="M203" s="237">
        <f t="shared" si="44"/>
        <v>0</v>
      </c>
      <c r="N203" s="237">
        <f t="shared" si="44"/>
        <v>0</v>
      </c>
      <c r="O203" s="237">
        <f t="shared" si="44"/>
        <v>0</v>
      </c>
      <c r="P203" s="237">
        <f t="shared" si="44"/>
        <v>0</v>
      </c>
      <c r="Q203" s="237">
        <f t="shared" si="44"/>
        <v>0</v>
      </c>
    </row>
    <row r="204" spans="1:17" x14ac:dyDescent="0.25">
      <c r="A204" s="142" t="s">
        <v>190</v>
      </c>
      <c r="B204" s="235">
        <f t="shared" ref="B204:Q204" si="45">IF(B$132=0,0,B$132/B$108)</f>
        <v>0</v>
      </c>
      <c r="C204" s="235">
        <f t="shared" si="45"/>
        <v>0</v>
      </c>
      <c r="D204" s="235">
        <f t="shared" si="45"/>
        <v>0</v>
      </c>
      <c r="E204" s="235">
        <f t="shared" si="45"/>
        <v>0</v>
      </c>
      <c r="F204" s="235">
        <f t="shared" si="45"/>
        <v>0</v>
      </c>
      <c r="G204" s="235">
        <f t="shared" si="45"/>
        <v>0</v>
      </c>
      <c r="H204" s="235">
        <f t="shared" si="45"/>
        <v>0</v>
      </c>
      <c r="I204" s="235">
        <f t="shared" si="45"/>
        <v>0</v>
      </c>
      <c r="J204" s="235">
        <f t="shared" si="45"/>
        <v>0</v>
      </c>
      <c r="K204" s="235">
        <f t="shared" si="45"/>
        <v>0</v>
      </c>
      <c r="L204" s="235">
        <f t="shared" si="45"/>
        <v>0</v>
      </c>
      <c r="M204" s="235">
        <f t="shared" si="45"/>
        <v>0</v>
      </c>
      <c r="N204" s="235">
        <f t="shared" si="45"/>
        <v>0</v>
      </c>
      <c r="O204" s="235">
        <f t="shared" si="45"/>
        <v>0</v>
      </c>
      <c r="P204" s="235">
        <f t="shared" si="45"/>
        <v>0</v>
      </c>
      <c r="Q204" s="235">
        <f t="shared" si="45"/>
        <v>0</v>
      </c>
    </row>
    <row r="205" spans="1:17" x14ac:dyDescent="0.25">
      <c r="A205" s="142" t="s">
        <v>189</v>
      </c>
      <c r="B205" s="235">
        <f t="shared" ref="B205:Q205" si="46">IF(B$138=0,0,B$138/B$108)</f>
        <v>0</v>
      </c>
      <c r="C205" s="235">
        <f t="shared" si="46"/>
        <v>0</v>
      </c>
      <c r="D205" s="235">
        <f t="shared" si="46"/>
        <v>0</v>
      </c>
      <c r="E205" s="235">
        <f t="shared" si="46"/>
        <v>0</v>
      </c>
      <c r="F205" s="235">
        <f t="shared" si="46"/>
        <v>0</v>
      </c>
      <c r="G205" s="235">
        <f t="shared" si="46"/>
        <v>0</v>
      </c>
      <c r="H205" s="235">
        <f t="shared" si="46"/>
        <v>0</v>
      </c>
      <c r="I205" s="235">
        <f t="shared" si="46"/>
        <v>0</v>
      </c>
      <c r="J205" s="235">
        <f t="shared" si="46"/>
        <v>0</v>
      </c>
      <c r="K205" s="235">
        <f t="shared" si="46"/>
        <v>0</v>
      </c>
      <c r="L205" s="235">
        <f t="shared" si="46"/>
        <v>0</v>
      </c>
      <c r="M205" s="235">
        <f t="shared" si="46"/>
        <v>0</v>
      </c>
      <c r="N205" s="235">
        <f t="shared" si="46"/>
        <v>0</v>
      </c>
      <c r="O205" s="235">
        <f t="shared" si="46"/>
        <v>0</v>
      </c>
      <c r="P205" s="235">
        <f t="shared" si="46"/>
        <v>0</v>
      </c>
      <c r="Q205" s="235">
        <f t="shared" si="46"/>
        <v>0</v>
      </c>
    </row>
    <row r="206" spans="1:17" x14ac:dyDescent="0.25">
      <c r="A206" s="127" t="s">
        <v>180</v>
      </c>
      <c r="B206" s="236">
        <f t="shared" ref="B206:Q206" si="47">IF(B$139=0,0,B$139/B$108)</f>
        <v>0</v>
      </c>
      <c r="C206" s="236">
        <f t="shared" si="47"/>
        <v>0</v>
      </c>
      <c r="D206" s="236">
        <f t="shared" si="47"/>
        <v>0</v>
      </c>
      <c r="E206" s="236">
        <f t="shared" si="47"/>
        <v>0</v>
      </c>
      <c r="F206" s="236">
        <f t="shared" si="47"/>
        <v>0</v>
      </c>
      <c r="G206" s="236">
        <f t="shared" si="47"/>
        <v>0</v>
      </c>
      <c r="H206" s="236">
        <f t="shared" si="47"/>
        <v>0</v>
      </c>
      <c r="I206" s="236">
        <f t="shared" si="47"/>
        <v>0</v>
      </c>
      <c r="J206" s="236">
        <f t="shared" si="47"/>
        <v>0</v>
      </c>
      <c r="K206" s="236">
        <f t="shared" si="47"/>
        <v>0</v>
      </c>
      <c r="L206" s="236">
        <f t="shared" si="47"/>
        <v>0</v>
      </c>
      <c r="M206" s="236">
        <f t="shared" si="47"/>
        <v>0</v>
      </c>
      <c r="N206" s="236">
        <f t="shared" si="47"/>
        <v>0</v>
      </c>
      <c r="O206" s="236">
        <f t="shared" si="47"/>
        <v>0</v>
      </c>
      <c r="P206" s="236">
        <f t="shared" si="47"/>
        <v>0</v>
      </c>
      <c r="Q206" s="236">
        <f t="shared" si="47"/>
        <v>0</v>
      </c>
    </row>
    <row r="207" spans="1:17" x14ac:dyDescent="0.25">
      <c r="A207" s="142" t="s">
        <v>188</v>
      </c>
      <c r="B207" s="235">
        <f t="shared" ref="B207:Q207" si="48">IF(B$140=0,0,B$140/B$108)</f>
        <v>0</v>
      </c>
      <c r="C207" s="235">
        <f t="shared" si="48"/>
        <v>0</v>
      </c>
      <c r="D207" s="235">
        <f t="shared" si="48"/>
        <v>0</v>
      </c>
      <c r="E207" s="235">
        <f t="shared" si="48"/>
        <v>0</v>
      </c>
      <c r="F207" s="235">
        <f t="shared" si="48"/>
        <v>0</v>
      </c>
      <c r="G207" s="235">
        <f t="shared" si="48"/>
        <v>0</v>
      </c>
      <c r="H207" s="235">
        <f t="shared" si="48"/>
        <v>0</v>
      </c>
      <c r="I207" s="235">
        <f t="shared" si="48"/>
        <v>0</v>
      </c>
      <c r="J207" s="235">
        <f t="shared" si="48"/>
        <v>0</v>
      </c>
      <c r="K207" s="235">
        <f t="shared" si="48"/>
        <v>0</v>
      </c>
      <c r="L207" s="235">
        <f t="shared" si="48"/>
        <v>0</v>
      </c>
      <c r="M207" s="235">
        <f t="shared" si="48"/>
        <v>0</v>
      </c>
      <c r="N207" s="235">
        <f t="shared" si="48"/>
        <v>0</v>
      </c>
      <c r="O207" s="235">
        <f t="shared" si="48"/>
        <v>0</v>
      </c>
      <c r="P207" s="235">
        <f t="shared" si="48"/>
        <v>0</v>
      </c>
      <c r="Q207" s="235">
        <f t="shared" si="48"/>
        <v>0</v>
      </c>
    </row>
    <row r="208" spans="1:17" x14ac:dyDescent="0.25">
      <c r="A208" s="142" t="s">
        <v>187</v>
      </c>
      <c r="B208" s="235">
        <f t="shared" ref="B208:Q208" si="49">IF(B$141=0,0,B$141/B$108)</f>
        <v>0</v>
      </c>
      <c r="C208" s="235">
        <f t="shared" si="49"/>
        <v>0</v>
      </c>
      <c r="D208" s="235">
        <f t="shared" si="49"/>
        <v>0</v>
      </c>
      <c r="E208" s="235">
        <f t="shared" si="49"/>
        <v>0</v>
      </c>
      <c r="F208" s="235">
        <f t="shared" si="49"/>
        <v>0</v>
      </c>
      <c r="G208" s="235">
        <f t="shared" si="49"/>
        <v>0</v>
      </c>
      <c r="H208" s="235">
        <f t="shared" si="49"/>
        <v>0</v>
      </c>
      <c r="I208" s="235">
        <f t="shared" si="49"/>
        <v>0</v>
      </c>
      <c r="J208" s="235">
        <f t="shared" si="49"/>
        <v>0</v>
      </c>
      <c r="K208" s="235">
        <f t="shared" si="49"/>
        <v>0</v>
      </c>
      <c r="L208" s="235">
        <f t="shared" si="49"/>
        <v>0</v>
      </c>
      <c r="M208" s="235">
        <f t="shared" si="49"/>
        <v>0</v>
      </c>
      <c r="N208" s="235">
        <f t="shared" si="49"/>
        <v>0</v>
      </c>
      <c r="O208" s="235">
        <f t="shared" si="49"/>
        <v>0</v>
      </c>
      <c r="P208" s="235">
        <f t="shared" si="49"/>
        <v>0</v>
      </c>
      <c r="Q208" s="235">
        <f t="shared" si="49"/>
        <v>0</v>
      </c>
    </row>
    <row r="209" spans="1:17" x14ac:dyDescent="0.25">
      <c r="A209" s="142" t="s">
        <v>186</v>
      </c>
      <c r="B209" s="235">
        <f t="shared" ref="B209:Q209" si="50">IF(B$152=0,0,B$152/B$108)</f>
        <v>0</v>
      </c>
      <c r="C209" s="235">
        <f t="shared" si="50"/>
        <v>0</v>
      </c>
      <c r="D209" s="235">
        <f t="shared" si="50"/>
        <v>0</v>
      </c>
      <c r="E209" s="235">
        <f t="shared" si="50"/>
        <v>0</v>
      </c>
      <c r="F209" s="235">
        <f t="shared" si="50"/>
        <v>0</v>
      </c>
      <c r="G209" s="235">
        <f t="shared" si="50"/>
        <v>0</v>
      </c>
      <c r="H209" s="235">
        <f t="shared" si="50"/>
        <v>0</v>
      </c>
      <c r="I209" s="235">
        <f t="shared" si="50"/>
        <v>0</v>
      </c>
      <c r="J209" s="235">
        <f t="shared" si="50"/>
        <v>0</v>
      </c>
      <c r="K209" s="235">
        <f t="shared" si="50"/>
        <v>0</v>
      </c>
      <c r="L209" s="235">
        <f t="shared" si="50"/>
        <v>0</v>
      </c>
      <c r="M209" s="235">
        <f t="shared" si="50"/>
        <v>0</v>
      </c>
      <c r="N209" s="235">
        <f t="shared" si="50"/>
        <v>0</v>
      </c>
      <c r="O209" s="235">
        <f t="shared" si="50"/>
        <v>0</v>
      </c>
      <c r="P209" s="235">
        <f t="shared" si="50"/>
        <v>0</v>
      </c>
      <c r="Q209" s="235">
        <f t="shared" si="50"/>
        <v>0</v>
      </c>
    </row>
    <row r="210" spans="1:17" x14ac:dyDescent="0.25">
      <c r="A210" s="72" t="s">
        <v>179</v>
      </c>
      <c r="B210" s="234">
        <f t="shared" ref="B210:Q210" si="51">IF(B$153=0,0,B$153/B$108)</f>
        <v>0</v>
      </c>
      <c r="C210" s="234">
        <f t="shared" si="51"/>
        <v>0</v>
      </c>
      <c r="D210" s="234">
        <f t="shared" si="51"/>
        <v>0</v>
      </c>
      <c r="E210" s="234">
        <f t="shared" si="51"/>
        <v>0</v>
      </c>
      <c r="F210" s="234">
        <f t="shared" si="51"/>
        <v>0</v>
      </c>
      <c r="G210" s="234">
        <f t="shared" si="51"/>
        <v>0</v>
      </c>
      <c r="H210" s="234">
        <f t="shared" si="51"/>
        <v>0</v>
      </c>
      <c r="I210" s="234">
        <f t="shared" si="51"/>
        <v>0</v>
      </c>
      <c r="J210" s="234">
        <f t="shared" si="51"/>
        <v>0</v>
      </c>
      <c r="K210" s="234">
        <f t="shared" si="51"/>
        <v>0</v>
      </c>
      <c r="L210" s="234">
        <f t="shared" si="51"/>
        <v>0</v>
      </c>
      <c r="M210" s="234">
        <f t="shared" si="51"/>
        <v>0</v>
      </c>
      <c r="N210" s="234">
        <f t="shared" si="51"/>
        <v>0</v>
      </c>
      <c r="O210" s="234">
        <f t="shared" si="51"/>
        <v>0</v>
      </c>
      <c r="P210" s="234">
        <f t="shared" si="51"/>
        <v>0</v>
      </c>
      <c r="Q210" s="234">
        <f t="shared" si="51"/>
        <v>0</v>
      </c>
    </row>
    <row r="211" spans="1:17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</row>
    <row r="212" spans="1:17" ht="12.75" x14ac:dyDescent="0.25">
      <c r="A212" s="137" t="s">
        <v>133</v>
      </c>
      <c r="B212" s="233"/>
      <c r="C212" s="233"/>
      <c r="D212" s="233"/>
      <c r="E212" s="233"/>
      <c r="F212" s="233"/>
      <c r="G212" s="233"/>
      <c r="H212" s="233"/>
      <c r="I212" s="233"/>
      <c r="J212" s="233"/>
      <c r="K212" s="233"/>
      <c r="L212" s="233"/>
      <c r="M212" s="233"/>
      <c r="N212" s="233"/>
      <c r="O212" s="233"/>
      <c r="P212" s="233"/>
      <c r="Q212" s="233"/>
    </row>
    <row r="213" spans="1:17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</row>
    <row r="214" spans="1:17" x14ac:dyDescent="0.25">
      <c r="A214" s="78" t="s">
        <v>196</v>
      </c>
      <c r="B214" s="230">
        <f>IF(B$5=0,0,(B$5-B$15-B$58)/(CHI_fec!B$5-CHI_fec!B$15))</f>
        <v>0</v>
      </c>
      <c r="C214" s="230">
        <f>IF(C$5=0,0,(C$5-C$15-C$58)/(CHI_fec!C$5-CHI_fec!C$15))</f>
        <v>0</v>
      </c>
      <c r="D214" s="230">
        <f>IF(D$5=0,0,(D$5-D$15-D$58)/(CHI_fec!D$5-CHI_fec!D$15))</f>
        <v>0</v>
      </c>
      <c r="E214" s="230">
        <f>IF(E$5=0,0,(E$5-E$15-E$58)/(CHI_fec!E$5-CHI_fec!E$15))</f>
        <v>0</v>
      </c>
      <c r="F214" s="230">
        <f>IF(F$5=0,0,(F$5-F$15-F$58)/(CHI_fec!F$5-CHI_fec!F$15))</f>
        <v>0</v>
      </c>
      <c r="G214" s="230">
        <f>IF(G$5=0,0,(G$5-G$15-G$58)/(CHI_fec!G$5-CHI_fec!G$15))</f>
        <v>0</v>
      </c>
      <c r="H214" s="230">
        <f>IF(H$5=0,0,(H$5-H$15-H$58)/(CHI_fec!H$5-CHI_fec!H$15))</f>
        <v>0</v>
      </c>
      <c r="I214" s="230">
        <f>IF(I$5=0,0,(I$5-I$15-I$58)/(CHI_fec!I$5-CHI_fec!I$15))</f>
        <v>0</v>
      </c>
      <c r="J214" s="230">
        <f>IF(J$5=0,0,(J$5-J$15-J$58)/(CHI_fec!J$5-CHI_fec!J$15))</f>
        <v>0</v>
      </c>
      <c r="K214" s="230">
        <f>IF(K$5=0,0,(K$5-K$15-K$58)/(CHI_fec!K$5-CHI_fec!K$15))</f>
        <v>0</v>
      </c>
      <c r="L214" s="230">
        <f>IF(L$5=0,0,(L$5-L$15-L$58)/(CHI_fec!L$5-CHI_fec!L$15))</f>
        <v>0</v>
      </c>
      <c r="M214" s="230">
        <f>IF(M$5=0,0,(M$5-M$15-M$58)/(CHI_fec!M$5-CHI_fec!M$15))</f>
        <v>0</v>
      </c>
      <c r="N214" s="230">
        <f>IF(N$5=0,0,(N$5-N$15-N$58)/(CHI_fec!N$5-CHI_fec!N$15))</f>
        <v>0</v>
      </c>
      <c r="O214" s="230">
        <f>IF(O$5=0,0,(O$5-O$15-O$58)/(CHI_fec!O$5-CHI_fec!O$15))</f>
        <v>0</v>
      </c>
      <c r="P214" s="230">
        <f>IF(P$5=0,0,(P$5-P$15-P$58)/(CHI_fec!P$5-CHI_fec!P$15))</f>
        <v>0</v>
      </c>
      <c r="Q214" s="230">
        <f>IF(Q$5=0,0,(Q$5-Q$15-Q$58)/(CHI_fec!Q$5-CHI_fec!Q$15))</f>
        <v>0</v>
      </c>
    </row>
    <row r="215" spans="1:17" x14ac:dyDescent="0.25">
      <c r="A215" s="132" t="s">
        <v>83</v>
      </c>
      <c r="B215" s="229">
        <f>IF(B$6=0,0,B$6/CHI_fec!B$6)</f>
        <v>0</v>
      </c>
      <c r="C215" s="229">
        <f>IF(C$6=0,0,C$6/CHI_fec!C$6)</f>
        <v>0</v>
      </c>
      <c r="D215" s="229">
        <f>IF(D$6=0,0,D$6/CHI_fec!D$6)</f>
        <v>0</v>
      </c>
      <c r="E215" s="229">
        <f>IF(E$6=0,0,E$6/CHI_fec!E$6)</f>
        <v>0</v>
      </c>
      <c r="F215" s="229">
        <f>IF(F$6=0,0,F$6/CHI_fec!F$6)</f>
        <v>0</v>
      </c>
      <c r="G215" s="229">
        <f>IF(G$6=0,0,G$6/CHI_fec!G$6)</f>
        <v>0</v>
      </c>
      <c r="H215" s="229">
        <f>IF(H$6=0,0,H$6/CHI_fec!H$6)</f>
        <v>0</v>
      </c>
      <c r="I215" s="229">
        <f>IF(I$6=0,0,I$6/CHI_fec!I$6)</f>
        <v>0</v>
      </c>
      <c r="J215" s="229">
        <f>IF(J$6=0,0,J$6/CHI_fec!J$6)</f>
        <v>0</v>
      </c>
      <c r="K215" s="229">
        <f>IF(K$6=0,0,K$6/CHI_fec!K$6)</f>
        <v>0</v>
      </c>
      <c r="L215" s="229">
        <f>IF(L$6=0,0,L$6/CHI_fec!L$6)</f>
        <v>0</v>
      </c>
      <c r="M215" s="229">
        <f>IF(M$6=0,0,M$6/CHI_fec!M$6)</f>
        <v>0</v>
      </c>
      <c r="N215" s="229">
        <f>IF(N$6=0,0,N$6/CHI_fec!N$6)</f>
        <v>0</v>
      </c>
      <c r="O215" s="229">
        <f>IF(O$6=0,0,O$6/CHI_fec!O$6)</f>
        <v>0</v>
      </c>
      <c r="P215" s="229">
        <f>IF(P$6=0,0,P$6/CHI_fec!P$6)</f>
        <v>0</v>
      </c>
      <c r="Q215" s="229">
        <f>IF(Q$6=0,0,Q$6/CHI_fec!Q$6)</f>
        <v>0</v>
      </c>
    </row>
    <row r="216" spans="1:17" x14ac:dyDescent="0.25">
      <c r="A216" s="76" t="s">
        <v>82</v>
      </c>
      <c r="B216" s="228">
        <f>IF(B$7=0,0,B$7/CHI_fec!B$7)</f>
        <v>0</v>
      </c>
      <c r="C216" s="228">
        <f>IF(C$7=0,0,C$7/CHI_fec!C$7)</f>
        <v>0</v>
      </c>
      <c r="D216" s="228">
        <f>IF(D$7=0,0,D$7/CHI_fec!D$7)</f>
        <v>0</v>
      </c>
      <c r="E216" s="228">
        <f>IF(E$7=0,0,E$7/CHI_fec!E$7)</f>
        <v>0</v>
      </c>
      <c r="F216" s="228">
        <f>IF(F$7=0,0,F$7/CHI_fec!F$7)</f>
        <v>0</v>
      </c>
      <c r="G216" s="228">
        <f>IF(G$7=0,0,G$7/CHI_fec!G$7)</f>
        <v>0</v>
      </c>
      <c r="H216" s="228">
        <f>IF(H$7=0,0,H$7/CHI_fec!H$7)</f>
        <v>0</v>
      </c>
      <c r="I216" s="228">
        <f>IF(I$7=0,0,I$7/CHI_fec!I$7)</f>
        <v>0</v>
      </c>
      <c r="J216" s="228">
        <f>IF(J$7=0,0,J$7/CHI_fec!J$7)</f>
        <v>0</v>
      </c>
      <c r="K216" s="228">
        <f>IF(K$7=0,0,K$7/CHI_fec!K$7)</f>
        <v>0</v>
      </c>
      <c r="L216" s="228">
        <f>IF(L$7=0,0,L$7/CHI_fec!L$7)</f>
        <v>0</v>
      </c>
      <c r="M216" s="228">
        <f>IF(M$7=0,0,M$7/CHI_fec!M$7)</f>
        <v>0</v>
      </c>
      <c r="N216" s="228">
        <f>IF(N$7=0,0,N$7/CHI_fec!N$7)</f>
        <v>0</v>
      </c>
      <c r="O216" s="228">
        <f>IF(O$7=0,0,O$7/CHI_fec!O$7)</f>
        <v>0</v>
      </c>
      <c r="P216" s="228">
        <f>IF(P$7=0,0,P$7/CHI_fec!P$7)</f>
        <v>0</v>
      </c>
      <c r="Q216" s="228">
        <f>IF(Q$7=0,0,Q$7/CHI_fec!Q$7)</f>
        <v>0</v>
      </c>
    </row>
    <row r="217" spans="1:17" x14ac:dyDescent="0.25">
      <c r="A217" s="76" t="s">
        <v>81</v>
      </c>
      <c r="B217" s="228">
        <f>IF(B$8=0,0,B$8/CHI_fec!B$8)</f>
        <v>0</v>
      </c>
      <c r="C217" s="228">
        <f>IF(C$8=0,0,C$8/CHI_fec!C$8)</f>
        <v>0</v>
      </c>
      <c r="D217" s="228">
        <f>IF(D$8=0,0,D$8/CHI_fec!D$8)</f>
        <v>0</v>
      </c>
      <c r="E217" s="228">
        <f>IF(E$8=0,0,E$8/CHI_fec!E$8)</f>
        <v>0</v>
      </c>
      <c r="F217" s="228">
        <f>IF(F$8=0,0,F$8/CHI_fec!F$8)</f>
        <v>0</v>
      </c>
      <c r="G217" s="228">
        <f>IF(G$8=0,0,G$8/CHI_fec!G$8)</f>
        <v>0</v>
      </c>
      <c r="H217" s="228">
        <f>IF(H$8=0,0,H$8/CHI_fec!H$8)</f>
        <v>0</v>
      </c>
      <c r="I217" s="228">
        <f>IF(I$8=0,0,I$8/CHI_fec!I$8)</f>
        <v>0</v>
      </c>
      <c r="J217" s="228">
        <f>IF(J$8=0,0,J$8/CHI_fec!J$8)</f>
        <v>0</v>
      </c>
      <c r="K217" s="228">
        <f>IF(K$8=0,0,K$8/CHI_fec!K$8)</f>
        <v>0</v>
      </c>
      <c r="L217" s="228">
        <f>IF(L$8=0,0,L$8/CHI_fec!L$8)</f>
        <v>0</v>
      </c>
      <c r="M217" s="228">
        <f>IF(M$8=0,0,M$8/CHI_fec!M$8)</f>
        <v>0</v>
      </c>
      <c r="N217" s="228">
        <f>IF(N$8=0,0,N$8/CHI_fec!N$8)</f>
        <v>0</v>
      </c>
      <c r="O217" s="228">
        <f>IF(O$8=0,0,O$8/CHI_fec!O$8)</f>
        <v>0</v>
      </c>
      <c r="P217" s="228">
        <f>IF(P$8=0,0,P$8/CHI_fec!P$8)</f>
        <v>0</v>
      </c>
      <c r="Q217" s="228">
        <f>IF(Q$8=0,0,Q$8/CHI_fec!Q$8)</f>
        <v>0</v>
      </c>
    </row>
    <row r="218" spans="1:17" x14ac:dyDescent="0.25">
      <c r="A218" s="76" t="s">
        <v>80</v>
      </c>
      <c r="B218" s="228">
        <f>IF(B$9=0,0,B$9/CHI_fec!B$9)</f>
        <v>0</v>
      </c>
      <c r="C218" s="228">
        <f>IF(C$9=0,0,C$9/CHI_fec!C$9)</f>
        <v>0</v>
      </c>
      <c r="D218" s="228">
        <f>IF(D$9=0,0,D$9/CHI_fec!D$9)</f>
        <v>0</v>
      </c>
      <c r="E218" s="228">
        <f>IF(E$9=0,0,E$9/CHI_fec!E$9)</f>
        <v>0</v>
      </c>
      <c r="F218" s="228">
        <f>IF(F$9=0,0,F$9/CHI_fec!F$9)</f>
        <v>0</v>
      </c>
      <c r="G218" s="228">
        <f>IF(G$9=0,0,G$9/CHI_fec!G$9)</f>
        <v>0</v>
      </c>
      <c r="H218" s="228">
        <f>IF(H$9=0,0,H$9/CHI_fec!H$9)</f>
        <v>0</v>
      </c>
      <c r="I218" s="228">
        <f>IF(I$9=0,0,I$9/CHI_fec!I$9)</f>
        <v>0</v>
      </c>
      <c r="J218" s="228">
        <f>IF(J$9=0,0,J$9/CHI_fec!J$9)</f>
        <v>0</v>
      </c>
      <c r="K218" s="228">
        <f>IF(K$9=0,0,K$9/CHI_fec!K$9)</f>
        <v>0</v>
      </c>
      <c r="L218" s="228">
        <f>IF(L$9=0,0,L$9/CHI_fec!L$9)</f>
        <v>0</v>
      </c>
      <c r="M218" s="228">
        <f>IF(M$9=0,0,M$9/CHI_fec!M$9)</f>
        <v>0</v>
      </c>
      <c r="N218" s="228">
        <f>IF(N$9=0,0,N$9/CHI_fec!N$9)</f>
        <v>0</v>
      </c>
      <c r="O218" s="228">
        <f>IF(O$9=0,0,O$9/CHI_fec!O$9)</f>
        <v>0</v>
      </c>
      <c r="P218" s="228">
        <f>IF(P$9=0,0,P$9/CHI_fec!P$9)</f>
        <v>0</v>
      </c>
      <c r="Q218" s="228">
        <f>IF(Q$9=0,0,Q$9/CHI_fec!Q$9)</f>
        <v>0</v>
      </c>
    </row>
    <row r="219" spans="1:17" x14ac:dyDescent="0.25">
      <c r="A219" s="129" t="s">
        <v>79</v>
      </c>
      <c r="B219" s="227">
        <f>IF(B$10=0,0,B$10/CHI_fec!B$10)</f>
        <v>0</v>
      </c>
      <c r="C219" s="227">
        <f>IF(C$10=0,0,C$10/CHI_fec!C$10)</f>
        <v>0</v>
      </c>
      <c r="D219" s="227">
        <f>IF(D$10=0,0,D$10/CHI_fec!D$10)</f>
        <v>0</v>
      </c>
      <c r="E219" s="227">
        <f>IF(E$10=0,0,E$10/CHI_fec!E$10)</f>
        <v>0</v>
      </c>
      <c r="F219" s="227">
        <f>IF(F$10=0,0,F$10/CHI_fec!F$10)</f>
        <v>0</v>
      </c>
      <c r="G219" s="227">
        <f>IF(G$10=0,0,G$10/CHI_fec!G$10)</f>
        <v>0</v>
      </c>
      <c r="H219" s="227">
        <f>IF(H$10=0,0,H$10/CHI_fec!H$10)</f>
        <v>0</v>
      </c>
      <c r="I219" s="227">
        <f>IF(I$10=0,0,I$10/CHI_fec!I$10)</f>
        <v>0</v>
      </c>
      <c r="J219" s="227">
        <f>IF(J$10=0,0,J$10/CHI_fec!J$10)</f>
        <v>0</v>
      </c>
      <c r="K219" s="227">
        <f>IF(K$10=0,0,K$10/CHI_fec!K$10)</f>
        <v>0</v>
      </c>
      <c r="L219" s="227">
        <f>IF(L$10=0,0,L$10/CHI_fec!L$10)</f>
        <v>0</v>
      </c>
      <c r="M219" s="227">
        <f>IF(M$10=0,0,M$10/CHI_fec!M$10)</f>
        <v>0</v>
      </c>
      <c r="N219" s="227">
        <f>IF(N$10=0,0,N$10/CHI_fec!N$10)</f>
        <v>0</v>
      </c>
      <c r="O219" s="227">
        <f>IF(O$10=0,0,O$10/CHI_fec!O$10)</f>
        <v>0</v>
      </c>
      <c r="P219" s="227">
        <f>IF(P$10=0,0,P$10/CHI_fec!P$10)</f>
        <v>0</v>
      </c>
      <c r="Q219" s="227">
        <f>IF(Q$10=0,0,Q$10/CHI_fec!Q$10)</f>
        <v>0</v>
      </c>
    </row>
    <row r="220" spans="1:17" x14ac:dyDescent="0.25">
      <c r="A220" s="232" t="s">
        <v>185</v>
      </c>
      <c r="B220" s="231">
        <f>IF(B$15=0,0,B$15/CHI_fec!B$15)</f>
        <v>0</v>
      </c>
      <c r="C220" s="231">
        <f>IF(C$15=0,0,C$15/CHI_fec!C$15)</f>
        <v>0</v>
      </c>
      <c r="D220" s="231">
        <f>IF(D$15=0,0,D$15/CHI_fec!D$15)</f>
        <v>0</v>
      </c>
      <c r="E220" s="231">
        <f>IF(E$15=0,0,E$15/CHI_fec!E$15)</f>
        <v>0</v>
      </c>
      <c r="F220" s="231">
        <f>IF(F$15=0,0,F$15/CHI_fec!F$15)</f>
        <v>0</v>
      </c>
      <c r="G220" s="231">
        <f>IF(G$15=0,0,G$15/CHI_fec!G$15)</f>
        <v>0</v>
      </c>
      <c r="H220" s="231">
        <f>IF(H$15=0,0,H$15/CHI_fec!H$15)</f>
        <v>0</v>
      </c>
      <c r="I220" s="231">
        <f>IF(I$15=0,0,I$15/CHI_fec!I$15)</f>
        <v>0</v>
      </c>
      <c r="J220" s="231">
        <f>IF(J$15=0,0,J$15/CHI_fec!J$15)</f>
        <v>0</v>
      </c>
      <c r="K220" s="231">
        <f>IF(K$15=0,0,K$15/CHI_fec!K$15)</f>
        <v>0</v>
      </c>
      <c r="L220" s="231">
        <f>IF(L$15=0,0,L$15/CHI_fec!L$15)</f>
        <v>0</v>
      </c>
      <c r="M220" s="231">
        <f>IF(M$15=0,0,M$15/CHI_fec!M$15)</f>
        <v>0</v>
      </c>
      <c r="N220" s="231">
        <f>IF(N$15=0,0,N$15/CHI_fec!N$15)</f>
        <v>0</v>
      </c>
      <c r="O220" s="231">
        <f>IF(O$15=0,0,O$15/CHI_fec!O$15)</f>
        <v>0</v>
      </c>
      <c r="P220" s="231">
        <f>IF(P$15=0,0,P$15/CHI_fec!P$15)</f>
        <v>0</v>
      </c>
      <c r="Q220" s="231">
        <f>IF(Q$15=0,0,Q$15/CHI_fec!Q$15)</f>
        <v>0</v>
      </c>
    </row>
    <row r="221" spans="1:17" x14ac:dyDescent="0.25">
      <c r="A221" s="127" t="s">
        <v>184</v>
      </c>
      <c r="B221" s="226">
        <f>IF(B$24=0,0,B$24/CHI_fec!B$24)</f>
        <v>0</v>
      </c>
      <c r="C221" s="226">
        <f>IF(C$24=0,0,C$24/CHI_fec!C$24)</f>
        <v>0</v>
      </c>
      <c r="D221" s="226">
        <f>IF(D$24=0,0,D$24/CHI_fec!D$24)</f>
        <v>0</v>
      </c>
      <c r="E221" s="226">
        <f>IF(E$24=0,0,E$24/CHI_fec!E$24)</f>
        <v>0</v>
      </c>
      <c r="F221" s="226">
        <f>IF(F$24=0,0,F$24/CHI_fec!F$24)</f>
        <v>0</v>
      </c>
      <c r="G221" s="226">
        <f>IF(G$24=0,0,G$24/CHI_fec!G$24)</f>
        <v>0</v>
      </c>
      <c r="H221" s="226">
        <f>IF(H$24=0,0,H$24/CHI_fec!H$24)</f>
        <v>0</v>
      </c>
      <c r="I221" s="226">
        <f>IF(I$24=0,0,I$24/CHI_fec!I$24)</f>
        <v>0</v>
      </c>
      <c r="J221" s="226">
        <f>IF(J$24=0,0,J$24/CHI_fec!J$24)</f>
        <v>0</v>
      </c>
      <c r="K221" s="226">
        <f>IF(K$24=0,0,K$24/CHI_fec!K$24)</f>
        <v>0</v>
      </c>
      <c r="L221" s="226">
        <f>IF(L$24=0,0,L$24/CHI_fec!L$24)</f>
        <v>0</v>
      </c>
      <c r="M221" s="226">
        <f>IF(M$24=0,0,M$24/CHI_fec!M$24)</f>
        <v>0</v>
      </c>
      <c r="N221" s="226">
        <f>IF(N$24=0,0,N$24/CHI_fec!N$24)</f>
        <v>0</v>
      </c>
      <c r="O221" s="226">
        <f>IF(O$24=0,0,O$24/CHI_fec!O$24)</f>
        <v>0</v>
      </c>
      <c r="P221" s="226">
        <f>IF(P$24=0,0,P$24/CHI_fec!P$24)</f>
        <v>0</v>
      </c>
      <c r="Q221" s="226">
        <f>IF(Q$24=0,0,Q$24/CHI_fec!Q$24)</f>
        <v>0</v>
      </c>
    </row>
    <row r="222" spans="1:17" x14ac:dyDescent="0.25">
      <c r="A222" s="127" t="s">
        <v>181</v>
      </c>
      <c r="B222" s="226">
        <f>IF(B$35=0,0,B$35/CHI_fec!B$35)</f>
        <v>0</v>
      </c>
      <c r="C222" s="226">
        <f>IF(C$35=0,0,C$35/CHI_fec!C$35)</f>
        <v>0</v>
      </c>
      <c r="D222" s="226">
        <f>IF(D$35=0,0,D$35/CHI_fec!D$35)</f>
        <v>0</v>
      </c>
      <c r="E222" s="226">
        <f>IF(E$35=0,0,E$35/CHI_fec!E$35)</f>
        <v>0</v>
      </c>
      <c r="F222" s="226">
        <f>IF(F$35=0,0,F$35/CHI_fec!F$35)</f>
        <v>0</v>
      </c>
      <c r="G222" s="226">
        <f>IF(G$35=0,0,G$35/CHI_fec!G$35)</f>
        <v>0</v>
      </c>
      <c r="H222" s="226">
        <f>IF(H$35=0,0,H$35/CHI_fec!H$35)</f>
        <v>0</v>
      </c>
      <c r="I222" s="226">
        <f>IF(I$35=0,0,I$35/CHI_fec!I$35)</f>
        <v>0</v>
      </c>
      <c r="J222" s="226">
        <f>IF(J$35=0,0,J$35/CHI_fec!J$35)</f>
        <v>0</v>
      </c>
      <c r="K222" s="226">
        <f>IF(K$35=0,0,K$35/CHI_fec!K$35)</f>
        <v>0</v>
      </c>
      <c r="L222" s="226">
        <f>IF(L$35=0,0,L$35/CHI_fec!L$35)</f>
        <v>0</v>
      </c>
      <c r="M222" s="226">
        <f>IF(M$35=0,0,M$35/CHI_fec!M$35)</f>
        <v>0</v>
      </c>
      <c r="N222" s="226">
        <f>IF(N$35=0,0,N$35/CHI_fec!N$35)</f>
        <v>0</v>
      </c>
      <c r="O222" s="226">
        <f>IF(O$35=0,0,O$35/CHI_fec!O$35)</f>
        <v>0</v>
      </c>
      <c r="P222" s="226">
        <f>IF(P$35=0,0,P$35/CHI_fec!P$35)</f>
        <v>0</v>
      </c>
      <c r="Q222" s="226">
        <f>IF(Q$35=0,0,Q$35/CHI_fec!Q$35)</f>
        <v>0</v>
      </c>
    </row>
    <row r="223" spans="1:17" x14ac:dyDescent="0.25">
      <c r="A223" s="127" t="s">
        <v>180</v>
      </c>
      <c r="B223" s="225">
        <f>IF(B$43=0,0,B$43/CHI_fec!B$43)</f>
        <v>0</v>
      </c>
      <c r="C223" s="225">
        <f>IF(C$43=0,0,C$43/CHI_fec!C$43)</f>
        <v>0</v>
      </c>
      <c r="D223" s="225">
        <f>IF(D$43=0,0,D$43/CHI_fec!D$43)</f>
        <v>0</v>
      </c>
      <c r="E223" s="225">
        <f>IF(E$43=0,0,E$43/CHI_fec!E$43)</f>
        <v>0</v>
      </c>
      <c r="F223" s="225">
        <f>IF(F$43=0,0,F$43/CHI_fec!F$43)</f>
        <v>0</v>
      </c>
      <c r="G223" s="225">
        <f>IF(G$43=0,0,G$43/CHI_fec!G$43)</f>
        <v>0</v>
      </c>
      <c r="H223" s="225">
        <f>IF(H$43=0,0,H$43/CHI_fec!H$43)</f>
        <v>0</v>
      </c>
      <c r="I223" s="225">
        <f>IF(I$43=0,0,I$43/CHI_fec!I$43)</f>
        <v>0</v>
      </c>
      <c r="J223" s="225">
        <f>IF(J$43=0,0,J$43/CHI_fec!J$43)</f>
        <v>0</v>
      </c>
      <c r="K223" s="225">
        <f>IF(K$43=0,0,K$43/CHI_fec!K$43)</f>
        <v>0</v>
      </c>
      <c r="L223" s="225">
        <f>IF(L$43=0,0,L$43/CHI_fec!L$43)</f>
        <v>0</v>
      </c>
      <c r="M223" s="225">
        <f>IF(M$43=0,0,M$43/CHI_fec!M$43)</f>
        <v>0</v>
      </c>
      <c r="N223" s="225">
        <f>IF(N$43=0,0,N$43/CHI_fec!N$43)</f>
        <v>0</v>
      </c>
      <c r="O223" s="225">
        <f>IF(O$43=0,0,O$43/CHI_fec!O$43)</f>
        <v>0</v>
      </c>
      <c r="P223" s="225">
        <f>IF(P$43=0,0,P$43/CHI_fec!P$43)</f>
        <v>0</v>
      </c>
      <c r="Q223" s="225">
        <f>IF(Q$43=0,0,Q$43/CHI_fec!Q$43)</f>
        <v>0</v>
      </c>
    </row>
    <row r="224" spans="1:17" x14ac:dyDescent="0.25">
      <c r="A224" s="72" t="s">
        <v>179</v>
      </c>
      <c r="B224" s="224">
        <f>IF(B$57=0,0,B$57/CHI_fec!B$57)</f>
        <v>0</v>
      </c>
      <c r="C224" s="224">
        <f>IF(C$57=0,0,C$57/CHI_fec!C$57)</f>
        <v>0</v>
      </c>
      <c r="D224" s="224">
        <f>IF(D$57=0,0,D$57/CHI_fec!D$57)</f>
        <v>0</v>
      </c>
      <c r="E224" s="224">
        <f>IF(E$57=0,0,E$57/CHI_fec!E$57)</f>
        <v>0</v>
      </c>
      <c r="F224" s="224">
        <f>IF(F$57=0,0,F$57/CHI_fec!F$57)</f>
        <v>0</v>
      </c>
      <c r="G224" s="224">
        <f>IF(G$57=0,0,G$57/CHI_fec!G$57)</f>
        <v>0</v>
      </c>
      <c r="H224" s="224">
        <f>IF(H$57=0,0,H$57/CHI_fec!H$57)</f>
        <v>0</v>
      </c>
      <c r="I224" s="224">
        <f>IF(I$57=0,0,I$57/CHI_fec!I$57)</f>
        <v>0</v>
      </c>
      <c r="J224" s="224">
        <f>IF(J$57=0,0,J$57/CHI_fec!J$57)</f>
        <v>0</v>
      </c>
      <c r="K224" s="224">
        <f>IF(K$57=0,0,K$57/CHI_fec!K$57)</f>
        <v>0</v>
      </c>
      <c r="L224" s="224">
        <f>IF(L$57=0,0,L$57/CHI_fec!L$57)</f>
        <v>0</v>
      </c>
      <c r="M224" s="224">
        <f>IF(M$57=0,0,M$57/CHI_fec!M$57)</f>
        <v>0</v>
      </c>
      <c r="N224" s="224">
        <f>IF(N$57=0,0,N$57/CHI_fec!N$57)</f>
        <v>0</v>
      </c>
      <c r="O224" s="224">
        <f>IF(O$57=0,0,O$57/CHI_fec!O$57)</f>
        <v>0</v>
      </c>
      <c r="P224" s="224">
        <f>IF(P$57=0,0,P$57/CHI_fec!P$57)</f>
        <v>0</v>
      </c>
      <c r="Q224" s="224">
        <f>IF(Q$57=0,0,Q$57/CHI_fec!Q$57)</f>
        <v>0</v>
      </c>
    </row>
    <row r="225" spans="1:17" x14ac:dyDescent="0.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</row>
    <row r="226" spans="1:17" x14ac:dyDescent="0.25">
      <c r="A226" s="78" t="s">
        <v>195</v>
      </c>
      <c r="B226" s="230">
        <f>IF(B$60=0,0,(B$60-B$106)/CHI_fec!B$60)</f>
        <v>0</v>
      </c>
      <c r="C226" s="230">
        <f>IF(C$60=0,0,(C$60-C$106)/CHI_fec!C$60)</f>
        <v>0</v>
      </c>
      <c r="D226" s="230">
        <f>IF(D$60=0,0,(D$60-D$106)/CHI_fec!D$60)</f>
        <v>0</v>
      </c>
      <c r="E226" s="230">
        <f>IF(E$60=0,0,(E$60-E$106)/CHI_fec!E$60)</f>
        <v>0</v>
      </c>
      <c r="F226" s="230">
        <f>IF(F$60=0,0,(F$60-F$106)/CHI_fec!F$60)</f>
        <v>0</v>
      </c>
      <c r="G226" s="230">
        <f>IF(G$60=0,0,(G$60-G$106)/CHI_fec!G$60)</f>
        <v>0</v>
      </c>
      <c r="H226" s="230">
        <f>IF(H$60=0,0,(H$60-H$106)/CHI_fec!H$60)</f>
        <v>0</v>
      </c>
      <c r="I226" s="230">
        <f>IF(I$60=0,0,(I$60-I$106)/CHI_fec!I$60)</f>
        <v>0</v>
      </c>
      <c r="J226" s="230">
        <f>IF(J$60=0,0,(J$60-J$106)/CHI_fec!J$60)</f>
        <v>0</v>
      </c>
      <c r="K226" s="230">
        <f>IF(K$60=0,0,(K$60-K$106)/CHI_fec!K$60)</f>
        <v>0</v>
      </c>
      <c r="L226" s="230">
        <f>IF(L$60=0,0,(L$60-L$106)/CHI_fec!L$60)</f>
        <v>0</v>
      </c>
      <c r="M226" s="230">
        <f>IF(M$60=0,0,(M$60-M$106)/CHI_fec!M$60)</f>
        <v>0</v>
      </c>
      <c r="N226" s="230">
        <f>IF(N$60=0,0,(N$60-N$106)/CHI_fec!N$60)</f>
        <v>0</v>
      </c>
      <c r="O226" s="230">
        <f>IF(O$60=0,0,(O$60-O$106)/CHI_fec!O$60)</f>
        <v>0</v>
      </c>
      <c r="P226" s="230">
        <f>IF(P$60=0,0,(P$60-P$106)/CHI_fec!P$60)</f>
        <v>0</v>
      </c>
      <c r="Q226" s="230">
        <f>IF(Q$60=0,0,(Q$60-Q$106)/CHI_fec!Q$60)</f>
        <v>0</v>
      </c>
    </row>
    <row r="227" spans="1:17" x14ac:dyDescent="0.25">
      <c r="A227" s="132" t="s">
        <v>83</v>
      </c>
      <c r="B227" s="229">
        <f>IF(B$61=0,0,B$61/CHI_fec!B$61)</f>
        <v>0</v>
      </c>
      <c r="C227" s="229">
        <f>IF(C$61=0,0,C$61/CHI_fec!C$61)</f>
        <v>0</v>
      </c>
      <c r="D227" s="229">
        <f>IF(D$61=0,0,D$61/CHI_fec!D$61)</f>
        <v>0</v>
      </c>
      <c r="E227" s="229">
        <f>IF(E$61=0,0,E$61/CHI_fec!E$61)</f>
        <v>0</v>
      </c>
      <c r="F227" s="229">
        <f>IF(F$61=0,0,F$61/CHI_fec!F$61)</f>
        <v>0</v>
      </c>
      <c r="G227" s="229">
        <f>IF(G$61=0,0,G$61/CHI_fec!G$61)</f>
        <v>0</v>
      </c>
      <c r="H227" s="229">
        <f>IF(H$61=0,0,H$61/CHI_fec!H$61)</f>
        <v>0</v>
      </c>
      <c r="I227" s="229">
        <f>IF(I$61=0,0,I$61/CHI_fec!I$61)</f>
        <v>0</v>
      </c>
      <c r="J227" s="229">
        <f>IF(J$61=0,0,J$61/CHI_fec!J$61)</f>
        <v>0</v>
      </c>
      <c r="K227" s="229">
        <f>IF(K$61=0,0,K$61/CHI_fec!K$61)</f>
        <v>0</v>
      </c>
      <c r="L227" s="229">
        <f>IF(L$61=0,0,L$61/CHI_fec!L$61)</f>
        <v>0</v>
      </c>
      <c r="M227" s="229">
        <f>IF(M$61=0,0,M$61/CHI_fec!M$61)</f>
        <v>0</v>
      </c>
      <c r="N227" s="229">
        <f>IF(N$61=0,0,N$61/CHI_fec!N$61)</f>
        <v>0</v>
      </c>
      <c r="O227" s="229">
        <f>IF(O$61=0,0,O$61/CHI_fec!O$61)</f>
        <v>0</v>
      </c>
      <c r="P227" s="229">
        <f>IF(P$61=0,0,P$61/CHI_fec!P$61)</f>
        <v>0</v>
      </c>
      <c r="Q227" s="229">
        <f>IF(Q$61=0,0,Q$61/CHI_fec!Q$61)</f>
        <v>0</v>
      </c>
    </row>
    <row r="228" spans="1:17" x14ac:dyDescent="0.25">
      <c r="A228" s="76" t="s">
        <v>82</v>
      </c>
      <c r="B228" s="228">
        <f>IF(B$62=0,0,B$62/CHI_fec!B$62)</f>
        <v>0</v>
      </c>
      <c r="C228" s="228">
        <f>IF(C$62=0,0,C$62/CHI_fec!C$62)</f>
        <v>0</v>
      </c>
      <c r="D228" s="228">
        <f>IF(D$62=0,0,D$62/CHI_fec!D$62)</f>
        <v>0</v>
      </c>
      <c r="E228" s="228">
        <f>IF(E$62=0,0,E$62/CHI_fec!E$62)</f>
        <v>0</v>
      </c>
      <c r="F228" s="228">
        <f>IF(F$62=0,0,F$62/CHI_fec!F$62)</f>
        <v>0</v>
      </c>
      <c r="G228" s="228">
        <f>IF(G$62=0,0,G$62/CHI_fec!G$62)</f>
        <v>0</v>
      </c>
      <c r="H228" s="228">
        <f>IF(H$62=0,0,H$62/CHI_fec!H$62)</f>
        <v>0</v>
      </c>
      <c r="I228" s="228">
        <f>IF(I$62=0,0,I$62/CHI_fec!I$62)</f>
        <v>0</v>
      </c>
      <c r="J228" s="228">
        <f>IF(J$62=0,0,J$62/CHI_fec!J$62)</f>
        <v>0</v>
      </c>
      <c r="K228" s="228">
        <f>IF(K$62=0,0,K$62/CHI_fec!K$62)</f>
        <v>0</v>
      </c>
      <c r="L228" s="228">
        <f>IF(L$62=0,0,L$62/CHI_fec!L$62)</f>
        <v>0</v>
      </c>
      <c r="M228" s="228">
        <f>IF(M$62=0,0,M$62/CHI_fec!M$62)</f>
        <v>0</v>
      </c>
      <c r="N228" s="228">
        <f>IF(N$62=0,0,N$62/CHI_fec!N$62)</f>
        <v>0</v>
      </c>
      <c r="O228" s="228">
        <f>IF(O$62=0,0,O$62/CHI_fec!O$62)</f>
        <v>0</v>
      </c>
      <c r="P228" s="228">
        <f>IF(P$62=0,0,P$62/CHI_fec!P$62)</f>
        <v>0</v>
      </c>
      <c r="Q228" s="228">
        <f>IF(Q$62=0,0,Q$62/CHI_fec!Q$62)</f>
        <v>0</v>
      </c>
    </row>
    <row r="229" spans="1:17" x14ac:dyDescent="0.25">
      <c r="A229" s="76" t="s">
        <v>81</v>
      </c>
      <c r="B229" s="228">
        <f>IF(B$63=0,0,B$63/CHI_fec!B$63)</f>
        <v>0</v>
      </c>
      <c r="C229" s="228">
        <f>IF(C$63=0,0,C$63/CHI_fec!C$63)</f>
        <v>0</v>
      </c>
      <c r="D229" s="228">
        <f>IF(D$63=0,0,D$63/CHI_fec!D$63)</f>
        <v>0</v>
      </c>
      <c r="E229" s="228">
        <f>IF(E$63=0,0,E$63/CHI_fec!E$63)</f>
        <v>0</v>
      </c>
      <c r="F229" s="228">
        <f>IF(F$63=0,0,F$63/CHI_fec!F$63)</f>
        <v>0</v>
      </c>
      <c r="G229" s="228">
        <f>IF(G$63=0,0,G$63/CHI_fec!G$63)</f>
        <v>0</v>
      </c>
      <c r="H229" s="228">
        <f>IF(H$63=0,0,H$63/CHI_fec!H$63)</f>
        <v>0</v>
      </c>
      <c r="I229" s="228">
        <f>IF(I$63=0,0,I$63/CHI_fec!I$63)</f>
        <v>0</v>
      </c>
      <c r="J229" s="228">
        <f>IF(J$63=0,0,J$63/CHI_fec!J$63)</f>
        <v>0</v>
      </c>
      <c r="K229" s="228">
        <f>IF(K$63=0,0,K$63/CHI_fec!K$63)</f>
        <v>0</v>
      </c>
      <c r="L229" s="228">
        <f>IF(L$63=0,0,L$63/CHI_fec!L$63)</f>
        <v>0</v>
      </c>
      <c r="M229" s="228">
        <f>IF(M$63=0,0,M$63/CHI_fec!M$63)</f>
        <v>0</v>
      </c>
      <c r="N229" s="228">
        <f>IF(N$63=0,0,N$63/CHI_fec!N$63)</f>
        <v>0</v>
      </c>
      <c r="O229" s="228">
        <f>IF(O$63=0,0,O$63/CHI_fec!O$63)</f>
        <v>0</v>
      </c>
      <c r="P229" s="228">
        <f>IF(P$63=0,0,P$63/CHI_fec!P$63)</f>
        <v>0</v>
      </c>
      <c r="Q229" s="228">
        <f>IF(Q$63=0,0,Q$63/CHI_fec!Q$63)</f>
        <v>0</v>
      </c>
    </row>
    <row r="230" spans="1:17" x14ac:dyDescent="0.25">
      <c r="A230" s="76" t="s">
        <v>80</v>
      </c>
      <c r="B230" s="228">
        <f>IF(B$64=0,0,B$64/CHI_fec!B$64)</f>
        <v>0</v>
      </c>
      <c r="C230" s="228">
        <f>IF(C$64=0,0,C$64/CHI_fec!C$64)</f>
        <v>0</v>
      </c>
      <c r="D230" s="228">
        <f>IF(D$64=0,0,D$64/CHI_fec!D$64)</f>
        <v>0</v>
      </c>
      <c r="E230" s="228">
        <f>IF(E$64=0,0,E$64/CHI_fec!E$64)</f>
        <v>0</v>
      </c>
      <c r="F230" s="228">
        <f>IF(F$64=0,0,F$64/CHI_fec!F$64)</f>
        <v>0</v>
      </c>
      <c r="G230" s="228">
        <f>IF(G$64=0,0,G$64/CHI_fec!G$64)</f>
        <v>0</v>
      </c>
      <c r="H230" s="228">
        <f>IF(H$64=0,0,H$64/CHI_fec!H$64)</f>
        <v>0</v>
      </c>
      <c r="I230" s="228">
        <f>IF(I$64=0,0,I$64/CHI_fec!I$64)</f>
        <v>0</v>
      </c>
      <c r="J230" s="228">
        <f>IF(J$64=0,0,J$64/CHI_fec!J$64)</f>
        <v>0</v>
      </c>
      <c r="K230" s="228">
        <f>IF(K$64=0,0,K$64/CHI_fec!K$64)</f>
        <v>0</v>
      </c>
      <c r="L230" s="228">
        <f>IF(L$64=0,0,L$64/CHI_fec!L$64)</f>
        <v>0</v>
      </c>
      <c r="M230" s="228">
        <f>IF(M$64=0,0,M$64/CHI_fec!M$64)</f>
        <v>0</v>
      </c>
      <c r="N230" s="228">
        <f>IF(N$64=0,0,N$64/CHI_fec!N$64)</f>
        <v>0</v>
      </c>
      <c r="O230" s="228">
        <f>IF(O$64=0,0,O$64/CHI_fec!O$64)</f>
        <v>0</v>
      </c>
      <c r="P230" s="228">
        <f>IF(P$64=0,0,P$64/CHI_fec!P$64)</f>
        <v>0</v>
      </c>
      <c r="Q230" s="228">
        <f>IF(Q$64=0,0,Q$64/CHI_fec!Q$64)</f>
        <v>0</v>
      </c>
    </row>
    <row r="231" spans="1:17" x14ac:dyDescent="0.25">
      <c r="A231" s="129" t="s">
        <v>79</v>
      </c>
      <c r="B231" s="227">
        <f>IF(B$65=0,0,B$65/CHI_fec!B$65)</f>
        <v>0</v>
      </c>
      <c r="C231" s="227">
        <f>IF(C$65=0,0,C$65/CHI_fec!C$65)</f>
        <v>0</v>
      </c>
      <c r="D231" s="227">
        <f>IF(D$65=0,0,D$65/CHI_fec!D$65)</f>
        <v>0</v>
      </c>
      <c r="E231" s="227">
        <f>IF(E$65=0,0,E$65/CHI_fec!E$65)</f>
        <v>0</v>
      </c>
      <c r="F231" s="227">
        <f>IF(F$65=0,0,F$65/CHI_fec!F$65)</f>
        <v>0</v>
      </c>
      <c r="G231" s="227">
        <f>IF(G$65=0,0,G$65/CHI_fec!G$65)</f>
        <v>0</v>
      </c>
      <c r="H231" s="227">
        <f>IF(H$65=0,0,H$65/CHI_fec!H$65)</f>
        <v>0</v>
      </c>
      <c r="I231" s="227">
        <f>IF(I$65=0,0,I$65/CHI_fec!I$65)</f>
        <v>0</v>
      </c>
      <c r="J231" s="227">
        <f>IF(J$65=0,0,J$65/CHI_fec!J$65)</f>
        <v>0</v>
      </c>
      <c r="K231" s="227">
        <f>IF(K$65=0,0,K$65/CHI_fec!K$65)</f>
        <v>0</v>
      </c>
      <c r="L231" s="227">
        <f>IF(L$65=0,0,L$65/CHI_fec!L$65)</f>
        <v>0</v>
      </c>
      <c r="M231" s="227">
        <f>IF(M$65=0,0,M$65/CHI_fec!M$65)</f>
        <v>0</v>
      </c>
      <c r="N231" s="227">
        <f>IF(N$65=0,0,N$65/CHI_fec!N$65)</f>
        <v>0</v>
      </c>
      <c r="O231" s="227">
        <f>IF(O$65=0,0,O$65/CHI_fec!O$65)</f>
        <v>0</v>
      </c>
      <c r="P231" s="227">
        <f>IF(P$65=0,0,P$65/CHI_fec!P$65)</f>
        <v>0</v>
      </c>
      <c r="Q231" s="227">
        <f>IF(Q$65=0,0,Q$65/CHI_fec!Q$65)</f>
        <v>0</v>
      </c>
    </row>
    <row r="232" spans="1:17" x14ac:dyDescent="0.25">
      <c r="A232" s="127" t="s">
        <v>183</v>
      </c>
      <c r="B232" s="226">
        <f>IF(B$70=0,0,B$70/CHI_fec!B$70)</f>
        <v>0</v>
      </c>
      <c r="C232" s="226">
        <f>IF(C$70=0,0,C$70/CHI_fec!C$70)</f>
        <v>0</v>
      </c>
      <c r="D232" s="226">
        <f>IF(D$70=0,0,D$70/CHI_fec!D$70)</f>
        <v>0</v>
      </c>
      <c r="E232" s="226">
        <f>IF(E$70=0,0,E$70/CHI_fec!E$70)</f>
        <v>0</v>
      </c>
      <c r="F232" s="226">
        <f>IF(F$70=0,0,F$70/CHI_fec!F$70)</f>
        <v>0</v>
      </c>
      <c r="G232" s="226">
        <f>IF(G$70=0,0,G$70/CHI_fec!G$70)</f>
        <v>0</v>
      </c>
      <c r="H232" s="226">
        <f>IF(H$70=0,0,H$70/CHI_fec!H$70)</f>
        <v>0</v>
      </c>
      <c r="I232" s="226">
        <f>IF(I$70=0,0,I$70/CHI_fec!I$70)</f>
        <v>0</v>
      </c>
      <c r="J232" s="226">
        <f>IF(J$70=0,0,J$70/CHI_fec!J$70)</f>
        <v>0</v>
      </c>
      <c r="K232" s="226">
        <f>IF(K$70=0,0,K$70/CHI_fec!K$70)</f>
        <v>0</v>
      </c>
      <c r="L232" s="226">
        <f>IF(L$70=0,0,L$70/CHI_fec!L$70)</f>
        <v>0</v>
      </c>
      <c r="M232" s="226">
        <f>IF(M$70=0,0,M$70/CHI_fec!M$70)</f>
        <v>0</v>
      </c>
      <c r="N232" s="226">
        <f>IF(N$70=0,0,N$70/CHI_fec!N$70)</f>
        <v>0</v>
      </c>
      <c r="O232" s="226">
        <f>IF(O$70=0,0,O$70/CHI_fec!O$70)</f>
        <v>0</v>
      </c>
      <c r="P232" s="226">
        <f>IF(P$70=0,0,P$70/CHI_fec!P$70)</f>
        <v>0</v>
      </c>
      <c r="Q232" s="226">
        <f>IF(Q$70=0,0,Q$70/CHI_fec!Q$70)</f>
        <v>0</v>
      </c>
    </row>
    <row r="233" spans="1:17" x14ac:dyDescent="0.25">
      <c r="A233" s="127" t="s">
        <v>181</v>
      </c>
      <c r="B233" s="226">
        <f>IF(B$83=0,0,B$83/CHI_fec!B$83)</f>
        <v>0</v>
      </c>
      <c r="C233" s="226">
        <f>IF(C$83=0,0,C$83/CHI_fec!C$83)</f>
        <v>0</v>
      </c>
      <c r="D233" s="226">
        <f>IF(D$83=0,0,D$83/CHI_fec!D$83)</f>
        <v>0</v>
      </c>
      <c r="E233" s="226">
        <f>IF(E$83=0,0,E$83/CHI_fec!E$83)</f>
        <v>0</v>
      </c>
      <c r="F233" s="226">
        <f>IF(F$83=0,0,F$83/CHI_fec!F$83)</f>
        <v>0</v>
      </c>
      <c r="G233" s="226">
        <f>IF(G$83=0,0,G$83/CHI_fec!G$83)</f>
        <v>0</v>
      </c>
      <c r="H233" s="226">
        <f>IF(H$83=0,0,H$83/CHI_fec!H$83)</f>
        <v>0</v>
      </c>
      <c r="I233" s="226">
        <f>IF(I$83=0,0,I$83/CHI_fec!I$83)</f>
        <v>0</v>
      </c>
      <c r="J233" s="226">
        <f>IF(J$83=0,0,J$83/CHI_fec!J$83)</f>
        <v>0</v>
      </c>
      <c r="K233" s="226">
        <f>IF(K$83=0,0,K$83/CHI_fec!K$83)</f>
        <v>0</v>
      </c>
      <c r="L233" s="226">
        <f>IF(L$83=0,0,L$83/CHI_fec!L$83)</f>
        <v>0</v>
      </c>
      <c r="M233" s="226">
        <f>IF(M$83=0,0,M$83/CHI_fec!M$83)</f>
        <v>0</v>
      </c>
      <c r="N233" s="226">
        <f>IF(N$83=0,0,N$83/CHI_fec!N$83)</f>
        <v>0</v>
      </c>
      <c r="O233" s="226">
        <f>IF(O$83=0,0,O$83/CHI_fec!O$83)</f>
        <v>0</v>
      </c>
      <c r="P233" s="226">
        <f>IF(P$83=0,0,P$83/CHI_fec!P$83)</f>
        <v>0</v>
      </c>
      <c r="Q233" s="226">
        <f>IF(Q$83=0,0,Q$83/CHI_fec!Q$83)</f>
        <v>0</v>
      </c>
    </row>
    <row r="234" spans="1:17" x14ac:dyDescent="0.25">
      <c r="A234" s="127" t="s">
        <v>180</v>
      </c>
      <c r="B234" s="225">
        <f>IF(B$91=0,0,B$91/CHI_fec!B$91)</f>
        <v>0</v>
      </c>
      <c r="C234" s="225">
        <f>IF(C$91=0,0,C$91/CHI_fec!C$91)</f>
        <v>0</v>
      </c>
      <c r="D234" s="225">
        <f>IF(D$91=0,0,D$91/CHI_fec!D$91)</f>
        <v>0</v>
      </c>
      <c r="E234" s="225">
        <f>IF(E$91=0,0,E$91/CHI_fec!E$91)</f>
        <v>0</v>
      </c>
      <c r="F234" s="225">
        <f>IF(F$91=0,0,F$91/CHI_fec!F$91)</f>
        <v>0</v>
      </c>
      <c r="G234" s="225">
        <f>IF(G$91=0,0,G$91/CHI_fec!G$91)</f>
        <v>0</v>
      </c>
      <c r="H234" s="225">
        <f>IF(H$91=0,0,H$91/CHI_fec!H$91)</f>
        <v>0</v>
      </c>
      <c r="I234" s="225">
        <f>IF(I$91=0,0,I$91/CHI_fec!I$91)</f>
        <v>0</v>
      </c>
      <c r="J234" s="225">
        <f>IF(J$91=0,0,J$91/CHI_fec!J$91)</f>
        <v>0</v>
      </c>
      <c r="K234" s="225">
        <f>IF(K$91=0,0,K$91/CHI_fec!K$91)</f>
        <v>0</v>
      </c>
      <c r="L234" s="225">
        <f>IF(L$91=0,0,L$91/CHI_fec!L$91)</f>
        <v>0</v>
      </c>
      <c r="M234" s="225">
        <f>IF(M$91=0,0,M$91/CHI_fec!M$91)</f>
        <v>0</v>
      </c>
      <c r="N234" s="225">
        <f>IF(N$91=0,0,N$91/CHI_fec!N$91)</f>
        <v>0</v>
      </c>
      <c r="O234" s="225">
        <f>IF(O$91=0,0,O$91/CHI_fec!O$91)</f>
        <v>0</v>
      </c>
      <c r="P234" s="225">
        <f>IF(P$91=0,0,P$91/CHI_fec!P$91)</f>
        <v>0</v>
      </c>
      <c r="Q234" s="225">
        <f>IF(Q$91=0,0,Q$91/CHI_fec!Q$91)</f>
        <v>0</v>
      </c>
    </row>
    <row r="235" spans="1:17" x14ac:dyDescent="0.25">
      <c r="A235" s="72" t="s">
        <v>179</v>
      </c>
      <c r="B235" s="224">
        <f>IF(B$105=0,0,B$105/CHI_fec!B$105)</f>
        <v>0</v>
      </c>
      <c r="C235" s="224">
        <f>IF(C$105=0,0,C$105/CHI_fec!C$105)</f>
        <v>0</v>
      </c>
      <c r="D235" s="224">
        <f>IF(D$105=0,0,D$105/CHI_fec!D$105)</f>
        <v>0</v>
      </c>
      <c r="E235" s="224">
        <f>IF(E$105=0,0,E$105/CHI_fec!E$105)</f>
        <v>0</v>
      </c>
      <c r="F235" s="224">
        <f>IF(F$105=0,0,F$105/CHI_fec!F$105)</f>
        <v>0</v>
      </c>
      <c r="G235" s="224">
        <f>IF(G$105=0,0,G$105/CHI_fec!G$105)</f>
        <v>0</v>
      </c>
      <c r="H235" s="224">
        <f>IF(H$105=0,0,H$105/CHI_fec!H$105)</f>
        <v>0</v>
      </c>
      <c r="I235" s="224">
        <f>IF(I$105=0,0,I$105/CHI_fec!I$105)</f>
        <v>0</v>
      </c>
      <c r="J235" s="224">
        <f>IF(J$105=0,0,J$105/CHI_fec!J$105)</f>
        <v>0</v>
      </c>
      <c r="K235" s="224">
        <f>IF(K$105=0,0,K$105/CHI_fec!K$105)</f>
        <v>0</v>
      </c>
      <c r="L235" s="224">
        <f>IF(L$105=0,0,L$105/CHI_fec!L$105)</f>
        <v>0</v>
      </c>
      <c r="M235" s="224">
        <f>IF(M$105=0,0,M$105/CHI_fec!M$105)</f>
        <v>0</v>
      </c>
      <c r="N235" s="224">
        <f>IF(N$105=0,0,N$105/CHI_fec!N$105)</f>
        <v>0</v>
      </c>
      <c r="O235" s="224">
        <f>IF(O$105=0,0,O$105/CHI_fec!O$105)</f>
        <v>0</v>
      </c>
      <c r="P235" s="224">
        <f>IF(P$105=0,0,P$105/CHI_fec!P$105)</f>
        <v>0</v>
      </c>
      <c r="Q235" s="224">
        <f>IF(Q$105=0,0,Q$105/CHI_fec!Q$105)</f>
        <v>0</v>
      </c>
    </row>
    <row r="236" spans="1:17" x14ac:dyDescent="0.25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</row>
    <row r="237" spans="1:17" x14ac:dyDescent="0.25">
      <c r="A237" s="78" t="s">
        <v>39</v>
      </c>
      <c r="B237" s="230">
        <f>IF(B$108=0,0,B$108/CHI_fec!B$108)</f>
        <v>0</v>
      </c>
      <c r="C237" s="230">
        <f>IF(C$108=0,0,C$108/CHI_fec!C$108)</f>
        <v>0</v>
      </c>
      <c r="D237" s="230">
        <f>IF(D$108=0,0,D$108/CHI_fec!D$108)</f>
        <v>0</v>
      </c>
      <c r="E237" s="230">
        <f>IF(E$108=0,0,E$108/CHI_fec!E$108)</f>
        <v>0</v>
      </c>
      <c r="F237" s="230">
        <f>IF(F$108=0,0,F$108/CHI_fec!F$108)</f>
        <v>0</v>
      </c>
      <c r="G237" s="230">
        <f>IF(G$108=0,0,G$108/CHI_fec!G$108)</f>
        <v>0</v>
      </c>
      <c r="H237" s="230">
        <f>IF(H$108=0,0,H$108/CHI_fec!H$108)</f>
        <v>0</v>
      </c>
      <c r="I237" s="230">
        <f>IF(I$108=0,0,I$108/CHI_fec!I$108)</f>
        <v>0</v>
      </c>
      <c r="J237" s="230">
        <f>IF(J$108=0,0,J$108/CHI_fec!J$108)</f>
        <v>0</v>
      </c>
      <c r="K237" s="230">
        <f>IF(K$108=0,0,K$108/CHI_fec!K$108)</f>
        <v>0</v>
      </c>
      <c r="L237" s="230">
        <f>IF(L$108=0,0,L$108/CHI_fec!L$108)</f>
        <v>0</v>
      </c>
      <c r="M237" s="230">
        <f>IF(M$108=0,0,M$108/CHI_fec!M$108)</f>
        <v>0</v>
      </c>
      <c r="N237" s="230">
        <f>IF(N$108=0,0,N$108/CHI_fec!N$108)</f>
        <v>0</v>
      </c>
      <c r="O237" s="230">
        <f>IF(O$108=0,0,O$108/CHI_fec!O$108)</f>
        <v>0</v>
      </c>
      <c r="P237" s="230">
        <f>IF(P$108=0,0,P$108/CHI_fec!P$108)</f>
        <v>0</v>
      </c>
      <c r="Q237" s="230">
        <f>IF(Q$108=0,0,Q$108/CHI_fec!Q$108)</f>
        <v>0</v>
      </c>
    </row>
    <row r="238" spans="1:17" x14ac:dyDescent="0.25">
      <c r="A238" s="132" t="s">
        <v>83</v>
      </c>
      <c r="B238" s="229">
        <f>IF(B$109=0,0,B$109/CHI_fec!B$109)</f>
        <v>0</v>
      </c>
      <c r="C238" s="229">
        <f>IF(C$109=0,0,C$109/CHI_fec!C$109)</f>
        <v>0</v>
      </c>
      <c r="D238" s="229">
        <f>IF(D$109=0,0,D$109/CHI_fec!D$109)</f>
        <v>0</v>
      </c>
      <c r="E238" s="229">
        <f>IF(E$109=0,0,E$109/CHI_fec!E$109)</f>
        <v>0</v>
      </c>
      <c r="F238" s="229">
        <f>IF(F$109=0,0,F$109/CHI_fec!F$109)</f>
        <v>0</v>
      </c>
      <c r="G238" s="229">
        <f>IF(G$109=0,0,G$109/CHI_fec!G$109)</f>
        <v>0</v>
      </c>
      <c r="H238" s="229">
        <f>IF(H$109=0,0,H$109/CHI_fec!H$109)</f>
        <v>0</v>
      </c>
      <c r="I238" s="229">
        <f>IF(I$109=0,0,I$109/CHI_fec!I$109)</f>
        <v>0</v>
      </c>
      <c r="J238" s="229">
        <f>IF(J$109=0,0,J$109/CHI_fec!J$109)</f>
        <v>0</v>
      </c>
      <c r="K238" s="229">
        <f>IF(K$109=0,0,K$109/CHI_fec!K$109)</f>
        <v>0</v>
      </c>
      <c r="L238" s="229">
        <f>IF(L$109=0,0,L$109/CHI_fec!L$109)</f>
        <v>0</v>
      </c>
      <c r="M238" s="229">
        <f>IF(M$109=0,0,M$109/CHI_fec!M$109)</f>
        <v>0</v>
      </c>
      <c r="N238" s="229">
        <f>IF(N$109=0,0,N$109/CHI_fec!N$109)</f>
        <v>0</v>
      </c>
      <c r="O238" s="229">
        <f>IF(O$109=0,0,O$109/CHI_fec!O$109)</f>
        <v>0</v>
      </c>
      <c r="P238" s="229">
        <f>IF(P$109=0,0,P$109/CHI_fec!P$109)</f>
        <v>0</v>
      </c>
      <c r="Q238" s="229">
        <f>IF(Q$109=0,0,Q$109/CHI_fec!Q$109)</f>
        <v>0</v>
      </c>
    </row>
    <row r="239" spans="1:17" x14ac:dyDescent="0.25">
      <c r="A239" s="76" t="s">
        <v>82</v>
      </c>
      <c r="B239" s="228">
        <f>IF(B$110=0,0,B$110/CHI_fec!B$110)</f>
        <v>0</v>
      </c>
      <c r="C239" s="228">
        <f>IF(C$110=0,0,C$110/CHI_fec!C$110)</f>
        <v>0</v>
      </c>
      <c r="D239" s="228">
        <f>IF(D$110=0,0,D$110/CHI_fec!D$110)</f>
        <v>0</v>
      </c>
      <c r="E239" s="228">
        <f>IF(E$110=0,0,E$110/CHI_fec!E$110)</f>
        <v>0</v>
      </c>
      <c r="F239" s="228">
        <f>IF(F$110=0,0,F$110/CHI_fec!F$110)</f>
        <v>0</v>
      </c>
      <c r="G239" s="228">
        <f>IF(G$110=0,0,G$110/CHI_fec!G$110)</f>
        <v>0</v>
      </c>
      <c r="H239" s="228">
        <f>IF(H$110=0,0,H$110/CHI_fec!H$110)</f>
        <v>0</v>
      </c>
      <c r="I239" s="228">
        <f>IF(I$110=0,0,I$110/CHI_fec!I$110)</f>
        <v>0</v>
      </c>
      <c r="J239" s="228">
        <f>IF(J$110=0,0,J$110/CHI_fec!J$110)</f>
        <v>0</v>
      </c>
      <c r="K239" s="228">
        <f>IF(K$110=0,0,K$110/CHI_fec!K$110)</f>
        <v>0</v>
      </c>
      <c r="L239" s="228">
        <f>IF(L$110=0,0,L$110/CHI_fec!L$110)</f>
        <v>0</v>
      </c>
      <c r="M239" s="228">
        <f>IF(M$110=0,0,M$110/CHI_fec!M$110)</f>
        <v>0</v>
      </c>
      <c r="N239" s="228">
        <f>IF(N$110=0,0,N$110/CHI_fec!N$110)</f>
        <v>0</v>
      </c>
      <c r="O239" s="228">
        <f>IF(O$110=0,0,O$110/CHI_fec!O$110)</f>
        <v>0</v>
      </c>
      <c r="P239" s="228">
        <f>IF(P$110=0,0,P$110/CHI_fec!P$110)</f>
        <v>0</v>
      </c>
      <c r="Q239" s="228">
        <f>IF(Q$110=0,0,Q$110/CHI_fec!Q$110)</f>
        <v>0</v>
      </c>
    </row>
    <row r="240" spans="1:17" x14ac:dyDescent="0.25">
      <c r="A240" s="76" t="s">
        <v>81</v>
      </c>
      <c r="B240" s="228">
        <f>IF(B$111=0,0,B$111/CHI_fec!B$111)</f>
        <v>0</v>
      </c>
      <c r="C240" s="228">
        <f>IF(C$111=0,0,C$111/CHI_fec!C$111)</f>
        <v>0</v>
      </c>
      <c r="D240" s="228">
        <f>IF(D$111=0,0,D$111/CHI_fec!D$111)</f>
        <v>0</v>
      </c>
      <c r="E240" s="228">
        <f>IF(E$111=0,0,E$111/CHI_fec!E$111)</f>
        <v>0</v>
      </c>
      <c r="F240" s="228">
        <f>IF(F$111=0,0,F$111/CHI_fec!F$111)</f>
        <v>0</v>
      </c>
      <c r="G240" s="228">
        <f>IF(G$111=0,0,G$111/CHI_fec!G$111)</f>
        <v>0</v>
      </c>
      <c r="H240" s="228">
        <f>IF(H$111=0,0,H$111/CHI_fec!H$111)</f>
        <v>0</v>
      </c>
      <c r="I240" s="228">
        <f>IF(I$111=0,0,I$111/CHI_fec!I$111)</f>
        <v>0</v>
      </c>
      <c r="J240" s="228">
        <f>IF(J$111=0,0,J$111/CHI_fec!J$111)</f>
        <v>0</v>
      </c>
      <c r="K240" s="228">
        <f>IF(K$111=0,0,K$111/CHI_fec!K$111)</f>
        <v>0</v>
      </c>
      <c r="L240" s="228">
        <f>IF(L$111=0,0,L$111/CHI_fec!L$111)</f>
        <v>0</v>
      </c>
      <c r="M240" s="228">
        <f>IF(M$111=0,0,M$111/CHI_fec!M$111)</f>
        <v>0</v>
      </c>
      <c r="N240" s="228">
        <f>IF(N$111=0,0,N$111/CHI_fec!N$111)</f>
        <v>0</v>
      </c>
      <c r="O240" s="228">
        <f>IF(O$111=0,0,O$111/CHI_fec!O$111)</f>
        <v>0</v>
      </c>
      <c r="P240" s="228">
        <f>IF(P$111=0,0,P$111/CHI_fec!P$111)</f>
        <v>0</v>
      </c>
      <c r="Q240" s="228">
        <f>IF(Q$111=0,0,Q$111/CHI_fec!Q$111)</f>
        <v>0</v>
      </c>
    </row>
    <row r="241" spans="1:17" x14ac:dyDescent="0.25">
      <c r="A241" s="76" t="s">
        <v>80</v>
      </c>
      <c r="B241" s="228">
        <f>IF(B$112=0,0,B$112/CHI_fec!B$112)</f>
        <v>0</v>
      </c>
      <c r="C241" s="228">
        <f>IF(C$112=0,0,C$112/CHI_fec!C$112)</f>
        <v>0</v>
      </c>
      <c r="D241" s="228">
        <f>IF(D$112=0,0,D$112/CHI_fec!D$112)</f>
        <v>0</v>
      </c>
      <c r="E241" s="228">
        <f>IF(E$112=0,0,E$112/CHI_fec!E$112)</f>
        <v>0</v>
      </c>
      <c r="F241" s="228">
        <f>IF(F$112=0,0,F$112/CHI_fec!F$112)</f>
        <v>0</v>
      </c>
      <c r="G241" s="228">
        <f>IF(G$112=0,0,G$112/CHI_fec!G$112)</f>
        <v>0</v>
      </c>
      <c r="H241" s="228">
        <f>IF(H$112=0,0,H$112/CHI_fec!H$112)</f>
        <v>0</v>
      </c>
      <c r="I241" s="228">
        <f>IF(I$112=0,0,I$112/CHI_fec!I$112)</f>
        <v>0</v>
      </c>
      <c r="J241" s="228">
        <f>IF(J$112=0,0,J$112/CHI_fec!J$112)</f>
        <v>0</v>
      </c>
      <c r="K241" s="228">
        <f>IF(K$112=0,0,K$112/CHI_fec!K$112)</f>
        <v>0</v>
      </c>
      <c r="L241" s="228">
        <f>IF(L$112=0,0,L$112/CHI_fec!L$112)</f>
        <v>0</v>
      </c>
      <c r="M241" s="228">
        <f>IF(M$112=0,0,M$112/CHI_fec!M$112)</f>
        <v>0</v>
      </c>
      <c r="N241" s="228">
        <f>IF(N$112=0,0,N$112/CHI_fec!N$112)</f>
        <v>0</v>
      </c>
      <c r="O241" s="228">
        <f>IF(O$112=0,0,O$112/CHI_fec!O$112)</f>
        <v>0</v>
      </c>
      <c r="P241" s="228">
        <f>IF(P$112=0,0,P$112/CHI_fec!P$112)</f>
        <v>0</v>
      </c>
      <c r="Q241" s="228">
        <f>IF(Q$112=0,0,Q$112/CHI_fec!Q$112)</f>
        <v>0</v>
      </c>
    </row>
    <row r="242" spans="1:17" x14ac:dyDescent="0.25">
      <c r="A242" s="129" t="s">
        <v>79</v>
      </c>
      <c r="B242" s="227">
        <f>IF(B$113=0,0,B$113/CHI_fec!B$113)</f>
        <v>0</v>
      </c>
      <c r="C242" s="227">
        <f>IF(C$113=0,0,C$113/CHI_fec!C$113)</f>
        <v>0</v>
      </c>
      <c r="D242" s="227">
        <f>IF(D$113=0,0,D$113/CHI_fec!D$113)</f>
        <v>0</v>
      </c>
      <c r="E242" s="227">
        <f>IF(E$113=0,0,E$113/CHI_fec!E$113)</f>
        <v>0</v>
      </c>
      <c r="F242" s="227">
        <f>IF(F$113=0,0,F$113/CHI_fec!F$113)</f>
        <v>0</v>
      </c>
      <c r="G242" s="227">
        <f>IF(G$113=0,0,G$113/CHI_fec!G$113)</f>
        <v>0</v>
      </c>
      <c r="H242" s="227">
        <f>IF(H$113=0,0,H$113/CHI_fec!H$113)</f>
        <v>0</v>
      </c>
      <c r="I242" s="227">
        <f>IF(I$113=0,0,I$113/CHI_fec!I$113)</f>
        <v>0</v>
      </c>
      <c r="J242" s="227">
        <f>IF(J$113=0,0,J$113/CHI_fec!J$113)</f>
        <v>0</v>
      </c>
      <c r="K242" s="227">
        <f>IF(K$113=0,0,K$113/CHI_fec!K$113)</f>
        <v>0</v>
      </c>
      <c r="L242" s="227">
        <f>IF(L$113=0,0,L$113/CHI_fec!L$113)</f>
        <v>0</v>
      </c>
      <c r="M242" s="227">
        <f>IF(M$113=0,0,M$113/CHI_fec!M$113)</f>
        <v>0</v>
      </c>
      <c r="N242" s="227">
        <f>IF(N$113=0,0,N$113/CHI_fec!N$113)</f>
        <v>0</v>
      </c>
      <c r="O242" s="227">
        <f>IF(O$113=0,0,O$113/CHI_fec!O$113)</f>
        <v>0</v>
      </c>
      <c r="P242" s="227">
        <f>IF(P$113=0,0,P$113/CHI_fec!P$113)</f>
        <v>0</v>
      </c>
      <c r="Q242" s="227">
        <f>IF(Q$113=0,0,Q$113/CHI_fec!Q$113)</f>
        <v>0</v>
      </c>
    </row>
    <row r="243" spans="1:17" x14ac:dyDescent="0.25">
      <c r="A243" s="127" t="s">
        <v>182</v>
      </c>
      <c r="B243" s="226">
        <f>IF(B$118=0,0,B$118/CHI_fec!B$118)</f>
        <v>0</v>
      </c>
      <c r="C243" s="226">
        <f>IF(C$118=0,0,C$118/CHI_fec!C$118)</f>
        <v>0</v>
      </c>
      <c r="D243" s="226">
        <f>IF(D$118=0,0,D$118/CHI_fec!D$118)</f>
        <v>0</v>
      </c>
      <c r="E243" s="226">
        <f>IF(E$118=0,0,E$118/CHI_fec!E$118)</f>
        <v>0</v>
      </c>
      <c r="F243" s="226">
        <f>IF(F$118=0,0,F$118/CHI_fec!F$118)</f>
        <v>0</v>
      </c>
      <c r="G243" s="226">
        <f>IF(G$118=0,0,G$118/CHI_fec!G$118)</f>
        <v>0</v>
      </c>
      <c r="H243" s="226">
        <f>IF(H$118=0,0,H$118/CHI_fec!H$118)</f>
        <v>0</v>
      </c>
      <c r="I243" s="226">
        <f>IF(I$118=0,0,I$118/CHI_fec!I$118)</f>
        <v>0</v>
      </c>
      <c r="J243" s="226">
        <f>IF(J$118=0,0,J$118/CHI_fec!J$118)</f>
        <v>0</v>
      </c>
      <c r="K243" s="226">
        <f>IF(K$118=0,0,K$118/CHI_fec!K$118)</f>
        <v>0</v>
      </c>
      <c r="L243" s="226">
        <f>IF(L$118=0,0,L$118/CHI_fec!L$118)</f>
        <v>0</v>
      </c>
      <c r="M243" s="226">
        <f>IF(M$118=0,0,M$118/CHI_fec!M$118)</f>
        <v>0</v>
      </c>
      <c r="N243" s="226">
        <f>IF(N$118=0,0,N$118/CHI_fec!N$118)</f>
        <v>0</v>
      </c>
      <c r="O243" s="226">
        <f>IF(O$118=0,0,O$118/CHI_fec!O$118)</f>
        <v>0</v>
      </c>
      <c r="P243" s="226">
        <f>IF(P$118=0,0,P$118/CHI_fec!P$118)</f>
        <v>0</v>
      </c>
      <c r="Q243" s="226">
        <f>IF(Q$118=0,0,Q$118/CHI_fec!Q$118)</f>
        <v>0</v>
      </c>
    </row>
    <row r="244" spans="1:17" x14ac:dyDescent="0.25">
      <c r="A244" s="127" t="s">
        <v>181</v>
      </c>
      <c r="B244" s="226">
        <f>IF(B$131=0,0,B$131/CHI_fec!B$131)</f>
        <v>0</v>
      </c>
      <c r="C244" s="226">
        <f>IF(C$131=0,0,C$131/CHI_fec!C$131)</f>
        <v>0</v>
      </c>
      <c r="D244" s="226">
        <f>IF(D$131=0,0,D$131/CHI_fec!D$131)</f>
        <v>0</v>
      </c>
      <c r="E244" s="226">
        <f>IF(E$131=0,0,E$131/CHI_fec!E$131)</f>
        <v>0</v>
      </c>
      <c r="F244" s="226">
        <f>IF(F$131=0,0,F$131/CHI_fec!F$131)</f>
        <v>0</v>
      </c>
      <c r="G244" s="226">
        <f>IF(G$131=0,0,G$131/CHI_fec!G$131)</f>
        <v>0</v>
      </c>
      <c r="H244" s="226">
        <f>IF(H$131=0,0,H$131/CHI_fec!H$131)</f>
        <v>0</v>
      </c>
      <c r="I244" s="226">
        <f>IF(I$131=0,0,I$131/CHI_fec!I$131)</f>
        <v>0</v>
      </c>
      <c r="J244" s="226">
        <f>IF(J$131=0,0,J$131/CHI_fec!J$131)</f>
        <v>0</v>
      </c>
      <c r="K244" s="226">
        <f>IF(K$131=0,0,K$131/CHI_fec!K$131)</f>
        <v>0</v>
      </c>
      <c r="L244" s="226">
        <f>IF(L$131=0,0,L$131/CHI_fec!L$131)</f>
        <v>0</v>
      </c>
      <c r="M244" s="226">
        <f>IF(M$131=0,0,M$131/CHI_fec!M$131)</f>
        <v>0</v>
      </c>
      <c r="N244" s="226">
        <f>IF(N$131=0,0,N$131/CHI_fec!N$131)</f>
        <v>0</v>
      </c>
      <c r="O244" s="226">
        <f>IF(O$131=0,0,O$131/CHI_fec!O$131)</f>
        <v>0</v>
      </c>
      <c r="P244" s="226">
        <f>IF(P$131=0,0,P$131/CHI_fec!P$131)</f>
        <v>0</v>
      </c>
      <c r="Q244" s="226">
        <f>IF(Q$131=0,0,Q$131/CHI_fec!Q$131)</f>
        <v>0</v>
      </c>
    </row>
    <row r="245" spans="1:17" x14ac:dyDescent="0.25">
      <c r="A245" s="127" t="s">
        <v>180</v>
      </c>
      <c r="B245" s="225">
        <f>IF(B$139=0,0,B$139/CHI_fec!B$139)</f>
        <v>0</v>
      </c>
      <c r="C245" s="225">
        <f>IF(C$139=0,0,C$139/CHI_fec!C$139)</f>
        <v>0</v>
      </c>
      <c r="D245" s="225">
        <f>IF(D$139=0,0,D$139/CHI_fec!D$139)</f>
        <v>0</v>
      </c>
      <c r="E245" s="225">
        <f>IF(E$139=0,0,E$139/CHI_fec!E$139)</f>
        <v>0</v>
      </c>
      <c r="F245" s="225">
        <f>IF(F$139=0,0,F$139/CHI_fec!F$139)</f>
        <v>0</v>
      </c>
      <c r="G245" s="225">
        <f>IF(G$139=0,0,G$139/CHI_fec!G$139)</f>
        <v>0</v>
      </c>
      <c r="H245" s="225">
        <f>IF(H$139=0,0,H$139/CHI_fec!H$139)</f>
        <v>0</v>
      </c>
      <c r="I245" s="225">
        <f>IF(I$139=0,0,I$139/CHI_fec!I$139)</f>
        <v>0</v>
      </c>
      <c r="J245" s="225">
        <f>IF(J$139=0,0,J$139/CHI_fec!J$139)</f>
        <v>0</v>
      </c>
      <c r="K245" s="225">
        <f>IF(K$139=0,0,K$139/CHI_fec!K$139)</f>
        <v>0</v>
      </c>
      <c r="L245" s="225">
        <f>IF(L$139=0,0,L$139/CHI_fec!L$139)</f>
        <v>0</v>
      </c>
      <c r="M245" s="225">
        <f>IF(M$139=0,0,M$139/CHI_fec!M$139)</f>
        <v>0</v>
      </c>
      <c r="N245" s="225">
        <f>IF(N$139=0,0,N$139/CHI_fec!N$139)</f>
        <v>0</v>
      </c>
      <c r="O245" s="225">
        <f>IF(O$139=0,0,O$139/CHI_fec!O$139)</f>
        <v>0</v>
      </c>
      <c r="P245" s="225">
        <f>IF(P$139=0,0,P$139/CHI_fec!P$139)</f>
        <v>0</v>
      </c>
      <c r="Q245" s="225">
        <f>IF(Q$139=0,0,Q$139/CHI_fec!Q$139)</f>
        <v>0</v>
      </c>
    </row>
    <row r="246" spans="1:17" x14ac:dyDescent="0.25">
      <c r="A246" s="72" t="s">
        <v>179</v>
      </c>
      <c r="B246" s="224">
        <f>IF(B$153=0,0,B$153/CHI_fec!B$153)</f>
        <v>0</v>
      </c>
      <c r="C246" s="224">
        <f>IF(C$153=0,0,C$153/CHI_fec!C$153)</f>
        <v>0</v>
      </c>
      <c r="D246" s="224">
        <f>IF(D$153=0,0,D$153/CHI_fec!D$153)</f>
        <v>0</v>
      </c>
      <c r="E246" s="224">
        <f>IF(E$153=0,0,E$153/CHI_fec!E$153)</f>
        <v>0</v>
      </c>
      <c r="F246" s="224">
        <f>IF(F$153=0,0,F$153/CHI_fec!F$153)</f>
        <v>0</v>
      </c>
      <c r="G246" s="224">
        <f>IF(G$153=0,0,G$153/CHI_fec!G$153)</f>
        <v>0</v>
      </c>
      <c r="H246" s="224">
        <f>IF(H$153=0,0,H$153/CHI_fec!H$153)</f>
        <v>0</v>
      </c>
      <c r="I246" s="224">
        <f>IF(I$153=0,0,I$153/CHI_fec!I$153)</f>
        <v>0</v>
      </c>
      <c r="J246" s="224">
        <f>IF(J$153=0,0,J$153/CHI_fec!J$153)</f>
        <v>0</v>
      </c>
      <c r="K246" s="224">
        <f>IF(K$153=0,0,K$153/CHI_fec!K$153)</f>
        <v>0</v>
      </c>
      <c r="L246" s="224">
        <f>IF(L$153=0,0,L$153/CHI_fec!L$153)</f>
        <v>0</v>
      </c>
      <c r="M246" s="224">
        <f>IF(M$153=0,0,M$153/CHI_fec!M$153)</f>
        <v>0</v>
      </c>
      <c r="N246" s="224">
        <f>IF(N$153=0,0,N$153/CHI_fec!N$153)</f>
        <v>0</v>
      </c>
      <c r="O246" s="224">
        <f>IF(O$153=0,0,O$153/CHI_fec!O$153)</f>
        <v>0</v>
      </c>
      <c r="P246" s="224">
        <f>IF(P$153=0,0,P$153/CHI_fec!P$153)</f>
        <v>0</v>
      </c>
      <c r="Q246" s="224">
        <f>IF(Q$153=0,0,Q$153/CHI_fec!Q$153)</f>
        <v>0</v>
      </c>
    </row>
    <row r="249" spans="1:17" x14ac:dyDescent="0.25">
      <c r="B249" s="13"/>
    </row>
    <row r="250" spans="1:17" x14ac:dyDescent="0.25">
      <c r="B250" s="13"/>
    </row>
    <row r="251" spans="1:17" x14ac:dyDescent="0.25">
      <c r="B251" s="13"/>
    </row>
    <row r="252" spans="1:17" x14ac:dyDescent="0.25">
      <c r="B252" s="13"/>
    </row>
    <row r="253" spans="1:17" x14ac:dyDescent="0.25">
      <c r="B253" s="13"/>
    </row>
    <row r="254" spans="1:17" x14ac:dyDescent="0.25">
      <c r="B254" s="13"/>
    </row>
    <row r="255" spans="1:17" x14ac:dyDescent="0.25">
      <c r="B255" s="13"/>
    </row>
  </sheetData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4" tint="0.79998168889431442"/>
    <pageSetUpPr fitToPage="1"/>
  </sheetPr>
  <dimension ref="A1:Q78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25">
      <c r="A3" s="31" t="s">
        <v>78</v>
      </c>
      <c r="B3" s="46">
        <f>SUM(B4:B6)</f>
        <v>0</v>
      </c>
      <c r="C3" s="46">
        <f t="shared" ref="C3:Q3" si="0">SUM(C4:C6)</f>
        <v>0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0</v>
      </c>
      <c r="M3" s="46">
        <f t="shared" si="0"/>
        <v>0</v>
      </c>
      <c r="N3" s="46">
        <f t="shared" si="0"/>
        <v>0</v>
      </c>
      <c r="O3" s="46">
        <f t="shared" si="0"/>
        <v>0</v>
      </c>
      <c r="P3" s="46">
        <f t="shared" si="0"/>
        <v>0</v>
      </c>
      <c r="Q3" s="46">
        <f t="shared" si="0"/>
        <v>0</v>
      </c>
    </row>
    <row r="4" spans="1:17" x14ac:dyDescent="0.25">
      <c r="A4" s="257" t="s">
        <v>38</v>
      </c>
      <c r="B4" s="215">
        <v>0</v>
      </c>
      <c r="C4" s="215">
        <v>0</v>
      </c>
      <c r="D4" s="215">
        <v>0</v>
      </c>
      <c r="E4" s="215">
        <v>0</v>
      </c>
      <c r="F4" s="215">
        <v>0</v>
      </c>
      <c r="G4" s="215">
        <v>0</v>
      </c>
      <c r="H4" s="215">
        <v>0</v>
      </c>
      <c r="I4" s="215">
        <v>0</v>
      </c>
      <c r="J4" s="215">
        <v>0</v>
      </c>
      <c r="K4" s="215">
        <v>0</v>
      </c>
      <c r="L4" s="215">
        <v>0</v>
      </c>
      <c r="M4" s="215">
        <v>0</v>
      </c>
      <c r="N4" s="215">
        <v>0</v>
      </c>
      <c r="O4" s="215">
        <v>0</v>
      </c>
      <c r="P4" s="215">
        <v>0</v>
      </c>
      <c r="Q4" s="215">
        <v>0</v>
      </c>
    </row>
    <row r="5" spans="1:17" x14ac:dyDescent="0.25">
      <c r="A5" s="256" t="s">
        <v>37</v>
      </c>
      <c r="B5" s="214">
        <v>0</v>
      </c>
      <c r="C5" s="214">
        <v>0</v>
      </c>
      <c r="D5" s="214">
        <v>0</v>
      </c>
      <c r="E5" s="214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x14ac:dyDescent="0.25">
      <c r="A6" s="223" t="s">
        <v>57</v>
      </c>
      <c r="B6" s="213">
        <v>0</v>
      </c>
      <c r="C6" s="213">
        <v>0</v>
      </c>
      <c r="D6" s="213">
        <v>0</v>
      </c>
      <c r="E6" s="213">
        <v>0</v>
      </c>
      <c r="F6" s="213">
        <v>0</v>
      </c>
      <c r="G6" s="213">
        <v>0</v>
      </c>
      <c r="H6" s="213">
        <v>0</v>
      </c>
      <c r="I6" s="213">
        <v>0</v>
      </c>
      <c r="J6" s="213">
        <v>0</v>
      </c>
      <c r="K6" s="213">
        <v>0</v>
      </c>
      <c r="L6" s="213">
        <v>0</v>
      </c>
      <c r="M6" s="213">
        <v>0</v>
      </c>
      <c r="N6" s="213">
        <v>0</v>
      </c>
      <c r="O6" s="213">
        <v>0</v>
      </c>
      <c r="P6" s="213">
        <v>0</v>
      </c>
      <c r="Q6" s="213">
        <v>0</v>
      </c>
    </row>
    <row r="7" spans="1:17" x14ac:dyDescent="0.25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</row>
    <row r="8" spans="1:17" x14ac:dyDescent="0.25">
      <c r="A8" s="31" t="s">
        <v>143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</row>
    <row r="9" spans="1:17" x14ac:dyDescent="0.25">
      <c r="A9" s="257" t="s">
        <v>202</v>
      </c>
      <c r="B9" s="215">
        <v>0</v>
      </c>
      <c r="C9" s="215">
        <v>0</v>
      </c>
      <c r="D9" s="215">
        <v>0</v>
      </c>
      <c r="E9" s="215">
        <v>0</v>
      </c>
      <c r="F9" s="215">
        <v>0</v>
      </c>
      <c r="G9" s="215">
        <v>0</v>
      </c>
      <c r="H9" s="215">
        <v>0</v>
      </c>
      <c r="I9" s="215">
        <v>0</v>
      </c>
      <c r="J9" s="215">
        <v>0</v>
      </c>
      <c r="K9" s="215">
        <v>0</v>
      </c>
      <c r="L9" s="215">
        <v>0</v>
      </c>
      <c r="M9" s="215">
        <v>0</v>
      </c>
      <c r="N9" s="215">
        <v>0</v>
      </c>
      <c r="O9" s="215">
        <v>0</v>
      </c>
      <c r="P9" s="215">
        <v>0</v>
      </c>
      <c r="Q9" s="215">
        <v>0</v>
      </c>
    </row>
    <row r="10" spans="1:17" x14ac:dyDescent="0.25">
      <c r="A10" s="256" t="s">
        <v>201</v>
      </c>
      <c r="B10" s="214">
        <v>0</v>
      </c>
      <c r="C10" s="214">
        <v>0</v>
      </c>
      <c r="D10" s="214">
        <v>0</v>
      </c>
      <c r="E10" s="214">
        <v>0</v>
      </c>
      <c r="F10" s="214">
        <v>0</v>
      </c>
      <c r="G10" s="214">
        <v>0</v>
      </c>
      <c r="H10" s="214">
        <v>0</v>
      </c>
      <c r="I10" s="214">
        <v>0</v>
      </c>
      <c r="J10" s="214">
        <v>0</v>
      </c>
      <c r="K10" s="214">
        <v>0</v>
      </c>
      <c r="L10" s="214">
        <v>0</v>
      </c>
      <c r="M10" s="214">
        <v>0</v>
      </c>
      <c r="N10" s="214">
        <v>0</v>
      </c>
      <c r="O10" s="214">
        <v>0</v>
      </c>
      <c r="P10" s="214">
        <v>0</v>
      </c>
      <c r="Q10" s="214">
        <v>0</v>
      </c>
    </row>
    <row r="11" spans="1:17" x14ac:dyDescent="0.25">
      <c r="A11" s="223" t="s">
        <v>200</v>
      </c>
      <c r="B11" s="213">
        <v>0</v>
      </c>
      <c r="C11" s="213">
        <v>0</v>
      </c>
      <c r="D11" s="213">
        <v>0</v>
      </c>
      <c r="E11" s="213">
        <v>0</v>
      </c>
      <c r="F11" s="213">
        <v>0</v>
      </c>
      <c r="G11" s="213">
        <v>0</v>
      </c>
      <c r="H11" s="213">
        <v>0</v>
      </c>
      <c r="I11" s="213">
        <v>0</v>
      </c>
      <c r="J11" s="213">
        <v>0</v>
      </c>
      <c r="K11" s="213">
        <v>0</v>
      </c>
      <c r="L11" s="213">
        <v>0</v>
      </c>
      <c r="M11" s="213">
        <v>0</v>
      </c>
      <c r="N11" s="213">
        <v>0</v>
      </c>
      <c r="O11" s="213">
        <v>0</v>
      </c>
      <c r="P11" s="213">
        <v>0</v>
      </c>
      <c r="Q11" s="213">
        <v>0</v>
      </c>
    </row>
    <row r="12" spans="1:17" x14ac:dyDescent="0.25"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7" x14ac:dyDescent="0.25">
      <c r="A13" s="31" t="s">
        <v>142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</row>
    <row r="14" spans="1:17" x14ac:dyDescent="0.25">
      <c r="A14" s="110" t="s">
        <v>202</v>
      </c>
      <c r="B14" s="120">
        <v>0</v>
      </c>
      <c r="C14" s="120">
        <v>0</v>
      </c>
      <c r="D14" s="120">
        <v>0</v>
      </c>
      <c r="E14" s="120">
        <v>0</v>
      </c>
      <c r="F14" s="120">
        <v>0</v>
      </c>
      <c r="G14" s="120">
        <v>0</v>
      </c>
      <c r="H14" s="120">
        <v>0</v>
      </c>
      <c r="I14" s="120">
        <v>0</v>
      </c>
      <c r="J14" s="120">
        <v>0</v>
      </c>
      <c r="K14" s="120">
        <v>0</v>
      </c>
      <c r="L14" s="120">
        <v>0</v>
      </c>
      <c r="M14" s="120">
        <v>0</v>
      </c>
      <c r="N14" s="120">
        <v>0</v>
      </c>
      <c r="O14" s="120">
        <v>0</v>
      </c>
      <c r="P14" s="120">
        <v>0</v>
      </c>
      <c r="Q14" s="120">
        <v>0</v>
      </c>
    </row>
    <row r="15" spans="1:17" x14ac:dyDescent="0.25">
      <c r="A15" s="180" t="s">
        <v>201</v>
      </c>
      <c r="B15" s="189">
        <v>0</v>
      </c>
      <c r="C15" s="189">
        <v>0</v>
      </c>
      <c r="D15" s="189">
        <v>0</v>
      </c>
      <c r="E15" s="189">
        <v>0</v>
      </c>
      <c r="F15" s="189">
        <v>0</v>
      </c>
      <c r="G15" s="189">
        <v>0</v>
      </c>
      <c r="H15" s="189">
        <v>0</v>
      </c>
      <c r="I15" s="189">
        <v>0</v>
      </c>
      <c r="J15" s="189">
        <v>0</v>
      </c>
      <c r="K15" s="189">
        <v>0</v>
      </c>
      <c r="L15" s="189">
        <v>0</v>
      </c>
      <c r="M15" s="189">
        <v>0</v>
      </c>
      <c r="N15" s="189">
        <v>0</v>
      </c>
      <c r="O15" s="189">
        <v>0</v>
      </c>
      <c r="P15" s="189">
        <v>0</v>
      </c>
      <c r="Q15" s="189">
        <v>0</v>
      </c>
    </row>
    <row r="16" spans="1:17" x14ac:dyDescent="0.25">
      <c r="A16" s="108" t="s">
        <v>200</v>
      </c>
      <c r="B16" s="118">
        <v>0</v>
      </c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141</v>
      </c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</row>
    <row r="18" spans="1:17" x14ac:dyDescent="0.25">
      <c r="A18" s="121" t="s">
        <v>202</v>
      </c>
      <c r="B18" s="120"/>
      <c r="C18" s="120">
        <v>0</v>
      </c>
      <c r="D18" s="120">
        <v>0</v>
      </c>
      <c r="E18" s="120">
        <v>0</v>
      </c>
      <c r="F18" s="120">
        <v>0</v>
      </c>
      <c r="G18" s="120">
        <v>0</v>
      </c>
      <c r="H18" s="120">
        <v>0</v>
      </c>
      <c r="I18" s="120">
        <v>0</v>
      </c>
      <c r="J18" s="120">
        <v>0</v>
      </c>
      <c r="K18" s="120">
        <v>0</v>
      </c>
      <c r="L18" s="120">
        <v>0</v>
      </c>
      <c r="M18" s="120">
        <v>0</v>
      </c>
      <c r="N18" s="120">
        <v>0</v>
      </c>
      <c r="O18" s="120">
        <v>0</v>
      </c>
      <c r="P18" s="120">
        <v>0</v>
      </c>
      <c r="Q18" s="120">
        <v>0</v>
      </c>
    </row>
    <row r="19" spans="1:17" x14ac:dyDescent="0.25">
      <c r="A19" s="179" t="s">
        <v>201</v>
      </c>
      <c r="B19" s="189"/>
      <c r="C19" s="189">
        <v>0</v>
      </c>
      <c r="D19" s="189">
        <v>0</v>
      </c>
      <c r="E19" s="189">
        <v>0</v>
      </c>
      <c r="F19" s="189">
        <v>0</v>
      </c>
      <c r="G19" s="189">
        <v>0</v>
      </c>
      <c r="H19" s="189">
        <v>0</v>
      </c>
      <c r="I19" s="189">
        <v>0</v>
      </c>
      <c r="J19" s="189">
        <v>0</v>
      </c>
      <c r="K19" s="189">
        <v>0</v>
      </c>
      <c r="L19" s="189">
        <v>0</v>
      </c>
      <c r="M19" s="189">
        <v>0</v>
      </c>
      <c r="N19" s="189">
        <v>0</v>
      </c>
      <c r="O19" s="189">
        <v>0</v>
      </c>
      <c r="P19" s="189">
        <v>0</v>
      </c>
      <c r="Q19" s="189">
        <v>0</v>
      </c>
    </row>
    <row r="20" spans="1:17" x14ac:dyDescent="0.25">
      <c r="A20" s="119" t="s">
        <v>200</v>
      </c>
      <c r="B20" s="118"/>
      <c r="C20" s="118">
        <v>0</v>
      </c>
      <c r="D20" s="118">
        <v>0</v>
      </c>
      <c r="E20" s="118">
        <v>0</v>
      </c>
      <c r="F20" s="118">
        <v>0</v>
      </c>
      <c r="G20" s="118">
        <v>0</v>
      </c>
      <c r="H20" s="118">
        <v>0</v>
      </c>
      <c r="I20" s="118">
        <v>0</v>
      </c>
      <c r="J20" s="118">
        <v>0</v>
      </c>
      <c r="K20" s="118">
        <v>0</v>
      </c>
      <c r="L20" s="118">
        <v>0</v>
      </c>
      <c r="M20" s="118">
        <v>0</v>
      </c>
      <c r="N20" s="118">
        <v>0</v>
      </c>
      <c r="O20" s="118">
        <v>0</v>
      </c>
      <c r="P20" s="118">
        <v>0</v>
      </c>
      <c r="Q20" s="118">
        <v>0</v>
      </c>
    </row>
    <row r="21" spans="1:17" x14ac:dyDescent="0.25">
      <c r="A21" s="124" t="s">
        <v>140</v>
      </c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</row>
    <row r="22" spans="1:17" x14ac:dyDescent="0.25">
      <c r="A22" s="121" t="s">
        <v>202</v>
      </c>
      <c r="B22" s="120"/>
      <c r="C22" s="120">
        <f>B14+C18-C14</f>
        <v>0</v>
      </c>
      <c r="D22" s="120">
        <f t="shared" ref="D22:Q22" si="1">C14+D18-D14</f>
        <v>0</v>
      </c>
      <c r="E22" s="120">
        <f t="shared" si="1"/>
        <v>0</v>
      </c>
      <c r="F22" s="120">
        <f t="shared" si="1"/>
        <v>0</v>
      </c>
      <c r="G22" s="120">
        <f t="shared" si="1"/>
        <v>0</v>
      </c>
      <c r="H22" s="120">
        <f t="shared" si="1"/>
        <v>0</v>
      </c>
      <c r="I22" s="120">
        <f t="shared" si="1"/>
        <v>0</v>
      </c>
      <c r="J22" s="120">
        <f t="shared" si="1"/>
        <v>0</v>
      </c>
      <c r="K22" s="120">
        <f t="shared" si="1"/>
        <v>0</v>
      </c>
      <c r="L22" s="120">
        <f t="shared" si="1"/>
        <v>0</v>
      </c>
      <c r="M22" s="120">
        <f t="shared" si="1"/>
        <v>0</v>
      </c>
      <c r="N22" s="120">
        <f t="shared" si="1"/>
        <v>0</v>
      </c>
      <c r="O22" s="120">
        <f t="shared" si="1"/>
        <v>0</v>
      </c>
      <c r="P22" s="120">
        <f t="shared" si="1"/>
        <v>0</v>
      </c>
      <c r="Q22" s="120">
        <f t="shared" si="1"/>
        <v>0</v>
      </c>
    </row>
    <row r="23" spans="1:17" x14ac:dyDescent="0.25">
      <c r="A23" s="179" t="s">
        <v>201</v>
      </c>
      <c r="B23" s="189"/>
      <c r="C23" s="189">
        <f t="shared" ref="C23:Q24" si="2">B15+C19-C15</f>
        <v>0</v>
      </c>
      <c r="D23" s="189">
        <f t="shared" si="2"/>
        <v>0</v>
      </c>
      <c r="E23" s="189">
        <f t="shared" si="2"/>
        <v>0</v>
      </c>
      <c r="F23" s="189">
        <f t="shared" si="2"/>
        <v>0</v>
      </c>
      <c r="G23" s="189">
        <f t="shared" si="2"/>
        <v>0</v>
      </c>
      <c r="H23" s="189">
        <f t="shared" si="2"/>
        <v>0</v>
      </c>
      <c r="I23" s="189">
        <f t="shared" si="2"/>
        <v>0</v>
      </c>
      <c r="J23" s="189">
        <f t="shared" si="2"/>
        <v>0</v>
      </c>
      <c r="K23" s="189">
        <f t="shared" si="2"/>
        <v>0</v>
      </c>
      <c r="L23" s="189">
        <f t="shared" si="2"/>
        <v>0</v>
      </c>
      <c r="M23" s="189">
        <f t="shared" si="2"/>
        <v>0</v>
      </c>
      <c r="N23" s="189">
        <f t="shared" si="2"/>
        <v>0</v>
      </c>
      <c r="O23" s="189">
        <f t="shared" si="2"/>
        <v>0</v>
      </c>
      <c r="P23" s="189">
        <f t="shared" si="2"/>
        <v>0</v>
      </c>
      <c r="Q23" s="189">
        <f t="shared" si="2"/>
        <v>0</v>
      </c>
    </row>
    <row r="24" spans="1:17" x14ac:dyDescent="0.25">
      <c r="A24" s="119" t="s">
        <v>200</v>
      </c>
      <c r="B24" s="118"/>
      <c r="C24" s="118">
        <f t="shared" si="2"/>
        <v>0</v>
      </c>
      <c r="D24" s="118">
        <f t="shared" si="2"/>
        <v>0</v>
      </c>
      <c r="E24" s="118">
        <f t="shared" si="2"/>
        <v>0</v>
      </c>
      <c r="F24" s="118">
        <f t="shared" si="2"/>
        <v>0</v>
      </c>
      <c r="G24" s="118">
        <f t="shared" si="2"/>
        <v>0</v>
      </c>
      <c r="H24" s="118">
        <f t="shared" si="2"/>
        <v>0</v>
      </c>
      <c r="I24" s="118">
        <f t="shared" si="2"/>
        <v>0</v>
      </c>
      <c r="J24" s="118">
        <f t="shared" si="2"/>
        <v>0</v>
      </c>
      <c r="K24" s="118">
        <f t="shared" si="2"/>
        <v>0</v>
      </c>
      <c r="L24" s="118">
        <f t="shared" si="2"/>
        <v>0</v>
      </c>
      <c r="M24" s="118">
        <f t="shared" si="2"/>
        <v>0</v>
      </c>
      <c r="N24" s="118">
        <f t="shared" si="2"/>
        <v>0</v>
      </c>
      <c r="O24" s="118">
        <f t="shared" si="2"/>
        <v>0</v>
      </c>
      <c r="P24" s="118">
        <f t="shared" si="2"/>
        <v>0</v>
      </c>
      <c r="Q24" s="118">
        <f t="shared" si="2"/>
        <v>0</v>
      </c>
    </row>
    <row r="25" spans="1:17" x14ac:dyDescent="0.25">
      <c r="A25" s="31" t="s">
        <v>138</v>
      </c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</row>
    <row r="26" spans="1:17" x14ac:dyDescent="0.25">
      <c r="A26" s="110" t="s">
        <v>202</v>
      </c>
      <c r="B26" s="120">
        <f>B14-B9</f>
        <v>0</v>
      </c>
      <c r="C26" s="120">
        <f t="shared" ref="C26:Q26" si="3">C14-C9</f>
        <v>0</v>
      </c>
      <c r="D26" s="120">
        <f t="shared" si="3"/>
        <v>0</v>
      </c>
      <c r="E26" s="120">
        <f t="shared" si="3"/>
        <v>0</v>
      </c>
      <c r="F26" s="120">
        <f t="shared" si="3"/>
        <v>0</v>
      </c>
      <c r="G26" s="120">
        <f t="shared" si="3"/>
        <v>0</v>
      </c>
      <c r="H26" s="120">
        <f t="shared" si="3"/>
        <v>0</v>
      </c>
      <c r="I26" s="120">
        <f t="shared" si="3"/>
        <v>0</v>
      </c>
      <c r="J26" s="120">
        <f t="shared" si="3"/>
        <v>0</v>
      </c>
      <c r="K26" s="120">
        <f t="shared" si="3"/>
        <v>0</v>
      </c>
      <c r="L26" s="120">
        <f t="shared" si="3"/>
        <v>0</v>
      </c>
      <c r="M26" s="120">
        <f t="shared" si="3"/>
        <v>0</v>
      </c>
      <c r="N26" s="120">
        <f t="shared" si="3"/>
        <v>0</v>
      </c>
      <c r="O26" s="120">
        <f t="shared" si="3"/>
        <v>0</v>
      </c>
      <c r="P26" s="120">
        <f t="shared" si="3"/>
        <v>0</v>
      </c>
      <c r="Q26" s="120">
        <f t="shared" si="3"/>
        <v>0</v>
      </c>
    </row>
    <row r="27" spans="1:17" x14ac:dyDescent="0.25">
      <c r="A27" s="180" t="s">
        <v>201</v>
      </c>
      <c r="B27" s="189">
        <f t="shared" ref="B27:Q27" si="4">B15-B10</f>
        <v>0</v>
      </c>
      <c r="C27" s="189">
        <f t="shared" si="4"/>
        <v>0</v>
      </c>
      <c r="D27" s="189">
        <f t="shared" si="4"/>
        <v>0</v>
      </c>
      <c r="E27" s="189">
        <f t="shared" si="4"/>
        <v>0</v>
      </c>
      <c r="F27" s="189">
        <f t="shared" si="4"/>
        <v>0</v>
      </c>
      <c r="G27" s="189">
        <f t="shared" si="4"/>
        <v>0</v>
      </c>
      <c r="H27" s="189">
        <f t="shared" si="4"/>
        <v>0</v>
      </c>
      <c r="I27" s="189">
        <f t="shared" si="4"/>
        <v>0</v>
      </c>
      <c r="J27" s="189">
        <f t="shared" si="4"/>
        <v>0</v>
      </c>
      <c r="K27" s="189">
        <f t="shared" si="4"/>
        <v>0</v>
      </c>
      <c r="L27" s="189">
        <f t="shared" si="4"/>
        <v>0</v>
      </c>
      <c r="M27" s="189">
        <f t="shared" si="4"/>
        <v>0</v>
      </c>
      <c r="N27" s="189">
        <f t="shared" si="4"/>
        <v>0</v>
      </c>
      <c r="O27" s="189">
        <f t="shared" si="4"/>
        <v>0</v>
      </c>
      <c r="P27" s="189">
        <f t="shared" si="4"/>
        <v>0</v>
      </c>
      <c r="Q27" s="189">
        <f t="shared" si="4"/>
        <v>0</v>
      </c>
    </row>
    <row r="28" spans="1:17" x14ac:dyDescent="0.25">
      <c r="A28" s="108" t="s">
        <v>200</v>
      </c>
      <c r="B28" s="118">
        <f t="shared" ref="B28:Q28" si="5">B16-B11</f>
        <v>0</v>
      </c>
      <c r="C28" s="118">
        <f t="shared" si="5"/>
        <v>0</v>
      </c>
      <c r="D28" s="118">
        <f t="shared" si="5"/>
        <v>0</v>
      </c>
      <c r="E28" s="118">
        <f t="shared" si="5"/>
        <v>0</v>
      </c>
      <c r="F28" s="118">
        <f t="shared" si="5"/>
        <v>0</v>
      </c>
      <c r="G28" s="118">
        <f t="shared" si="5"/>
        <v>0</v>
      </c>
      <c r="H28" s="118">
        <f t="shared" si="5"/>
        <v>0</v>
      </c>
      <c r="I28" s="118">
        <f t="shared" si="5"/>
        <v>0</v>
      </c>
      <c r="J28" s="118">
        <f t="shared" si="5"/>
        <v>0</v>
      </c>
      <c r="K28" s="118">
        <f t="shared" si="5"/>
        <v>0</v>
      </c>
      <c r="L28" s="118">
        <f t="shared" si="5"/>
        <v>0</v>
      </c>
      <c r="M28" s="118">
        <f t="shared" si="5"/>
        <v>0</v>
      </c>
      <c r="N28" s="118">
        <f t="shared" si="5"/>
        <v>0</v>
      </c>
      <c r="O28" s="118">
        <f t="shared" si="5"/>
        <v>0</v>
      </c>
      <c r="P28" s="118">
        <f t="shared" si="5"/>
        <v>0</v>
      </c>
      <c r="Q28" s="118">
        <f t="shared" si="5"/>
        <v>0</v>
      </c>
    </row>
    <row r="29" spans="1:17" x14ac:dyDescent="0.25">
      <c r="A29" s="123"/>
      <c r="B29" s="122"/>
      <c r="C29" s="122"/>
      <c r="D29" s="122"/>
      <c r="E29" s="122"/>
      <c r="F29" s="122"/>
      <c r="G29" s="122"/>
      <c r="H29" s="122"/>
      <c r="I29" s="122"/>
      <c r="J29" s="122"/>
      <c r="K29" s="122"/>
      <c r="L29" s="122"/>
      <c r="M29" s="122"/>
      <c r="N29" s="122"/>
      <c r="O29" s="122"/>
      <c r="P29" s="122"/>
      <c r="Q29" s="122"/>
    </row>
    <row r="30" spans="1:17" x14ac:dyDescent="0.25">
      <c r="A30" s="31" t="s">
        <v>77</v>
      </c>
      <c r="B30" s="217"/>
      <c r="C30" s="217"/>
      <c r="D30" s="217"/>
      <c r="E30" s="217"/>
      <c r="F30" s="217"/>
      <c r="G30" s="217"/>
      <c r="H30" s="217"/>
      <c r="I30" s="217"/>
      <c r="J30" s="217"/>
      <c r="K30" s="217"/>
      <c r="L30" s="217"/>
      <c r="M30" s="217"/>
      <c r="N30" s="217"/>
      <c r="O30" s="217"/>
      <c r="P30" s="217"/>
      <c r="Q30" s="217"/>
    </row>
    <row r="31" spans="1:17" x14ac:dyDescent="0.25">
      <c r="A31" s="50" t="s">
        <v>69</v>
      </c>
      <c r="B31" s="38">
        <v>0</v>
      </c>
      <c r="C31" s="38">
        <v>0</v>
      </c>
      <c r="D31" s="38">
        <v>0</v>
      </c>
      <c r="E31" s="38">
        <v>0</v>
      </c>
      <c r="F31" s="38">
        <v>0</v>
      </c>
      <c r="G31" s="38">
        <v>0</v>
      </c>
      <c r="H31" s="38">
        <v>0</v>
      </c>
      <c r="I31" s="38">
        <v>0</v>
      </c>
      <c r="J31" s="38">
        <v>0</v>
      </c>
      <c r="K31" s="38">
        <v>0</v>
      </c>
      <c r="L31" s="38">
        <v>0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</row>
    <row r="32" spans="1:17" x14ac:dyDescent="0.25">
      <c r="A32" s="55" t="s">
        <v>33</v>
      </c>
      <c r="B32" s="54">
        <v>0</v>
      </c>
      <c r="C32" s="54">
        <v>0</v>
      </c>
      <c r="D32" s="54">
        <v>0</v>
      </c>
      <c r="E32" s="54">
        <v>0</v>
      </c>
      <c r="F32" s="54">
        <v>0</v>
      </c>
      <c r="G32" s="54">
        <v>0</v>
      </c>
      <c r="H32" s="54">
        <v>0</v>
      </c>
      <c r="I32" s="54">
        <v>0</v>
      </c>
      <c r="J32" s="54">
        <v>0</v>
      </c>
      <c r="K32" s="54">
        <v>0</v>
      </c>
      <c r="L32" s="54">
        <v>0</v>
      </c>
      <c r="M32" s="54">
        <v>0</v>
      </c>
      <c r="N32" s="54">
        <v>0</v>
      </c>
      <c r="O32" s="54">
        <v>0</v>
      </c>
      <c r="P32" s="54">
        <v>0</v>
      </c>
      <c r="Q32" s="54">
        <v>0</v>
      </c>
    </row>
    <row r="33" spans="1:17" x14ac:dyDescent="0.25">
      <c r="A33" s="52" t="s">
        <v>32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31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30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76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29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28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2" t="s">
        <v>27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66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25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2" t="s">
        <v>24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23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74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73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72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71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2" t="s">
        <v>22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63" t="s">
        <v>21</v>
      </c>
      <c r="B49" s="62">
        <v>0</v>
      </c>
      <c r="C49" s="62">
        <v>0</v>
      </c>
      <c r="D49" s="62">
        <v>0</v>
      </c>
      <c r="E49" s="62">
        <v>0</v>
      </c>
      <c r="F49" s="62">
        <v>0</v>
      </c>
      <c r="G49" s="62">
        <v>0</v>
      </c>
      <c r="H49" s="62">
        <v>0</v>
      </c>
      <c r="I49" s="62">
        <v>0</v>
      </c>
      <c r="J49" s="62">
        <v>0</v>
      </c>
      <c r="K49" s="62">
        <v>0</v>
      </c>
      <c r="L49" s="62">
        <v>0</v>
      </c>
      <c r="M49" s="62">
        <v>0</v>
      </c>
      <c r="N49" s="62">
        <v>0</v>
      </c>
      <c r="O49" s="62">
        <v>0</v>
      </c>
      <c r="P49" s="62">
        <v>0</v>
      </c>
      <c r="Q49" s="62">
        <v>0</v>
      </c>
    </row>
    <row r="50" spans="1:17" x14ac:dyDescent="0.25">
      <c r="A50" s="191" t="s">
        <v>105</v>
      </c>
      <c r="B50" s="190">
        <f t="shared" ref="B50:Q50" si="6">SUM(B51:B53)</f>
        <v>0</v>
      </c>
      <c r="C50" s="190">
        <f t="shared" si="6"/>
        <v>0</v>
      </c>
      <c r="D50" s="190">
        <f t="shared" si="6"/>
        <v>0</v>
      </c>
      <c r="E50" s="190">
        <f t="shared" si="6"/>
        <v>0</v>
      </c>
      <c r="F50" s="190">
        <f t="shared" si="6"/>
        <v>0</v>
      </c>
      <c r="G50" s="190">
        <f t="shared" si="6"/>
        <v>0</v>
      </c>
      <c r="H50" s="190">
        <f t="shared" si="6"/>
        <v>0</v>
      </c>
      <c r="I50" s="190">
        <f t="shared" si="6"/>
        <v>0</v>
      </c>
      <c r="J50" s="190">
        <f t="shared" si="6"/>
        <v>0</v>
      </c>
      <c r="K50" s="190">
        <f t="shared" si="6"/>
        <v>0</v>
      </c>
      <c r="L50" s="190">
        <f t="shared" si="6"/>
        <v>0</v>
      </c>
      <c r="M50" s="190">
        <f t="shared" si="6"/>
        <v>0</v>
      </c>
      <c r="N50" s="190">
        <f t="shared" si="6"/>
        <v>0</v>
      </c>
      <c r="O50" s="190">
        <f t="shared" si="6"/>
        <v>0</v>
      </c>
      <c r="P50" s="190">
        <f t="shared" si="6"/>
        <v>0</v>
      </c>
      <c r="Q50" s="190">
        <f t="shared" si="6"/>
        <v>0</v>
      </c>
    </row>
    <row r="51" spans="1:17" x14ac:dyDescent="0.25">
      <c r="A51" s="216" t="s">
        <v>38</v>
      </c>
      <c r="B51" s="215">
        <v>0</v>
      </c>
      <c r="C51" s="215">
        <v>0</v>
      </c>
      <c r="D51" s="215">
        <v>0</v>
      </c>
      <c r="E51" s="215">
        <v>0</v>
      </c>
      <c r="F51" s="215">
        <v>0</v>
      </c>
      <c r="G51" s="215">
        <v>0</v>
      </c>
      <c r="H51" s="215">
        <v>0</v>
      </c>
      <c r="I51" s="215">
        <v>0</v>
      </c>
      <c r="J51" s="215">
        <v>0</v>
      </c>
      <c r="K51" s="215">
        <v>0</v>
      </c>
      <c r="L51" s="215">
        <v>0</v>
      </c>
      <c r="M51" s="215">
        <v>0</v>
      </c>
      <c r="N51" s="215">
        <v>0</v>
      </c>
      <c r="O51" s="215">
        <v>0</v>
      </c>
      <c r="P51" s="215">
        <v>0</v>
      </c>
      <c r="Q51" s="215">
        <v>0</v>
      </c>
    </row>
    <row r="52" spans="1:17" x14ac:dyDescent="0.25">
      <c r="A52" s="179" t="s">
        <v>37</v>
      </c>
      <c r="B52" s="214">
        <v>0</v>
      </c>
      <c r="C52" s="214">
        <v>0</v>
      </c>
      <c r="D52" s="214">
        <v>0</v>
      </c>
      <c r="E52" s="214">
        <v>0</v>
      </c>
      <c r="F52" s="214">
        <v>0</v>
      </c>
      <c r="G52" s="214">
        <v>0</v>
      </c>
      <c r="H52" s="214">
        <v>0</v>
      </c>
      <c r="I52" s="214">
        <v>0</v>
      </c>
      <c r="J52" s="214">
        <v>0</v>
      </c>
      <c r="K52" s="214">
        <v>0</v>
      </c>
      <c r="L52" s="214">
        <v>0</v>
      </c>
      <c r="M52" s="214">
        <v>0</v>
      </c>
      <c r="N52" s="214">
        <v>0</v>
      </c>
      <c r="O52" s="214">
        <v>0</v>
      </c>
      <c r="P52" s="214">
        <v>0</v>
      </c>
      <c r="Q52" s="214">
        <v>0</v>
      </c>
    </row>
    <row r="53" spans="1:17" x14ac:dyDescent="0.25">
      <c r="A53" s="119" t="s">
        <v>36</v>
      </c>
      <c r="B53" s="213">
        <v>0</v>
      </c>
      <c r="C53" s="213">
        <v>0</v>
      </c>
      <c r="D53" s="213">
        <v>0</v>
      </c>
      <c r="E53" s="213">
        <v>0</v>
      </c>
      <c r="F53" s="213">
        <v>0</v>
      </c>
      <c r="G53" s="213">
        <v>0</v>
      </c>
      <c r="H53" s="213">
        <v>0</v>
      </c>
      <c r="I53" s="213">
        <v>0</v>
      </c>
      <c r="J53" s="213">
        <v>0</v>
      </c>
      <c r="K53" s="213">
        <v>0</v>
      </c>
      <c r="L53" s="213">
        <v>0</v>
      </c>
      <c r="M53" s="213">
        <v>0</v>
      </c>
      <c r="N53" s="213">
        <v>0</v>
      </c>
      <c r="O53" s="213">
        <v>0</v>
      </c>
      <c r="P53" s="213">
        <v>0</v>
      </c>
      <c r="Q53" s="213">
        <v>0</v>
      </c>
    </row>
    <row r="54" spans="1:17" x14ac:dyDescent="0.25"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</row>
    <row r="55" spans="1:17" x14ac:dyDescent="0.25">
      <c r="A55" s="31" t="s">
        <v>63</v>
      </c>
      <c r="B55" s="70">
        <f t="shared" ref="B55:Q55" si="7">SUM(B56:B57)</f>
        <v>0</v>
      </c>
      <c r="C55" s="70">
        <f t="shared" si="7"/>
        <v>0</v>
      </c>
      <c r="D55" s="70">
        <f t="shared" si="7"/>
        <v>0</v>
      </c>
      <c r="E55" s="70">
        <f t="shared" si="7"/>
        <v>0</v>
      </c>
      <c r="F55" s="70">
        <f t="shared" si="7"/>
        <v>0</v>
      </c>
      <c r="G55" s="70">
        <f t="shared" si="7"/>
        <v>0</v>
      </c>
      <c r="H55" s="70">
        <f t="shared" si="7"/>
        <v>0</v>
      </c>
      <c r="I55" s="70">
        <f t="shared" si="7"/>
        <v>0</v>
      </c>
      <c r="J55" s="70">
        <f t="shared" si="7"/>
        <v>0</v>
      </c>
      <c r="K55" s="70">
        <f t="shared" si="7"/>
        <v>0</v>
      </c>
      <c r="L55" s="70">
        <f t="shared" si="7"/>
        <v>0</v>
      </c>
      <c r="M55" s="70">
        <f t="shared" si="7"/>
        <v>0</v>
      </c>
      <c r="N55" s="70">
        <f t="shared" si="7"/>
        <v>0</v>
      </c>
      <c r="O55" s="70">
        <f t="shared" si="7"/>
        <v>0</v>
      </c>
      <c r="P55" s="70">
        <f t="shared" si="7"/>
        <v>0</v>
      </c>
      <c r="Q55" s="70">
        <f t="shared" si="7"/>
        <v>0</v>
      </c>
    </row>
    <row r="56" spans="1:17" x14ac:dyDescent="0.25">
      <c r="A56" s="55" t="s">
        <v>343</v>
      </c>
      <c r="B56" s="54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54">
        <v>0</v>
      </c>
      <c r="P56" s="54">
        <v>0</v>
      </c>
      <c r="Q56" s="54">
        <v>0</v>
      </c>
    </row>
    <row r="57" spans="1:17" x14ac:dyDescent="0.25">
      <c r="A57" s="52" t="s">
        <v>106</v>
      </c>
      <c r="B57" s="51">
        <v>0</v>
      </c>
      <c r="C57" s="51">
        <v>0</v>
      </c>
      <c r="D57" s="51">
        <v>0</v>
      </c>
      <c r="E57" s="51">
        <v>0</v>
      </c>
      <c r="F57" s="51">
        <v>0</v>
      </c>
      <c r="G57" s="51">
        <v>0</v>
      </c>
      <c r="H57" s="51">
        <v>0</v>
      </c>
      <c r="I57" s="51">
        <v>0</v>
      </c>
      <c r="J57" s="51">
        <v>0</v>
      </c>
      <c r="K57" s="51">
        <v>0</v>
      </c>
      <c r="L57" s="51">
        <v>0</v>
      </c>
      <c r="M57" s="51">
        <v>0</v>
      </c>
      <c r="N57" s="51">
        <v>0</v>
      </c>
      <c r="O57" s="51">
        <v>0</v>
      </c>
      <c r="P57" s="51">
        <v>0</v>
      </c>
      <c r="Q57" s="51">
        <v>0</v>
      </c>
    </row>
    <row r="58" spans="1:17" x14ac:dyDescent="0.25">
      <c r="A58" s="50" t="s">
        <v>105</v>
      </c>
      <c r="B58" s="38">
        <f t="shared" ref="B58:Q58" si="8">SUM(B59:B61)</f>
        <v>0</v>
      </c>
      <c r="C58" s="38">
        <f t="shared" si="8"/>
        <v>0</v>
      </c>
      <c r="D58" s="38">
        <f t="shared" si="8"/>
        <v>0</v>
      </c>
      <c r="E58" s="38">
        <f t="shared" si="8"/>
        <v>0</v>
      </c>
      <c r="F58" s="38">
        <f t="shared" si="8"/>
        <v>0</v>
      </c>
      <c r="G58" s="38">
        <f t="shared" si="8"/>
        <v>0</v>
      </c>
      <c r="H58" s="38">
        <f t="shared" si="8"/>
        <v>0</v>
      </c>
      <c r="I58" s="38">
        <f t="shared" si="8"/>
        <v>0</v>
      </c>
      <c r="J58" s="38">
        <f t="shared" si="8"/>
        <v>0</v>
      </c>
      <c r="K58" s="38">
        <f t="shared" si="8"/>
        <v>0</v>
      </c>
      <c r="L58" s="38">
        <f t="shared" si="8"/>
        <v>0</v>
      </c>
      <c r="M58" s="38">
        <f t="shared" si="8"/>
        <v>0</v>
      </c>
      <c r="N58" s="38">
        <f t="shared" si="8"/>
        <v>0</v>
      </c>
      <c r="O58" s="38">
        <f t="shared" si="8"/>
        <v>0</v>
      </c>
      <c r="P58" s="38">
        <f t="shared" si="8"/>
        <v>0</v>
      </c>
      <c r="Q58" s="38">
        <f t="shared" si="8"/>
        <v>0</v>
      </c>
    </row>
    <row r="59" spans="1:17" x14ac:dyDescent="0.25">
      <c r="A59" s="121" t="s">
        <v>38</v>
      </c>
      <c r="B59" s="120">
        <f>NMM_emi!B$5</f>
        <v>0</v>
      </c>
      <c r="C59" s="120">
        <f>NMM_emi!C$5</f>
        <v>0</v>
      </c>
      <c r="D59" s="120">
        <f>NMM_emi!D$5</f>
        <v>0</v>
      </c>
      <c r="E59" s="120">
        <f>NMM_emi!E$5</f>
        <v>0</v>
      </c>
      <c r="F59" s="120">
        <f>NMM_emi!F$5</f>
        <v>0</v>
      </c>
      <c r="G59" s="120">
        <f>NMM_emi!G$5</f>
        <v>0</v>
      </c>
      <c r="H59" s="120">
        <f>NMM_emi!H$5</f>
        <v>0</v>
      </c>
      <c r="I59" s="120">
        <f>NMM_emi!I$5</f>
        <v>0</v>
      </c>
      <c r="J59" s="120">
        <f>NMM_emi!J$5</f>
        <v>0</v>
      </c>
      <c r="K59" s="120">
        <f>NMM_emi!K$5</f>
        <v>0</v>
      </c>
      <c r="L59" s="120">
        <f>NMM_emi!L$5</f>
        <v>0</v>
      </c>
      <c r="M59" s="120">
        <f>NMM_emi!M$5</f>
        <v>0</v>
      </c>
      <c r="N59" s="120">
        <f>NMM_emi!N$5</f>
        <v>0</v>
      </c>
      <c r="O59" s="120">
        <f>NMM_emi!O$5</f>
        <v>0</v>
      </c>
      <c r="P59" s="120">
        <f>NMM_emi!P$5</f>
        <v>0</v>
      </c>
      <c r="Q59" s="120">
        <f>NMM_emi!Q$5</f>
        <v>0</v>
      </c>
    </row>
    <row r="60" spans="1:17" x14ac:dyDescent="0.25">
      <c r="A60" s="179" t="s">
        <v>37</v>
      </c>
      <c r="B60" s="189">
        <f>NMM_emi!B$47</f>
        <v>0</v>
      </c>
      <c r="C60" s="189">
        <f>NMM_emi!C$47</f>
        <v>0</v>
      </c>
      <c r="D60" s="189">
        <f>NMM_emi!D$47</f>
        <v>0</v>
      </c>
      <c r="E60" s="189">
        <f>NMM_emi!E$47</f>
        <v>0</v>
      </c>
      <c r="F60" s="189">
        <f>NMM_emi!F$47</f>
        <v>0</v>
      </c>
      <c r="G60" s="189">
        <f>NMM_emi!G$47</f>
        <v>0</v>
      </c>
      <c r="H60" s="189">
        <f>NMM_emi!H$47</f>
        <v>0</v>
      </c>
      <c r="I60" s="189">
        <f>NMM_emi!I$47</f>
        <v>0</v>
      </c>
      <c r="J60" s="189">
        <f>NMM_emi!J$47</f>
        <v>0</v>
      </c>
      <c r="K60" s="189">
        <f>NMM_emi!K$47</f>
        <v>0</v>
      </c>
      <c r="L60" s="189">
        <f>NMM_emi!L$47</f>
        <v>0</v>
      </c>
      <c r="M60" s="189">
        <f>NMM_emi!M$47</f>
        <v>0</v>
      </c>
      <c r="N60" s="189">
        <f>NMM_emi!N$47</f>
        <v>0</v>
      </c>
      <c r="O60" s="189">
        <f>NMM_emi!O$47</f>
        <v>0</v>
      </c>
      <c r="P60" s="189">
        <f>NMM_emi!P$47</f>
        <v>0</v>
      </c>
      <c r="Q60" s="189">
        <f>NMM_emi!Q$47</f>
        <v>0</v>
      </c>
    </row>
    <row r="61" spans="1:17" x14ac:dyDescent="0.25">
      <c r="A61" s="119" t="s">
        <v>36</v>
      </c>
      <c r="B61" s="118">
        <f>NMM_emi!B$97</f>
        <v>0</v>
      </c>
      <c r="C61" s="118">
        <f>NMM_emi!C$97</f>
        <v>0</v>
      </c>
      <c r="D61" s="118">
        <f>NMM_emi!D$97</f>
        <v>0</v>
      </c>
      <c r="E61" s="118">
        <f>NMM_emi!E$97</f>
        <v>0</v>
      </c>
      <c r="F61" s="118">
        <f>NMM_emi!F$97</f>
        <v>0</v>
      </c>
      <c r="G61" s="118">
        <f>NMM_emi!G$97</f>
        <v>0</v>
      </c>
      <c r="H61" s="118">
        <f>NMM_emi!H$97</f>
        <v>0</v>
      </c>
      <c r="I61" s="118">
        <f>NMM_emi!I$97</f>
        <v>0</v>
      </c>
      <c r="J61" s="118">
        <f>NMM_emi!J$97</f>
        <v>0</v>
      </c>
      <c r="K61" s="118">
        <f>NMM_emi!K$97</f>
        <v>0</v>
      </c>
      <c r="L61" s="118">
        <f>NMM_emi!L$97</f>
        <v>0</v>
      </c>
      <c r="M61" s="118">
        <f>NMM_emi!M$97</f>
        <v>0</v>
      </c>
      <c r="N61" s="118">
        <f>NMM_emi!N$97</f>
        <v>0</v>
      </c>
      <c r="O61" s="118">
        <f>NMM_emi!O$97</f>
        <v>0</v>
      </c>
      <c r="P61" s="118">
        <f>NMM_emi!P$97</f>
        <v>0</v>
      </c>
      <c r="Q61" s="118">
        <f>NMM_emi!Q$97</f>
        <v>0</v>
      </c>
    </row>
    <row r="62" spans="1:17" x14ac:dyDescent="0.25">
      <c r="A62" s="117"/>
      <c r="B62" s="116"/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</row>
    <row r="63" spans="1:17" x14ac:dyDescent="0.25">
      <c r="A63" s="184" t="s">
        <v>104</v>
      </c>
      <c r="B63" s="212"/>
      <c r="C63" s="212"/>
      <c r="D63" s="212"/>
      <c r="E63" s="212"/>
      <c r="F63" s="212"/>
      <c r="G63" s="212"/>
      <c r="H63" s="212"/>
      <c r="I63" s="212"/>
      <c r="J63" s="212"/>
      <c r="K63" s="212"/>
      <c r="L63" s="212"/>
      <c r="M63" s="212"/>
      <c r="N63" s="212"/>
      <c r="O63" s="212"/>
      <c r="P63" s="212"/>
      <c r="Q63" s="212"/>
    </row>
    <row r="64" spans="1:17" x14ac:dyDescent="0.25">
      <c r="A64" s="110" t="s">
        <v>38</v>
      </c>
      <c r="B64" s="187" t="str">
        <f t="shared" ref="B64:Q64" si="9">IF(B$9=0,"",B$4/B$9*1000)</f>
        <v/>
      </c>
      <c r="C64" s="187" t="str">
        <f t="shared" si="9"/>
        <v/>
      </c>
      <c r="D64" s="187" t="str">
        <f t="shared" si="9"/>
        <v/>
      </c>
      <c r="E64" s="187" t="str">
        <f t="shared" si="9"/>
        <v/>
      </c>
      <c r="F64" s="187" t="str">
        <f t="shared" si="9"/>
        <v/>
      </c>
      <c r="G64" s="187" t="str">
        <f t="shared" si="9"/>
        <v/>
      </c>
      <c r="H64" s="187" t="str">
        <f t="shared" si="9"/>
        <v/>
      </c>
      <c r="I64" s="187" t="str">
        <f t="shared" si="9"/>
        <v/>
      </c>
      <c r="J64" s="187" t="str">
        <f t="shared" si="9"/>
        <v/>
      </c>
      <c r="K64" s="187" t="str">
        <f t="shared" si="9"/>
        <v/>
      </c>
      <c r="L64" s="187" t="str">
        <f t="shared" si="9"/>
        <v/>
      </c>
      <c r="M64" s="187" t="str">
        <f t="shared" si="9"/>
        <v/>
      </c>
      <c r="N64" s="187" t="str">
        <f t="shared" si="9"/>
        <v/>
      </c>
      <c r="O64" s="187" t="str">
        <f t="shared" si="9"/>
        <v/>
      </c>
      <c r="P64" s="187" t="str">
        <f t="shared" si="9"/>
        <v/>
      </c>
      <c r="Q64" s="187" t="str">
        <f t="shared" si="9"/>
        <v/>
      </c>
    </row>
    <row r="65" spans="1:17" x14ac:dyDescent="0.25">
      <c r="A65" s="180" t="s">
        <v>37</v>
      </c>
      <c r="B65" s="186" t="str">
        <f t="shared" ref="B65:Q65" si="10">IF(B$10=0,"",B$5/B$10*1000)</f>
        <v/>
      </c>
      <c r="C65" s="186" t="str">
        <f t="shared" si="10"/>
        <v/>
      </c>
      <c r="D65" s="186" t="str">
        <f t="shared" si="10"/>
        <v/>
      </c>
      <c r="E65" s="186" t="str">
        <f t="shared" si="10"/>
        <v/>
      </c>
      <c r="F65" s="186" t="str">
        <f t="shared" si="10"/>
        <v/>
      </c>
      <c r="G65" s="186" t="str">
        <f t="shared" si="10"/>
        <v/>
      </c>
      <c r="H65" s="186" t="str">
        <f t="shared" si="10"/>
        <v/>
      </c>
      <c r="I65" s="186" t="str">
        <f t="shared" si="10"/>
        <v/>
      </c>
      <c r="J65" s="186" t="str">
        <f t="shared" si="10"/>
        <v/>
      </c>
      <c r="K65" s="186" t="str">
        <f t="shared" si="10"/>
        <v/>
      </c>
      <c r="L65" s="186" t="str">
        <f t="shared" si="10"/>
        <v/>
      </c>
      <c r="M65" s="186" t="str">
        <f t="shared" si="10"/>
        <v/>
      </c>
      <c r="N65" s="186" t="str">
        <f t="shared" si="10"/>
        <v/>
      </c>
      <c r="O65" s="186" t="str">
        <f t="shared" si="10"/>
        <v/>
      </c>
      <c r="P65" s="186" t="str">
        <f t="shared" si="10"/>
        <v/>
      </c>
      <c r="Q65" s="186" t="str">
        <f t="shared" si="10"/>
        <v/>
      </c>
    </row>
    <row r="66" spans="1:17" x14ac:dyDescent="0.25">
      <c r="A66" s="108" t="s">
        <v>57</v>
      </c>
      <c r="B66" s="185" t="str">
        <f t="shared" ref="B66:Q66" si="11">IF(B$11=0,"",B$6/B$11*1000)</f>
        <v/>
      </c>
      <c r="C66" s="185" t="str">
        <f t="shared" si="11"/>
        <v/>
      </c>
      <c r="D66" s="185" t="str">
        <f t="shared" si="11"/>
        <v/>
      </c>
      <c r="E66" s="185" t="str">
        <f t="shared" si="11"/>
        <v/>
      </c>
      <c r="F66" s="185" t="str">
        <f t="shared" si="11"/>
        <v/>
      </c>
      <c r="G66" s="185" t="str">
        <f t="shared" si="11"/>
        <v/>
      </c>
      <c r="H66" s="185" t="str">
        <f t="shared" si="11"/>
        <v/>
      </c>
      <c r="I66" s="185" t="str">
        <f t="shared" si="11"/>
        <v/>
      </c>
      <c r="J66" s="185" t="str">
        <f t="shared" si="11"/>
        <v/>
      </c>
      <c r="K66" s="185" t="str">
        <f t="shared" si="11"/>
        <v/>
      </c>
      <c r="L66" s="185" t="str">
        <f t="shared" si="11"/>
        <v/>
      </c>
      <c r="M66" s="185" t="str">
        <f t="shared" si="11"/>
        <v/>
      </c>
      <c r="N66" s="185" t="str">
        <f t="shared" si="11"/>
        <v/>
      </c>
      <c r="O66" s="185" t="str">
        <f t="shared" si="11"/>
        <v/>
      </c>
      <c r="P66" s="185" t="str">
        <f t="shared" si="11"/>
        <v/>
      </c>
      <c r="Q66" s="185" t="str">
        <f t="shared" si="11"/>
        <v/>
      </c>
    </row>
    <row r="67" spans="1:17" x14ac:dyDescent="0.25">
      <c r="A67" s="184" t="s">
        <v>103</v>
      </c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</row>
    <row r="68" spans="1:17" x14ac:dyDescent="0.25">
      <c r="A68" s="110" t="s">
        <v>38</v>
      </c>
      <c r="B68" s="113" t="str">
        <f t="shared" ref="B68:Q68" si="12">IF(B$51=0,"",B$51/B$9)</f>
        <v/>
      </c>
      <c r="C68" s="113" t="str">
        <f t="shared" si="12"/>
        <v/>
      </c>
      <c r="D68" s="113" t="str">
        <f t="shared" si="12"/>
        <v/>
      </c>
      <c r="E68" s="113" t="str">
        <f t="shared" si="12"/>
        <v/>
      </c>
      <c r="F68" s="113" t="str">
        <f t="shared" si="12"/>
        <v/>
      </c>
      <c r="G68" s="113" t="str">
        <f t="shared" si="12"/>
        <v/>
      </c>
      <c r="H68" s="113" t="str">
        <f t="shared" si="12"/>
        <v/>
      </c>
      <c r="I68" s="113" t="str">
        <f t="shared" si="12"/>
        <v/>
      </c>
      <c r="J68" s="113" t="str">
        <f t="shared" si="12"/>
        <v/>
      </c>
      <c r="K68" s="113" t="str">
        <f t="shared" si="12"/>
        <v/>
      </c>
      <c r="L68" s="113" t="str">
        <f t="shared" si="12"/>
        <v/>
      </c>
      <c r="M68" s="113" t="str">
        <f t="shared" si="12"/>
        <v/>
      </c>
      <c r="N68" s="113" t="str">
        <f t="shared" si="12"/>
        <v/>
      </c>
      <c r="O68" s="113" t="str">
        <f t="shared" si="12"/>
        <v/>
      </c>
      <c r="P68" s="113" t="str">
        <f t="shared" si="12"/>
        <v/>
      </c>
      <c r="Q68" s="113" t="str">
        <f t="shared" si="12"/>
        <v/>
      </c>
    </row>
    <row r="69" spans="1:17" x14ac:dyDescent="0.25">
      <c r="A69" s="180" t="s">
        <v>37</v>
      </c>
      <c r="B69" s="182" t="str">
        <f t="shared" ref="B69:Q69" si="13">IF(B$52=0,"",B$52/B$10)</f>
        <v/>
      </c>
      <c r="C69" s="182" t="str">
        <f t="shared" si="13"/>
        <v/>
      </c>
      <c r="D69" s="182" t="str">
        <f t="shared" si="13"/>
        <v/>
      </c>
      <c r="E69" s="182" t="str">
        <f t="shared" si="13"/>
        <v/>
      </c>
      <c r="F69" s="182" t="str">
        <f t="shared" si="13"/>
        <v/>
      </c>
      <c r="G69" s="182" t="str">
        <f t="shared" si="13"/>
        <v/>
      </c>
      <c r="H69" s="182" t="str">
        <f t="shared" si="13"/>
        <v/>
      </c>
      <c r="I69" s="182" t="str">
        <f t="shared" si="13"/>
        <v/>
      </c>
      <c r="J69" s="182" t="str">
        <f t="shared" si="13"/>
        <v/>
      </c>
      <c r="K69" s="182" t="str">
        <f t="shared" si="13"/>
        <v/>
      </c>
      <c r="L69" s="182" t="str">
        <f t="shared" si="13"/>
        <v/>
      </c>
      <c r="M69" s="182" t="str">
        <f t="shared" si="13"/>
        <v/>
      </c>
      <c r="N69" s="182" t="str">
        <f t="shared" si="13"/>
        <v/>
      </c>
      <c r="O69" s="182" t="str">
        <f t="shared" si="13"/>
        <v/>
      </c>
      <c r="P69" s="182" t="str">
        <f t="shared" si="13"/>
        <v/>
      </c>
      <c r="Q69" s="182" t="str">
        <f t="shared" si="13"/>
        <v/>
      </c>
    </row>
    <row r="70" spans="1:17" x14ac:dyDescent="0.25">
      <c r="A70" s="108" t="s">
        <v>36</v>
      </c>
      <c r="B70" s="112" t="str">
        <f t="shared" ref="B70:Q70" si="14">IF(B$53=0,"",B$53/B$11)</f>
        <v/>
      </c>
      <c r="C70" s="112" t="str">
        <f t="shared" si="14"/>
        <v/>
      </c>
      <c r="D70" s="112" t="str">
        <f t="shared" si="14"/>
        <v/>
      </c>
      <c r="E70" s="112" t="str">
        <f t="shared" si="14"/>
        <v/>
      </c>
      <c r="F70" s="112" t="str">
        <f t="shared" si="14"/>
        <v/>
      </c>
      <c r="G70" s="112" t="str">
        <f t="shared" si="14"/>
        <v/>
      </c>
      <c r="H70" s="112" t="str">
        <f t="shared" si="14"/>
        <v/>
      </c>
      <c r="I70" s="112" t="str">
        <f t="shared" si="14"/>
        <v/>
      </c>
      <c r="J70" s="112" t="str">
        <f t="shared" si="14"/>
        <v/>
      </c>
      <c r="K70" s="112" t="str">
        <f t="shared" si="14"/>
        <v/>
      </c>
      <c r="L70" s="112" t="str">
        <f t="shared" si="14"/>
        <v/>
      </c>
      <c r="M70" s="112" t="str">
        <f t="shared" si="14"/>
        <v/>
      </c>
      <c r="N70" s="112" t="str">
        <f t="shared" si="14"/>
        <v/>
      </c>
      <c r="O70" s="112" t="str">
        <f t="shared" si="14"/>
        <v/>
      </c>
      <c r="P70" s="112" t="str">
        <f t="shared" si="14"/>
        <v/>
      </c>
      <c r="Q70" s="112" t="str">
        <f t="shared" si="14"/>
        <v/>
      </c>
    </row>
    <row r="71" spans="1:17" x14ac:dyDescent="0.25">
      <c r="A71" s="184" t="s">
        <v>102</v>
      </c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</row>
    <row r="72" spans="1:17" x14ac:dyDescent="0.25">
      <c r="A72" s="110" t="s">
        <v>38</v>
      </c>
      <c r="B72" s="113" t="str">
        <f>IF(NMM_ued!B$5=0,"",NMM_ued!B$5/B$9)</f>
        <v/>
      </c>
      <c r="C72" s="113" t="str">
        <f>IF(NMM_ued!C$5=0,"",NMM_ued!C$5/C$9)</f>
        <v/>
      </c>
      <c r="D72" s="113" t="str">
        <f>IF(NMM_ued!D$5=0,"",NMM_ued!D$5/D$9)</f>
        <v/>
      </c>
      <c r="E72" s="113" t="str">
        <f>IF(NMM_ued!E$5=0,"",NMM_ued!E$5/E$9)</f>
        <v/>
      </c>
      <c r="F72" s="113" t="str">
        <f>IF(NMM_ued!F$5=0,"",NMM_ued!F$5/F$9)</f>
        <v/>
      </c>
      <c r="G72" s="113" t="str">
        <f>IF(NMM_ued!G$5=0,"",NMM_ued!G$5/G$9)</f>
        <v/>
      </c>
      <c r="H72" s="113" t="str">
        <f>IF(NMM_ued!H$5=0,"",NMM_ued!H$5/H$9)</f>
        <v/>
      </c>
      <c r="I72" s="113" t="str">
        <f>IF(NMM_ued!I$5=0,"",NMM_ued!I$5/I$9)</f>
        <v/>
      </c>
      <c r="J72" s="113" t="str">
        <f>IF(NMM_ued!J$5=0,"",NMM_ued!J$5/J$9)</f>
        <v/>
      </c>
      <c r="K72" s="113" t="str">
        <f>IF(NMM_ued!K$5=0,"",NMM_ued!K$5/K$9)</f>
        <v/>
      </c>
      <c r="L72" s="113" t="str">
        <f>IF(NMM_ued!L$5=0,"",NMM_ued!L$5/L$9)</f>
        <v/>
      </c>
      <c r="M72" s="113" t="str">
        <f>IF(NMM_ued!M$5=0,"",NMM_ued!M$5/M$9)</f>
        <v/>
      </c>
      <c r="N72" s="113" t="str">
        <f>IF(NMM_ued!N$5=0,"",NMM_ued!N$5/N$9)</f>
        <v/>
      </c>
      <c r="O72" s="113" t="str">
        <f>IF(NMM_ued!O$5=0,"",NMM_ued!O$5/O$9)</f>
        <v/>
      </c>
      <c r="P72" s="113" t="str">
        <f>IF(NMM_ued!P$5=0,"",NMM_ued!P$5/P$9)</f>
        <v/>
      </c>
      <c r="Q72" s="113" t="str">
        <f>IF(NMM_ued!Q$5=0,"",NMM_ued!Q$5/Q$9)</f>
        <v/>
      </c>
    </row>
    <row r="73" spans="1:17" x14ac:dyDescent="0.25">
      <c r="A73" s="180" t="s">
        <v>37</v>
      </c>
      <c r="B73" s="182" t="str">
        <f>IF(NMM_ued!B$47=0,"",NMM_ued!B$47/B$10)</f>
        <v/>
      </c>
      <c r="C73" s="182" t="str">
        <f>IF(NMM_ued!C$47=0,"",NMM_ued!C$47/C$10)</f>
        <v/>
      </c>
      <c r="D73" s="182" t="str">
        <f>IF(NMM_ued!D$47=0,"",NMM_ued!D$47/D$10)</f>
        <v/>
      </c>
      <c r="E73" s="182" t="str">
        <f>IF(NMM_ued!E$47=0,"",NMM_ued!E$47/E$10)</f>
        <v/>
      </c>
      <c r="F73" s="182" t="str">
        <f>IF(NMM_ued!F$47=0,"",NMM_ued!F$47/F$10)</f>
        <v/>
      </c>
      <c r="G73" s="182" t="str">
        <f>IF(NMM_ued!G$47=0,"",NMM_ued!G$47/G$10)</f>
        <v/>
      </c>
      <c r="H73" s="182" t="str">
        <f>IF(NMM_ued!H$47=0,"",NMM_ued!H$47/H$10)</f>
        <v/>
      </c>
      <c r="I73" s="182" t="str">
        <f>IF(NMM_ued!I$47=0,"",NMM_ued!I$47/I$10)</f>
        <v/>
      </c>
      <c r="J73" s="182" t="str">
        <f>IF(NMM_ued!J$47=0,"",NMM_ued!J$47/J$10)</f>
        <v/>
      </c>
      <c r="K73" s="182" t="str">
        <f>IF(NMM_ued!K$47=0,"",NMM_ued!K$47/K$10)</f>
        <v/>
      </c>
      <c r="L73" s="182" t="str">
        <f>IF(NMM_ued!L$47=0,"",NMM_ued!L$47/L$10)</f>
        <v/>
      </c>
      <c r="M73" s="182" t="str">
        <f>IF(NMM_ued!M$47=0,"",NMM_ued!M$47/M$10)</f>
        <v/>
      </c>
      <c r="N73" s="182" t="str">
        <f>IF(NMM_ued!N$47=0,"",NMM_ued!N$47/N$10)</f>
        <v/>
      </c>
      <c r="O73" s="182" t="str">
        <f>IF(NMM_ued!O$47=0,"",NMM_ued!O$47/O$10)</f>
        <v/>
      </c>
      <c r="P73" s="182" t="str">
        <f>IF(NMM_ued!P$47=0,"",NMM_ued!P$47/P$10)</f>
        <v/>
      </c>
      <c r="Q73" s="182" t="str">
        <f>IF(NMM_ued!Q$47=0,"",NMM_ued!Q$47/Q$10)</f>
        <v/>
      </c>
    </row>
    <row r="74" spans="1:17" x14ac:dyDescent="0.25">
      <c r="A74" s="108" t="s">
        <v>36</v>
      </c>
      <c r="B74" s="112" t="str">
        <f>IF(NMM_ued!B$97=0,"",NMM_ued!B$97/B$11)</f>
        <v/>
      </c>
      <c r="C74" s="112" t="str">
        <f>IF(NMM_ued!C$97=0,"",NMM_ued!C$97/C$11)</f>
        <v/>
      </c>
      <c r="D74" s="112" t="str">
        <f>IF(NMM_ued!D$97=0,"",NMM_ued!D$97/D$11)</f>
        <v/>
      </c>
      <c r="E74" s="112" t="str">
        <f>IF(NMM_ued!E$97=0,"",NMM_ued!E$97/E$11)</f>
        <v/>
      </c>
      <c r="F74" s="112" t="str">
        <f>IF(NMM_ued!F$97=0,"",NMM_ued!F$97/F$11)</f>
        <v/>
      </c>
      <c r="G74" s="112" t="str">
        <f>IF(NMM_ued!G$97=0,"",NMM_ued!G$97/G$11)</f>
        <v/>
      </c>
      <c r="H74" s="112" t="str">
        <f>IF(NMM_ued!H$97=0,"",NMM_ued!H$97/H$11)</f>
        <v/>
      </c>
      <c r="I74" s="112" t="str">
        <f>IF(NMM_ued!I$97=0,"",NMM_ued!I$97/I$11)</f>
        <v/>
      </c>
      <c r="J74" s="112" t="str">
        <f>IF(NMM_ued!J$97=0,"",NMM_ued!J$97/J$11)</f>
        <v/>
      </c>
      <c r="K74" s="112" t="str">
        <f>IF(NMM_ued!K$97=0,"",NMM_ued!K$97/K$11)</f>
        <v/>
      </c>
      <c r="L74" s="112" t="str">
        <f>IF(NMM_ued!L$97=0,"",NMM_ued!L$97/L$11)</f>
        <v/>
      </c>
      <c r="M74" s="112" t="str">
        <f>IF(NMM_ued!M$97=0,"",NMM_ued!M$97/M$11)</f>
        <v/>
      </c>
      <c r="N74" s="112" t="str">
        <f>IF(NMM_ued!N$97=0,"",NMM_ued!N$97/N$11)</f>
        <v/>
      </c>
      <c r="O74" s="112" t="str">
        <f>IF(NMM_ued!O$97=0,"",NMM_ued!O$97/O$11)</f>
        <v/>
      </c>
      <c r="P74" s="112" t="str">
        <f>IF(NMM_ued!P$97=0,"",NMM_ued!P$97/P$11)</f>
        <v/>
      </c>
      <c r="Q74" s="112" t="str">
        <f>IF(NMM_ued!Q$97=0,"",NMM_ued!Q$97/Q$11)</f>
        <v/>
      </c>
    </row>
    <row r="75" spans="1:17" x14ac:dyDescent="0.25">
      <c r="A75" s="39" t="s">
        <v>60</v>
      </c>
      <c r="B75" s="111" t="str">
        <f t="shared" ref="B75:Q75" si="15">IF(B$50=0,"",B$58/B$50)</f>
        <v/>
      </c>
      <c r="C75" s="111" t="str">
        <f t="shared" si="15"/>
        <v/>
      </c>
      <c r="D75" s="111" t="str">
        <f t="shared" si="15"/>
        <v/>
      </c>
      <c r="E75" s="111" t="str">
        <f t="shared" si="15"/>
        <v/>
      </c>
      <c r="F75" s="111" t="str">
        <f t="shared" si="15"/>
        <v/>
      </c>
      <c r="G75" s="111" t="str">
        <f t="shared" si="15"/>
        <v/>
      </c>
      <c r="H75" s="111" t="str">
        <f t="shared" si="15"/>
        <v/>
      </c>
      <c r="I75" s="111" t="str">
        <f t="shared" si="15"/>
        <v/>
      </c>
      <c r="J75" s="111" t="str">
        <f t="shared" si="15"/>
        <v/>
      </c>
      <c r="K75" s="111" t="str">
        <f t="shared" si="15"/>
        <v/>
      </c>
      <c r="L75" s="111" t="str">
        <f t="shared" si="15"/>
        <v/>
      </c>
      <c r="M75" s="111" t="str">
        <f t="shared" si="15"/>
        <v/>
      </c>
      <c r="N75" s="111" t="str">
        <f t="shared" si="15"/>
        <v/>
      </c>
      <c r="O75" s="111" t="str">
        <f t="shared" si="15"/>
        <v/>
      </c>
      <c r="P75" s="111" t="str">
        <f t="shared" si="15"/>
        <v/>
      </c>
      <c r="Q75" s="111" t="str">
        <f t="shared" si="15"/>
        <v/>
      </c>
    </row>
    <row r="76" spans="1:17" x14ac:dyDescent="0.25">
      <c r="A76" s="110" t="s">
        <v>199</v>
      </c>
      <c r="B76" s="109" t="str">
        <f t="shared" ref="B76:Q76" si="16">IF(B$51=0,"",B$59/B$51)</f>
        <v/>
      </c>
      <c r="C76" s="109" t="str">
        <f t="shared" si="16"/>
        <v/>
      </c>
      <c r="D76" s="109" t="str">
        <f t="shared" si="16"/>
        <v/>
      </c>
      <c r="E76" s="109" t="str">
        <f t="shared" si="16"/>
        <v/>
      </c>
      <c r="F76" s="109" t="str">
        <f t="shared" si="16"/>
        <v/>
      </c>
      <c r="G76" s="109" t="str">
        <f t="shared" si="16"/>
        <v/>
      </c>
      <c r="H76" s="109" t="str">
        <f t="shared" si="16"/>
        <v/>
      </c>
      <c r="I76" s="109" t="str">
        <f t="shared" si="16"/>
        <v/>
      </c>
      <c r="J76" s="109" t="str">
        <f t="shared" si="16"/>
        <v/>
      </c>
      <c r="K76" s="109" t="str">
        <f t="shared" si="16"/>
        <v/>
      </c>
      <c r="L76" s="109" t="str">
        <f t="shared" si="16"/>
        <v/>
      </c>
      <c r="M76" s="109" t="str">
        <f t="shared" si="16"/>
        <v/>
      </c>
      <c r="N76" s="109" t="str">
        <f t="shared" si="16"/>
        <v/>
      </c>
      <c r="O76" s="109" t="str">
        <f t="shared" si="16"/>
        <v/>
      </c>
      <c r="P76" s="109" t="str">
        <f t="shared" si="16"/>
        <v/>
      </c>
      <c r="Q76" s="109" t="str">
        <f t="shared" si="16"/>
        <v/>
      </c>
    </row>
    <row r="77" spans="1:17" x14ac:dyDescent="0.25">
      <c r="A77" s="180" t="s">
        <v>198</v>
      </c>
      <c r="B77" s="178" t="str">
        <f t="shared" ref="B77:Q77" si="17">IF(B$52=0,"",B$60/B$52)</f>
        <v/>
      </c>
      <c r="C77" s="178" t="str">
        <f t="shared" si="17"/>
        <v/>
      </c>
      <c r="D77" s="178" t="str">
        <f t="shared" si="17"/>
        <v/>
      </c>
      <c r="E77" s="178" t="str">
        <f t="shared" si="17"/>
        <v/>
      </c>
      <c r="F77" s="178" t="str">
        <f t="shared" si="17"/>
        <v/>
      </c>
      <c r="G77" s="178" t="str">
        <f t="shared" si="17"/>
        <v/>
      </c>
      <c r="H77" s="178" t="str">
        <f t="shared" si="17"/>
        <v/>
      </c>
      <c r="I77" s="178" t="str">
        <f t="shared" si="17"/>
        <v/>
      </c>
      <c r="J77" s="178" t="str">
        <f t="shared" si="17"/>
        <v/>
      </c>
      <c r="K77" s="178" t="str">
        <f t="shared" si="17"/>
        <v/>
      </c>
      <c r="L77" s="178" t="str">
        <f t="shared" si="17"/>
        <v/>
      </c>
      <c r="M77" s="178" t="str">
        <f t="shared" si="17"/>
        <v/>
      </c>
      <c r="N77" s="178" t="str">
        <f t="shared" si="17"/>
        <v/>
      </c>
      <c r="O77" s="178" t="str">
        <f t="shared" si="17"/>
        <v/>
      </c>
      <c r="P77" s="178" t="str">
        <f t="shared" si="17"/>
        <v/>
      </c>
      <c r="Q77" s="178" t="str">
        <f t="shared" si="17"/>
        <v/>
      </c>
    </row>
    <row r="78" spans="1:17" x14ac:dyDescent="0.25">
      <c r="A78" s="108" t="s">
        <v>197</v>
      </c>
      <c r="B78" s="107" t="str">
        <f t="shared" ref="B78:Q78" si="18">IF(B$53=0,"",B$61/B$53)</f>
        <v/>
      </c>
      <c r="C78" s="107" t="str">
        <f t="shared" si="18"/>
        <v/>
      </c>
      <c r="D78" s="107" t="str">
        <f t="shared" si="18"/>
        <v/>
      </c>
      <c r="E78" s="107" t="str">
        <f t="shared" si="18"/>
        <v/>
      </c>
      <c r="F78" s="107" t="str">
        <f t="shared" si="18"/>
        <v/>
      </c>
      <c r="G78" s="107" t="str">
        <f t="shared" si="18"/>
        <v/>
      </c>
      <c r="H78" s="107" t="str">
        <f t="shared" si="18"/>
        <v/>
      </c>
      <c r="I78" s="107" t="str">
        <f t="shared" si="18"/>
        <v/>
      </c>
      <c r="J78" s="107" t="str">
        <f t="shared" si="18"/>
        <v/>
      </c>
      <c r="K78" s="107" t="str">
        <f t="shared" si="18"/>
        <v/>
      </c>
      <c r="L78" s="107" t="str">
        <f t="shared" si="18"/>
        <v/>
      </c>
      <c r="M78" s="107" t="str">
        <f t="shared" si="18"/>
        <v/>
      </c>
      <c r="N78" s="107" t="str">
        <f t="shared" si="18"/>
        <v/>
      </c>
      <c r="O78" s="107" t="str">
        <f t="shared" si="18"/>
        <v/>
      </c>
      <c r="P78" s="107" t="str">
        <f t="shared" si="18"/>
        <v/>
      </c>
      <c r="Q78" s="107" t="str">
        <f t="shared" si="18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61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9" t="s">
        <v>349</v>
      </c>
      <c r="B1" s="3"/>
      <c r="C1" s="3"/>
      <c r="D1" s="10" t="s">
        <v>19</v>
      </c>
    </row>
    <row r="2" spans="1:4" ht="18.75" x14ac:dyDescent="0.3">
      <c r="A2" s="9"/>
      <c r="B2" s="3"/>
      <c r="C2" s="3"/>
      <c r="D2" s="10"/>
    </row>
    <row r="3" spans="1:4" ht="18.75" x14ac:dyDescent="0.3">
      <c r="A3" s="9"/>
      <c r="B3" s="7" t="s">
        <v>18</v>
      </c>
      <c r="C3" s="8"/>
      <c r="D3" s="7" t="s">
        <v>17</v>
      </c>
    </row>
    <row r="4" spans="1:4" ht="15" customHeight="1" x14ac:dyDescent="0.3">
      <c r="A4" s="6"/>
      <c r="B4" s="4" t="str">
        <f ca="1">HYPERLINK("#"&amp;CELL("address",Ind_Summary!$B$2),MID(CELL("filename",Ind_Summary!$B$2),FIND("]",CELL("filename",Ind_Summary!$B$2))+1,256))</f>
        <v>Ind_Summary</v>
      </c>
      <c r="D4" s="3" t="s">
        <v>16</v>
      </c>
    </row>
    <row r="5" spans="1:4" ht="15" customHeight="1" x14ac:dyDescent="0.3">
      <c r="A5" s="6"/>
      <c r="B5" s="2" t="str">
        <f ca="1">HYPERLINK("#"&amp;CELL("address",Ind_Summary_fec!$B$2),MID(CELL("filename",Ind_Summary_fec!$B$2),FIND("]",CELL("filename",Ind_Summary_fec!$B$2))+1,256))</f>
        <v>Ind_Summary_fec</v>
      </c>
      <c r="D5" s="1" t="s">
        <v>15</v>
      </c>
    </row>
    <row r="6" spans="1:4" ht="15" customHeight="1" x14ac:dyDescent="0.3">
      <c r="A6" s="6"/>
      <c r="B6" s="2" t="str">
        <f ca="1">HYPERLINK("#"&amp;CELL("address",Ind_Summary_ued!$B$2),MID(CELL("filename",Ind_Summary_ued!$B$2),FIND("]",CELL("filename",Ind_Summary_ued!$B$2))+1,256))</f>
        <v>Ind_Summary_ued</v>
      </c>
      <c r="D6" s="1" t="s">
        <v>14</v>
      </c>
    </row>
    <row r="7" spans="1:4" ht="5.0999999999999996" customHeight="1" x14ac:dyDescent="0.3">
      <c r="A7" s="6"/>
      <c r="B7" s="4"/>
      <c r="D7" s="3"/>
    </row>
    <row r="8" spans="1:4" x14ac:dyDescent="0.25">
      <c r="A8" s="5"/>
      <c r="B8" s="4" t="str">
        <f ca="1">HYPERLINK("#"&amp;CELL("address",ISI!$B$2),MID(CELL("filename",ISI!$B$2),FIND("]",CELL("filename",ISI!$B$2))+1,256))</f>
        <v>ISI</v>
      </c>
      <c r="D8" s="3" t="s">
        <v>13</v>
      </c>
    </row>
    <row r="9" spans="1:4" x14ac:dyDescent="0.25">
      <c r="A9" s="5"/>
      <c r="B9" s="2" t="str">
        <f ca="1">HYPERLINK("#"&amp;CELL("address",ISI_fec!$B$2),MID(CELL("filename",ISI_fec!$B$2),FIND("]",CELL("filename",ISI_fec!$B$2))+1,256))</f>
        <v>ISI_fec</v>
      </c>
      <c r="D9" s="1" t="s">
        <v>2</v>
      </c>
    </row>
    <row r="10" spans="1:4" x14ac:dyDescent="0.25">
      <c r="A10" s="5"/>
      <c r="B10" s="2" t="str">
        <f ca="1">HYPERLINK("#"&amp;CELL("address",ISI_ued!$B$2),MID(CELL("filename",ISI_ued!$B$2),FIND("]",CELL("filename",ISI_ued!$B$2))+1,256))</f>
        <v>ISI_ued</v>
      </c>
      <c r="D10" s="1" t="s">
        <v>1</v>
      </c>
    </row>
    <row r="11" spans="1:4" x14ac:dyDescent="0.25">
      <c r="A11" s="5"/>
      <c r="B11" s="2" t="str">
        <f ca="1">HYPERLINK("#"&amp;CELL("address",ISI_emi!$B$2),MID(CELL("filename",ISI_emi!$B$2),FIND("]",CELL("filename",ISI_emi!$B$2))+1,256))</f>
        <v>ISI_emi</v>
      </c>
      <c r="D11" s="1" t="s">
        <v>0</v>
      </c>
    </row>
    <row r="12" spans="1:4" ht="5.0999999999999996" customHeight="1" x14ac:dyDescent="0.25">
      <c r="A12" s="5"/>
      <c r="B12" s="2"/>
      <c r="D12" s="1"/>
    </row>
    <row r="13" spans="1:4" x14ac:dyDescent="0.25">
      <c r="B13" s="4" t="str">
        <f ca="1">HYPERLINK("#"&amp;CELL("address",NFM!$B$2),MID(CELL("filename",NFM!$B$2),FIND("]",CELL("filename",NFM!$B$2))+1,256))</f>
        <v>NFM</v>
      </c>
      <c r="D13" s="3" t="s">
        <v>12</v>
      </c>
    </row>
    <row r="14" spans="1:4" x14ac:dyDescent="0.25">
      <c r="B14" s="2" t="str">
        <f ca="1">HYPERLINK("#"&amp;CELL("address",NFM_fec!$B$2),MID(CELL("filename",NFM_fec!$B$2),FIND("]",CELL("filename",NFM_fec!$B$2))+1,256))</f>
        <v>NFM_fec</v>
      </c>
      <c r="D14" s="1" t="s">
        <v>2</v>
      </c>
    </row>
    <row r="15" spans="1:4" x14ac:dyDescent="0.25">
      <c r="B15" s="2" t="str">
        <f ca="1">HYPERLINK("#"&amp;CELL("address",NFM_ued!$B$2),MID(CELL("filename",NFM_ued!$B$2),FIND("]",CELL("filename",NFM_ued!$B$2))+1,256))</f>
        <v>NFM_ued</v>
      </c>
      <c r="D15" s="1" t="s">
        <v>1</v>
      </c>
    </row>
    <row r="16" spans="1:4" x14ac:dyDescent="0.25">
      <c r="B16" s="2" t="str">
        <f ca="1">HYPERLINK("#"&amp;CELL("address",NFM_emi!$B$2),MID(CELL("filename",NFM_emi!$B$2),FIND("]",CELL("filename",NFM_emi!$B$2))+1,256))</f>
        <v>NFM_emi</v>
      </c>
      <c r="D16" s="1" t="s">
        <v>0</v>
      </c>
    </row>
    <row r="17" spans="2:4" ht="5.0999999999999996" customHeight="1" x14ac:dyDescent="0.25">
      <c r="B17" s="2"/>
      <c r="D17" s="1"/>
    </row>
    <row r="18" spans="2:4" x14ac:dyDescent="0.25">
      <c r="B18" s="4" t="str">
        <f ca="1">HYPERLINK("#"&amp;CELL("address",CHI!$B$2),MID(CELL("filename",CHI!$B$2),FIND("]",CELL("filename",CHI!$B$2))+1,256))</f>
        <v>CHI</v>
      </c>
      <c r="D18" s="3" t="s">
        <v>11</v>
      </c>
    </row>
    <row r="19" spans="2:4" x14ac:dyDescent="0.25">
      <c r="B19" s="2" t="str">
        <f ca="1">HYPERLINK("#"&amp;CELL("address",CHI_fec!$B$2),MID(CELL("filename",CHI_fec!$B$2),FIND("]",CELL("filename",CHI_fec!$B$2))+1,256))</f>
        <v>CHI_fec</v>
      </c>
      <c r="D19" s="1" t="s">
        <v>2</v>
      </c>
    </row>
    <row r="20" spans="2:4" x14ac:dyDescent="0.25">
      <c r="B20" s="2" t="str">
        <f ca="1">HYPERLINK("#"&amp;CELL("address",CHI_ued!$B$2),MID(CELL("filename",CHI_ued!$B$2),FIND("]",CELL("filename",CHI_ued!$B$2))+1,256))</f>
        <v>CHI_ued</v>
      </c>
      <c r="D20" s="1" t="s">
        <v>1</v>
      </c>
    </row>
    <row r="21" spans="2:4" x14ac:dyDescent="0.25">
      <c r="B21" s="2" t="str">
        <f ca="1">HYPERLINK("#"&amp;CELL("address",CHI_emi!$B$2),MID(CELL("filename",CHI_emi!$B$2),FIND("]",CELL("filename",CHI_emi!$B$2))+1,256))</f>
        <v>CHI_emi</v>
      </c>
      <c r="D21" s="1" t="s">
        <v>0</v>
      </c>
    </row>
    <row r="22" spans="2:4" ht="5.0999999999999996" customHeight="1" x14ac:dyDescent="0.25">
      <c r="B22" s="2"/>
      <c r="D22" s="1"/>
    </row>
    <row r="23" spans="2:4" x14ac:dyDescent="0.25">
      <c r="B23" s="4" t="str">
        <f ca="1">HYPERLINK("#"&amp;CELL("address",NMM!$B$2),MID(CELL("filename",NMM!$B$2),FIND("]",CELL("filename",NMM!$B$2))+1,256))</f>
        <v>NMM</v>
      </c>
      <c r="D23" s="3" t="s">
        <v>10</v>
      </c>
    </row>
    <row r="24" spans="2:4" x14ac:dyDescent="0.25">
      <c r="B24" s="2" t="str">
        <f ca="1">HYPERLINK("#"&amp;CELL("address",NMM_fec!$B$2),MID(CELL("filename",NMM_fec!$B$2),FIND("]",CELL("filename",NMM_fec!$B$2))+1,256))</f>
        <v>NMM_fec</v>
      </c>
      <c r="D24" s="1" t="s">
        <v>2</v>
      </c>
    </row>
    <row r="25" spans="2:4" x14ac:dyDescent="0.25">
      <c r="B25" s="2" t="str">
        <f ca="1">HYPERLINK("#"&amp;CELL("address",NMM_ued!$B$2),MID(CELL("filename",NMM_ued!$B$2),FIND("]",CELL("filename",NMM_ued!$B$2))+1,256))</f>
        <v>NMM_ued</v>
      </c>
      <c r="D25" s="1" t="s">
        <v>1</v>
      </c>
    </row>
    <row r="26" spans="2:4" x14ac:dyDescent="0.25">
      <c r="B26" s="2" t="str">
        <f ca="1">HYPERLINK("#"&amp;CELL("address",NMM_emi!$B$2),MID(CELL("filename",NMM_emi!$B$2),FIND("]",CELL("filename",NMM_emi!$B$2))+1,256))</f>
        <v>NMM_emi</v>
      </c>
      <c r="D26" s="1" t="s">
        <v>0</v>
      </c>
    </row>
    <row r="27" spans="2:4" ht="5.0999999999999996" customHeight="1" x14ac:dyDescent="0.25">
      <c r="B27" s="2"/>
      <c r="D27" s="1"/>
    </row>
    <row r="28" spans="2:4" x14ac:dyDescent="0.25">
      <c r="B28" s="4" t="str">
        <f ca="1">HYPERLINK("#"&amp;CELL("address",PPA!$B$2),MID(CELL("filename",PPA!$B$2),FIND("]",CELL("filename",PPA!$B$2))+1,256))</f>
        <v>PPA</v>
      </c>
      <c r="D28" s="3" t="s">
        <v>9</v>
      </c>
    </row>
    <row r="29" spans="2:4" x14ac:dyDescent="0.25">
      <c r="B29" s="2" t="str">
        <f ca="1">HYPERLINK("#"&amp;CELL("address",PPA_fec!$B$2),MID(CELL("filename",PPA_fec!$B$2),FIND("]",CELL("filename",PPA_fec!$B$2))+1,256))</f>
        <v>PPA_fec</v>
      </c>
      <c r="D29" s="1" t="s">
        <v>2</v>
      </c>
    </row>
    <row r="30" spans="2:4" x14ac:dyDescent="0.25">
      <c r="B30" s="2" t="str">
        <f ca="1">HYPERLINK("#"&amp;CELL("address",PPA_ued!$B$2),MID(CELL("filename",PPA_ued!$B$2),FIND("]",CELL("filename",PPA_ued!$B$2))+1,256))</f>
        <v>PPA_ued</v>
      </c>
      <c r="D30" s="1" t="s">
        <v>1</v>
      </c>
    </row>
    <row r="31" spans="2:4" x14ac:dyDescent="0.25">
      <c r="B31" s="2" t="str">
        <f ca="1">HYPERLINK("#"&amp;CELL("address",PPA_emi!$B$2),MID(CELL("filename",PPA_emi!$B$2),FIND("]",CELL("filename",PPA_emi!$B$2))+1,256))</f>
        <v>PPA_emi</v>
      </c>
      <c r="D31" s="1" t="s">
        <v>0</v>
      </c>
    </row>
    <row r="32" spans="2:4" ht="5.0999999999999996" customHeight="1" x14ac:dyDescent="0.25">
      <c r="B32" s="2"/>
      <c r="D32" s="1"/>
    </row>
    <row r="33" spans="2:4" x14ac:dyDescent="0.25">
      <c r="B33" s="4" t="str">
        <f ca="1">HYPERLINK("#"&amp;CELL("address",FBT!$B$2),MID(CELL("filename",FBT!$B$2),FIND("]",CELL("filename",FBT!$B$2))+1,256))</f>
        <v>FBT</v>
      </c>
      <c r="D33" s="3" t="s">
        <v>8</v>
      </c>
    </row>
    <row r="34" spans="2:4" x14ac:dyDescent="0.25">
      <c r="B34" s="2" t="str">
        <f ca="1">HYPERLINK("#"&amp;CELL("address",FBT_fec!$B$2),MID(CELL("filename",FBT_fec!$B$2),FIND("]",CELL("filename",FBT_fec!$B$2))+1,256))</f>
        <v>FBT_fec</v>
      </c>
      <c r="D34" s="1" t="s">
        <v>2</v>
      </c>
    </row>
    <row r="35" spans="2:4" x14ac:dyDescent="0.25">
      <c r="B35" s="2" t="str">
        <f ca="1">HYPERLINK("#"&amp;CELL("address",FBT_ued!$B$2),MID(CELL("filename",FBT_ued!$B$2),FIND("]",CELL("filename",FBT_ued!$B$2))+1,256))</f>
        <v>FBT_ued</v>
      </c>
      <c r="D35" s="1" t="s">
        <v>1</v>
      </c>
    </row>
    <row r="36" spans="2:4" x14ac:dyDescent="0.25">
      <c r="B36" s="2" t="str">
        <f ca="1">HYPERLINK("#"&amp;CELL("address",FBT_emi!$B$2),MID(CELL("filename",FBT_emi!$B$2),FIND("]",CELL("filename",FBT_emi!$B$2))+1,256))</f>
        <v>FBT_emi</v>
      </c>
      <c r="D36" s="1" t="s">
        <v>0</v>
      </c>
    </row>
    <row r="37" spans="2:4" ht="5.0999999999999996" customHeight="1" x14ac:dyDescent="0.25">
      <c r="B37" s="2"/>
      <c r="D37" s="1"/>
    </row>
    <row r="38" spans="2:4" x14ac:dyDescent="0.25">
      <c r="B38" s="4" t="str">
        <f ca="1">HYPERLINK("#"&amp;CELL("address",TRE!$B$2),MID(CELL("filename",TRE!$B$2),FIND("]",CELL("filename",TRE!$B$2))+1,256))</f>
        <v>TRE</v>
      </c>
      <c r="D38" s="3" t="s">
        <v>7</v>
      </c>
    </row>
    <row r="39" spans="2:4" x14ac:dyDescent="0.25">
      <c r="B39" s="2" t="str">
        <f ca="1">HYPERLINK("#"&amp;CELL("address",TRE_fec!$B$2),MID(CELL("filename",TRE_fec!$B$2),FIND("]",CELL("filename",TRE_fec!$B$2))+1,256))</f>
        <v>TRE_fec</v>
      </c>
      <c r="D39" s="1" t="s">
        <v>2</v>
      </c>
    </row>
    <row r="40" spans="2:4" x14ac:dyDescent="0.25">
      <c r="B40" s="2" t="str">
        <f ca="1">HYPERLINK("#"&amp;CELL("address",TRE_ued!$B$2),MID(CELL("filename",TRE_ued!$B$2),FIND("]",CELL("filename",TRE_ued!$B$2))+1,256))</f>
        <v>TRE_ued</v>
      </c>
      <c r="D40" s="1" t="s">
        <v>1</v>
      </c>
    </row>
    <row r="41" spans="2:4" x14ac:dyDescent="0.25">
      <c r="B41" s="2" t="str">
        <f ca="1">HYPERLINK("#"&amp;CELL("address",TRE_emi!$B$2),MID(CELL("filename",TRE_emi!$B$2),FIND("]",CELL("filename",TRE_emi!$B$2))+1,256))</f>
        <v>TRE_emi</v>
      </c>
      <c r="D41" s="1" t="s">
        <v>0</v>
      </c>
    </row>
    <row r="42" spans="2:4" ht="5.0999999999999996" customHeight="1" x14ac:dyDescent="0.25">
      <c r="B42" s="2"/>
      <c r="D42" s="1"/>
    </row>
    <row r="43" spans="2:4" x14ac:dyDescent="0.25">
      <c r="B43" s="4" t="str">
        <f ca="1">HYPERLINK("#"&amp;CELL("address",MAE!$B$2),MID(CELL("filename",MAE!$B$2),FIND("]",CELL("filename",MAE!$B$2))+1,256))</f>
        <v>MAE</v>
      </c>
      <c r="D43" s="3" t="s">
        <v>6</v>
      </c>
    </row>
    <row r="44" spans="2:4" x14ac:dyDescent="0.25">
      <c r="B44" s="2" t="str">
        <f ca="1">HYPERLINK("#"&amp;CELL("address",MAE_fec!$B$2),MID(CELL("filename",MAE_fec!$B$2),FIND("]",CELL("filename",MAE_fec!$B$2))+1,256))</f>
        <v>MAE_fec</v>
      </c>
      <c r="D44" s="1" t="s">
        <v>2</v>
      </c>
    </row>
    <row r="45" spans="2:4" x14ac:dyDescent="0.25">
      <c r="B45" s="2" t="str">
        <f ca="1">HYPERLINK("#"&amp;CELL("address",MAE_ued!$B$2),MID(CELL("filename",MAE_ued!$B$2),FIND("]",CELL("filename",MAE_ued!$B$2))+1,256))</f>
        <v>MAE_ued</v>
      </c>
      <c r="D45" s="1" t="s">
        <v>1</v>
      </c>
    </row>
    <row r="46" spans="2:4" x14ac:dyDescent="0.25">
      <c r="B46" s="2" t="str">
        <f ca="1">HYPERLINK("#"&amp;CELL("address",MAE_emi!$B$2),MID(CELL("filename",MAE_emi!$B$2),FIND("]",CELL("filename",MAE_emi!$B$2))+1,256))</f>
        <v>MAE_emi</v>
      </c>
      <c r="D46" s="1" t="s">
        <v>0</v>
      </c>
    </row>
    <row r="47" spans="2:4" ht="5.0999999999999996" customHeight="1" x14ac:dyDescent="0.25">
      <c r="B47" s="2"/>
      <c r="D47" s="1"/>
    </row>
    <row r="48" spans="2:4" x14ac:dyDescent="0.25">
      <c r="B48" s="4" t="str">
        <f ca="1">HYPERLINK("#"&amp;CELL("address",TEL!$B$2),MID(CELL("filename",TEL!$B$2),FIND("]",CELL("filename",TEL!$B$2))+1,256))</f>
        <v>TEL</v>
      </c>
      <c r="D48" s="3" t="s">
        <v>5</v>
      </c>
    </row>
    <row r="49" spans="2:4" x14ac:dyDescent="0.25">
      <c r="B49" s="2" t="str">
        <f ca="1">HYPERLINK("#"&amp;CELL("address",TEL_fec!$B$2),MID(CELL("filename",TEL_fec!$B$2),FIND("]",CELL("filename",TEL_fec!$B$2))+1,256))</f>
        <v>TEL_fec</v>
      </c>
      <c r="D49" s="1" t="s">
        <v>2</v>
      </c>
    </row>
    <row r="50" spans="2:4" x14ac:dyDescent="0.25">
      <c r="B50" s="2" t="str">
        <f ca="1">HYPERLINK("#"&amp;CELL("address",TEL_ued!$B$2),MID(CELL("filename",TEL_ued!$B$2),FIND("]",CELL("filename",TEL_ued!$B$2))+1,256))</f>
        <v>TEL_ued</v>
      </c>
      <c r="D50" s="1" t="s">
        <v>1</v>
      </c>
    </row>
    <row r="51" spans="2:4" x14ac:dyDescent="0.25">
      <c r="B51" s="2" t="str">
        <f ca="1">HYPERLINK("#"&amp;CELL("address",TEL_emi!$B$2),MID(CELL("filename",TEL_emi!$B$2),FIND("]",CELL("filename",TEL_emi!$B$2))+1,256))</f>
        <v>TEL_emi</v>
      </c>
      <c r="D51" s="1" t="s">
        <v>0</v>
      </c>
    </row>
    <row r="52" spans="2:4" ht="5.0999999999999996" customHeight="1" x14ac:dyDescent="0.25">
      <c r="B52" s="2"/>
      <c r="D52" s="1"/>
    </row>
    <row r="53" spans="2:4" x14ac:dyDescent="0.25">
      <c r="B53" s="4" t="str">
        <f ca="1">HYPERLINK("#"&amp;CELL("address",WWP!$B$2),MID(CELL("filename",WWP!$B$2),FIND("]",CELL("filename",WWP!$B$2))+1,256))</f>
        <v>WWP</v>
      </c>
      <c r="D53" s="3" t="s">
        <v>4</v>
      </c>
    </row>
    <row r="54" spans="2:4" x14ac:dyDescent="0.25">
      <c r="B54" s="2" t="str">
        <f ca="1">HYPERLINK("#"&amp;CELL("address",WWP_fec!$B$2),MID(CELL("filename",WWP_fec!$B$2),FIND("]",CELL("filename",WWP_fec!$B$2))+1,256))</f>
        <v>WWP_fec</v>
      </c>
      <c r="D54" s="1" t="s">
        <v>2</v>
      </c>
    </row>
    <row r="55" spans="2:4" x14ac:dyDescent="0.25">
      <c r="B55" s="2" t="str">
        <f ca="1">HYPERLINK("#"&amp;CELL("address",WWP_ued!$B$2),MID(CELL("filename",WWP_ued!$B$2),FIND("]",CELL("filename",WWP_ued!$B$2))+1,256))</f>
        <v>WWP_ued</v>
      </c>
      <c r="D55" s="1" t="s">
        <v>1</v>
      </c>
    </row>
    <row r="56" spans="2:4" x14ac:dyDescent="0.25">
      <c r="B56" s="2" t="str">
        <f ca="1">HYPERLINK("#"&amp;CELL("address",WWP_emi!$B$2),MID(CELL("filename",WWP_emi!$B$2),FIND("]",CELL("filename",WWP_emi!$B$2))+1,256))</f>
        <v>WWP_emi</v>
      </c>
      <c r="D56" s="1" t="s">
        <v>0</v>
      </c>
    </row>
    <row r="57" spans="2:4" ht="5.0999999999999996" customHeight="1" x14ac:dyDescent="0.25">
      <c r="B57" s="2"/>
      <c r="D57" s="1"/>
    </row>
    <row r="58" spans="2:4" x14ac:dyDescent="0.25">
      <c r="B58" s="4" t="str">
        <f ca="1">HYPERLINK("#"&amp;CELL("address",OIS!$B$2),MID(CELL("filename",OIS!$B$2),FIND("]",CELL("filename",OIS!$B$2))+1,256))</f>
        <v>OIS</v>
      </c>
      <c r="D58" s="3" t="s">
        <v>3</v>
      </c>
    </row>
    <row r="59" spans="2:4" x14ac:dyDescent="0.25">
      <c r="B59" s="2" t="str">
        <f ca="1">HYPERLINK("#"&amp;CELL("address",OIS_fec!$B$2),MID(CELL("filename",OIS_fec!$B$2),FIND("]",CELL("filename",OIS_fec!$B$2))+1,256))</f>
        <v>OIS_fec</v>
      </c>
      <c r="D59" s="1" t="s">
        <v>2</v>
      </c>
    </row>
    <row r="60" spans="2:4" x14ac:dyDescent="0.25">
      <c r="B60" s="2" t="str">
        <f ca="1">HYPERLINK("#"&amp;CELL("address",OIS_ued!$B$2),MID(CELL("filename",OIS_ued!$B$2),FIND("]",CELL("filename",OIS_ued!$B$2))+1,256))</f>
        <v>OIS_ued</v>
      </c>
      <c r="D60" s="1" t="s">
        <v>1</v>
      </c>
    </row>
    <row r="61" spans="2:4" x14ac:dyDescent="0.25">
      <c r="B61" s="2" t="str">
        <f ca="1">HYPERLINK("#"&amp;CELL("address",OIS_emi!$B$2),MID(CELL("filename",OIS_emi!$B$2),FIND("]",CELL("filename",OIS_emi!$B$2))+1,256))</f>
        <v>OIS_emi</v>
      </c>
      <c r="D61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0</v>
      </c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</row>
    <row r="17" spans="1:17" x14ac:dyDescent="0.25">
      <c r="A17" s="152" t="s">
        <v>227</v>
      </c>
      <c r="B17" s="151">
        <v>0</v>
      </c>
      <c r="C17" s="151">
        <v>0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0" t="s">
        <v>33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0</v>
      </c>
      <c r="C36" s="204">
        <v>0</v>
      </c>
      <c r="D36" s="204">
        <v>0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0</v>
      </c>
      <c r="C44" s="242">
        <v>0</v>
      </c>
      <c r="D44" s="242">
        <v>0</v>
      </c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0</v>
      </c>
      <c r="C47" s="96">
        <v>0</v>
      </c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</v>
      </c>
      <c r="C52" s="158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8">
        <v>0</v>
      </c>
      <c r="M52" s="158">
        <v>0</v>
      </c>
      <c r="N52" s="158">
        <v>0</v>
      </c>
      <c r="O52" s="158">
        <v>0</v>
      </c>
      <c r="P52" s="158">
        <v>0</v>
      </c>
      <c r="Q52" s="158">
        <v>0</v>
      </c>
    </row>
    <row r="53" spans="1:17" x14ac:dyDescent="0.25">
      <c r="A53" s="92" t="s">
        <v>125</v>
      </c>
      <c r="B53" s="91">
        <v>0</v>
      </c>
      <c r="C53" s="91">
        <v>0</v>
      </c>
      <c r="D53" s="91">
        <v>0</v>
      </c>
      <c r="E53" s="91">
        <v>0</v>
      </c>
      <c r="F53" s="91">
        <v>0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1:17" x14ac:dyDescent="0.25">
      <c r="A54" s="92" t="s">
        <v>26</v>
      </c>
      <c r="B54" s="91">
        <v>0</v>
      </c>
      <c r="C54" s="91">
        <v>0</v>
      </c>
      <c r="D54" s="91">
        <v>0</v>
      </c>
      <c r="E54" s="91">
        <v>0</v>
      </c>
      <c r="F54" s="91">
        <v>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</row>
    <row r="59" spans="1:17" x14ac:dyDescent="0.25">
      <c r="A59" s="152" t="s">
        <v>225</v>
      </c>
      <c r="B59" s="151">
        <v>0</v>
      </c>
      <c r="C59" s="151">
        <v>0</v>
      </c>
      <c r="D59" s="151">
        <v>0</v>
      </c>
      <c r="E59" s="151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51">
        <v>0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0</v>
      </c>
      <c r="I62" s="208">
        <v>0</v>
      </c>
      <c r="J62" s="208">
        <v>0</v>
      </c>
      <c r="K62" s="208">
        <v>0</v>
      </c>
      <c r="L62" s="208">
        <v>0</v>
      </c>
      <c r="M62" s="208">
        <v>0</v>
      </c>
      <c r="N62" s="208">
        <v>0</v>
      </c>
      <c r="O62" s="208">
        <v>0</v>
      </c>
      <c r="P62" s="208">
        <v>0</v>
      </c>
      <c r="Q62" s="208">
        <v>0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</v>
      </c>
      <c r="C65" s="151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0</v>
      </c>
      <c r="I65" s="151">
        <v>0</v>
      </c>
      <c r="J65" s="151">
        <v>0</v>
      </c>
      <c r="K65" s="151">
        <v>0</v>
      </c>
      <c r="L65" s="151">
        <v>0</v>
      </c>
      <c r="M65" s="151">
        <v>0</v>
      </c>
      <c r="N65" s="151">
        <v>0</v>
      </c>
      <c r="O65" s="151">
        <v>0</v>
      </c>
      <c r="P65" s="151">
        <v>0</v>
      </c>
      <c r="Q65" s="151">
        <v>0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0</v>
      </c>
      <c r="C77" s="204">
        <v>0</v>
      </c>
      <c r="D77" s="204">
        <v>0</v>
      </c>
      <c r="E77" s="204">
        <v>0</v>
      </c>
      <c r="F77" s="204">
        <v>0</v>
      </c>
      <c r="G77" s="204">
        <v>0</v>
      </c>
      <c r="H77" s="204">
        <v>0</v>
      </c>
      <c r="I77" s="204">
        <v>0</v>
      </c>
      <c r="J77" s="204">
        <v>0</v>
      </c>
      <c r="K77" s="204">
        <v>0</v>
      </c>
      <c r="L77" s="204">
        <v>0</v>
      </c>
      <c r="M77" s="204">
        <v>0</v>
      </c>
      <c r="N77" s="204">
        <v>0</v>
      </c>
      <c r="O77" s="204">
        <v>0</v>
      </c>
      <c r="P77" s="204">
        <v>0</v>
      </c>
      <c r="Q77" s="204">
        <v>0</v>
      </c>
    </row>
    <row r="78" spans="1:17" x14ac:dyDescent="0.25">
      <c r="A78" s="152" t="s">
        <v>222</v>
      </c>
      <c r="B78" s="261">
        <v>0</v>
      </c>
      <c r="C78" s="261">
        <v>0</v>
      </c>
      <c r="D78" s="261">
        <v>0</v>
      </c>
      <c r="E78" s="261">
        <v>0</v>
      </c>
      <c r="F78" s="261">
        <v>0</v>
      </c>
      <c r="G78" s="261">
        <v>0</v>
      </c>
      <c r="H78" s="261">
        <v>0</v>
      </c>
      <c r="I78" s="261">
        <v>0</v>
      </c>
      <c r="J78" s="261">
        <v>0</v>
      </c>
      <c r="K78" s="261">
        <v>0</v>
      </c>
      <c r="L78" s="261">
        <v>0</v>
      </c>
      <c r="M78" s="261">
        <v>0</v>
      </c>
      <c r="N78" s="261">
        <v>0</v>
      </c>
      <c r="O78" s="261">
        <v>0</v>
      </c>
      <c r="P78" s="261">
        <v>0</v>
      </c>
      <c r="Q78" s="261">
        <v>0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0</v>
      </c>
      <c r="C84" s="208">
        <v>0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0</v>
      </c>
      <c r="C87" s="204">
        <v>0</v>
      </c>
      <c r="D87" s="204">
        <v>0</v>
      </c>
      <c r="E87" s="204">
        <v>0</v>
      </c>
      <c r="F87" s="204">
        <v>0</v>
      </c>
      <c r="G87" s="204">
        <v>0</v>
      </c>
      <c r="H87" s="204">
        <v>0</v>
      </c>
      <c r="I87" s="204">
        <v>0</v>
      </c>
      <c r="J87" s="204">
        <v>0</v>
      </c>
      <c r="K87" s="204">
        <v>0</v>
      </c>
      <c r="L87" s="204">
        <v>0</v>
      </c>
      <c r="M87" s="204">
        <v>0</v>
      </c>
      <c r="N87" s="204">
        <v>0</v>
      </c>
      <c r="O87" s="204">
        <v>0</v>
      </c>
      <c r="P87" s="204">
        <v>0</v>
      </c>
      <c r="Q87" s="204">
        <v>0</v>
      </c>
    </row>
    <row r="88" spans="1:17" x14ac:dyDescent="0.25">
      <c r="A88" s="152" t="s">
        <v>220</v>
      </c>
      <c r="B88" s="261">
        <v>0</v>
      </c>
      <c r="C88" s="261">
        <v>0</v>
      </c>
      <c r="D88" s="261">
        <v>0</v>
      </c>
      <c r="E88" s="261">
        <v>0</v>
      </c>
      <c r="F88" s="261">
        <v>0</v>
      </c>
      <c r="G88" s="261">
        <v>0</v>
      </c>
      <c r="H88" s="261">
        <v>0</v>
      </c>
      <c r="I88" s="261">
        <v>0</v>
      </c>
      <c r="J88" s="261">
        <v>0</v>
      </c>
      <c r="K88" s="261">
        <v>0</v>
      </c>
      <c r="L88" s="261">
        <v>0</v>
      </c>
      <c r="M88" s="261">
        <v>0</v>
      </c>
      <c r="N88" s="261">
        <v>0</v>
      </c>
      <c r="O88" s="261">
        <v>0</v>
      </c>
      <c r="P88" s="261">
        <v>0</v>
      </c>
      <c r="Q88" s="261">
        <v>0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0</v>
      </c>
      <c r="C94" s="262">
        <v>0</v>
      </c>
      <c r="D94" s="262">
        <v>0</v>
      </c>
      <c r="E94" s="262">
        <v>0</v>
      </c>
      <c r="F94" s="262">
        <v>0</v>
      </c>
      <c r="G94" s="262">
        <v>0</v>
      </c>
      <c r="H94" s="262">
        <v>0</v>
      </c>
      <c r="I94" s="262">
        <v>0</v>
      </c>
      <c r="J94" s="262">
        <v>0</v>
      </c>
      <c r="K94" s="262">
        <v>0</v>
      </c>
      <c r="L94" s="262">
        <v>0</v>
      </c>
      <c r="M94" s="262">
        <v>0</v>
      </c>
      <c r="N94" s="262">
        <v>0</v>
      </c>
      <c r="O94" s="262">
        <v>0</v>
      </c>
      <c r="P94" s="262">
        <v>0</v>
      </c>
      <c r="Q94" s="262">
        <v>0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0</v>
      </c>
      <c r="C97" s="96">
        <v>0</v>
      </c>
      <c r="D97" s="96">
        <v>0</v>
      </c>
      <c r="E97" s="96">
        <v>0</v>
      </c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0</v>
      </c>
      <c r="C102" s="158">
        <v>0</v>
      </c>
      <c r="D102" s="158">
        <v>0</v>
      </c>
      <c r="E102" s="158">
        <v>0</v>
      </c>
      <c r="F102" s="158">
        <v>0</v>
      </c>
      <c r="G102" s="158">
        <v>0</v>
      </c>
      <c r="H102" s="158">
        <v>0</v>
      </c>
      <c r="I102" s="158">
        <v>0</v>
      </c>
      <c r="J102" s="158">
        <v>0</v>
      </c>
      <c r="K102" s="158">
        <v>0</v>
      </c>
      <c r="L102" s="158">
        <v>0</v>
      </c>
      <c r="M102" s="158">
        <v>0</v>
      </c>
      <c r="N102" s="158">
        <v>0</v>
      </c>
      <c r="O102" s="158">
        <v>0</v>
      </c>
      <c r="P102" s="158">
        <v>0</v>
      </c>
      <c r="Q102" s="158">
        <v>0</v>
      </c>
    </row>
    <row r="103" spans="1:17" x14ac:dyDescent="0.25">
      <c r="A103" s="92" t="s">
        <v>125</v>
      </c>
      <c r="B103" s="91">
        <v>0</v>
      </c>
      <c r="C103" s="91">
        <v>0</v>
      </c>
      <c r="D103" s="91">
        <v>0</v>
      </c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</row>
    <row r="104" spans="1:17" x14ac:dyDescent="0.25">
      <c r="A104" s="92" t="s">
        <v>26</v>
      </c>
      <c r="B104" s="91">
        <v>0</v>
      </c>
      <c r="C104" s="91">
        <v>0</v>
      </c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0</v>
      </c>
      <c r="C107" s="204">
        <v>0</v>
      </c>
      <c r="D107" s="204">
        <v>0</v>
      </c>
      <c r="E107" s="204">
        <v>0</v>
      </c>
      <c r="F107" s="204">
        <v>0</v>
      </c>
      <c r="G107" s="204">
        <v>0</v>
      </c>
      <c r="H107" s="204">
        <v>0</v>
      </c>
      <c r="I107" s="204">
        <v>0</v>
      </c>
      <c r="J107" s="204">
        <v>0</v>
      </c>
      <c r="K107" s="204">
        <v>0</v>
      </c>
      <c r="L107" s="204">
        <v>0</v>
      </c>
      <c r="M107" s="204">
        <v>0</v>
      </c>
      <c r="N107" s="204">
        <v>0</v>
      </c>
      <c r="O107" s="204">
        <v>0</v>
      </c>
      <c r="P107" s="204">
        <v>0</v>
      </c>
      <c r="Q107" s="204">
        <v>0</v>
      </c>
    </row>
    <row r="108" spans="1:17" x14ac:dyDescent="0.25">
      <c r="A108" s="152" t="s">
        <v>218</v>
      </c>
      <c r="B108" s="151">
        <v>0</v>
      </c>
      <c r="C108" s="151">
        <v>0</v>
      </c>
      <c r="D108" s="151">
        <v>0</v>
      </c>
      <c r="E108" s="151">
        <v>0</v>
      </c>
      <c r="F108" s="151">
        <v>0</v>
      </c>
      <c r="G108" s="151">
        <v>0</v>
      </c>
      <c r="H108" s="151">
        <v>0</v>
      </c>
      <c r="I108" s="151">
        <v>0</v>
      </c>
      <c r="J108" s="151">
        <v>0</v>
      </c>
      <c r="K108" s="151">
        <v>0</v>
      </c>
      <c r="L108" s="151">
        <v>0</v>
      </c>
      <c r="M108" s="151">
        <v>0</v>
      </c>
      <c r="N108" s="151">
        <v>0</v>
      </c>
      <c r="O108" s="151">
        <v>0</v>
      </c>
      <c r="P108" s="151">
        <v>0</v>
      </c>
      <c r="Q108" s="151">
        <v>0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</v>
      </c>
      <c r="C113" s="208">
        <v>0</v>
      </c>
      <c r="D113" s="208">
        <v>0</v>
      </c>
      <c r="E113" s="208">
        <v>0</v>
      </c>
      <c r="F113" s="208">
        <v>0</v>
      </c>
      <c r="G113" s="208">
        <v>0</v>
      </c>
      <c r="H113" s="208">
        <v>0</v>
      </c>
      <c r="I113" s="208">
        <v>0</v>
      </c>
      <c r="J113" s="208">
        <v>0</v>
      </c>
      <c r="K113" s="208">
        <v>0</v>
      </c>
      <c r="L113" s="208">
        <v>0</v>
      </c>
      <c r="M113" s="208">
        <v>0</v>
      </c>
      <c r="N113" s="208">
        <v>0</v>
      </c>
      <c r="O113" s="208">
        <v>0</v>
      </c>
      <c r="P113" s="208">
        <v>0</v>
      </c>
      <c r="Q113" s="208">
        <v>0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0</v>
      </c>
      <c r="C116" s="204">
        <v>0</v>
      </c>
      <c r="D116" s="204">
        <v>0</v>
      </c>
      <c r="E116" s="204">
        <v>0</v>
      </c>
      <c r="F116" s="204">
        <v>0</v>
      </c>
      <c r="G116" s="204">
        <v>0</v>
      </c>
      <c r="H116" s="204">
        <v>0</v>
      </c>
      <c r="I116" s="204">
        <v>0</v>
      </c>
      <c r="J116" s="204">
        <v>0</v>
      </c>
      <c r="K116" s="204">
        <v>0</v>
      </c>
      <c r="L116" s="204">
        <v>0</v>
      </c>
      <c r="M116" s="204">
        <v>0</v>
      </c>
      <c r="N116" s="204">
        <v>0</v>
      </c>
      <c r="O116" s="204">
        <v>0</v>
      </c>
      <c r="P116" s="204">
        <v>0</v>
      </c>
      <c r="Q116" s="204">
        <v>0</v>
      </c>
    </row>
    <row r="117" spans="1:17" x14ac:dyDescent="0.25">
      <c r="A117" s="152" t="s">
        <v>216</v>
      </c>
      <c r="B117" s="151">
        <v>0</v>
      </c>
      <c r="C117" s="151">
        <v>0</v>
      </c>
      <c r="D117" s="151">
        <v>0</v>
      </c>
      <c r="E117" s="151">
        <v>0</v>
      </c>
      <c r="F117" s="151">
        <v>0</v>
      </c>
      <c r="G117" s="151">
        <v>0</v>
      </c>
      <c r="H117" s="151">
        <v>0</v>
      </c>
      <c r="I117" s="151">
        <v>0</v>
      </c>
      <c r="J117" s="151">
        <v>0</v>
      </c>
      <c r="K117" s="151">
        <v>0</v>
      </c>
      <c r="L117" s="151">
        <v>0</v>
      </c>
      <c r="M117" s="151">
        <v>0</v>
      </c>
      <c r="N117" s="151">
        <v>0</v>
      </c>
      <c r="O117" s="151">
        <v>0</v>
      </c>
      <c r="P117" s="151">
        <v>0</v>
      </c>
      <c r="Q117" s="151">
        <v>0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0</v>
      </c>
      <c r="C122" s="208">
        <v>0</v>
      </c>
      <c r="D122" s="208">
        <v>0</v>
      </c>
      <c r="E122" s="208">
        <v>0</v>
      </c>
      <c r="F122" s="208">
        <v>0</v>
      </c>
      <c r="G122" s="208">
        <v>0</v>
      </c>
      <c r="H122" s="208">
        <v>0</v>
      </c>
      <c r="I122" s="208">
        <v>0</v>
      </c>
      <c r="J122" s="208">
        <v>0</v>
      </c>
      <c r="K122" s="208">
        <v>0</v>
      </c>
      <c r="L122" s="208">
        <v>0</v>
      </c>
      <c r="M122" s="208">
        <v>0</v>
      </c>
      <c r="N122" s="208">
        <v>0</v>
      </c>
      <c r="O122" s="208">
        <v>0</v>
      </c>
      <c r="P122" s="208">
        <v>0</v>
      </c>
      <c r="Q122" s="208">
        <v>0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243" t="s">
        <v>203</v>
      </c>
      <c r="B124" s="242">
        <v>0</v>
      </c>
      <c r="C124" s="242">
        <v>0</v>
      </c>
      <c r="D124" s="242">
        <v>0</v>
      </c>
      <c r="E124" s="242">
        <v>0</v>
      </c>
      <c r="F124" s="242">
        <v>0</v>
      </c>
      <c r="G124" s="242">
        <v>0</v>
      </c>
      <c r="H124" s="242">
        <v>0</v>
      </c>
      <c r="I124" s="242">
        <v>0</v>
      </c>
      <c r="J124" s="242">
        <v>0</v>
      </c>
      <c r="K124" s="242">
        <v>0</v>
      </c>
      <c r="L124" s="242">
        <v>0</v>
      </c>
      <c r="M124" s="242">
        <v>0</v>
      </c>
      <c r="N124" s="242">
        <v>0</v>
      </c>
      <c r="O124" s="242">
        <v>0</v>
      </c>
      <c r="P124" s="242">
        <v>0</v>
      </c>
      <c r="Q124" s="242">
        <v>0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0</v>
      </c>
      <c r="C129" s="77">
        <f t="shared" si="0"/>
        <v>0</v>
      </c>
      <c r="D129" s="77">
        <f t="shared" si="0"/>
        <v>0</v>
      </c>
      <c r="E129" s="77">
        <f t="shared" si="0"/>
        <v>0</v>
      </c>
      <c r="F129" s="77">
        <f t="shared" si="0"/>
        <v>0</v>
      </c>
      <c r="G129" s="77">
        <f t="shared" si="0"/>
        <v>0</v>
      </c>
      <c r="H129" s="77">
        <f t="shared" si="0"/>
        <v>0</v>
      </c>
      <c r="I129" s="77">
        <f t="shared" si="0"/>
        <v>0</v>
      </c>
      <c r="J129" s="77">
        <f t="shared" si="0"/>
        <v>0</v>
      </c>
      <c r="K129" s="77">
        <f t="shared" si="0"/>
        <v>0</v>
      </c>
      <c r="L129" s="77">
        <f t="shared" si="0"/>
        <v>0</v>
      </c>
      <c r="M129" s="77">
        <f t="shared" si="0"/>
        <v>0</v>
      </c>
      <c r="N129" s="77">
        <f t="shared" si="0"/>
        <v>0</v>
      </c>
      <c r="O129" s="77">
        <f t="shared" si="0"/>
        <v>0</v>
      </c>
      <c r="P129" s="77">
        <f t="shared" si="0"/>
        <v>0</v>
      </c>
      <c r="Q129" s="77">
        <f t="shared" si="0"/>
        <v>0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0</v>
      </c>
      <c r="C134" s="238">
        <f t="shared" si="5"/>
        <v>0</v>
      </c>
      <c r="D134" s="238">
        <f t="shared" si="5"/>
        <v>0</v>
      </c>
      <c r="E134" s="238">
        <f t="shared" si="5"/>
        <v>0</v>
      </c>
      <c r="F134" s="238">
        <f t="shared" si="5"/>
        <v>0</v>
      </c>
      <c r="G134" s="238">
        <f t="shared" si="5"/>
        <v>0</v>
      </c>
      <c r="H134" s="238">
        <f t="shared" si="5"/>
        <v>0</v>
      </c>
      <c r="I134" s="238">
        <f t="shared" si="5"/>
        <v>0</v>
      </c>
      <c r="J134" s="238">
        <f t="shared" si="5"/>
        <v>0</v>
      </c>
      <c r="K134" s="238">
        <f t="shared" si="5"/>
        <v>0</v>
      </c>
      <c r="L134" s="238">
        <f t="shared" si="5"/>
        <v>0</v>
      </c>
      <c r="M134" s="238">
        <f t="shared" si="5"/>
        <v>0</v>
      </c>
      <c r="N134" s="238">
        <f t="shared" si="5"/>
        <v>0</v>
      </c>
      <c r="O134" s="238">
        <f t="shared" si="5"/>
        <v>0</v>
      </c>
      <c r="P134" s="238">
        <f t="shared" si="5"/>
        <v>0</v>
      </c>
      <c r="Q134" s="238">
        <f t="shared" si="5"/>
        <v>0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</v>
      </c>
      <c r="C136" s="237">
        <f t="shared" si="7"/>
        <v>0</v>
      </c>
      <c r="D136" s="237">
        <f t="shared" si="7"/>
        <v>0</v>
      </c>
      <c r="E136" s="237">
        <f t="shared" si="7"/>
        <v>0</v>
      </c>
      <c r="F136" s="237">
        <f t="shared" si="7"/>
        <v>0</v>
      </c>
      <c r="G136" s="237">
        <f t="shared" si="7"/>
        <v>0</v>
      </c>
      <c r="H136" s="237">
        <f t="shared" si="7"/>
        <v>0</v>
      </c>
      <c r="I136" s="237">
        <f t="shared" si="7"/>
        <v>0</v>
      </c>
      <c r="J136" s="237">
        <f t="shared" si="7"/>
        <v>0</v>
      </c>
      <c r="K136" s="237">
        <f t="shared" si="7"/>
        <v>0</v>
      </c>
      <c r="L136" s="237">
        <f t="shared" si="7"/>
        <v>0</v>
      </c>
      <c r="M136" s="237">
        <f t="shared" si="7"/>
        <v>0</v>
      </c>
      <c r="N136" s="237">
        <f t="shared" si="7"/>
        <v>0</v>
      </c>
      <c r="O136" s="237">
        <f t="shared" si="7"/>
        <v>0</v>
      </c>
      <c r="P136" s="237">
        <f t="shared" si="7"/>
        <v>0</v>
      </c>
      <c r="Q136" s="237">
        <f t="shared" si="7"/>
        <v>0</v>
      </c>
    </row>
    <row r="137" spans="1:17" x14ac:dyDescent="0.25">
      <c r="A137" s="142" t="s">
        <v>227</v>
      </c>
      <c r="B137" s="235">
        <f t="shared" ref="B137:Q137" si="8">IF(B$17=0,0,B$17/B$5)</f>
        <v>0</v>
      </c>
      <c r="C137" s="235">
        <f t="shared" si="8"/>
        <v>0</v>
      </c>
      <c r="D137" s="235">
        <f t="shared" si="8"/>
        <v>0</v>
      </c>
      <c r="E137" s="235">
        <f t="shared" si="8"/>
        <v>0</v>
      </c>
      <c r="F137" s="235">
        <f t="shared" si="8"/>
        <v>0</v>
      </c>
      <c r="G137" s="235">
        <f t="shared" si="8"/>
        <v>0</v>
      </c>
      <c r="H137" s="235">
        <f t="shared" si="8"/>
        <v>0</v>
      </c>
      <c r="I137" s="235">
        <f t="shared" si="8"/>
        <v>0</v>
      </c>
      <c r="J137" s="235">
        <f t="shared" si="8"/>
        <v>0</v>
      </c>
      <c r="K137" s="235">
        <f t="shared" si="8"/>
        <v>0</v>
      </c>
      <c r="L137" s="235">
        <f t="shared" si="8"/>
        <v>0</v>
      </c>
      <c r="M137" s="235">
        <f t="shared" si="8"/>
        <v>0</v>
      </c>
      <c r="N137" s="235">
        <f t="shared" si="8"/>
        <v>0</v>
      </c>
      <c r="O137" s="235">
        <f t="shared" si="8"/>
        <v>0</v>
      </c>
      <c r="P137" s="235">
        <f t="shared" si="8"/>
        <v>0</v>
      </c>
      <c r="Q137" s="235">
        <f t="shared" si="8"/>
        <v>0</v>
      </c>
    </row>
    <row r="138" spans="1:17" x14ac:dyDescent="0.25">
      <c r="A138" s="142" t="s">
        <v>226</v>
      </c>
      <c r="B138" s="235">
        <f t="shared" ref="B138:Q138" si="9">IF(B$25=0,0,B$25/B$5)</f>
        <v>0</v>
      </c>
      <c r="C138" s="235">
        <f t="shared" si="9"/>
        <v>0</v>
      </c>
      <c r="D138" s="235">
        <f t="shared" si="9"/>
        <v>0</v>
      </c>
      <c r="E138" s="235">
        <f t="shared" si="9"/>
        <v>0</v>
      </c>
      <c r="F138" s="235">
        <f t="shared" si="9"/>
        <v>0</v>
      </c>
      <c r="G138" s="235">
        <f t="shared" si="9"/>
        <v>0</v>
      </c>
      <c r="H138" s="235">
        <f t="shared" si="9"/>
        <v>0</v>
      </c>
      <c r="I138" s="235">
        <f t="shared" si="9"/>
        <v>0</v>
      </c>
      <c r="J138" s="235">
        <f t="shared" si="9"/>
        <v>0</v>
      </c>
      <c r="K138" s="235">
        <f t="shared" si="9"/>
        <v>0</v>
      </c>
      <c r="L138" s="235">
        <f t="shared" si="9"/>
        <v>0</v>
      </c>
      <c r="M138" s="235">
        <f t="shared" si="9"/>
        <v>0</v>
      </c>
      <c r="N138" s="235">
        <f t="shared" si="9"/>
        <v>0</v>
      </c>
      <c r="O138" s="235">
        <f t="shared" si="9"/>
        <v>0</v>
      </c>
      <c r="P138" s="235">
        <f t="shared" si="9"/>
        <v>0</v>
      </c>
      <c r="Q138" s="235">
        <f t="shared" si="9"/>
        <v>0</v>
      </c>
    </row>
    <row r="139" spans="1:17" x14ac:dyDescent="0.25">
      <c r="A139" s="127" t="s">
        <v>212</v>
      </c>
      <c r="B139" s="237">
        <f t="shared" ref="B139:Q139" si="10">IF(B$36=0,0,B$36/B$5)</f>
        <v>0</v>
      </c>
      <c r="C139" s="237">
        <f t="shared" si="10"/>
        <v>0</v>
      </c>
      <c r="D139" s="237">
        <f t="shared" si="10"/>
        <v>0</v>
      </c>
      <c r="E139" s="237">
        <f t="shared" si="10"/>
        <v>0</v>
      </c>
      <c r="F139" s="237">
        <f t="shared" si="10"/>
        <v>0</v>
      </c>
      <c r="G139" s="237">
        <f t="shared" si="10"/>
        <v>0</v>
      </c>
      <c r="H139" s="237">
        <f t="shared" si="10"/>
        <v>0</v>
      </c>
      <c r="I139" s="237">
        <f t="shared" si="10"/>
        <v>0</v>
      </c>
      <c r="J139" s="237">
        <f t="shared" si="10"/>
        <v>0</v>
      </c>
      <c r="K139" s="237">
        <f t="shared" si="10"/>
        <v>0</v>
      </c>
      <c r="L139" s="237">
        <f t="shared" si="10"/>
        <v>0</v>
      </c>
      <c r="M139" s="237">
        <f t="shared" si="10"/>
        <v>0</v>
      </c>
      <c r="N139" s="237">
        <f t="shared" si="10"/>
        <v>0</v>
      </c>
      <c r="O139" s="237">
        <f t="shared" si="10"/>
        <v>0</v>
      </c>
      <c r="P139" s="237">
        <f t="shared" si="10"/>
        <v>0</v>
      </c>
      <c r="Q139" s="237">
        <f t="shared" si="10"/>
        <v>0</v>
      </c>
    </row>
    <row r="140" spans="1:17" x14ac:dyDescent="0.25">
      <c r="A140" s="72" t="s">
        <v>211</v>
      </c>
      <c r="B140" s="234">
        <f t="shared" ref="B140:Q140" si="11">IF(B$44=0,0,B$44/B$5)</f>
        <v>0</v>
      </c>
      <c r="C140" s="234">
        <f t="shared" si="11"/>
        <v>0</v>
      </c>
      <c r="D140" s="234">
        <f t="shared" si="11"/>
        <v>0</v>
      </c>
      <c r="E140" s="234">
        <f t="shared" si="11"/>
        <v>0</v>
      </c>
      <c r="F140" s="234">
        <f t="shared" si="11"/>
        <v>0</v>
      </c>
      <c r="G140" s="234">
        <f t="shared" si="11"/>
        <v>0</v>
      </c>
      <c r="H140" s="234">
        <f t="shared" si="11"/>
        <v>0</v>
      </c>
      <c r="I140" s="234">
        <f t="shared" si="11"/>
        <v>0</v>
      </c>
      <c r="J140" s="234">
        <f t="shared" si="11"/>
        <v>0</v>
      </c>
      <c r="K140" s="234">
        <f t="shared" si="11"/>
        <v>0</v>
      </c>
      <c r="L140" s="234">
        <f t="shared" si="11"/>
        <v>0</v>
      </c>
      <c r="M140" s="234">
        <f t="shared" si="11"/>
        <v>0</v>
      </c>
      <c r="N140" s="234">
        <f t="shared" si="11"/>
        <v>0</v>
      </c>
      <c r="O140" s="234">
        <f t="shared" si="11"/>
        <v>0</v>
      </c>
      <c r="P140" s="234">
        <f t="shared" si="11"/>
        <v>0</v>
      </c>
      <c r="Q140" s="234">
        <f t="shared" si="11"/>
        <v>0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</v>
      </c>
      <c r="C143" s="77">
        <f t="shared" si="12"/>
        <v>0</v>
      </c>
      <c r="D143" s="77">
        <f t="shared" si="12"/>
        <v>0</v>
      </c>
      <c r="E143" s="77">
        <f t="shared" si="12"/>
        <v>0</v>
      </c>
      <c r="F143" s="77">
        <f t="shared" si="12"/>
        <v>0</v>
      </c>
      <c r="G143" s="77">
        <f t="shared" si="12"/>
        <v>0</v>
      </c>
      <c r="H143" s="77">
        <f t="shared" si="12"/>
        <v>0</v>
      </c>
      <c r="I143" s="77">
        <f t="shared" si="12"/>
        <v>0</v>
      </c>
      <c r="J143" s="77">
        <f t="shared" si="12"/>
        <v>0</v>
      </c>
      <c r="K143" s="77">
        <f t="shared" si="12"/>
        <v>0</v>
      </c>
      <c r="L143" s="77">
        <f t="shared" si="12"/>
        <v>0</v>
      </c>
      <c r="M143" s="77">
        <f t="shared" si="12"/>
        <v>0</v>
      </c>
      <c r="N143" s="77">
        <f t="shared" si="12"/>
        <v>0</v>
      </c>
      <c r="O143" s="77">
        <f t="shared" si="12"/>
        <v>0</v>
      </c>
      <c r="P143" s="77">
        <f t="shared" si="12"/>
        <v>0</v>
      </c>
      <c r="Q143" s="77">
        <f t="shared" si="12"/>
        <v>0</v>
      </c>
    </row>
    <row r="144" spans="1:17" x14ac:dyDescent="0.25">
      <c r="A144" s="132" t="s">
        <v>83</v>
      </c>
      <c r="B144" s="240">
        <f t="shared" ref="B144:Q144" si="13">IF(B$48=0,0,B$48/B$47)</f>
        <v>0</v>
      </c>
      <c r="C144" s="240">
        <f t="shared" si="13"/>
        <v>0</v>
      </c>
      <c r="D144" s="240">
        <f t="shared" si="13"/>
        <v>0</v>
      </c>
      <c r="E144" s="240">
        <f t="shared" si="13"/>
        <v>0</v>
      </c>
      <c r="F144" s="240">
        <f t="shared" si="13"/>
        <v>0</v>
      </c>
      <c r="G144" s="240">
        <f t="shared" si="13"/>
        <v>0</v>
      </c>
      <c r="H144" s="240">
        <f t="shared" si="13"/>
        <v>0</v>
      </c>
      <c r="I144" s="240">
        <f t="shared" si="13"/>
        <v>0</v>
      </c>
      <c r="J144" s="240">
        <f t="shared" si="13"/>
        <v>0</v>
      </c>
      <c r="K144" s="240">
        <f t="shared" si="13"/>
        <v>0</v>
      </c>
      <c r="L144" s="240">
        <f t="shared" si="13"/>
        <v>0</v>
      </c>
      <c r="M144" s="240">
        <f t="shared" si="13"/>
        <v>0</v>
      </c>
      <c r="N144" s="240">
        <f t="shared" si="13"/>
        <v>0</v>
      </c>
      <c r="O144" s="240">
        <f t="shared" si="13"/>
        <v>0</v>
      </c>
      <c r="P144" s="240">
        <f t="shared" si="13"/>
        <v>0</v>
      </c>
      <c r="Q144" s="240">
        <f t="shared" si="13"/>
        <v>0</v>
      </c>
    </row>
    <row r="145" spans="1:17" x14ac:dyDescent="0.25">
      <c r="A145" s="76" t="s">
        <v>82</v>
      </c>
      <c r="B145" s="239">
        <f t="shared" ref="B145:Q145" si="14">IF(B$49=0,0,B$49/B$47)</f>
        <v>0</v>
      </c>
      <c r="C145" s="239">
        <f t="shared" si="14"/>
        <v>0</v>
      </c>
      <c r="D145" s="239">
        <f t="shared" si="14"/>
        <v>0</v>
      </c>
      <c r="E145" s="239">
        <f t="shared" si="14"/>
        <v>0</v>
      </c>
      <c r="F145" s="239">
        <f t="shared" si="14"/>
        <v>0</v>
      </c>
      <c r="G145" s="239">
        <f t="shared" si="14"/>
        <v>0</v>
      </c>
      <c r="H145" s="239">
        <f t="shared" si="14"/>
        <v>0</v>
      </c>
      <c r="I145" s="239">
        <f t="shared" si="14"/>
        <v>0</v>
      </c>
      <c r="J145" s="239">
        <f t="shared" si="14"/>
        <v>0</v>
      </c>
      <c r="K145" s="239">
        <f t="shared" si="14"/>
        <v>0</v>
      </c>
      <c r="L145" s="239">
        <f t="shared" si="14"/>
        <v>0</v>
      </c>
      <c r="M145" s="239">
        <f t="shared" si="14"/>
        <v>0</v>
      </c>
      <c r="N145" s="239">
        <f t="shared" si="14"/>
        <v>0</v>
      </c>
      <c r="O145" s="239">
        <f t="shared" si="14"/>
        <v>0</v>
      </c>
      <c r="P145" s="239">
        <f t="shared" si="14"/>
        <v>0</v>
      </c>
      <c r="Q145" s="239">
        <f t="shared" si="14"/>
        <v>0</v>
      </c>
    </row>
    <row r="146" spans="1:17" x14ac:dyDescent="0.25">
      <c r="A146" s="76" t="s">
        <v>81</v>
      </c>
      <c r="B146" s="239">
        <f t="shared" ref="B146:Q146" si="15">IF(B$50=0,0,B$50/B$47)</f>
        <v>0</v>
      </c>
      <c r="C146" s="239">
        <f t="shared" si="15"/>
        <v>0</v>
      </c>
      <c r="D146" s="239">
        <f t="shared" si="15"/>
        <v>0</v>
      </c>
      <c r="E146" s="239">
        <f t="shared" si="15"/>
        <v>0</v>
      </c>
      <c r="F146" s="239">
        <f t="shared" si="15"/>
        <v>0</v>
      </c>
      <c r="G146" s="239">
        <f t="shared" si="15"/>
        <v>0</v>
      </c>
      <c r="H146" s="239">
        <f t="shared" si="15"/>
        <v>0</v>
      </c>
      <c r="I146" s="239">
        <f t="shared" si="15"/>
        <v>0</v>
      </c>
      <c r="J146" s="239">
        <f t="shared" si="15"/>
        <v>0</v>
      </c>
      <c r="K146" s="239">
        <f t="shared" si="15"/>
        <v>0</v>
      </c>
      <c r="L146" s="239">
        <f t="shared" si="15"/>
        <v>0</v>
      </c>
      <c r="M146" s="239">
        <f t="shared" si="15"/>
        <v>0</v>
      </c>
      <c r="N146" s="239">
        <f t="shared" si="15"/>
        <v>0</v>
      </c>
      <c r="O146" s="239">
        <f t="shared" si="15"/>
        <v>0</v>
      </c>
      <c r="P146" s="239">
        <f t="shared" si="15"/>
        <v>0</v>
      </c>
      <c r="Q146" s="239">
        <f t="shared" si="15"/>
        <v>0</v>
      </c>
    </row>
    <row r="147" spans="1:17" x14ac:dyDescent="0.25">
      <c r="A147" s="76" t="s">
        <v>80</v>
      </c>
      <c r="B147" s="239">
        <f t="shared" ref="B147:Q147" si="16">IF(B$51=0,0,B$51/B$47)</f>
        <v>0</v>
      </c>
      <c r="C147" s="239">
        <f t="shared" si="16"/>
        <v>0</v>
      </c>
      <c r="D147" s="239">
        <f t="shared" si="16"/>
        <v>0</v>
      </c>
      <c r="E147" s="239">
        <f t="shared" si="16"/>
        <v>0</v>
      </c>
      <c r="F147" s="239">
        <f t="shared" si="16"/>
        <v>0</v>
      </c>
      <c r="G147" s="239">
        <f t="shared" si="16"/>
        <v>0</v>
      </c>
      <c r="H147" s="239">
        <f t="shared" si="16"/>
        <v>0</v>
      </c>
      <c r="I147" s="239">
        <f t="shared" si="16"/>
        <v>0</v>
      </c>
      <c r="J147" s="239">
        <f t="shared" si="16"/>
        <v>0</v>
      </c>
      <c r="K147" s="239">
        <f t="shared" si="16"/>
        <v>0</v>
      </c>
      <c r="L147" s="239">
        <f t="shared" si="16"/>
        <v>0</v>
      </c>
      <c r="M147" s="239">
        <f t="shared" si="16"/>
        <v>0</v>
      </c>
      <c r="N147" s="239">
        <f t="shared" si="16"/>
        <v>0</v>
      </c>
      <c r="O147" s="239">
        <f t="shared" si="16"/>
        <v>0</v>
      </c>
      <c r="P147" s="239">
        <f t="shared" si="16"/>
        <v>0</v>
      </c>
      <c r="Q147" s="239">
        <f t="shared" si="16"/>
        <v>0</v>
      </c>
    </row>
    <row r="148" spans="1:17" x14ac:dyDescent="0.25">
      <c r="A148" s="129" t="s">
        <v>79</v>
      </c>
      <c r="B148" s="238">
        <f t="shared" ref="B148:Q148" si="17">IF(B$52=0,0,B$52/B$47)</f>
        <v>0</v>
      </c>
      <c r="C148" s="238">
        <f t="shared" si="17"/>
        <v>0</v>
      </c>
      <c r="D148" s="238">
        <f t="shared" si="17"/>
        <v>0</v>
      </c>
      <c r="E148" s="238">
        <f t="shared" si="17"/>
        <v>0</v>
      </c>
      <c r="F148" s="238">
        <f t="shared" si="17"/>
        <v>0</v>
      </c>
      <c r="G148" s="238">
        <f t="shared" si="17"/>
        <v>0</v>
      </c>
      <c r="H148" s="238">
        <f t="shared" si="17"/>
        <v>0</v>
      </c>
      <c r="I148" s="238">
        <f t="shared" si="17"/>
        <v>0</v>
      </c>
      <c r="J148" s="238">
        <f t="shared" si="17"/>
        <v>0</v>
      </c>
      <c r="K148" s="238">
        <f t="shared" si="17"/>
        <v>0</v>
      </c>
      <c r="L148" s="238">
        <f t="shared" si="17"/>
        <v>0</v>
      </c>
      <c r="M148" s="238">
        <f t="shared" si="17"/>
        <v>0</v>
      </c>
      <c r="N148" s="238">
        <f t="shared" si="17"/>
        <v>0</v>
      </c>
      <c r="O148" s="238">
        <f t="shared" si="17"/>
        <v>0</v>
      </c>
      <c r="P148" s="238">
        <f t="shared" si="17"/>
        <v>0</v>
      </c>
      <c r="Q148" s="238">
        <f t="shared" si="17"/>
        <v>0</v>
      </c>
    </row>
    <row r="149" spans="1:17" x14ac:dyDescent="0.25">
      <c r="A149" s="127" t="s">
        <v>210</v>
      </c>
      <c r="B149" s="237">
        <f t="shared" ref="B149:Q149" si="18">IF(B$57=0,0,B$57/B$47)</f>
        <v>0</v>
      </c>
      <c r="C149" s="237">
        <f t="shared" si="18"/>
        <v>0</v>
      </c>
      <c r="D149" s="237">
        <f t="shared" si="18"/>
        <v>0</v>
      </c>
      <c r="E149" s="237">
        <f t="shared" si="18"/>
        <v>0</v>
      </c>
      <c r="F149" s="237">
        <f t="shared" si="18"/>
        <v>0</v>
      </c>
      <c r="G149" s="237">
        <f t="shared" si="18"/>
        <v>0</v>
      </c>
      <c r="H149" s="237">
        <f t="shared" si="18"/>
        <v>0</v>
      </c>
      <c r="I149" s="237">
        <f t="shared" si="18"/>
        <v>0</v>
      </c>
      <c r="J149" s="237">
        <f t="shared" si="18"/>
        <v>0</v>
      </c>
      <c r="K149" s="237">
        <f t="shared" si="18"/>
        <v>0</v>
      </c>
      <c r="L149" s="237">
        <f t="shared" si="18"/>
        <v>0</v>
      </c>
      <c r="M149" s="237">
        <f t="shared" si="18"/>
        <v>0</v>
      </c>
      <c r="N149" s="237">
        <f t="shared" si="18"/>
        <v>0</v>
      </c>
      <c r="O149" s="237">
        <f t="shared" si="18"/>
        <v>0</v>
      </c>
      <c r="P149" s="237">
        <f t="shared" si="18"/>
        <v>0</v>
      </c>
      <c r="Q149" s="237">
        <f t="shared" si="18"/>
        <v>0</v>
      </c>
    </row>
    <row r="150" spans="1:17" x14ac:dyDescent="0.25">
      <c r="A150" s="127" t="s">
        <v>209</v>
      </c>
      <c r="B150" s="237">
        <f t="shared" ref="B150:Q150" si="19">IF(B$58=0,0,B$58/B$47)</f>
        <v>0</v>
      </c>
      <c r="C150" s="237">
        <f t="shared" si="19"/>
        <v>0</v>
      </c>
      <c r="D150" s="237">
        <f t="shared" si="19"/>
        <v>0</v>
      </c>
      <c r="E150" s="237">
        <f t="shared" si="19"/>
        <v>0</v>
      </c>
      <c r="F150" s="237">
        <f t="shared" si="19"/>
        <v>0</v>
      </c>
      <c r="G150" s="237">
        <f t="shared" si="19"/>
        <v>0</v>
      </c>
      <c r="H150" s="237">
        <f t="shared" si="19"/>
        <v>0</v>
      </c>
      <c r="I150" s="237">
        <f t="shared" si="19"/>
        <v>0</v>
      </c>
      <c r="J150" s="237">
        <f t="shared" si="19"/>
        <v>0</v>
      </c>
      <c r="K150" s="237">
        <f t="shared" si="19"/>
        <v>0</v>
      </c>
      <c r="L150" s="237">
        <f t="shared" si="19"/>
        <v>0</v>
      </c>
      <c r="M150" s="237">
        <f t="shared" si="19"/>
        <v>0</v>
      </c>
      <c r="N150" s="237">
        <f t="shared" si="19"/>
        <v>0</v>
      </c>
      <c r="O150" s="237">
        <f t="shared" si="19"/>
        <v>0</v>
      </c>
      <c r="P150" s="237">
        <f t="shared" si="19"/>
        <v>0</v>
      </c>
      <c r="Q150" s="237">
        <f t="shared" si="19"/>
        <v>0</v>
      </c>
    </row>
    <row r="151" spans="1:17" x14ac:dyDescent="0.25">
      <c r="A151" s="142" t="s">
        <v>225</v>
      </c>
      <c r="B151" s="235">
        <f t="shared" ref="B151:Q151" si="20">IF(B$59=0,0,B$59/B$47)</f>
        <v>0</v>
      </c>
      <c r="C151" s="235">
        <f t="shared" si="20"/>
        <v>0</v>
      </c>
      <c r="D151" s="235">
        <f t="shared" si="20"/>
        <v>0</v>
      </c>
      <c r="E151" s="235">
        <f t="shared" si="20"/>
        <v>0</v>
      </c>
      <c r="F151" s="235">
        <f t="shared" si="20"/>
        <v>0</v>
      </c>
      <c r="G151" s="235">
        <f t="shared" si="20"/>
        <v>0</v>
      </c>
      <c r="H151" s="235">
        <f t="shared" si="20"/>
        <v>0</v>
      </c>
      <c r="I151" s="235">
        <f t="shared" si="20"/>
        <v>0</v>
      </c>
      <c r="J151" s="235">
        <f t="shared" si="20"/>
        <v>0</v>
      </c>
      <c r="K151" s="235">
        <f t="shared" si="20"/>
        <v>0</v>
      </c>
      <c r="L151" s="235">
        <f t="shared" si="20"/>
        <v>0</v>
      </c>
      <c r="M151" s="235">
        <f t="shared" si="20"/>
        <v>0</v>
      </c>
      <c r="N151" s="235">
        <f t="shared" si="20"/>
        <v>0</v>
      </c>
      <c r="O151" s="235">
        <f t="shared" si="20"/>
        <v>0</v>
      </c>
      <c r="P151" s="235">
        <f t="shared" si="20"/>
        <v>0</v>
      </c>
      <c r="Q151" s="235">
        <f t="shared" si="20"/>
        <v>0</v>
      </c>
    </row>
    <row r="152" spans="1:17" x14ac:dyDescent="0.25">
      <c r="A152" s="142" t="s">
        <v>224</v>
      </c>
      <c r="B152" s="235">
        <f t="shared" ref="B152:Q152" si="21">IF(B$65=0,0,B$65/B$47)</f>
        <v>0</v>
      </c>
      <c r="C152" s="235">
        <f t="shared" si="21"/>
        <v>0</v>
      </c>
      <c r="D152" s="235">
        <f t="shared" si="21"/>
        <v>0</v>
      </c>
      <c r="E152" s="235">
        <f t="shared" si="21"/>
        <v>0</v>
      </c>
      <c r="F152" s="235">
        <f t="shared" si="21"/>
        <v>0</v>
      </c>
      <c r="G152" s="235">
        <f t="shared" si="21"/>
        <v>0</v>
      </c>
      <c r="H152" s="235">
        <f t="shared" si="21"/>
        <v>0</v>
      </c>
      <c r="I152" s="235">
        <f t="shared" si="21"/>
        <v>0</v>
      </c>
      <c r="J152" s="235">
        <f t="shared" si="21"/>
        <v>0</v>
      </c>
      <c r="K152" s="235">
        <f t="shared" si="21"/>
        <v>0</v>
      </c>
      <c r="L152" s="235">
        <f t="shared" si="21"/>
        <v>0</v>
      </c>
      <c r="M152" s="235">
        <f t="shared" si="21"/>
        <v>0</v>
      </c>
      <c r="N152" s="235">
        <f t="shared" si="21"/>
        <v>0</v>
      </c>
      <c r="O152" s="235">
        <f t="shared" si="21"/>
        <v>0</v>
      </c>
      <c r="P152" s="235">
        <f t="shared" si="21"/>
        <v>0</v>
      </c>
      <c r="Q152" s="235">
        <f t="shared" si="21"/>
        <v>0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0</v>
      </c>
    </row>
    <row r="154" spans="1:17" x14ac:dyDescent="0.25">
      <c r="A154" s="127" t="s">
        <v>208</v>
      </c>
      <c r="B154" s="237">
        <f t="shared" ref="B154:Q154" si="23">IF(B$77=0,0,B$77/B$47)</f>
        <v>0</v>
      </c>
      <c r="C154" s="237">
        <f t="shared" si="23"/>
        <v>0</v>
      </c>
      <c r="D154" s="237">
        <f t="shared" si="23"/>
        <v>0</v>
      </c>
      <c r="E154" s="237">
        <f t="shared" si="23"/>
        <v>0</v>
      </c>
      <c r="F154" s="237">
        <f t="shared" si="23"/>
        <v>0</v>
      </c>
      <c r="G154" s="237">
        <f t="shared" si="23"/>
        <v>0</v>
      </c>
      <c r="H154" s="237">
        <f t="shared" si="23"/>
        <v>0</v>
      </c>
      <c r="I154" s="237">
        <f t="shared" si="23"/>
        <v>0</v>
      </c>
      <c r="J154" s="237">
        <f t="shared" si="23"/>
        <v>0</v>
      </c>
      <c r="K154" s="237">
        <f t="shared" si="23"/>
        <v>0</v>
      </c>
      <c r="L154" s="237">
        <f t="shared" si="23"/>
        <v>0</v>
      </c>
      <c r="M154" s="237">
        <f t="shared" si="23"/>
        <v>0</v>
      </c>
      <c r="N154" s="237">
        <f t="shared" si="23"/>
        <v>0</v>
      </c>
      <c r="O154" s="237">
        <f t="shared" si="23"/>
        <v>0</v>
      </c>
      <c r="P154" s="237">
        <f t="shared" si="23"/>
        <v>0</v>
      </c>
      <c r="Q154" s="237">
        <f t="shared" si="23"/>
        <v>0</v>
      </c>
    </row>
    <row r="155" spans="1:17" x14ac:dyDescent="0.25">
      <c r="A155" s="142" t="s">
        <v>222</v>
      </c>
      <c r="B155" s="259">
        <f t="shared" ref="B155:Q155" si="24">IF(B$78=0,0,B$78/B$47)</f>
        <v>0</v>
      </c>
      <c r="C155" s="259">
        <f t="shared" si="24"/>
        <v>0</v>
      </c>
      <c r="D155" s="259">
        <f t="shared" si="24"/>
        <v>0</v>
      </c>
      <c r="E155" s="259">
        <f t="shared" si="24"/>
        <v>0</v>
      </c>
      <c r="F155" s="259">
        <f t="shared" si="24"/>
        <v>0</v>
      </c>
      <c r="G155" s="259">
        <f t="shared" si="24"/>
        <v>0</v>
      </c>
      <c r="H155" s="259">
        <f t="shared" si="24"/>
        <v>0</v>
      </c>
      <c r="I155" s="259">
        <f t="shared" si="24"/>
        <v>0</v>
      </c>
      <c r="J155" s="259">
        <f t="shared" si="24"/>
        <v>0</v>
      </c>
      <c r="K155" s="259">
        <f t="shared" si="24"/>
        <v>0</v>
      </c>
      <c r="L155" s="259">
        <f t="shared" si="24"/>
        <v>0</v>
      </c>
      <c r="M155" s="259">
        <f t="shared" si="24"/>
        <v>0</v>
      </c>
      <c r="N155" s="259">
        <f t="shared" si="24"/>
        <v>0</v>
      </c>
      <c r="O155" s="259">
        <f t="shared" si="24"/>
        <v>0</v>
      </c>
      <c r="P155" s="259">
        <f t="shared" si="24"/>
        <v>0</v>
      </c>
      <c r="Q155" s="259">
        <f t="shared" si="24"/>
        <v>0</v>
      </c>
    </row>
    <row r="156" spans="1:17" x14ac:dyDescent="0.25">
      <c r="A156" s="142" t="s">
        <v>221</v>
      </c>
      <c r="B156" s="259">
        <f t="shared" ref="B156:Q156" si="25">IF(B$86=0,0,B$86/B$47)</f>
        <v>0</v>
      </c>
      <c r="C156" s="259">
        <f t="shared" si="25"/>
        <v>0</v>
      </c>
      <c r="D156" s="259">
        <f t="shared" si="25"/>
        <v>0</v>
      </c>
      <c r="E156" s="259">
        <f t="shared" si="25"/>
        <v>0</v>
      </c>
      <c r="F156" s="259">
        <f t="shared" si="25"/>
        <v>0</v>
      </c>
      <c r="G156" s="259">
        <f t="shared" si="25"/>
        <v>0</v>
      </c>
      <c r="H156" s="259">
        <f t="shared" si="25"/>
        <v>0</v>
      </c>
      <c r="I156" s="259">
        <f t="shared" si="25"/>
        <v>0</v>
      </c>
      <c r="J156" s="259">
        <f t="shared" si="25"/>
        <v>0</v>
      </c>
      <c r="K156" s="259">
        <f t="shared" si="25"/>
        <v>0</v>
      </c>
      <c r="L156" s="259">
        <f t="shared" si="25"/>
        <v>0</v>
      </c>
      <c r="M156" s="259">
        <f t="shared" si="25"/>
        <v>0</v>
      </c>
      <c r="N156" s="259">
        <f t="shared" si="25"/>
        <v>0</v>
      </c>
      <c r="O156" s="259">
        <f t="shared" si="25"/>
        <v>0</v>
      </c>
      <c r="P156" s="259">
        <f t="shared" si="25"/>
        <v>0</v>
      </c>
      <c r="Q156" s="259">
        <f t="shared" si="25"/>
        <v>0</v>
      </c>
    </row>
    <row r="157" spans="1:17" x14ac:dyDescent="0.25">
      <c r="A157" s="127" t="s">
        <v>207</v>
      </c>
      <c r="B157" s="237">
        <f t="shared" ref="B157:Q157" si="26">IF(B$87=0,0,B$87/B$47)</f>
        <v>0</v>
      </c>
      <c r="C157" s="237">
        <f t="shared" si="26"/>
        <v>0</v>
      </c>
      <c r="D157" s="237">
        <f t="shared" si="26"/>
        <v>0</v>
      </c>
      <c r="E157" s="237">
        <f t="shared" si="26"/>
        <v>0</v>
      </c>
      <c r="F157" s="237">
        <f t="shared" si="26"/>
        <v>0</v>
      </c>
      <c r="G157" s="237">
        <f t="shared" si="26"/>
        <v>0</v>
      </c>
      <c r="H157" s="237">
        <f t="shared" si="26"/>
        <v>0</v>
      </c>
      <c r="I157" s="237">
        <f t="shared" si="26"/>
        <v>0</v>
      </c>
      <c r="J157" s="237">
        <f t="shared" si="26"/>
        <v>0</v>
      </c>
      <c r="K157" s="237">
        <f t="shared" si="26"/>
        <v>0</v>
      </c>
      <c r="L157" s="237">
        <f t="shared" si="26"/>
        <v>0</v>
      </c>
      <c r="M157" s="237">
        <f t="shared" si="26"/>
        <v>0</v>
      </c>
      <c r="N157" s="237">
        <f t="shared" si="26"/>
        <v>0</v>
      </c>
      <c r="O157" s="237">
        <f t="shared" si="26"/>
        <v>0</v>
      </c>
      <c r="P157" s="237">
        <f t="shared" si="26"/>
        <v>0</v>
      </c>
      <c r="Q157" s="237">
        <f t="shared" si="26"/>
        <v>0</v>
      </c>
    </row>
    <row r="158" spans="1:17" x14ac:dyDescent="0.25">
      <c r="A158" s="142" t="s">
        <v>220</v>
      </c>
      <c r="B158" s="259">
        <f t="shared" ref="B158:Q158" si="27">IF(B$88=0,0,B$88/B$47)</f>
        <v>0</v>
      </c>
      <c r="C158" s="259">
        <f t="shared" si="27"/>
        <v>0</v>
      </c>
      <c r="D158" s="259">
        <f t="shared" si="27"/>
        <v>0</v>
      </c>
      <c r="E158" s="259">
        <f t="shared" si="27"/>
        <v>0</v>
      </c>
      <c r="F158" s="259">
        <f t="shared" si="27"/>
        <v>0</v>
      </c>
      <c r="G158" s="259">
        <f t="shared" si="27"/>
        <v>0</v>
      </c>
      <c r="H158" s="259">
        <f t="shared" si="27"/>
        <v>0</v>
      </c>
      <c r="I158" s="259">
        <f t="shared" si="27"/>
        <v>0</v>
      </c>
      <c r="J158" s="259">
        <f t="shared" si="27"/>
        <v>0</v>
      </c>
      <c r="K158" s="259">
        <f t="shared" si="27"/>
        <v>0</v>
      </c>
      <c r="L158" s="259">
        <f t="shared" si="27"/>
        <v>0</v>
      </c>
      <c r="M158" s="259">
        <f t="shared" si="27"/>
        <v>0</v>
      </c>
      <c r="N158" s="259">
        <f t="shared" si="27"/>
        <v>0</v>
      </c>
      <c r="O158" s="259">
        <f t="shared" si="27"/>
        <v>0</v>
      </c>
      <c r="P158" s="259">
        <f t="shared" si="27"/>
        <v>0</v>
      </c>
      <c r="Q158" s="259">
        <f t="shared" si="27"/>
        <v>0</v>
      </c>
    </row>
    <row r="159" spans="1:17" x14ac:dyDescent="0.25">
      <c r="A159" s="140" t="s">
        <v>219</v>
      </c>
      <c r="B159" s="260">
        <f t="shared" ref="B159:Q159" si="28">IF(B$94=0,0,B$94/B$47)</f>
        <v>0</v>
      </c>
      <c r="C159" s="260">
        <f t="shared" si="28"/>
        <v>0</v>
      </c>
      <c r="D159" s="260">
        <f t="shared" si="28"/>
        <v>0</v>
      </c>
      <c r="E159" s="260">
        <f t="shared" si="28"/>
        <v>0</v>
      </c>
      <c r="F159" s="260">
        <f t="shared" si="28"/>
        <v>0</v>
      </c>
      <c r="G159" s="260">
        <f t="shared" si="28"/>
        <v>0</v>
      </c>
      <c r="H159" s="260">
        <f t="shared" si="28"/>
        <v>0</v>
      </c>
      <c r="I159" s="260">
        <f t="shared" si="28"/>
        <v>0</v>
      </c>
      <c r="J159" s="260">
        <f t="shared" si="28"/>
        <v>0</v>
      </c>
      <c r="K159" s="260">
        <f t="shared" si="28"/>
        <v>0</v>
      </c>
      <c r="L159" s="260">
        <f t="shared" si="28"/>
        <v>0</v>
      </c>
      <c r="M159" s="260">
        <f t="shared" si="28"/>
        <v>0</v>
      </c>
      <c r="N159" s="260">
        <f t="shared" si="28"/>
        <v>0</v>
      </c>
      <c r="O159" s="260">
        <f t="shared" si="28"/>
        <v>0</v>
      </c>
      <c r="P159" s="260">
        <f t="shared" si="28"/>
        <v>0</v>
      </c>
      <c r="Q159" s="260">
        <f t="shared" si="28"/>
        <v>0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</v>
      </c>
      <c r="C162" s="77">
        <f t="shared" si="29"/>
        <v>0</v>
      </c>
      <c r="D162" s="77">
        <f t="shared" si="29"/>
        <v>0</v>
      </c>
      <c r="E162" s="77">
        <f t="shared" si="29"/>
        <v>0</v>
      </c>
      <c r="F162" s="77">
        <f t="shared" si="29"/>
        <v>0</v>
      </c>
      <c r="G162" s="77">
        <f t="shared" si="29"/>
        <v>0</v>
      </c>
      <c r="H162" s="77">
        <f t="shared" si="29"/>
        <v>0</v>
      </c>
      <c r="I162" s="77">
        <f t="shared" si="29"/>
        <v>0</v>
      </c>
      <c r="J162" s="77">
        <f t="shared" si="29"/>
        <v>0</v>
      </c>
      <c r="K162" s="77">
        <f t="shared" si="29"/>
        <v>0</v>
      </c>
      <c r="L162" s="77">
        <f t="shared" si="29"/>
        <v>0</v>
      </c>
      <c r="M162" s="77">
        <f t="shared" si="29"/>
        <v>0</v>
      </c>
      <c r="N162" s="77">
        <f t="shared" si="29"/>
        <v>0</v>
      </c>
      <c r="O162" s="77">
        <f t="shared" si="29"/>
        <v>0</v>
      </c>
      <c r="P162" s="77">
        <f t="shared" si="29"/>
        <v>0</v>
      </c>
      <c r="Q162" s="77">
        <f t="shared" si="29"/>
        <v>0</v>
      </c>
    </row>
    <row r="163" spans="1:17" x14ac:dyDescent="0.25">
      <c r="A163" s="132" t="s">
        <v>83</v>
      </c>
      <c r="B163" s="240">
        <f t="shared" ref="B163:Q163" si="30">IF(B$98=0,0,B$98/B$97)</f>
        <v>0</v>
      </c>
      <c r="C163" s="240">
        <f t="shared" si="30"/>
        <v>0</v>
      </c>
      <c r="D163" s="240">
        <f t="shared" si="30"/>
        <v>0</v>
      </c>
      <c r="E163" s="240">
        <f t="shared" si="30"/>
        <v>0</v>
      </c>
      <c r="F163" s="240">
        <f t="shared" si="30"/>
        <v>0</v>
      </c>
      <c r="G163" s="240">
        <f t="shared" si="30"/>
        <v>0</v>
      </c>
      <c r="H163" s="240">
        <f t="shared" si="30"/>
        <v>0</v>
      </c>
      <c r="I163" s="240">
        <f t="shared" si="30"/>
        <v>0</v>
      </c>
      <c r="J163" s="240">
        <f t="shared" si="30"/>
        <v>0</v>
      </c>
      <c r="K163" s="240">
        <f t="shared" si="30"/>
        <v>0</v>
      </c>
      <c r="L163" s="240">
        <f t="shared" si="30"/>
        <v>0</v>
      </c>
      <c r="M163" s="240">
        <f t="shared" si="30"/>
        <v>0</v>
      </c>
      <c r="N163" s="240">
        <f t="shared" si="30"/>
        <v>0</v>
      </c>
      <c r="O163" s="240">
        <f t="shared" si="30"/>
        <v>0</v>
      </c>
      <c r="P163" s="240">
        <f t="shared" si="30"/>
        <v>0</v>
      </c>
      <c r="Q163" s="240">
        <f t="shared" si="30"/>
        <v>0</v>
      </c>
    </row>
    <row r="164" spans="1:17" x14ac:dyDescent="0.25">
      <c r="A164" s="76" t="s">
        <v>82</v>
      </c>
      <c r="B164" s="239">
        <f t="shared" ref="B164:Q164" si="31">IF(B$99=0,0,B$99/B$97)</f>
        <v>0</v>
      </c>
      <c r="C164" s="239">
        <f t="shared" si="31"/>
        <v>0</v>
      </c>
      <c r="D164" s="239">
        <f t="shared" si="31"/>
        <v>0</v>
      </c>
      <c r="E164" s="239">
        <f t="shared" si="31"/>
        <v>0</v>
      </c>
      <c r="F164" s="239">
        <f t="shared" si="31"/>
        <v>0</v>
      </c>
      <c r="G164" s="239">
        <f t="shared" si="31"/>
        <v>0</v>
      </c>
      <c r="H164" s="239">
        <f t="shared" si="31"/>
        <v>0</v>
      </c>
      <c r="I164" s="239">
        <f t="shared" si="31"/>
        <v>0</v>
      </c>
      <c r="J164" s="239">
        <f t="shared" si="31"/>
        <v>0</v>
      </c>
      <c r="K164" s="239">
        <f t="shared" si="31"/>
        <v>0</v>
      </c>
      <c r="L164" s="239">
        <f t="shared" si="31"/>
        <v>0</v>
      </c>
      <c r="M164" s="239">
        <f t="shared" si="31"/>
        <v>0</v>
      </c>
      <c r="N164" s="239">
        <f t="shared" si="31"/>
        <v>0</v>
      </c>
      <c r="O164" s="239">
        <f t="shared" si="31"/>
        <v>0</v>
      </c>
      <c r="P164" s="239">
        <f t="shared" si="31"/>
        <v>0</v>
      </c>
      <c r="Q164" s="239">
        <f t="shared" si="31"/>
        <v>0</v>
      </c>
    </row>
    <row r="165" spans="1:17" x14ac:dyDescent="0.25">
      <c r="A165" s="76" t="s">
        <v>81</v>
      </c>
      <c r="B165" s="239">
        <f t="shared" ref="B165:Q165" si="32">IF(B$100=0,0,B$100/B$97)</f>
        <v>0</v>
      </c>
      <c r="C165" s="239">
        <f t="shared" si="32"/>
        <v>0</v>
      </c>
      <c r="D165" s="239">
        <f t="shared" si="32"/>
        <v>0</v>
      </c>
      <c r="E165" s="239">
        <f t="shared" si="32"/>
        <v>0</v>
      </c>
      <c r="F165" s="239">
        <f t="shared" si="32"/>
        <v>0</v>
      </c>
      <c r="G165" s="239">
        <f t="shared" si="32"/>
        <v>0</v>
      </c>
      <c r="H165" s="239">
        <f t="shared" si="32"/>
        <v>0</v>
      </c>
      <c r="I165" s="239">
        <f t="shared" si="32"/>
        <v>0</v>
      </c>
      <c r="J165" s="239">
        <f t="shared" si="32"/>
        <v>0</v>
      </c>
      <c r="K165" s="239">
        <f t="shared" si="32"/>
        <v>0</v>
      </c>
      <c r="L165" s="239">
        <f t="shared" si="32"/>
        <v>0</v>
      </c>
      <c r="M165" s="239">
        <f t="shared" si="32"/>
        <v>0</v>
      </c>
      <c r="N165" s="239">
        <f t="shared" si="32"/>
        <v>0</v>
      </c>
      <c r="O165" s="239">
        <f t="shared" si="32"/>
        <v>0</v>
      </c>
      <c r="P165" s="239">
        <f t="shared" si="32"/>
        <v>0</v>
      </c>
      <c r="Q165" s="239">
        <f t="shared" si="32"/>
        <v>0</v>
      </c>
    </row>
    <row r="166" spans="1:17" x14ac:dyDescent="0.25">
      <c r="A166" s="76" t="s">
        <v>80</v>
      </c>
      <c r="B166" s="239">
        <f t="shared" ref="B166:Q166" si="33">IF(B$101=0,0,B$101/B$97)</f>
        <v>0</v>
      </c>
      <c r="C166" s="239">
        <f t="shared" si="33"/>
        <v>0</v>
      </c>
      <c r="D166" s="239">
        <f t="shared" si="33"/>
        <v>0</v>
      </c>
      <c r="E166" s="239">
        <f t="shared" si="33"/>
        <v>0</v>
      </c>
      <c r="F166" s="239">
        <f t="shared" si="33"/>
        <v>0</v>
      </c>
      <c r="G166" s="239">
        <f t="shared" si="33"/>
        <v>0</v>
      </c>
      <c r="H166" s="239">
        <f t="shared" si="33"/>
        <v>0</v>
      </c>
      <c r="I166" s="239">
        <f t="shared" si="33"/>
        <v>0</v>
      </c>
      <c r="J166" s="239">
        <f t="shared" si="33"/>
        <v>0</v>
      </c>
      <c r="K166" s="239">
        <f t="shared" si="33"/>
        <v>0</v>
      </c>
      <c r="L166" s="239">
        <f t="shared" si="33"/>
        <v>0</v>
      </c>
      <c r="M166" s="239">
        <f t="shared" si="33"/>
        <v>0</v>
      </c>
      <c r="N166" s="239">
        <f t="shared" si="33"/>
        <v>0</v>
      </c>
      <c r="O166" s="239">
        <f t="shared" si="33"/>
        <v>0</v>
      </c>
      <c r="P166" s="239">
        <f t="shared" si="33"/>
        <v>0</v>
      </c>
      <c r="Q166" s="239">
        <f t="shared" si="33"/>
        <v>0</v>
      </c>
    </row>
    <row r="167" spans="1:17" x14ac:dyDescent="0.25">
      <c r="A167" s="129" t="s">
        <v>79</v>
      </c>
      <c r="B167" s="238">
        <f t="shared" ref="B167:Q167" si="34">IF(B$102=0,0,B$102/B$97)</f>
        <v>0</v>
      </c>
      <c r="C167" s="238">
        <f t="shared" si="34"/>
        <v>0</v>
      </c>
      <c r="D167" s="238">
        <f t="shared" si="34"/>
        <v>0</v>
      </c>
      <c r="E167" s="238">
        <f t="shared" si="34"/>
        <v>0</v>
      </c>
      <c r="F167" s="238">
        <f t="shared" si="34"/>
        <v>0</v>
      </c>
      <c r="G167" s="238">
        <f t="shared" si="34"/>
        <v>0</v>
      </c>
      <c r="H167" s="238">
        <f t="shared" si="34"/>
        <v>0</v>
      </c>
      <c r="I167" s="238">
        <f t="shared" si="34"/>
        <v>0</v>
      </c>
      <c r="J167" s="238">
        <f t="shared" si="34"/>
        <v>0</v>
      </c>
      <c r="K167" s="238">
        <f t="shared" si="34"/>
        <v>0</v>
      </c>
      <c r="L167" s="238">
        <f t="shared" si="34"/>
        <v>0</v>
      </c>
      <c r="M167" s="238">
        <f t="shared" si="34"/>
        <v>0</v>
      </c>
      <c r="N167" s="238">
        <f t="shared" si="34"/>
        <v>0</v>
      </c>
      <c r="O167" s="238">
        <f t="shared" si="34"/>
        <v>0</v>
      </c>
      <c r="P167" s="238">
        <f t="shared" si="34"/>
        <v>0</v>
      </c>
      <c r="Q167" s="238">
        <f t="shared" si="34"/>
        <v>0</v>
      </c>
    </row>
    <row r="168" spans="1:17" x14ac:dyDescent="0.25">
      <c r="A168" s="127" t="s">
        <v>206</v>
      </c>
      <c r="B168" s="237">
        <f t="shared" ref="B168:Q168" si="35">IF(B$107=0,0,B$107/B$97)</f>
        <v>0</v>
      </c>
      <c r="C168" s="237">
        <f t="shared" si="35"/>
        <v>0</v>
      </c>
      <c r="D168" s="237">
        <f t="shared" si="35"/>
        <v>0</v>
      </c>
      <c r="E168" s="237">
        <f t="shared" si="35"/>
        <v>0</v>
      </c>
      <c r="F168" s="237">
        <f t="shared" si="35"/>
        <v>0</v>
      </c>
      <c r="G168" s="237">
        <f t="shared" si="35"/>
        <v>0</v>
      </c>
      <c r="H168" s="237">
        <f t="shared" si="35"/>
        <v>0</v>
      </c>
      <c r="I168" s="237">
        <f t="shared" si="35"/>
        <v>0</v>
      </c>
      <c r="J168" s="237">
        <f t="shared" si="35"/>
        <v>0</v>
      </c>
      <c r="K168" s="237">
        <f t="shared" si="35"/>
        <v>0</v>
      </c>
      <c r="L168" s="237">
        <f t="shared" si="35"/>
        <v>0</v>
      </c>
      <c r="M168" s="237">
        <f t="shared" si="35"/>
        <v>0</v>
      </c>
      <c r="N168" s="237">
        <f t="shared" si="35"/>
        <v>0</v>
      </c>
      <c r="O168" s="237">
        <f t="shared" si="35"/>
        <v>0</v>
      </c>
      <c r="P168" s="237">
        <f t="shared" si="35"/>
        <v>0</v>
      </c>
      <c r="Q168" s="237">
        <f t="shared" si="35"/>
        <v>0</v>
      </c>
    </row>
    <row r="169" spans="1:17" x14ac:dyDescent="0.25">
      <c r="A169" s="142" t="s">
        <v>218</v>
      </c>
      <c r="B169" s="235">
        <f t="shared" ref="B169:Q169" si="36">IF(B$108=0,0,B$108/B$97)</f>
        <v>0</v>
      </c>
      <c r="C169" s="235">
        <f t="shared" si="36"/>
        <v>0</v>
      </c>
      <c r="D169" s="235">
        <f t="shared" si="36"/>
        <v>0</v>
      </c>
      <c r="E169" s="235">
        <f t="shared" si="36"/>
        <v>0</v>
      </c>
      <c r="F169" s="235">
        <f t="shared" si="36"/>
        <v>0</v>
      </c>
      <c r="G169" s="235">
        <f t="shared" si="36"/>
        <v>0</v>
      </c>
      <c r="H169" s="235">
        <f t="shared" si="36"/>
        <v>0</v>
      </c>
      <c r="I169" s="235">
        <f t="shared" si="36"/>
        <v>0</v>
      </c>
      <c r="J169" s="235">
        <f t="shared" si="36"/>
        <v>0</v>
      </c>
      <c r="K169" s="235">
        <f t="shared" si="36"/>
        <v>0</v>
      </c>
      <c r="L169" s="235">
        <f t="shared" si="36"/>
        <v>0</v>
      </c>
      <c r="M169" s="235">
        <f t="shared" si="36"/>
        <v>0</v>
      </c>
      <c r="N169" s="235">
        <f t="shared" si="36"/>
        <v>0</v>
      </c>
      <c r="O169" s="235">
        <f t="shared" si="36"/>
        <v>0</v>
      </c>
      <c r="P169" s="235">
        <f t="shared" si="36"/>
        <v>0</v>
      </c>
      <c r="Q169" s="235">
        <f t="shared" si="36"/>
        <v>0</v>
      </c>
    </row>
    <row r="170" spans="1:17" x14ac:dyDescent="0.25">
      <c r="A170" s="142" t="s">
        <v>217</v>
      </c>
      <c r="B170" s="235">
        <f t="shared" ref="B170:Q170" si="37">IF(B$114=0,0,B$114/B$97)</f>
        <v>0</v>
      </c>
      <c r="C170" s="235">
        <f t="shared" si="37"/>
        <v>0</v>
      </c>
      <c r="D170" s="235">
        <f t="shared" si="37"/>
        <v>0</v>
      </c>
      <c r="E170" s="235">
        <f t="shared" si="37"/>
        <v>0</v>
      </c>
      <c r="F170" s="235">
        <f t="shared" si="37"/>
        <v>0</v>
      </c>
      <c r="G170" s="235">
        <f t="shared" si="37"/>
        <v>0</v>
      </c>
      <c r="H170" s="235">
        <f t="shared" si="37"/>
        <v>0</v>
      </c>
      <c r="I170" s="235">
        <f t="shared" si="37"/>
        <v>0</v>
      </c>
      <c r="J170" s="235">
        <f t="shared" si="37"/>
        <v>0</v>
      </c>
      <c r="K170" s="235">
        <f t="shared" si="37"/>
        <v>0</v>
      </c>
      <c r="L170" s="235">
        <f t="shared" si="37"/>
        <v>0</v>
      </c>
      <c r="M170" s="235">
        <f t="shared" si="37"/>
        <v>0</v>
      </c>
      <c r="N170" s="235">
        <f t="shared" si="37"/>
        <v>0</v>
      </c>
      <c r="O170" s="235">
        <f t="shared" si="37"/>
        <v>0</v>
      </c>
      <c r="P170" s="235">
        <f t="shared" si="37"/>
        <v>0</v>
      </c>
      <c r="Q170" s="235">
        <f t="shared" si="37"/>
        <v>0</v>
      </c>
    </row>
    <row r="171" spans="1:17" x14ac:dyDescent="0.25">
      <c r="A171" s="127" t="s">
        <v>205</v>
      </c>
      <c r="B171" s="237">
        <f t="shared" ref="B171:Q171" si="38">IF(B$115=0,0,B$115/B$97)</f>
        <v>0</v>
      </c>
      <c r="C171" s="237">
        <f t="shared" si="38"/>
        <v>0</v>
      </c>
      <c r="D171" s="237">
        <f t="shared" si="38"/>
        <v>0</v>
      </c>
      <c r="E171" s="237">
        <f t="shared" si="38"/>
        <v>0</v>
      </c>
      <c r="F171" s="237">
        <f t="shared" si="38"/>
        <v>0</v>
      </c>
      <c r="G171" s="237">
        <f t="shared" si="38"/>
        <v>0</v>
      </c>
      <c r="H171" s="237">
        <f t="shared" si="38"/>
        <v>0</v>
      </c>
      <c r="I171" s="237">
        <f t="shared" si="38"/>
        <v>0</v>
      </c>
      <c r="J171" s="237">
        <f t="shared" si="38"/>
        <v>0</v>
      </c>
      <c r="K171" s="237">
        <f t="shared" si="38"/>
        <v>0</v>
      </c>
      <c r="L171" s="237">
        <f t="shared" si="38"/>
        <v>0</v>
      </c>
      <c r="M171" s="237">
        <f t="shared" si="38"/>
        <v>0</v>
      </c>
      <c r="N171" s="237">
        <f t="shared" si="38"/>
        <v>0</v>
      </c>
      <c r="O171" s="237">
        <f t="shared" si="38"/>
        <v>0</v>
      </c>
      <c r="P171" s="237">
        <f t="shared" si="38"/>
        <v>0</v>
      </c>
      <c r="Q171" s="237">
        <f t="shared" si="38"/>
        <v>0</v>
      </c>
    </row>
    <row r="172" spans="1:17" x14ac:dyDescent="0.25">
      <c r="A172" s="127" t="s">
        <v>204</v>
      </c>
      <c r="B172" s="237">
        <f t="shared" ref="B172:Q172" si="39">IF(B$116=0,0,B$116/B$97)</f>
        <v>0</v>
      </c>
      <c r="C172" s="237">
        <f t="shared" si="39"/>
        <v>0</v>
      </c>
      <c r="D172" s="237">
        <f t="shared" si="39"/>
        <v>0</v>
      </c>
      <c r="E172" s="237">
        <f t="shared" si="39"/>
        <v>0</v>
      </c>
      <c r="F172" s="237">
        <f t="shared" si="39"/>
        <v>0</v>
      </c>
      <c r="G172" s="237">
        <f t="shared" si="39"/>
        <v>0</v>
      </c>
      <c r="H172" s="237">
        <f t="shared" si="39"/>
        <v>0</v>
      </c>
      <c r="I172" s="237">
        <f t="shared" si="39"/>
        <v>0</v>
      </c>
      <c r="J172" s="237">
        <f t="shared" si="39"/>
        <v>0</v>
      </c>
      <c r="K172" s="237">
        <f t="shared" si="39"/>
        <v>0</v>
      </c>
      <c r="L172" s="237">
        <f t="shared" si="39"/>
        <v>0</v>
      </c>
      <c r="M172" s="237">
        <f t="shared" si="39"/>
        <v>0</v>
      </c>
      <c r="N172" s="237">
        <f t="shared" si="39"/>
        <v>0</v>
      </c>
      <c r="O172" s="237">
        <f t="shared" si="39"/>
        <v>0</v>
      </c>
      <c r="P172" s="237">
        <f t="shared" si="39"/>
        <v>0</v>
      </c>
      <c r="Q172" s="237">
        <f t="shared" si="39"/>
        <v>0</v>
      </c>
    </row>
    <row r="173" spans="1:17" x14ac:dyDescent="0.25">
      <c r="A173" s="142" t="s">
        <v>216</v>
      </c>
      <c r="B173" s="235">
        <f t="shared" ref="B173:Q173" si="40">IF(B$117=0,0,B$117/B$97)</f>
        <v>0</v>
      </c>
      <c r="C173" s="235">
        <f t="shared" si="40"/>
        <v>0</v>
      </c>
      <c r="D173" s="235">
        <f t="shared" si="40"/>
        <v>0</v>
      </c>
      <c r="E173" s="235">
        <f t="shared" si="40"/>
        <v>0</v>
      </c>
      <c r="F173" s="235">
        <f t="shared" si="40"/>
        <v>0</v>
      </c>
      <c r="G173" s="235">
        <f t="shared" si="40"/>
        <v>0</v>
      </c>
      <c r="H173" s="235">
        <f t="shared" si="40"/>
        <v>0</v>
      </c>
      <c r="I173" s="235">
        <f t="shared" si="40"/>
        <v>0</v>
      </c>
      <c r="J173" s="235">
        <f t="shared" si="40"/>
        <v>0</v>
      </c>
      <c r="K173" s="235">
        <f t="shared" si="40"/>
        <v>0</v>
      </c>
      <c r="L173" s="235">
        <f t="shared" si="40"/>
        <v>0</v>
      </c>
      <c r="M173" s="235">
        <f t="shared" si="40"/>
        <v>0</v>
      </c>
      <c r="N173" s="235">
        <f t="shared" si="40"/>
        <v>0</v>
      </c>
      <c r="O173" s="235">
        <f t="shared" si="40"/>
        <v>0</v>
      </c>
      <c r="P173" s="235">
        <f t="shared" si="40"/>
        <v>0</v>
      </c>
      <c r="Q173" s="235">
        <f t="shared" si="40"/>
        <v>0</v>
      </c>
    </row>
    <row r="174" spans="1:17" x14ac:dyDescent="0.25">
      <c r="A174" s="142" t="s">
        <v>215</v>
      </c>
      <c r="B174" s="259">
        <f t="shared" ref="B174:Q174" si="41">IF(B$123=0,0,B$123/B$97)</f>
        <v>0</v>
      </c>
      <c r="C174" s="259">
        <f t="shared" si="41"/>
        <v>0</v>
      </c>
      <c r="D174" s="259">
        <f t="shared" si="41"/>
        <v>0</v>
      </c>
      <c r="E174" s="259">
        <f t="shared" si="41"/>
        <v>0</v>
      </c>
      <c r="F174" s="259">
        <f t="shared" si="41"/>
        <v>0</v>
      </c>
      <c r="G174" s="259">
        <f t="shared" si="41"/>
        <v>0</v>
      </c>
      <c r="H174" s="259">
        <f t="shared" si="41"/>
        <v>0</v>
      </c>
      <c r="I174" s="259">
        <f t="shared" si="41"/>
        <v>0</v>
      </c>
      <c r="J174" s="259">
        <f t="shared" si="41"/>
        <v>0</v>
      </c>
      <c r="K174" s="259">
        <f t="shared" si="41"/>
        <v>0</v>
      </c>
      <c r="L174" s="259">
        <f t="shared" si="41"/>
        <v>0</v>
      </c>
      <c r="M174" s="259">
        <f t="shared" si="41"/>
        <v>0</v>
      </c>
      <c r="N174" s="259">
        <f t="shared" si="41"/>
        <v>0</v>
      </c>
      <c r="O174" s="259">
        <f t="shared" si="41"/>
        <v>0</v>
      </c>
      <c r="P174" s="259">
        <f t="shared" si="41"/>
        <v>0</v>
      </c>
      <c r="Q174" s="259">
        <f t="shared" si="41"/>
        <v>0</v>
      </c>
    </row>
    <row r="175" spans="1:17" x14ac:dyDescent="0.25">
      <c r="A175" s="72" t="s">
        <v>203</v>
      </c>
      <c r="B175" s="234">
        <f t="shared" ref="B175:Q175" si="42">IF(B$124=0,0,B$124/B$97)</f>
        <v>0</v>
      </c>
      <c r="C175" s="234">
        <f t="shared" si="42"/>
        <v>0</v>
      </c>
      <c r="D175" s="234">
        <f t="shared" si="42"/>
        <v>0</v>
      </c>
      <c r="E175" s="234">
        <f t="shared" si="42"/>
        <v>0</v>
      </c>
      <c r="F175" s="234">
        <f t="shared" si="42"/>
        <v>0</v>
      </c>
      <c r="G175" s="234">
        <f t="shared" si="42"/>
        <v>0</v>
      </c>
      <c r="H175" s="234">
        <f t="shared" si="42"/>
        <v>0</v>
      </c>
      <c r="I175" s="234">
        <f t="shared" si="42"/>
        <v>0</v>
      </c>
      <c r="J175" s="234">
        <f t="shared" si="42"/>
        <v>0</v>
      </c>
      <c r="K175" s="234">
        <f t="shared" si="42"/>
        <v>0</v>
      </c>
      <c r="L175" s="234">
        <f t="shared" si="42"/>
        <v>0</v>
      </c>
      <c r="M175" s="234">
        <f t="shared" si="42"/>
        <v>0</v>
      </c>
      <c r="N175" s="234">
        <f t="shared" si="42"/>
        <v>0</v>
      </c>
      <c r="O175" s="234">
        <f t="shared" si="42"/>
        <v>0</v>
      </c>
      <c r="P175" s="234">
        <f t="shared" si="42"/>
        <v>0</v>
      </c>
      <c r="Q175" s="234">
        <f t="shared" si="42"/>
        <v>0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118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30">
        <f t="shared" ref="B180:Q180" si="43">SUM(B181:B187,B188:B189)</f>
        <v>0</v>
      </c>
      <c r="C180" s="230">
        <f t="shared" si="43"/>
        <v>0</v>
      </c>
      <c r="D180" s="230">
        <f t="shared" si="43"/>
        <v>0</v>
      </c>
      <c r="E180" s="230">
        <f t="shared" si="43"/>
        <v>0</v>
      </c>
      <c r="F180" s="230">
        <f t="shared" si="43"/>
        <v>0</v>
      </c>
      <c r="G180" s="230">
        <f t="shared" si="43"/>
        <v>0</v>
      </c>
      <c r="H180" s="230">
        <f t="shared" si="43"/>
        <v>0</v>
      </c>
      <c r="I180" s="230">
        <f t="shared" si="43"/>
        <v>0</v>
      </c>
      <c r="J180" s="230">
        <f t="shared" si="43"/>
        <v>0</v>
      </c>
      <c r="K180" s="230">
        <f t="shared" si="43"/>
        <v>0</v>
      </c>
      <c r="L180" s="230">
        <f t="shared" si="43"/>
        <v>0</v>
      </c>
      <c r="M180" s="230">
        <f t="shared" si="43"/>
        <v>0</v>
      </c>
      <c r="N180" s="230">
        <f t="shared" si="43"/>
        <v>0</v>
      </c>
      <c r="O180" s="230">
        <f t="shared" si="43"/>
        <v>0</v>
      </c>
      <c r="P180" s="230">
        <f t="shared" si="43"/>
        <v>0</v>
      </c>
      <c r="Q180" s="230">
        <f t="shared" si="43"/>
        <v>0</v>
      </c>
    </row>
    <row r="181" spans="1:17" x14ac:dyDescent="0.25">
      <c r="A181" s="132" t="s">
        <v>83</v>
      </c>
      <c r="B181" s="229">
        <f>IF(B$6=0,0,B$6/NMM!B$9*1000)</f>
        <v>0</v>
      </c>
      <c r="C181" s="229">
        <f>IF(C$6=0,0,C$6/NMM!C$9*1000)</f>
        <v>0</v>
      </c>
      <c r="D181" s="229">
        <f>IF(D$6=0,0,D$6/NMM!D$9*1000)</f>
        <v>0</v>
      </c>
      <c r="E181" s="229">
        <f>IF(E$6=0,0,E$6/NMM!E$9*1000)</f>
        <v>0</v>
      </c>
      <c r="F181" s="229">
        <f>IF(F$6=0,0,F$6/NMM!F$9*1000)</f>
        <v>0</v>
      </c>
      <c r="G181" s="229">
        <f>IF(G$6=0,0,G$6/NMM!G$9*1000)</f>
        <v>0</v>
      </c>
      <c r="H181" s="229">
        <f>IF(H$6=0,0,H$6/NMM!H$9*1000)</f>
        <v>0</v>
      </c>
      <c r="I181" s="229">
        <f>IF(I$6=0,0,I$6/NMM!I$9*1000)</f>
        <v>0</v>
      </c>
      <c r="J181" s="229">
        <f>IF(J$6=0,0,J$6/NMM!J$9*1000)</f>
        <v>0</v>
      </c>
      <c r="K181" s="229">
        <f>IF(K$6=0,0,K$6/NMM!K$9*1000)</f>
        <v>0</v>
      </c>
      <c r="L181" s="229">
        <f>IF(L$6=0,0,L$6/NMM!L$9*1000)</f>
        <v>0</v>
      </c>
      <c r="M181" s="229">
        <f>IF(M$6=0,0,M$6/NMM!M$9*1000)</f>
        <v>0</v>
      </c>
      <c r="N181" s="229">
        <f>IF(N$6=0,0,N$6/NMM!N$9*1000)</f>
        <v>0</v>
      </c>
      <c r="O181" s="229">
        <f>IF(O$6=0,0,O$6/NMM!O$9*1000)</f>
        <v>0</v>
      </c>
      <c r="P181" s="229">
        <f>IF(P$6=0,0,P$6/NMM!P$9*1000)</f>
        <v>0</v>
      </c>
      <c r="Q181" s="229">
        <f>IF(Q$6=0,0,Q$6/NMM!Q$9*1000)</f>
        <v>0</v>
      </c>
    </row>
    <row r="182" spans="1:17" x14ac:dyDescent="0.25">
      <c r="A182" s="76" t="s">
        <v>82</v>
      </c>
      <c r="B182" s="228">
        <f>IF(B$7=0,0,B$7/NMM!B$9*1000)</f>
        <v>0</v>
      </c>
      <c r="C182" s="228">
        <f>IF(C$7=0,0,C$7/NMM!C$9*1000)</f>
        <v>0</v>
      </c>
      <c r="D182" s="228">
        <f>IF(D$7=0,0,D$7/NMM!D$9*1000)</f>
        <v>0</v>
      </c>
      <c r="E182" s="228">
        <f>IF(E$7=0,0,E$7/NMM!E$9*1000)</f>
        <v>0</v>
      </c>
      <c r="F182" s="228">
        <f>IF(F$7=0,0,F$7/NMM!F$9*1000)</f>
        <v>0</v>
      </c>
      <c r="G182" s="228">
        <f>IF(G$7=0,0,G$7/NMM!G$9*1000)</f>
        <v>0</v>
      </c>
      <c r="H182" s="228">
        <f>IF(H$7=0,0,H$7/NMM!H$9*1000)</f>
        <v>0</v>
      </c>
      <c r="I182" s="228">
        <f>IF(I$7=0,0,I$7/NMM!I$9*1000)</f>
        <v>0</v>
      </c>
      <c r="J182" s="228">
        <f>IF(J$7=0,0,J$7/NMM!J$9*1000)</f>
        <v>0</v>
      </c>
      <c r="K182" s="228">
        <f>IF(K$7=0,0,K$7/NMM!K$9*1000)</f>
        <v>0</v>
      </c>
      <c r="L182" s="228">
        <f>IF(L$7=0,0,L$7/NMM!L$9*1000)</f>
        <v>0</v>
      </c>
      <c r="M182" s="228">
        <f>IF(M$7=0,0,M$7/NMM!M$9*1000)</f>
        <v>0</v>
      </c>
      <c r="N182" s="228">
        <f>IF(N$7=0,0,N$7/NMM!N$9*1000)</f>
        <v>0</v>
      </c>
      <c r="O182" s="228">
        <f>IF(O$7=0,0,O$7/NMM!O$9*1000)</f>
        <v>0</v>
      </c>
      <c r="P182" s="228">
        <f>IF(P$7=0,0,P$7/NMM!P$9*1000)</f>
        <v>0</v>
      </c>
      <c r="Q182" s="228">
        <f>IF(Q$7=0,0,Q$7/NMM!Q$9*1000)</f>
        <v>0</v>
      </c>
    </row>
    <row r="183" spans="1:17" x14ac:dyDescent="0.25">
      <c r="A183" s="76" t="s">
        <v>81</v>
      </c>
      <c r="B183" s="228">
        <f>IF(B$8=0,0,B$8/NMM!B$9*1000)</f>
        <v>0</v>
      </c>
      <c r="C183" s="228">
        <f>IF(C$8=0,0,C$8/NMM!C$9*1000)</f>
        <v>0</v>
      </c>
      <c r="D183" s="228">
        <f>IF(D$8=0,0,D$8/NMM!D$9*1000)</f>
        <v>0</v>
      </c>
      <c r="E183" s="228">
        <f>IF(E$8=0,0,E$8/NMM!E$9*1000)</f>
        <v>0</v>
      </c>
      <c r="F183" s="228">
        <f>IF(F$8=0,0,F$8/NMM!F$9*1000)</f>
        <v>0</v>
      </c>
      <c r="G183" s="228">
        <f>IF(G$8=0,0,G$8/NMM!G$9*1000)</f>
        <v>0</v>
      </c>
      <c r="H183" s="228">
        <f>IF(H$8=0,0,H$8/NMM!H$9*1000)</f>
        <v>0</v>
      </c>
      <c r="I183" s="228">
        <f>IF(I$8=0,0,I$8/NMM!I$9*1000)</f>
        <v>0</v>
      </c>
      <c r="J183" s="228">
        <f>IF(J$8=0,0,J$8/NMM!J$9*1000)</f>
        <v>0</v>
      </c>
      <c r="K183" s="228">
        <f>IF(K$8=0,0,K$8/NMM!K$9*1000)</f>
        <v>0</v>
      </c>
      <c r="L183" s="228">
        <f>IF(L$8=0,0,L$8/NMM!L$9*1000)</f>
        <v>0</v>
      </c>
      <c r="M183" s="228">
        <f>IF(M$8=0,0,M$8/NMM!M$9*1000)</f>
        <v>0</v>
      </c>
      <c r="N183" s="228">
        <f>IF(N$8=0,0,N$8/NMM!N$9*1000)</f>
        <v>0</v>
      </c>
      <c r="O183" s="228">
        <f>IF(O$8=0,0,O$8/NMM!O$9*1000)</f>
        <v>0</v>
      </c>
      <c r="P183" s="228">
        <f>IF(P$8=0,0,P$8/NMM!P$9*1000)</f>
        <v>0</v>
      </c>
      <c r="Q183" s="228">
        <f>IF(Q$8=0,0,Q$8/NMM!Q$9*1000)</f>
        <v>0</v>
      </c>
    </row>
    <row r="184" spans="1:17" x14ac:dyDescent="0.25">
      <c r="A184" s="76" t="s">
        <v>80</v>
      </c>
      <c r="B184" s="228">
        <f>IF(B$9=0,0,B$9/NMM!B$9*1000)</f>
        <v>0</v>
      </c>
      <c r="C184" s="228">
        <f>IF(C$9=0,0,C$9/NMM!C$9*1000)</f>
        <v>0</v>
      </c>
      <c r="D184" s="228">
        <f>IF(D$9=0,0,D$9/NMM!D$9*1000)</f>
        <v>0</v>
      </c>
      <c r="E184" s="228">
        <f>IF(E$9=0,0,E$9/NMM!E$9*1000)</f>
        <v>0</v>
      </c>
      <c r="F184" s="228">
        <f>IF(F$9=0,0,F$9/NMM!F$9*1000)</f>
        <v>0</v>
      </c>
      <c r="G184" s="228">
        <f>IF(G$9=0,0,G$9/NMM!G$9*1000)</f>
        <v>0</v>
      </c>
      <c r="H184" s="228">
        <f>IF(H$9=0,0,H$9/NMM!H$9*1000)</f>
        <v>0</v>
      </c>
      <c r="I184" s="228">
        <f>IF(I$9=0,0,I$9/NMM!I$9*1000)</f>
        <v>0</v>
      </c>
      <c r="J184" s="228">
        <f>IF(J$9=0,0,J$9/NMM!J$9*1000)</f>
        <v>0</v>
      </c>
      <c r="K184" s="228">
        <f>IF(K$9=0,0,K$9/NMM!K$9*1000)</f>
        <v>0</v>
      </c>
      <c r="L184" s="228">
        <f>IF(L$9=0,0,L$9/NMM!L$9*1000)</f>
        <v>0</v>
      </c>
      <c r="M184" s="228">
        <f>IF(M$9=0,0,M$9/NMM!M$9*1000)</f>
        <v>0</v>
      </c>
      <c r="N184" s="228">
        <f>IF(N$9=0,0,N$9/NMM!N$9*1000)</f>
        <v>0</v>
      </c>
      <c r="O184" s="228">
        <f>IF(O$9=0,0,O$9/NMM!O$9*1000)</f>
        <v>0</v>
      </c>
      <c r="P184" s="228">
        <f>IF(P$9=0,0,P$9/NMM!P$9*1000)</f>
        <v>0</v>
      </c>
      <c r="Q184" s="228">
        <f>IF(Q$9=0,0,Q$9/NMM!Q$9*1000)</f>
        <v>0</v>
      </c>
    </row>
    <row r="185" spans="1:17" x14ac:dyDescent="0.25">
      <c r="A185" s="129" t="s">
        <v>79</v>
      </c>
      <c r="B185" s="227">
        <f>IF(B$10=0,0,B$10/NMM!B$9*1000)</f>
        <v>0</v>
      </c>
      <c r="C185" s="227">
        <f>IF(C$10=0,0,C$10/NMM!C$9*1000)</f>
        <v>0</v>
      </c>
      <c r="D185" s="227">
        <f>IF(D$10=0,0,D$10/NMM!D$9*1000)</f>
        <v>0</v>
      </c>
      <c r="E185" s="227">
        <f>IF(E$10=0,0,E$10/NMM!E$9*1000)</f>
        <v>0</v>
      </c>
      <c r="F185" s="227">
        <f>IF(F$10=0,0,F$10/NMM!F$9*1000)</f>
        <v>0</v>
      </c>
      <c r="G185" s="227">
        <f>IF(G$10=0,0,G$10/NMM!G$9*1000)</f>
        <v>0</v>
      </c>
      <c r="H185" s="227">
        <f>IF(H$10=0,0,H$10/NMM!H$9*1000)</f>
        <v>0</v>
      </c>
      <c r="I185" s="227">
        <f>IF(I$10=0,0,I$10/NMM!I$9*1000)</f>
        <v>0</v>
      </c>
      <c r="J185" s="227">
        <f>IF(J$10=0,0,J$10/NMM!J$9*1000)</f>
        <v>0</v>
      </c>
      <c r="K185" s="227">
        <f>IF(K$10=0,0,K$10/NMM!K$9*1000)</f>
        <v>0</v>
      </c>
      <c r="L185" s="227">
        <f>IF(L$10=0,0,L$10/NMM!L$9*1000)</f>
        <v>0</v>
      </c>
      <c r="M185" s="227">
        <f>IF(M$10=0,0,M$10/NMM!M$9*1000)</f>
        <v>0</v>
      </c>
      <c r="N185" s="227">
        <f>IF(N$10=0,0,N$10/NMM!N$9*1000)</f>
        <v>0</v>
      </c>
      <c r="O185" s="227">
        <f>IF(O$10=0,0,O$10/NMM!O$9*1000)</f>
        <v>0</v>
      </c>
      <c r="P185" s="227">
        <f>IF(P$10=0,0,P$10/NMM!P$9*1000)</f>
        <v>0</v>
      </c>
      <c r="Q185" s="227">
        <f>IF(Q$10=0,0,Q$10/NMM!Q$9*1000)</f>
        <v>0</v>
      </c>
    </row>
    <row r="186" spans="1:17" x14ac:dyDescent="0.25">
      <c r="A186" s="127" t="s">
        <v>214</v>
      </c>
      <c r="B186" s="225">
        <f>IF(B$15=0,0,B$15/NMM!B$9*1000)</f>
        <v>0</v>
      </c>
      <c r="C186" s="225">
        <f>IF(C$15=0,0,C$15/NMM!C$9*1000)</f>
        <v>0</v>
      </c>
      <c r="D186" s="225">
        <f>IF(D$15=0,0,D$15/NMM!D$9*1000)</f>
        <v>0</v>
      </c>
      <c r="E186" s="225">
        <f>IF(E$15=0,0,E$15/NMM!E$9*1000)</f>
        <v>0</v>
      </c>
      <c r="F186" s="225">
        <f>IF(F$15=0,0,F$15/NMM!F$9*1000)</f>
        <v>0</v>
      </c>
      <c r="G186" s="225">
        <f>IF(G$15=0,0,G$15/NMM!G$9*1000)</f>
        <v>0</v>
      </c>
      <c r="H186" s="225">
        <f>IF(H$15=0,0,H$15/NMM!H$9*1000)</f>
        <v>0</v>
      </c>
      <c r="I186" s="225">
        <f>IF(I$15=0,0,I$15/NMM!I$9*1000)</f>
        <v>0</v>
      </c>
      <c r="J186" s="225">
        <f>IF(J$15=0,0,J$15/NMM!J$9*1000)</f>
        <v>0</v>
      </c>
      <c r="K186" s="225">
        <f>IF(K$15=0,0,K$15/NMM!K$9*1000)</f>
        <v>0</v>
      </c>
      <c r="L186" s="225">
        <f>IF(L$15=0,0,L$15/NMM!L$9*1000)</f>
        <v>0</v>
      </c>
      <c r="M186" s="225">
        <f>IF(M$15=0,0,M$15/NMM!M$9*1000)</f>
        <v>0</v>
      </c>
      <c r="N186" s="225">
        <f>IF(N$15=0,0,N$15/NMM!N$9*1000)</f>
        <v>0</v>
      </c>
      <c r="O186" s="225">
        <f>IF(O$15=0,0,O$15/NMM!O$9*1000)</f>
        <v>0</v>
      </c>
      <c r="P186" s="225">
        <f>IF(P$15=0,0,P$15/NMM!P$9*1000)</f>
        <v>0</v>
      </c>
      <c r="Q186" s="225">
        <f>IF(Q$15=0,0,Q$15/NMM!Q$9*1000)</f>
        <v>0</v>
      </c>
    </row>
    <row r="187" spans="1:17" x14ac:dyDescent="0.25">
      <c r="A187" s="127" t="s">
        <v>213</v>
      </c>
      <c r="B187" s="226">
        <f>IF(B$16=0,0,B$16/NMM!B$9*1000)</f>
        <v>0</v>
      </c>
      <c r="C187" s="226">
        <f>IF(C$16=0,0,C$16/NMM!C$9*1000)</f>
        <v>0</v>
      </c>
      <c r="D187" s="226">
        <f>IF(D$16=0,0,D$16/NMM!D$9*1000)</f>
        <v>0</v>
      </c>
      <c r="E187" s="226">
        <f>IF(E$16=0,0,E$16/NMM!E$9*1000)</f>
        <v>0</v>
      </c>
      <c r="F187" s="226">
        <f>IF(F$16=0,0,F$16/NMM!F$9*1000)</f>
        <v>0</v>
      </c>
      <c r="G187" s="226">
        <f>IF(G$16=0,0,G$16/NMM!G$9*1000)</f>
        <v>0</v>
      </c>
      <c r="H187" s="226">
        <f>IF(H$16=0,0,H$16/NMM!H$9*1000)</f>
        <v>0</v>
      </c>
      <c r="I187" s="226">
        <f>IF(I$16=0,0,I$16/NMM!I$9*1000)</f>
        <v>0</v>
      </c>
      <c r="J187" s="226">
        <f>IF(J$16=0,0,J$16/NMM!J$9*1000)</f>
        <v>0</v>
      </c>
      <c r="K187" s="226">
        <f>IF(K$16=0,0,K$16/NMM!K$9*1000)</f>
        <v>0</v>
      </c>
      <c r="L187" s="226">
        <f>IF(L$16=0,0,L$16/NMM!L$9*1000)</f>
        <v>0</v>
      </c>
      <c r="M187" s="226">
        <f>IF(M$16=0,0,M$16/NMM!M$9*1000)</f>
        <v>0</v>
      </c>
      <c r="N187" s="226">
        <f>IF(N$16=0,0,N$16/NMM!N$9*1000)</f>
        <v>0</v>
      </c>
      <c r="O187" s="226">
        <f>IF(O$16=0,0,O$16/NMM!O$9*1000)</f>
        <v>0</v>
      </c>
      <c r="P187" s="226">
        <f>IF(P$16=0,0,P$16/NMM!P$9*1000)</f>
        <v>0</v>
      </c>
      <c r="Q187" s="226">
        <f>IF(Q$16=0,0,Q$16/NMM!Q$9*1000)</f>
        <v>0</v>
      </c>
    </row>
    <row r="188" spans="1:17" x14ac:dyDescent="0.25">
      <c r="A188" s="127" t="s">
        <v>212</v>
      </c>
      <c r="B188" s="226">
        <f>IF(B$36=0,0,B$36/NMM!B$9*1000)</f>
        <v>0</v>
      </c>
      <c r="C188" s="226">
        <f>IF(C$36=0,0,C$36/NMM!C$9*1000)</f>
        <v>0</v>
      </c>
      <c r="D188" s="226">
        <f>IF(D$36=0,0,D$36/NMM!D$9*1000)</f>
        <v>0</v>
      </c>
      <c r="E188" s="226">
        <f>IF(E$36=0,0,E$36/NMM!E$9*1000)</f>
        <v>0</v>
      </c>
      <c r="F188" s="226">
        <f>IF(F$36=0,0,F$36/NMM!F$9*1000)</f>
        <v>0</v>
      </c>
      <c r="G188" s="226">
        <f>IF(G$36=0,0,G$36/NMM!G$9*1000)</f>
        <v>0</v>
      </c>
      <c r="H188" s="226">
        <f>IF(H$36=0,0,H$36/NMM!H$9*1000)</f>
        <v>0</v>
      </c>
      <c r="I188" s="226">
        <f>IF(I$36=0,0,I$36/NMM!I$9*1000)</f>
        <v>0</v>
      </c>
      <c r="J188" s="226">
        <f>IF(J$36=0,0,J$36/NMM!J$9*1000)</f>
        <v>0</v>
      </c>
      <c r="K188" s="226">
        <f>IF(K$36=0,0,K$36/NMM!K$9*1000)</f>
        <v>0</v>
      </c>
      <c r="L188" s="226">
        <f>IF(L$36=0,0,L$36/NMM!L$9*1000)</f>
        <v>0</v>
      </c>
      <c r="M188" s="226">
        <f>IF(M$36=0,0,M$36/NMM!M$9*1000)</f>
        <v>0</v>
      </c>
      <c r="N188" s="226">
        <f>IF(N$36=0,0,N$36/NMM!N$9*1000)</f>
        <v>0</v>
      </c>
      <c r="O188" s="226">
        <f>IF(O$36=0,0,O$36/NMM!O$9*1000)</f>
        <v>0</v>
      </c>
      <c r="P188" s="226">
        <f>IF(P$36=0,0,P$36/NMM!P$9*1000)</f>
        <v>0</v>
      </c>
      <c r="Q188" s="226">
        <f>IF(Q$36=0,0,Q$36/NMM!Q$9*1000)</f>
        <v>0</v>
      </c>
    </row>
    <row r="189" spans="1:17" x14ac:dyDescent="0.25">
      <c r="A189" s="72" t="s">
        <v>211</v>
      </c>
      <c r="B189" s="224">
        <f>IF(B$44=0,0,B$44/NMM!B$9*1000)</f>
        <v>0</v>
      </c>
      <c r="C189" s="224">
        <f>IF(C$44=0,0,C$44/NMM!C$9*1000)</f>
        <v>0</v>
      </c>
      <c r="D189" s="224">
        <f>IF(D$44=0,0,D$44/NMM!D$9*1000)</f>
        <v>0</v>
      </c>
      <c r="E189" s="224">
        <f>IF(E$44=0,0,E$44/NMM!E$9*1000)</f>
        <v>0</v>
      </c>
      <c r="F189" s="224">
        <f>IF(F$44=0,0,F$44/NMM!F$9*1000)</f>
        <v>0</v>
      </c>
      <c r="G189" s="224">
        <f>IF(G$44=0,0,G$44/NMM!G$9*1000)</f>
        <v>0</v>
      </c>
      <c r="H189" s="224">
        <f>IF(H$44=0,0,H$44/NMM!H$9*1000)</f>
        <v>0</v>
      </c>
      <c r="I189" s="224">
        <f>IF(I$44=0,0,I$44/NMM!I$9*1000)</f>
        <v>0</v>
      </c>
      <c r="J189" s="224">
        <f>IF(J$44=0,0,J$44/NMM!J$9*1000)</f>
        <v>0</v>
      </c>
      <c r="K189" s="224">
        <f>IF(K$44=0,0,K$44/NMM!K$9*1000)</f>
        <v>0</v>
      </c>
      <c r="L189" s="224">
        <f>IF(L$44=0,0,L$44/NMM!L$9*1000)</f>
        <v>0</v>
      </c>
      <c r="M189" s="224">
        <f>IF(M$44=0,0,M$44/NMM!M$9*1000)</f>
        <v>0</v>
      </c>
      <c r="N189" s="224">
        <f>IF(N$44=0,0,N$44/NMM!N$9*1000)</f>
        <v>0</v>
      </c>
      <c r="O189" s="224">
        <f>IF(O$44=0,0,O$44/NMM!O$9*1000)</f>
        <v>0</v>
      </c>
      <c r="P189" s="224">
        <f>IF(P$44=0,0,P$44/NMM!P$9*1000)</f>
        <v>0</v>
      </c>
      <c r="Q189" s="224">
        <f>IF(Q$44=0,0,Q$44/NMM!Q$9*1000)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30">
        <f t="shared" ref="B191:Q191" si="44">SUM(B192:B198,B199,B200)</f>
        <v>0</v>
      </c>
      <c r="C191" s="230">
        <f t="shared" si="44"/>
        <v>0</v>
      </c>
      <c r="D191" s="230">
        <f t="shared" si="44"/>
        <v>0</v>
      </c>
      <c r="E191" s="230">
        <f t="shared" si="44"/>
        <v>0</v>
      </c>
      <c r="F191" s="230">
        <f t="shared" si="44"/>
        <v>0</v>
      </c>
      <c r="G191" s="230">
        <f t="shared" si="44"/>
        <v>0</v>
      </c>
      <c r="H191" s="230">
        <f t="shared" si="44"/>
        <v>0</v>
      </c>
      <c r="I191" s="230">
        <f t="shared" si="44"/>
        <v>0</v>
      </c>
      <c r="J191" s="230">
        <f t="shared" si="44"/>
        <v>0</v>
      </c>
      <c r="K191" s="230">
        <f t="shared" si="44"/>
        <v>0</v>
      </c>
      <c r="L191" s="230">
        <f t="shared" si="44"/>
        <v>0</v>
      </c>
      <c r="M191" s="230">
        <f t="shared" si="44"/>
        <v>0</v>
      </c>
      <c r="N191" s="230">
        <f t="shared" si="44"/>
        <v>0</v>
      </c>
      <c r="O191" s="230">
        <f t="shared" si="44"/>
        <v>0</v>
      </c>
      <c r="P191" s="230">
        <f t="shared" si="44"/>
        <v>0</v>
      </c>
      <c r="Q191" s="230">
        <f t="shared" si="44"/>
        <v>0</v>
      </c>
    </row>
    <row r="192" spans="1:17" x14ac:dyDescent="0.25">
      <c r="A192" s="132" t="s">
        <v>83</v>
      </c>
      <c r="B192" s="229">
        <f>IF(B$48=0,0,B$48/NMM!B$10*1000)</f>
        <v>0</v>
      </c>
      <c r="C192" s="229">
        <f>IF(C$48=0,0,C$48/NMM!C$10*1000)</f>
        <v>0</v>
      </c>
      <c r="D192" s="229">
        <f>IF(D$48=0,0,D$48/NMM!D$10*1000)</f>
        <v>0</v>
      </c>
      <c r="E192" s="229">
        <f>IF(E$48=0,0,E$48/NMM!E$10*1000)</f>
        <v>0</v>
      </c>
      <c r="F192" s="229">
        <f>IF(F$48=0,0,F$48/NMM!F$10*1000)</f>
        <v>0</v>
      </c>
      <c r="G192" s="229">
        <f>IF(G$48=0,0,G$48/NMM!G$10*1000)</f>
        <v>0</v>
      </c>
      <c r="H192" s="229">
        <f>IF(H$48=0,0,H$48/NMM!H$10*1000)</f>
        <v>0</v>
      </c>
      <c r="I192" s="229">
        <f>IF(I$48=0,0,I$48/NMM!I$10*1000)</f>
        <v>0</v>
      </c>
      <c r="J192" s="229">
        <f>IF(J$48=0,0,J$48/NMM!J$10*1000)</f>
        <v>0</v>
      </c>
      <c r="K192" s="229">
        <f>IF(K$48=0,0,K$48/NMM!K$10*1000)</f>
        <v>0</v>
      </c>
      <c r="L192" s="229">
        <f>IF(L$48=0,0,L$48/NMM!L$10*1000)</f>
        <v>0</v>
      </c>
      <c r="M192" s="229">
        <f>IF(M$48=0,0,M$48/NMM!M$10*1000)</f>
        <v>0</v>
      </c>
      <c r="N192" s="229">
        <f>IF(N$48=0,0,N$48/NMM!N$10*1000)</f>
        <v>0</v>
      </c>
      <c r="O192" s="229">
        <f>IF(O$48=0,0,O$48/NMM!O$10*1000)</f>
        <v>0</v>
      </c>
      <c r="P192" s="229">
        <f>IF(P$48=0,0,P$48/NMM!P$10*1000)</f>
        <v>0</v>
      </c>
      <c r="Q192" s="229">
        <f>IF(Q$48=0,0,Q$48/NMM!Q$10*1000)</f>
        <v>0</v>
      </c>
    </row>
    <row r="193" spans="1:17" x14ac:dyDescent="0.25">
      <c r="A193" s="76" t="s">
        <v>82</v>
      </c>
      <c r="B193" s="228">
        <f>IF(B$49=0,0,B$49/NMM!B$10*1000)</f>
        <v>0</v>
      </c>
      <c r="C193" s="228">
        <f>IF(C$49=0,0,C$49/NMM!C$10*1000)</f>
        <v>0</v>
      </c>
      <c r="D193" s="228">
        <f>IF(D$49=0,0,D$49/NMM!D$10*1000)</f>
        <v>0</v>
      </c>
      <c r="E193" s="228">
        <f>IF(E$49=0,0,E$49/NMM!E$10*1000)</f>
        <v>0</v>
      </c>
      <c r="F193" s="228">
        <f>IF(F$49=0,0,F$49/NMM!F$10*1000)</f>
        <v>0</v>
      </c>
      <c r="G193" s="228">
        <f>IF(G$49=0,0,G$49/NMM!G$10*1000)</f>
        <v>0</v>
      </c>
      <c r="H193" s="228">
        <f>IF(H$49=0,0,H$49/NMM!H$10*1000)</f>
        <v>0</v>
      </c>
      <c r="I193" s="228">
        <f>IF(I$49=0,0,I$49/NMM!I$10*1000)</f>
        <v>0</v>
      </c>
      <c r="J193" s="228">
        <f>IF(J$49=0,0,J$49/NMM!J$10*1000)</f>
        <v>0</v>
      </c>
      <c r="K193" s="228">
        <f>IF(K$49=0,0,K$49/NMM!K$10*1000)</f>
        <v>0</v>
      </c>
      <c r="L193" s="228">
        <f>IF(L$49=0,0,L$49/NMM!L$10*1000)</f>
        <v>0</v>
      </c>
      <c r="M193" s="228">
        <f>IF(M$49=0,0,M$49/NMM!M$10*1000)</f>
        <v>0</v>
      </c>
      <c r="N193" s="228">
        <f>IF(N$49=0,0,N$49/NMM!N$10*1000)</f>
        <v>0</v>
      </c>
      <c r="O193" s="228">
        <f>IF(O$49=0,0,O$49/NMM!O$10*1000)</f>
        <v>0</v>
      </c>
      <c r="P193" s="228">
        <f>IF(P$49=0,0,P$49/NMM!P$10*1000)</f>
        <v>0</v>
      </c>
      <c r="Q193" s="228">
        <f>IF(Q$49=0,0,Q$49/NMM!Q$10*1000)</f>
        <v>0</v>
      </c>
    </row>
    <row r="194" spans="1:17" x14ac:dyDescent="0.25">
      <c r="A194" s="76" t="s">
        <v>81</v>
      </c>
      <c r="B194" s="228">
        <f>IF(B$50=0,0,B$50/NMM!B$10*1000)</f>
        <v>0</v>
      </c>
      <c r="C194" s="228">
        <f>IF(C$50=0,0,C$50/NMM!C$10*1000)</f>
        <v>0</v>
      </c>
      <c r="D194" s="228">
        <f>IF(D$50=0,0,D$50/NMM!D$10*1000)</f>
        <v>0</v>
      </c>
      <c r="E194" s="228">
        <f>IF(E$50=0,0,E$50/NMM!E$10*1000)</f>
        <v>0</v>
      </c>
      <c r="F194" s="228">
        <f>IF(F$50=0,0,F$50/NMM!F$10*1000)</f>
        <v>0</v>
      </c>
      <c r="G194" s="228">
        <f>IF(G$50=0,0,G$50/NMM!G$10*1000)</f>
        <v>0</v>
      </c>
      <c r="H194" s="228">
        <f>IF(H$50=0,0,H$50/NMM!H$10*1000)</f>
        <v>0</v>
      </c>
      <c r="I194" s="228">
        <f>IF(I$50=0,0,I$50/NMM!I$10*1000)</f>
        <v>0</v>
      </c>
      <c r="J194" s="228">
        <f>IF(J$50=0,0,J$50/NMM!J$10*1000)</f>
        <v>0</v>
      </c>
      <c r="K194" s="228">
        <f>IF(K$50=0,0,K$50/NMM!K$10*1000)</f>
        <v>0</v>
      </c>
      <c r="L194" s="228">
        <f>IF(L$50=0,0,L$50/NMM!L$10*1000)</f>
        <v>0</v>
      </c>
      <c r="M194" s="228">
        <f>IF(M$50=0,0,M$50/NMM!M$10*1000)</f>
        <v>0</v>
      </c>
      <c r="N194" s="228">
        <f>IF(N$50=0,0,N$50/NMM!N$10*1000)</f>
        <v>0</v>
      </c>
      <c r="O194" s="228">
        <f>IF(O$50=0,0,O$50/NMM!O$10*1000)</f>
        <v>0</v>
      </c>
      <c r="P194" s="228">
        <f>IF(P$50=0,0,P$50/NMM!P$10*1000)</f>
        <v>0</v>
      </c>
      <c r="Q194" s="228">
        <f>IF(Q$50=0,0,Q$50/NMM!Q$10*1000)</f>
        <v>0</v>
      </c>
    </row>
    <row r="195" spans="1:17" x14ac:dyDescent="0.25">
      <c r="A195" s="76" t="s">
        <v>80</v>
      </c>
      <c r="B195" s="228">
        <f>IF(B$51=0,0,B$51/NMM!B$10*1000)</f>
        <v>0</v>
      </c>
      <c r="C195" s="228">
        <f>IF(C$51=0,0,C$51/NMM!C$10*1000)</f>
        <v>0</v>
      </c>
      <c r="D195" s="228">
        <f>IF(D$51=0,0,D$51/NMM!D$10*1000)</f>
        <v>0</v>
      </c>
      <c r="E195" s="228">
        <f>IF(E$51=0,0,E$51/NMM!E$10*1000)</f>
        <v>0</v>
      </c>
      <c r="F195" s="228">
        <f>IF(F$51=0,0,F$51/NMM!F$10*1000)</f>
        <v>0</v>
      </c>
      <c r="G195" s="228">
        <f>IF(G$51=0,0,G$51/NMM!G$10*1000)</f>
        <v>0</v>
      </c>
      <c r="H195" s="228">
        <f>IF(H$51=0,0,H$51/NMM!H$10*1000)</f>
        <v>0</v>
      </c>
      <c r="I195" s="228">
        <f>IF(I$51=0,0,I$51/NMM!I$10*1000)</f>
        <v>0</v>
      </c>
      <c r="J195" s="228">
        <f>IF(J$51=0,0,J$51/NMM!J$10*1000)</f>
        <v>0</v>
      </c>
      <c r="K195" s="228">
        <f>IF(K$51=0,0,K$51/NMM!K$10*1000)</f>
        <v>0</v>
      </c>
      <c r="L195" s="228">
        <f>IF(L$51=0,0,L$51/NMM!L$10*1000)</f>
        <v>0</v>
      </c>
      <c r="M195" s="228">
        <f>IF(M$51=0,0,M$51/NMM!M$10*1000)</f>
        <v>0</v>
      </c>
      <c r="N195" s="228">
        <f>IF(N$51=0,0,N$51/NMM!N$10*1000)</f>
        <v>0</v>
      </c>
      <c r="O195" s="228">
        <f>IF(O$51=0,0,O$51/NMM!O$10*1000)</f>
        <v>0</v>
      </c>
      <c r="P195" s="228">
        <f>IF(P$51=0,0,P$51/NMM!P$10*1000)</f>
        <v>0</v>
      </c>
      <c r="Q195" s="228">
        <f>IF(Q$51=0,0,Q$51/NMM!Q$10*1000)</f>
        <v>0</v>
      </c>
    </row>
    <row r="196" spans="1:17" x14ac:dyDescent="0.25">
      <c r="A196" s="129" t="s">
        <v>79</v>
      </c>
      <c r="B196" s="227">
        <f>IF(B$52=0,0,B$52/NMM!B$10*1000)</f>
        <v>0</v>
      </c>
      <c r="C196" s="227">
        <f>IF(C$52=0,0,C$52/NMM!C$10*1000)</f>
        <v>0</v>
      </c>
      <c r="D196" s="227">
        <f>IF(D$52=0,0,D$52/NMM!D$10*1000)</f>
        <v>0</v>
      </c>
      <c r="E196" s="227">
        <f>IF(E$52=0,0,E$52/NMM!E$10*1000)</f>
        <v>0</v>
      </c>
      <c r="F196" s="227">
        <f>IF(F$52=0,0,F$52/NMM!F$10*1000)</f>
        <v>0</v>
      </c>
      <c r="G196" s="227">
        <f>IF(G$52=0,0,G$52/NMM!G$10*1000)</f>
        <v>0</v>
      </c>
      <c r="H196" s="227">
        <f>IF(H$52=0,0,H$52/NMM!H$10*1000)</f>
        <v>0</v>
      </c>
      <c r="I196" s="227">
        <f>IF(I$52=0,0,I$52/NMM!I$10*1000)</f>
        <v>0</v>
      </c>
      <c r="J196" s="227">
        <f>IF(J$52=0,0,J$52/NMM!J$10*1000)</f>
        <v>0</v>
      </c>
      <c r="K196" s="227">
        <f>IF(K$52=0,0,K$52/NMM!K$10*1000)</f>
        <v>0</v>
      </c>
      <c r="L196" s="227">
        <f>IF(L$52=0,0,L$52/NMM!L$10*1000)</f>
        <v>0</v>
      </c>
      <c r="M196" s="227">
        <f>IF(M$52=0,0,M$52/NMM!M$10*1000)</f>
        <v>0</v>
      </c>
      <c r="N196" s="227">
        <f>IF(N$52=0,0,N$52/NMM!N$10*1000)</f>
        <v>0</v>
      </c>
      <c r="O196" s="227">
        <f>IF(O$52=0,0,O$52/NMM!O$10*1000)</f>
        <v>0</v>
      </c>
      <c r="P196" s="227">
        <f>IF(P$52=0,0,P$52/NMM!P$10*1000)</f>
        <v>0</v>
      </c>
      <c r="Q196" s="227">
        <f>IF(Q$52=0,0,Q$52/NMM!Q$10*1000)</f>
        <v>0</v>
      </c>
    </row>
    <row r="197" spans="1:17" x14ac:dyDescent="0.25">
      <c r="A197" s="127" t="s">
        <v>210</v>
      </c>
      <c r="B197" s="226">
        <f>IF(B$57=0,0,B$57/NMM!B$10*1000)</f>
        <v>0</v>
      </c>
      <c r="C197" s="226">
        <f>IF(C$57=0,0,C$57/NMM!C$10*1000)</f>
        <v>0</v>
      </c>
      <c r="D197" s="226">
        <f>IF(D$57=0,0,D$57/NMM!D$10*1000)</f>
        <v>0</v>
      </c>
      <c r="E197" s="226">
        <f>IF(E$57=0,0,E$57/NMM!E$10*1000)</f>
        <v>0</v>
      </c>
      <c r="F197" s="226">
        <f>IF(F$57=0,0,F$57/NMM!F$10*1000)</f>
        <v>0</v>
      </c>
      <c r="G197" s="226">
        <f>IF(G$57=0,0,G$57/NMM!G$10*1000)</f>
        <v>0</v>
      </c>
      <c r="H197" s="226">
        <f>IF(H$57=0,0,H$57/NMM!H$10*1000)</f>
        <v>0</v>
      </c>
      <c r="I197" s="226">
        <f>IF(I$57=0,0,I$57/NMM!I$10*1000)</f>
        <v>0</v>
      </c>
      <c r="J197" s="226">
        <f>IF(J$57=0,0,J$57/NMM!J$10*1000)</f>
        <v>0</v>
      </c>
      <c r="K197" s="226">
        <f>IF(K$57=0,0,K$57/NMM!K$10*1000)</f>
        <v>0</v>
      </c>
      <c r="L197" s="226">
        <f>IF(L$57=0,0,L$57/NMM!L$10*1000)</f>
        <v>0</v>
      </c>
      <c r="M197" s="226">
        <f>IF(M$57=0,0,M$57/NMM!M$10*1000)</f>
        <v>0</v>
      </c>
      <c r="N197" s="226">
        <f>IF(N$57=0,0,N$57/NMM!N$10*1000)</f>
        <v>0</v>
      </c>
      <c r="O197" s="226">
        <f>IF(O$57=0,0,O$57/NMM!O$10*1000)</f>
        <v>0</v>
      </c>
      <c r="P197" s="226">
        <f>IF(P$57=0,0,P$57/NMM!P$10*1000)</f>
        <v>0</v>
      </c>
      <c r="Q197" s="226">
        <f>IF(Q$57=0,0,Q$57/NMM!Q$10*1000)</f>
        <v>0</v>
      </c>
    </row>
    <row r="198" spans="1:17" x14ac:dyDescent="0.25">
      <c r="A198" s="127" t="s">
        <v>209</v>
      </c>
      <c r="B198" s="226">
        <f>IF(B$58=0,0,B$58/NMM!B$10*1000)</f>
        <v>0</v>
      </c>
      <c r="C198" s="226">
        <f>IF(C$58=0,0,C$58/NMM!C$10*1000)</f>
        <v>0</v>
      </c>
      <c r="D198" s="226">
        <f>IF(D$58=0,0,D$58/NMM!D$10*1000)</f>
        <v>0</v>
      </c>
      <c r="E198" s="226">
        <f>IF(E$58=0,0,E$58/NMM!E$10*1000)</f>
        <v>0</v>
      </c>
      <c r="F198" s="226">
        <f>IF(F$58=0,0,F$58/NMM!F$10*1000)</f>
        <v>0</v>
      </c>
      <c r="G198" s="226">
        <f>IF(G$58=0,0,G$58/NMM!G$10*1000)</f>
        <v>0</v>
      </c>
      <c r="H198" s="226">
        <f>IF(H$58=0,0,H$58/NMM!H$10*1000)</f>
        <v>0</v>
      </c>
      <c r="I198" s="226">
        <f>IF(I$58=0,0,I$58/NMM!I$10*1000)</f>
        <v>0</v>
      </c>
      <c r="J198" s="226">
        <f>IF(J$58=0,0,J$58/NMM!J$10*1000)</f>
        <v>0</v>
      </c>
      <c r="K198" s="226">
        <f>IF(K$58=0,0,K$58/NMM!K$10*1000)</f>
        <v>0</v>
      </c>
      <c r="L198" s="226">
        <f>IF(L$58=0,0,L$58/NMM!L$10*1000)</f>
        <v>0</v>
      </c>
      <c r="M198" s="226">
        <f>IF(M$58=0,0,M$58/NMM!M$10*1000)</f>
        <v>0</v>
      </c>
      <c r="N198" s="226">
        <f>IF(N$58=0,0,N$58/NMM!N$10*1000)</f>
        <v>0</v>
      </c>
      <c r="O198" s="226">
        <f>IF(O$58=0,0,O$58/NMM!O$10*1000)</f>
        <v>0</v>
      </c>
      <c r="P198" s="226">
        <f>IF(P$58=0,0,P$58/NMM!P$10*1000)</f>
        <v>0</v>
      </c>
      <c r="Q198" s="226">
        <f>IF(Q$58=0,0,Q$58/NMM!Q$10*1000)</f>
        <v>0</v>
      </c>
    </row>
    <row r="199" spans="1:17" x14ac:dyDescent="0.25">
      <c r="A199" s="127" t="s">
        <v>208</v>
      </c>
      <c r="B199" s="226">
        <f>IF(B$77=0,0,B$77/NMM!B$10*1000)</f>
        <v>0</v>
      </c>
      <c r="C199" s="226">
        <f>IF(C$77=0,0,C$77/NMM!C$10*1000)</f>
        <v>0</v>
      </c>
      <c r="D199" s="226">
        <f>IF(D$77=0,0,D$77/NMM!D$10*1000)</f>
        <v>0</v>
      </c>
      <c r="E199" s="226">
        <f>IF(E$77=0,0,E$77/NMM!E$10*1000)</f>
        <v>0</v>
      </c>
      <c r="F199" s="226">
        <f>IF(F$77=0,0,F$77/NMM!F$10*1000)</f>
        <v>0</v>
      </c>
      <c r="G199" s="226">
        <f>IF(G$77=0,0,G$77/NMM!G$10*1000)</f>
        <v>0</v>
      </c>
      <c r="H199" s="226">
        <f>IF(H$77=0,0,H$77/NMM!H$10*1000)</f>
        <v>0</v>
      </c>
      <c r="I199" s="226">
        <f>IF(I$77=0,0,I$77/NMM!I$10*1000)</f>
        <v>0</v>
      </c>
      <c r="J199" s="226">
        <f>IF(J$77=0,0,J$77/NMM!J$10*1000)</f>
        <v>0</v>
      </c>
      <c r="K199" s="226">
        <f>IF(K$77=0,0,K$77/NMM!K$10*1000)</f>
        <v>0</v>
      </c>
      <c r="L199" s="226">
        <f>IF(L$77=0,0,L$77/NMM!L$10*1000)</f>
        <v>0</v>
      </c>
      <c r="M199" s="226">
        <f>IF(M$77=0,0,M$77/NMM!M$10*1000)</f>
        <v>0</v>
      </c>
      <c r="N199" s="226">
        <f>IF(N$77=0,0,N$77/NMM!N$10*1000)</f>
        <v>0</v>
      </c>
      <c r="O199" s="226">
        <f>IF(O$77=0,0,O$77/NMM!O$10*1000)</f>
        <v>0</v>
      </c>
      <c r="P199" s="226">
        <f>IF(P$77=0,0,P$77/NMM!P$10*1000)</f>
        <v>0</v>
      </c>
      <c r="Q199" s="226">
        <f>IF(Q$77=0,0,Q$77/NMM!Q$10*1000)</f>
        <v>0</v>
      </c>
    </row>
    <row r="200" spans="1:17" x14ac:dyDescent="0.25">
      <c r="A200" s="72" t="s">
        <v>207</v>
      </c>
      <c r="B200" s="258">
        <f>IF(B$87=0,0,B$87/NMM!B$10*1000)</f>
        <v>0</v>
      </c>
      <c r="C200" s="258">
        <f>IF(C$87=0,0,C$87/NMM!C$10*1000)</f>
        <v>0</v>
      </c>
      <c r="D200" s="258">
        <f>IF(D$87=0,0,D$87/NMM!D$10*1000)</f>
        <v>0</v>
      </c>
      <c r="E200" s="258">
        <f>IF(E$87=0,0,E$87/NMM!E$10*1000)</f>
        <v>0</v>
      </c>
      <c r="F200" s="258">
        <f>IF(F$87=0,0,F$87/NMM!F$10*1000)</f>
        <v>0</v>
      </c>
      <c r="G200" s="258">
        <f>IF(G$87=0,0,G$87/NMM!G$10*1000)</f>
        <v>0</v>
      </c>
      <c r="H200" s="258">
        <f>IF(H$87=0,0,H$87/NMM!H$10*1000)</f>
        <v>0</v>
      </c>
      <c r="I200" s="258">
        <f>IF(I$87=0,0,I$87/NMM!I$10*1000)</f>
        <v>0</v>
      </c>
      <c r="J200" s="258">
        <f>IF(J$87=0,0,J$87/NMM!J$10*1000)</f>
        <v>0</v>
      </c>
      <c r="K200" s="258">
        <f>IF(K$87=0,0,K$87/NMM!K$10*1000)</f>
        <v>0</v>
      </c>
      <c r="L200" s="258">
        <f>IF(L$87=0,0,L$87/NMM!L$10*1000)</f>
        <v>0</v>
      </c>
      <c r="M200" s="258">
        <f>IF(M$87=0,0,M$87/NMM!M$10*1000)</f>
        <v>0</v>
      </c>
      <c r="N200" s="258">
        <f>IF(N$87=0,0,N$87/NMM!N$10*1000)</f>
        <v>0</v>
      </c>
      <c r="O200" s="258">
        <f>IF(O$87=0,0,O$87/NMM!O$10*1000)</f>
        <v>0</v>
      </c>
      <c r="P200" s="258">
        <f>IF(P$87=0,0,P$87/NMM!P$10*1000)</f>
        <v>0</v>
      </c>
      <c r="Q200" s="258">
        <f>IF(Q$87=0,0,Q$87/NMM!Q$10*1000)</f>
        <v>0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30">
        <f t="shared" ref="B202:Q202" si="45">SUM(B203:B208,B209:B210,B211)</f>
        <v>0</v>
      </c>
      <c r="C202" s="230">
        <f t="shared" si="45"/>
        <v>0</v>
      </c>
      <c r="D202" s="230">
        <f t="shared" si="45"/>
        <v>0</v>
      </c>
      <c r="E202" s="230">
        <f t="shared" si="45"/>
        <v>0</v>
      </c>
      <c r="F202" s="230">
        <f t="shared" si="45"/>
        <v>0</v>
      </c>
      <c r="G202" s="230">
        <f t="shared" si="45"/>
        <v>0</v>
      </c>
      <c r="H202" s="230">
        <f t="shared" si="45"/>
        <v>0</v>
      </c>
      <c r="I202" s="230">
        <f t="shared" si="45"/>
        <v>0</v>
      </c>
      <c r="J202" s="230">
        <f t="shared" si="45"/>
        <v>0</v>
      </c>
      <c r="K202" s="230">
        <f t="shared" si="45"/>
        <v>0</v>
      </c>
      <c r="L202" s="230">
        <f t="shared" si="45"/>
        <v>0</v>
      </c>
      <c r="M202" s="230">
        <f t="shared" si="45"/>
        <v>0</v>
      </c>
      <c r="N202" s="230">
        <f t="shared" si="45"/>
        <v>0</v>
      </c>
      <c r="O202" s="230">
        <f t="shared" si="45"/>
        <v>0</v>
      </c>
      <c r="P202" s="230">
        <f t="shared" si="45"/>
        <v>0</v>
      </c>
      <c r="Q202" s="230">
        <f t="shared" si="45"/>
        <v>0</v>
      </c>
    </row>
    <row r="203" spans="1:17" x14ac:dyDescent="0.25">
      <c r="A203" s="132" t="s">
        <v>83</v>
      </c>
      <c r="B203" s="229">
        <f>IF(B$98=0,0,B$98/NMM!B$11*1000)</f>
        <v>0</v>
      </c>
      <c r="C203" s="229">
        <f>IF(C$98=0,0,C$98/NMM!C$11*1000)</f>
        <v>0</v>
      </c>
      <c r="D203" s="229">
        <f>IF(D$98=0,0,D$98/NMM!D$11*1000)</f>
        <v>0</v>
      </c>
      <c r="E203" s="229">
        <f>IF(E$98=0,0,E$98/NMM!E$11*1000)</f>
        <v>0</v>
      </c>
      <c r="F203" s="229">
        <f>IF(F$98=0,0,F$98/NMM!F$11*1000)</f>
        <v>0</v>
      </c>
      <c r="G203" s="229">
        <f>IF(G$98=0,0,G$98/NMM!G$11*1000)</f>
        <v>0</v>
      </c>
      <c r="H203" s="229">
        <f>IF(H$98=0,0,H$98/NMM!H$11*1000)</f>
        <v>0</v>
      </c>
      <c r="I203" s="229">
        <f>IF(I$98=0,0,I$98/NMM!I$11*1000)</f>
        <v>0</v>
      </c>
      <c r="J203" s="229">
        <f>IF(J$98=0,0,J$98/NMM!J$11*1000)</f>
        <v>0</v>
      </c>
      <c r="K203" s="229">
        <f>IF(K$98=0,0,K$98/NMM!K$11*1000)</f>
        <v>0</v>
      </c>
      <c r="L203" s="229">
        <f>IF(L$98=0,0,L$98/NMM!L$11*1000)</f>
        <v>0</v>
      </c>
      <c r="M203" s="229">
        <f>IF(M$98=0,0,M$98/NMM!M$11*1000)</f>
        <v>0</v>
      </c>
      <c r="N203" s="229">
        <f>IF(N$98=0,0,N$98/NMM!N$11*1000)</f>
        <v>0</v>
      </c>
      <c r="O203" s="229">
        <f>IF(O$98=0,0,O$98/NMM!O$11*1000)</f>
        <v>0</v>
      </c>
      <c r="P203" s="229">
        <f>IF(P$98=0,0,P$98/NMM!P$11*1000)</f>
        <v>0</v>
      </c>
      <c r="Q203" s="229">
        <f>IF(Q$98=0,0,Q$98/NMM!Q$11*1000)</f>
        <v>0</v>
      </c>
    </row>
    <row r="204" spans="1:17" x14ac:dyDescent="0.25">
      <c r="A204" s="76" t="s">
        <v>82</v>
      </c>
      <c r="B204" s="228">
        <f>IF(B$99=0,0,B$99/NMM!B$11*1000)</f>
        <v>0</v>
      </c>
      <c r="C204" s="228">
        <f>IF(C$99=0,0,C$99/NMM!C$11*1000)</f>
        <v>0</v>
      </c>
      <c r="D204" s="228">
        <f>IF(D$99=0,0,D$99/NMM!D$11*1000)</f>
        <v>0</v>
      </c>
      <c r="E204" s="228">
        <f>IF(E$99=0,0,E$99/NMM!E$11*1000)</f>
        <v>0</v>
      </c>
      <c r="F204" s="228">
        <f>IF(F$99=0,0,F$99/NMM!F$11*1000)</f>
        <v>0</v>
      </c>
      <c r="G204" s="228">
        <f>IF(G$99=0,0,G$99/NMM!G$11*1000)</f>
        <v>0</v>
      </c>
      <c r="H204" s="228">
        <f>IF(H$99=0,0,H$99/NMM!H$11*1000)</f>
        <v>0</v>
      </c>
      <c r="I204" s="228">
        <f>IF(I$99=0,0,I$99/NMM!I$11*1000)</f>
        <v>0</v>
      </c>
      <c r="J204" s="228">
        <f>IF(J$99=0,0,J$99/NMM!J$11*1000)</f>
        <v>0</v>
      </c>
      <c r="K204" s="228">
        <f>IF(K$99=0,0,K$99/NMM!K$11*1000)</f>
        <v>0</v>
      </c>
      <c r="L204" s="228">
        <f>IF(L$99=0,0,L$99/NMM!L$11*1000)</f>
        <v>0</v>
      </c>
      <c r="M204" s="228">
        <f>IF(M$99=0,0,M$99/NMM!M$11*1000)</f>
        <v>0</v>
      </c>
      <c r="N204" s="228">
        <f>IF(N$99=0,0,N$99/NMM!N$11*1000)</f>
        <v>0</v>
      </c>
      <c r="O204" s="228">
        <f>IF(O$99=0,0,O$99/NMM!O$11*1000)</f>
        <v>0</v>
      </c>
      <c r="P204" s="228">
        <f>IF(P$99=0,0,P$99/NMM!P$11*1000)</f>
        <v>0</v>
      </c>
      <c r="Q204" s="228">
        <f>IF(Q$99=0,0,Q$99/NMM!Q$11*1000)</f>
        <v>0</v>
      </c>
    </row>
    <row r="205" spans="1:17" x14ac:dyDescent="0.25">
      <c r="A205" s="76" t="s">
        <v>81</v>
      </c>
      <c r="B205" s="228">
        <f>IF(B$100=0,0,B$100/NMM!B$11*1000)</f>
        <v>0</v>
      </c>
      <c r="C205" s="228">
        <f>IF(C$100=0,0,C$100/NMM!C$11*1000)</f>
        <v>0</v>
      </c>
      <c r="D205" s="228">
        <f>IF(D$100=0,0,D$100/NMM!D$11*1000)</f>
        <v>0</v>
      </c>
      <c r="E205" s="228">
        <f>IF(E$100=0,0,E$100/NMM!E$11*1000)</f>
        <v>0</v>
      </c>
      <c r="F205" s="228">
        <f>IF(F$100=0,0,F$100/NMM!F$11*1000)</f>
        <v>0</v>
      </c>
      <c r="G205" s="228">
        <f>IF(G$100=0,0,G$100/NMM!G$11*1000)</f>
        <v>0</v>
      </c>
      <c r="H205" s="228">
        <f>IF(H$100=0,0,H$100/NMM!H$11*1000)</f>
        <v>0</v>
      </c>
      <c r="I205" s="228">
        <f>IF(I$100=0,0,I$100/NMM!I$11*1000)</f>
        <v>0</v>
      </c>
      <c r="J205" s="228">
        <f>IF(J$100=0,0,J$100/NMM!J$11*1000)</f>
        <v>0</v>
      </c>
      <c r="K205" s="228">
        <f>IF(K$100=0,0,K$100/NMM!K$11*1000)</f>
        <v>0</v>
      </c>
      <c r="L205" s="228">
        <f>IF(L$100=0,0,L$100/NMM!L$11*1000)</f>
        <v>0</v>
      </c>
      <c r="M205" s="228">
        <f>IF(M$100=0,0,M$100/NMM!M$11*1000)</f>
        <v>0</v>
      </c>
      <c r="N205" s="228">
        <f>IF(N$100=0,0,N$100/NMM!N$11*1000)</f>
        <v>0</v>
      </c>
      <c r="O205" s="228">
        <f>IF(O$100=0,0,O$100/NMM!O$11*1000)</f>
        <v>0</v>
      </c>
      <c r="P205" s="228">
        <f>IF(P$100=0,0,P$100/NMM!P$11*1000)</f>
        <v>0</v>
      </c>
      <c r="Q205" s="228">
        <f>IF(Q$100=0,0,Q$100/NMM!Q$11*1000)</f>
        <v>0</v>
      </c>
    </row>
    <row r="206" spans="1:17" x14ac:dyDescent="0.25">
      <c r="A206" s="76" t="s">
        <v>80</v>
      </c>
      <c r="B206" s="228">
        <f>IF(B$101=0,0,B$101/NMM!B$11*1000)</f>
        <v>0</v>
      </c>
      <c r="C206" s="228">
        <f>IF(C$101=0,0,C$101/NMM!C$11*1000)</f>
        <v>0</v>
      </c>
      <c r="D206" s="228">
        <f>IF(D$101=0,0,D$101/NMM!D$11*1000)</f>
        <v>0</v>
      </c>
      <c r="E206" s="228">
        <f>IF(E$101=0,0,E$101/NMM!E$11*1000)</f>
        <v>0</v>
      </c>
      <c r="F206" s="228">
        <f>IF(F$101=0,0,F$101/NMM!F$11*1000)</f>
        <v>0</v>
      </c>
      <c r="G206" s="228">
        <f>IF(G$101=0,0,G$101/NMM!G$11*1000)</f>
        <v>0</v>
      </c>
      <c r="H206" s="228">
        <f>IF(H$101=0,0,H$101/NMM!H$11*1000)</f>
        <v>0</v>
      </c>
      <c r="I206" s="228">
        <f>IF(I$101=0,0,I$101/NMM!I$11*1000)</f>
        <v>0</v>
      </c>
      <c r="J206" s="228">
        <f>IF(J$101=0,0,J$101/NMM!J$11*1000)</f>
        <v>0</v>
      </c>
      <c r="K206" s="228">
        <f>IF(K$101=0,0,K$101/NMM!K$11*1000)</f>
        <v>0</v>
      </c>
      <c r="L206" s="228">
        <f>IF(L$101=0,0,L$101/NMM!L$11*1000)</f>
        <v>0</v>
      </c>
      <c r="M206" s="228">
        <f>IF(M$101=0,0,M$101/NMM!M$11*1000)</f>
        <v>0</v>
      </c>
      <c r="N206" s="228">
        <f>IF(N$101=0,0,N$101/NMM!N$11*1000)</f>
        <v>0</v>
      </c>
      <c r="O206" s="228">
        <f>IF(O$101=0,0,O$101/NMM!O$11*1000)</f>
        <v>0</v>
      </c>
      <c r="P206" s="228">
        <f>IF(P$101=0,0,P$101/NMM!P$11*1000)</f>
        <v>0</v>
      </c>
      <c r="Q206" s="228">
        <f>IF(Q$101=0,0,Q$101/NMM!Q$11*1000)</f>
        <v>0</v>
      </c>
    </row>
    <row r="207" spans="1:17" x14ac:dyDescent="0.25">
      <c r="A207" s="129" t="s">
        <v>79</v>
      </c>
      <c r="B207" s="227">
        <f>IF(B$102=0,0,B$102/NMM!B$11*1000)</f>
        <v>0</v>
      </c>
      <c r="C207" s="227">
        <f>IF(C$102=0,0,C$102/NMM!C$11*1000)</f>
        <v>0</v>
      </c>
      <c r="D207" s="227">
        <f>IF(D$102=0,0,D$102/NMM!D$11*1000)</f>
        <v>0</v>
      </c>
      <c r="E207" s="227">
        <f>IF(E$102=0,0,E$102/NMM!E$11*1000)</f>
        <v>0</v>
      </c>
      <c r="F207" s="227">
        <f>IF(F$102=0,0,F$102/NMM!F$11*1000)</f>
        <v>0</v>
      </c>
      <c r="G207" s="227">
        <f>IF(G$102=0,0,G$102/NMM!G$11*1000)</f>
        <v>0</v>
      </c>
      <c r="H207" s="227">
        <f>IF(H$102=0,0,H$102/NMM!H$11*1000)</f>
        <v>0</v>
      </c>
      <c r="I207" s="227">
        <f>IF(I$102=0,0,I$102/NMM!I$11*1000)</f>
        <v>0</v>
      </c>
      <c r="J207" s="227">
        <f>IF(J$102=0,0,J$102/NMM!J$11*1000)</f>
        <v>0</v>
      </c>
      <c r="K207" s="227">
        <f>IF(K$102=0,0,K$102/NMM!K$11*1000)</f>
        <v>0</v>
      </c>
      <c r="L207" s="227">
        <f>IF(L$102=0,0,L$102/NMM!L$11*1000)</f>
        <v>0</v>
      </c>
      <c r="M207" s="227">
        <f>IF(M$102=0,0,M$102/NMM!M$11*1000)</f>
        <v>0</v>
      </c>
      <c r="N207" s="227">
        <f>IF(N$102=0,0,N$102/NMM!N$11*1000)</f>
        <v>0</v>
      </c>
      <c r="O207" s="227">
        <f>IF(O$102=0,0,O$102/NMM!O$11*1000)</f>
        <v>0</v>
      </c>
      <c r="P207" s="227">
        <f>IF(P$102=0,0,P$102/NMM!P$11*1000)</f>
        <v>0</v>
      </c>
      <c r="Q207" s="227">
        <f>IF(Q$102=0,0,Q$102/NMM!Q$11*1000)</f>
        <v>0</v>
      </c>
    </row>
    <row r="208" spans="1:17" x14ac:dyDescent="0.25">
      <c r="A208" s="127" t="s">
        <v>206</v>
      </c>
      <c r="B208" s="226">
        <f>IF(B$107=0,0,B$107/NMM!B$11*1000)</f>
        <v>0</v>
      </c>
      <c r="C208" s="226">
        <f>IF(C$107=0,0,C$107/NMM!C$11*1000)</f>
        <v>0</v>
      </c>
      <c r="D208" s="226">
        <f>IF(D$107=0,0,D$107/NMM!D$11*1000)</f>
        <v>0</v>
      </c>
      <c r="E208" s="226">
        <f>IF(E$107=0,0,E$107/NMM!E$11*1000)</f>
        <v>0</v>
      </c>
      <c r="F208" s="226">
        <f>IF(F$107=0,0,F$107/NMM!F$11*1000)</f>
        <v>0</v>
      </c>
      <c r="G208" s="226">
        <f>IF(G$107=0,0,G$107/NMM!G$11*1000)</f>
        <v>0</v>
      </c>
      <c r="H208" s="226">
        <f>IF(H$107=0,0,H$107/NMM!H$11*1000)</f>
        <v>0</v>
      </c>
      <c r="I208" s="226">
        <f>IF(I$107=0,0,I$107/NMM!I$11*1000)</f>
        <v>0</v>
      </c>
      <c r="J208" s="226">
        <f>IF(J$107=0,0,J$107/NMM!J$11*1000)</f>
        <v>0</v>
      </c>
      <c r="K208" s="226">
        <f>IF(K$107=0,0,K$107/NMM!K$11*1000)</f>
        <v>0</v>
      </c>
      <c r="L208" s="226">
        <f>IF(L$107=0,0,L$107/NMM!L$11*1000)</f>
        <v>0</v>
      </c>
      <c r="M208" s="226">
        <f>IF(M$107=0,0,M$107/NMM!M$11*1000)</f>
        <v>0</v>
      </c>
      <c r="N208" s="226">
        <f>IF(N$107=0,0,N$107/NMM!N$11*1000)</f>
        <v>0</v>
      </c>
      <c r="O208" s="226">
        <f>IF(O$107=0,0,O$107/NMM!O$11*1000)</f>
        <v>0</v>
      </c>
      <c r="P208" s="226">
        <f>IF(P$107=0,0,P$107/NMM!P$11*1000)</f>
        <v>0</v>
      </c>
      <c r="Q208" s="226">
        <f>IF(Q$107=0,0,Q$107/NMM!Q$11*1000)</f>
        <v>0</v>
      </c>
    </row>
    <row r="209" spans="1:17" x14ac:dyDescent="0.25">
      <c r="A209" s="127" t="s">
        <v>205</v>
      </c>
      <c r="B209" s="226">
        <f>IF(B$115=0,0,B$115/NMM!B$11*1000)</f>
        <v>0</v>
      </c>
      <c r="C209" s="226">
        <f>IF(C$115=0,0,C$115/NMM!C$11*1000)</f>
        <v>0</v>
      </c>
      <c r="D209" s="226">
        <f>IF(D$115=0,0,D$115/NMM!D$11*1000)</f>
        <v>0</v>
      </c>
      <c r="E209" s="226">
        <f>IF(E$115=0,0,E$115/NMM!E$11*1000)</f>
        <v>0</v>
      </c>
      <c r="F209" s="226">
        <f>IF(F$115=0,0,F$115/NMM!F$11*1000)</f>
        <v>0</v>
      </c>
      <c r="G209" s="226">
        <f>IF(G$115=0,0,G$115/NMM!G$11*1000)</f>
        <v>0</v>
      </c>
      <c r="H209" s="226">
        <f>IF(H$115=0,0,H$115/NMM!H$11*1000)</f>
        <v>0</v>
      </c>
      <c r="I209" s="226">
        <f>IF(I$115=0,0,I$115/NMM!I$11*1000)</f>
        <v>0</v>
      </c>
      <c r="J209" s="226">
        <f>IF(J$115=0,0,J$115/NMM!J$11*1000)</f>
        <v>0</v>
      </c>
      <c r="K209" s="226">
        <f>IF(K$115=0,0,K$115/NMM!K$11*1000)</f>
        <v>0</v>
      </c>
      <c r="L209" s="226">
        <f>IF(L$115=0,0,L$115/NMM!L$11*1000)</f>
        <v>0</v>
      </c>
      <c r="M209" s="226">
        <f>IF(M$115=0,0,M$115/NMM!M$11*1000)</f>
        <v>0</v>
      </c>
      <c r="N209" s="226">
        <f>IF(N$115=0,0,N$115/NMM!N$11*1000)</f>
        <v>0</v>
      </c>
      <c r="O209" s="226">
        <f>IF(O$115=0,0,O$115/NMM!O$11*1000)</f>
        <v>0</v>
      </c>
      <c r="P209" s="226">
        <f>IF(P$115=0,0,P$115/NMM!P$11*1000)</f>
        <v>0</v>
      </c>
      <c r="Q209" s="226">
        <f>IF(Q$115=0,0,Q$115/NMM!Q$11*1000)</f>
        <v>0</v>
      </c>
    </row>
    <row r="210" spans="1:17" x14ac:dyDescent="0.25">
      <c r="A210" s="127" t="s">
        <v>204</v>
      </c>
      <c r="B210" s="226">
        <f>IF(B$116=0,0,B$116/NMM!B$11*1000)</f>
        <v>0</v>
      </c>
      <c r="C210" s="226">
        <f>IF(C$116=0,0,C$116/NMM!C$11*1000)</f>
        <v>0</v>
      </c>
      <c r="D210" s="226">
        <f>IF(D$116=0,0,D$116/NMM!D$11*1000)</f>
        <v>0</v>
      </c>
      <c r="E210" s="226">
        <f>IF(E$116=0,0,E$116/NMM!E$11*1000)</f>
        <v>0</v>
      </c>
      <c r="F210" s="226">
        <f>IF(F$116=0,0,F$116/NMM!F$11*1000)</f>
        <v>0</v>
      </c>
      <c r="G210" s="226">
        <f>IF(G$116=0,0,G$116/NMM!G$11*1000)</f>
        <v>0</v>
      </c>
      <c r="H210" s="226">
        <f>IF(H$116=0,0,H$116/NMM!H$11*1000)</f>
        <v>0</v>
      </c>
      <c r="I210" s="226">
        <f>IF(I$116=0,0,I$116/NMM!I$11*1000)</f>
        <v>0</v>
      </c>
      <c r="J210" s="226">
        <f>IF(J$116=0,0,J$116/NMM!J$11*1000)</f>
        <v>0</v>
      </c>
      <c r="K210" s="226">
        <f>IF(K$116=0,0,K$116/NMM!K$11*1000)</f>
        <v>0</v>
      </c>
      <c r="L210" s="226">
        <f>IF(L$116=0,0,L$116/NMM!L$11*1000)</f>
        <v>0</v>
      </c>
      <c r="M210" s="226">
        <f>IF(M$116=0,0,M$116/NMM!M$11*1000)</f>
        <v>0</v>
      </c>
      <c r="N210" s="226">
        <f>IF(N$116=0,0,N$116/NMM!N$11*1000)</f>
        <v>0</v>
      </c>
      <c r="O210" s="226">
        <f>IF(O$116=0,0,O$116/NMM!O$11*1000)</f>
        <v>0</v>
      </c>
      <c r="P210" s="226">
        <f>IF(P$116=0,0,P$116/NMM!P$11*1000)</f>
        <v>0</v>
      </c>
      <c r="Q210" s="226">
        <f>IF(Q$116=0,0,Q$116/NMM!Q$11*1000)</f>
        <v>0</v>
      </c>
    </row>
    <row r="211" spans="1:17" x14ac:dyDescent="0.25">
      <c r="A211" s="72" t="s">
        <v>203</v>
      </c>
      <c r="B211" s="224">
        <f>IF(B$124=0,0,B$124/NMM!B$11*1000)</f>
        <v>0</v>
      </c>
      <c r="C211" s="224">
        <f>IF(C$124=0,0,C$124/NMM!C$11*1000)</f>
        <v>0</v>
      </c>
      <c r="D211" s="224">
        <f>IF(D$124=0,0,D$124/NMM!D$11*1000)</f>
        <v>0</v>
      </c>
      <c r="E211" s="224">
        <f>IF(E$124=0,0,E$124/NMM!E$11*1000)</f>
        <v>0</v>
      </c>
      <c r="F211" s="224">
        <f>IF(F$124=0,0,F$124/NMM!F$11*1000)</f>
        <v>0</v>
      </c>
      <c r="G211" s="224">
        <f>IF(G$124=0,0,G$124/NMM!G$11*1000)</f>
        <v>0</v>
      </c>
      <c r="H211" s="224">
        <f>IF(H$124=0,0,H$124/NMM!H$11*1000)</f>
        <v>0</v>
      </c>
      <c r="I211" s="224">
        <f>IF(I$124=0,0,I$124/NMM!I$11*1000)</f>
        <v>0</v>
      </c>
      <c r="J211" s="224">
        <f>IF(J$124=0,0,J$124/NMM!J$11*1000)</f>
        <v>0</v>
      </c>
      <c r="K211" s="224">
        <f>IF(K$124=0,0,K$124/NMM!K$11*1000)</f>
        <v>0</v>
      </c>
      <c r="L211" s="224">
        <f>IF(L$124=0,0,L$124/NMM!L$11*1000)</f>
        <v>0</v>
      </c>
      <c r="M211" s="224">
        <f>IF(M$124=0,0,M$124/NMM!M$11*1000)</f>
        <v>0</v>
      </c>
      <c r="N211" s="224">
        <f>IF(N$124=0,0,N$124/NMM!N$11*1000)</f>
        <v>0</v>
      </c>
      <c r="O211" s="224">
        <f>IF(O$124=0,0,O$124/NMM!O$11*1000)</f>
        <v>0</v>
      </c>
      <c r="P211" s="224">
        <f>IF(P$124=0,0,P$124/NMM!P$11*1000)</f>
        <v>0</v>
      </c>
      <c r="Q211" s="224">
        <f>IF(Q$124=0,0,Q$124/NMM!Q$11*1000)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369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0</v>
      </c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</row>
    <row r="17" spans="1:17" x14ac:dyDescent="0.25">
      <c r="A17" s="152" t="s">
        <v>227</v>
      </c>
      <c r="B17" s="151">
        <v>0</v>
      </c>
      <c r="C17" s="151">
        <v>0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0" t="s">
        <v>33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0</v>
      </c>
      <c r="C36" s="204">
        <v>0</v>
      </c>
      <c r="D36" s="204">
        <v>0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243" t="s">
        <v>211</v>
      </c>
      <c r="B44" s="242">
        <v>0</v>
      </c>
      <c r="C44" s="242">
        <v>0</v>
      </c>
      <c r="D44" s="242">
        <v>0</v>
      </c>
      <c r="E44" s="242">
        <v>0</v>
      </c>
      <c r="F44" s="242">
        <v>0</v>
      </c>
      <c r="G44" s="242">
        <v>0</v>
      </c>
      <c r="H44" s="242">
        <v>0</v>
      </c>
      <c r="I44" s="242">
        <v>0</v>
      </c>
      <c r="J44" s="242">
        <v>0</v>
      </c>
      <c r="K44" s="242">
        <v>0</v>
      </c>
      <c r="L44" s="242">
        <v>0</v>
      </c>
      <c r="M44" s="242">
        <v>0</v>
      </c>
      <c r="N44" s="242">
        <v>0</v>
      </c>
      <c r="O44" s="242">
        <v>0</v>
      </c>
      <c r="P44" s="242">
        <v>0</v>
      </c>
      <c r="Q44" s="242">
        <v>0</v>
      </c>
    </row>
    <row r="45" spans="1:17" hidden="1" x14ac:dyDescent="0.25">
      <c r="A45" s="40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0</v>
      </c>
      <c r="C47" s="96">
        <v>0</v>
      </c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</v>
      </c>
      <c r="C52" s="158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8">
        <v>0</v>
      </c>
      <c r="M52" s="158">
        <v>0</v>
      </c>
      <c r="N52" s="158">
        <v>0</v>
      </c>
      <c r="O52" s="158">
        <v>0</v>
      </c>
      <c r="P52" s="158">
        <v>0</v>
      </c>
      <c r="Q52" s="158">
        <v>0</v>
      </c>
    </row>
    <row r="53" spans="1:17" x14ac:dyDescent="0.25">
      <c r="A53" s="92" t="s">
        <v>125</v>
      </c>
      <c r="B53" s="91">
        <v>0</v>
      </c>
      <c r="C53" s="91">
        <v>0</v>
      </c>
      <c r="D53" s="91">
        <v>0</v>
      </c>
      <c r="E53" s="91">
        <v>0</v>
      </c>
      <c r="F53" s="91">
        <v>0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1:17" x14ac:dyDescent="0.25">
      <c r="A54" s="92" t="s">
        <v>26</v>
      </c>
      <c r="B54" s="91">
        <v>0</v>
      </c>
      <c r="C54" s="91">
        <v>0</v>
      </c>
      <c r="D54" s="91">
        <v>0</v>
      </c>
      <c r="E54" s="91">
        <v>0</v>
      </c>
      <c r="F54" s="91">
        <v>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</row>
    <row r="59" spans="1:17" x14ac:dyDescent="0.25">
      <c r="A59" s="152" t="s">
        <v>225</v>
      </c>
      <c r="B59" s="151">
        <v>0</v>
      </c>
      <c r="C59" s="151">
        <v>0</v>
      </c>
      <c r="D59" s="151">
        <v>0</v>
      </c>
      <c r="E59" s="151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51">
        <v>0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0</v>
      </c>
      <c r="I62" s="208">
        <v>0</v>
      </c>
      <c r="J62" s="208">
        <v>0</v>
      </c>
      <c r="K62" s="208">
        <v>0</v>
      </c>
      <c r="L62" s="208">
        <v>0</v>
      </c>
      <c r="M62" s="208">
        <v>0</v>
      </c>
      <c r="N62" s="208">
        <v>0</v>
      </c>
      <c r="O62" s="208">
        <v>0</v>
      </c>
      <c r="P62" s="208">
        <v>0</v>
      </c>
      <c r="Q62" s="208">
        <v>0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</v>
      </c>
      <c r="C65" s="151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0</v>
      </c>
      <c r="I65" s="151">
        <v>0</v>
      </c>
      <c r="J65" s="151">
        <v>0</v>
      </c>
      <c r="K65" s="151">
        <v>0</v>
      </c>
      <c r="L65" s="151">
        <v>0</v>
      </c>
      <c r="M65" s="151">
        <v>0</v>
      </c>
      <c r="N65" s="151">
        <v>0</v>
      </c>
      <c r="O65" s="151">
        <v>0</v>
      </c>
      <c r="P65" s="151">
        <v>0</v>
      </c>
      <c r="Q65" s="151">
        <v>0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0</v>
      </c>
      <c r="C77" s="204">
        <v>0</v>
      </c>
      <c r="D77" s="204">
        <v>0</v>
      </c>
      <c r="E77" s="204">
        <v>0</v>
      </c>
      <c r="F77" s="204">
        <v>0</v>
      </c>
      <c r="G77" s="204">
        <v>0</v>
      </c>
      <c r="H77" s="204">
        <v>0</v>
      </c>
      <c r="I77" s="204">
        <v>0</v>
      </c>
      <c r="J77" s="204">
        <v>0</v>
      </c>
      <c r="K77" s="204">
        <v>0</v>
      </c>
      <c r="L77" s="204">
        <v>0</v>
      </c>
      <c r="M77" s="204">
        <v>0</v>
      </c>
      <c r="N77" s="204">
        <v>0</v>
      </c>
      <c r="O77" s="204">
        <v>0</v>
      </c>
      <c r="P77" s="204">
        <v>0</v>
      </c>
      <c r="Q77" s="204">
        <v>0</v>
      </c>
    </row>
    <row r="78" spans="1:17" x14ac:dyDescent="0.25">
      <c r="A78" s="152" t="s">
        <v>222</v>
      </c>
      <c r="B78" s="261">
        <v>0</v>
      </c>
      <c r="C78" s="261">
        <v>0</v>
      </c>
      <c r="D78" s="261">
        <v>0</v>
      </c>
      <c r="E78" s="261">
        <v>0</v>
      </c>
      <c r="F78" s="261">
        <v>0</v>
      </c>
      <c r="G78" s="261">
        <v>0</v>
      </c>
      <c r="H78" s="261">
        <v>0</v>
      </c>
      <c r="I78" s="261">
        <v>0</v>
      </c>
      <c r="J78" s="261">
        <v>0</v>
      </c>
      <c r="K78" s="261">
        <v>0</v>
      </c>
      <c r="L78" s="261">
        <v>0</v>
      </c>
      <c r="M78" s="261">
        <v>0</v>
      </c>
      <c r="N78" s="261">
        <v>0</v>
      </c>
      <c r="O78" s="261">
        <v>0</v>
      </c>
      <c r="P78" s="261">
        <v>0</v>
      </c>
      <c r="Q78" s="261">
        <v>0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0</v>
      </c>
      <c r="C84" s="208">
        <v>0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0</v>
      </c>
      <c r="C87" s="204">
        <v>0</v>
      </c>
      <c r="D87" s="204">
        <v>0</v>
      </c>
      <c r="E87" s="204">
        <v>0</v>
      </c>
      <c r="F87" s="204">
        <v>0</v>
      </c>
      <c r="G87" s="204">
        <v>0</v>
      </c>
      <c r="H87" s="204">
        <v>0</v>
      </c>
      <c r="I87" s="204">
        <v>0</v>
      </c>
      <c r="J87" s="204">
        <v>0</v>
      </c>
      <c r="K87" s="204">
        <v>0</v>
      </c>
      <c r="L87" s="204">
        <v>0</v>
      </c>
      <c r="M87" s="204">
        <v>0</v>
      </c>
      <c r="N87" s="204">
        <v>0</v>
      </c>
      <c r="O87" s="204">
        <v>0</v>
      </c>
      <c r="P87" s="204">
        <v>0</v>
      </c>
      <c r="Q87" s="204">
        <v>0</v>
      </c>
    </row>
    <row r="88" spans="1:17" x14ac:dyDescent="0.25">
      <c r="A88" s="152" t="s">
        <v>220</v>
      </c>
      <c r="B88" s="261">
        <v>0</v>
      </c>
      <c r="C88" s="261">
        <v>0</v>
      </c>
      <c r="D88" s="261">
        <v>0</v>
      </c>
      <c r="E88" s="261">
        <v>0</v>
      </c>
      <c r="F88" s="261">
        <v>0</v>
      </c>
      <c r="G88" s="261">
        <v>0</v>
      </c>
      <c r="H88" s="261">
        <v>0</v>
      </c>
      <c r="I88" s="261">
        <v>0</v>
      </c>
      <c r="J88" s="261">
        <v>0</v>
      </c>
      <c r="K88" s="261">
        <v>0</v>
      </c>
      <c r="L88" s="261">
        <v>0</v>
      </c>
      <c r="M88" s="261">
        <v>0</v>
      </c>
      <c r="N88" s="261">
        <v>0</v>
      </c>
      <c r="O88" s="261">
        <v>0</v>
      </c>
      <c r="P88" s="261">
        <v>0</v>
      </c>
      <c r="Q88" s="261">
        <v>0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49" t="s">
        <v>219</v>
      </c>
      <c r="B94" s="262">
        <v>0</v>
      </c>
      <c r="C94" s="262">
        <v>0</v>
      </c>
      <c r="D94" s="262">
        <v>0</v>
      </c>
      <c r="E94" s="262">
        <v>0</v>
      </c>
      <c r="F94" s="262">
        <v>0</v>
      </c>
      <c r="G94" s="262">
        <v>0</v>
      </c>
      <c r="H94" s="262">
        <v>0</v>
      </c>
      <c r="I94" s="262">
        <v>0</v>
      </c>
      <c r="J94" s="262">
        <v>0</v>
      </c>
      <c r="K94" s="262">
        <v>0</v>
      </c>
      <c r="L94" s="262">
        <v>0</v>
      </c>
      <c r="M94" s="262">
        <v>0</v>
      </c>
      <c r="N94" s="262">
        <v>0</v>
      </c>
      <c r="O94" s="262">
        <v>0</v>
      </c>
      <c r="P94" s="262">
        <v>0</v>
      </c>
      <c r="Q94" s="262">
        <v>0</v>
      </c>
    </row>
    <row r="95" spans="1:17" hidden="1" x14ac:dyDescent="0.2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0</v>
      </c>
      <c r="C97" s="96">
        <v>0</v>
      </c>
      <c r="D97" s="96">
        <v>0</v>
      </c>
      <c r="E97" s="96">
        <v>0</v>
      </c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0</v>
      </c>
      <c r="C102" s="158">
        <v>0</v>
      </c>
      <c r="D102" s="158">
        <v>0</v>
      </c>
      <c r="E102" s="158">
        <v>0</v>
      </c>
      <c r="F102" s="158">
        <v>0</v>
      </c>
      <c r="G102" s="158">
        <v>0</v>
      </c>
      <c r="H102" s="158">
        <v>0</v>
      </c>
      <c r="I102" s="158">
        <v>0</v>
      </c>
      <c r="J102" s="158">
        <v>0</v>
      </c>
      <c r="K102" s="158">
        <v>0</v>
      </c>
      <c r="L102" s="158">
        <v>0</v>
      </c>
      <c r="M102" s="158">
        <v>0</v>
      </c>
      <c r="N102" s="158">
        <v>0</v>
      </c>
      <c r="O102" s="158">
        <v>0</v>
      </c>
      <c r="P102" s="158">
        <v>0</v>
      </c>
      <c r="Q102" s="158">
        <v>0</v>
      </c>
    </row>
    <row r="103" spans="1:17" x14ac:dyDescent="0.25">
      <c r="A103" s="92" t="s">
        <v>125</v>
      </c>
      <c r="B103" s="91">
        <v>0</v>
      </c>
      <c r="C103" s="91">
        <v>0</v>
      </c>
      <c r="D103" s="91">
        <v>0</v>
      </c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</row>
    <row r="104" spans="1:17" x14ac:dyDescent="0.25">
      <c r="A104" s="92" t="s">
        <v>26</v>
      </c>
      <c r="B104" s="91">
        <v>0</v>
      </c>
      <c r="C104" s="91">
        <v>0</v>
      </c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0</v>
      </c>
      <c r="C107" s="204">
        <v>0</v>
      </c>
      <c r="D107" s="204">
        <v>0</v>
      </c>
      <c r="E107" s="204">
        <v>0</v>
      </c>
      <c r="F107" s="204">
        <v>0</v>
      </c>
      <c r="G107" s="204">
        <v>0</v>
      </c>
      <c r="H107" s="204">
        <v>0</v>
      </c>
      <c r="I107" s="204">
        <v>0</v>
      </c>
      <c r="J107" s="204">
        <v>0</v>
      </c>
      <c r="K107" s="204">
        <v>0</v>
      </c>
      <c r="L107" s="204">
        <v>0</v>
      </c>
      <c r="M107" s="204">
        <v>0</v>
      </c>
      <c r="N107" s="204">
        <v>0</v>
      </c>
      <c r="O107" s="204">
        <v>0</v>
      </c>
      <c r="P107" s="204">
        <v>0</v>
      </c>
      <c r="Q107" s="204">
        <v>0</v>
      </c>
    </row>
    <row r="108" spans="1:17" x14ac:dyDescent="0.25">
      <c r="A108" s="152" t="s">
        <v>218</v>
      </c>
      <c r="B108" s="151">
        <v>0</v>
      </c>
      <c r="C108" s="151">
        <v>0</v>
      </c>
      <c r="D108" s="151">
        <v>0</v>
      </c>
      <c r="E108" s="151">
        <v>0</v>
      </c>
      <c r="F108" s="151">
        <v>0</v>
      </c>
      <c r="G108" s="151">
        <v>0</v>
      </c>
      <c r="H108" s="151">
        <v>0</v>
      </c>
      <c r="I108" s="151">
        <v>0</v>
      </c>
      <c r="J108" s="151">
        <v>0</v>
      </c>
      <c r="K108" s="151">
        <v>0</v>
      </c>
      <c r="L108" s="151">
        <v>0</v>
      </c>
      <c r="M108" s="151">
        <v>0</v>
      </c>
      <c r="N108" s="151">
        <v>0</v>
      </c>
      <c r="O108" s="151">
        <v>0</v>
      </c>
      <c r="P108" s="151">
        <v>0</v>
      </c>
      <c r="Q108" s="151">
        <v>0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</v>
      </c>
      <c r="C113" s="208">
        <v>0</v>
      </c>
      <c r="D113" s="208">
        <v>0</v>
      </c>
      <c r="E113" s="208">
        <v>0</v>
      </c>
      <c r="F113" s="208">
        <v>0</v>
      </c>
      <c r="G113" s="208">
        <v>0</v>
      </c>
      <c r="H113" s="208">
        <v>0</v>
      </c>
      <c r="I113" s="208">
        <v>0</v>
      </c>
      <c r="J113" s="208">
        <v>0</v>
      </c>
      <c r="K113" s="208">
        <v>0</v>
      </c>
      <c r="L113" s="208">
        <v>0</v>
      </c>
      <c r="M113" s="208">
        <v>0</v>
      </c>
      <c r="N113" s="208">
        <v>0</v>
      </c>
      <c r="O113" s="208">
        <v>0</v>
      </c>
      <c r="P113" s="208">
        <v>0</v>
      </c>
      <c r="Q113" s="208">
        <v>0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0</v>
      </c>
      <c r="C116" s="204">
        <v>0</v>
      </c>
      <c r="D116" s="204">
        <v>0</v>
      </c>
      <c r="E116" s="204">
        <v>0</v>
      </c>
      <c r="F116" s="204">
        <v>0</v>
      </c>
      <c r="G116" s="204">
        <v>0</v>
      </c>
      <c r="H116" s="204">
        <v>0</v>
      </c>
      <c r="I116" s="204">
        <v>0</v>
      </c>
      <c r="J116" s="204">
        <v>0</v>
      </c>
      <c r="K116" s="204">
        <v>0</v>
      </c>
      <c r="L116" s="204">
        <v>0</v>
      </c>
      <c r="M116" s="204">
        <v>0</v>
      </c>
      <c r="N116" s="204">
        <v>0</v>
      </c>
      <c r="O116" s="204">
        <v>0</v>
      </c>
      <c r="P116" s="204">
        <v>0</v>
      </c>
      <c r="Q116" s="204">
        <v>0</v>
      </c>
    </row>
    <row r="117" spans="1:17" x14ac:dyDescent="0.25">
      <c r="A117" s="152" t="s">
        <v>216</v>
      </c>
      <c r="B117" s="151">
        <v>0</v>
      </c>
      <c r="C117" s="151">
        <v>0</v>
      </c>
      <c r="D117" s="151">
        <v>0</v>
      </c>
      <c r="E117" s="151">
        <v>0</v>
      </c>
      <c r="F117" s="151">
        <v>0</v>
      </c>
      <c r="G117" s="151">
        <v>0</v>
      </c>
      <c r="H117" s="151">
        <v>0</v>
      </c>
      <c r="I117" s="151">
        <v>0</v>
      </c>
      <c r="J117" s="151">
        <v>0</v>
      </c>
      <c r="K117" s="151">
        <v>0</v>
      </c>
      <c r="L117" s="151">
        <v>0</v>
      </c>
      <c r="M117" s="151">
        <v>0</v>
      </c>
      <c r="N117" s="151">
        <v>0</v>
      </c>
      <c r="O117" s="151">
        <v>0</v>
      </c>
      <c r="P117" s="151">
        <v>0</v>
      </c>
      <c r="Q117" s="151">
        <v>0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0</v>
      </c>
      <c r="C122" s="208">
        <v>0</v>
      </c>
      <c r="D122" s="208">
        <v>0</v>
      </c>
      <c r="E122" s="208">
        <v>0</v>
      </c>
      <c r="F122" s="208">
        <v>0</v>
      </c>
      <c r="G122" s="208">
        <v>0</v>
      </c>
      <c r="H122" s="208">
        <v>0</v>
      </c>
      <c r="I122" s="208">
        <v>0</v>
      </c>
      <c r="J122" s="208">
        <v>0</v>
      </c>
      <c r="K122" s="208">
        <v>0</v>
      </c>
      <c r="L122" s="208">
        <v>0</v>
      </c>
      <c r="M122" s="208">
        <v>0</v>
      </c>
      <c r="N122" s="208">
        <v>0</v>
      </c>
      <c r="O122" s="208">
        <v>0</v>
      </c>
      <c r="P122" s="208">
        <v>0</v>
      </c>
      <c r="Q122" s="208">
        <v>0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243" t="s">
        <v>203</v>
      </c>
      <c r="B124" s="242">
        <v>0</v>
      </c>
      <c r="C124" s="242">
        <v>0</v>
      </c>
      <c r="D124" s="242">
        <v>0</v>
      </c>
      <c r="E124" s="242">
        <v>0</v>
      </c>
      <c r="F124" s="242">
        <v>0</v>
      </c>
      <c r="G124" s="242">
        <v>0</v>
      </c>
      <c r="H124" s="242">
        <v>0</v>
      </c>
      <c r="I124" s="242">
        <v>0</v>
      </c>
      <c r="J124" s="242">
        <v>0</v>
      </c>
      <c r="K124" s="242">
        <v>0</v>
      </c>
      <c r="L124" s="242">
        <v>0</v>
      </c>
      <c r="M124" s="242">
        <v>0</v>
      </c>
      <c r="N124" s="242">
        <v>0</v>
      </c>
      <c r="O124" s="242">
        <v>0</v>
      </c>
      <c r="P124" s="242">
        <v>0</v>
      </c>
      <c r="Q124" s="242">
        <v>0</v>
      </c>
    </row>
    <row r="125" spans="1:17" hidden="1" x14ac:dyDescent="0.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129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SUM(B130:B135,B137:B140)</f>
        <v>0</v>
      </c>
      <c r="C129" s="77">
        <f t="shared" si="0"/>
        <v>0</v>
      </c>
      <c r="D129" s="77">
        <f t="shared" si="0"/>
        <v>0</v>
      </c>
      <c r="E129" s="77">
        <f t="shared" si="0"/>
        <v>0</v>
      </c>
      <c r="F129" s="77">
        <f t="shared" si="0"/>
        <v>0</v>
      </c>
      <c r="G129" s="77">
        <f t="shared" si="0"/>
        <v>0</v>
      </c>
      <c r="H129" s="77">
        <f t="shared" si="0"/>
        <v>0</v>
      </c>
      <c r="I129" s="77">
        <f t="shared" si="0"/>
        <v>0</v>
      </c>
      <c r="J129" s="77">
        <f t="shared" si="0"/>
        <v>0</v>
      </c>
      <c r="K129" s="77">
        <f t="shared" si="0"/>
        <v>0</v>
      </c>
      <c r="L129" s="77">
        <f t="shared" si="0"/>
        <v>0</v>
      </c>
      <c r="M129" s="77">
        <f t="shared" si="0"/>
        <v>0</v>
      </c>
      <c r="N129" s="77">
        <f t="shared" si="0"/>
        <v>0</v>
      </c>
      <c r="O129" s="77">
        <f t="shared" si="0"/>
        <v>0</v>
      </c>
      <c r="P129" s="77">
        <f t="shared" si="0"/>
        <v>0</v>
      </c>
      <c r="Q129" s="77">
        <f t="shared" si="0"/>
        <v>0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0</v>
      </c>
      <c r="C134" s="238">
        <f t="shared" si="5"/>
        <v>0</v>
      </c>
      <c r="D134" s="238">
        <f t="shared" si="5"/>
        <v>0</v>
      </c>
      <c r="E134" s="238">
        <f t="shared" si="5"/>
        <v>0</v>
      </c>
      <c r="F134" s="238">
        <f t="shared" si="5"/>
        <v>0</v>
      </c>
      <c r="G134" s="238">
        <f t="shared" si="5"/>
        <v>0</v>
      </c>
      <c r="H134" s="238">
        <f t="shared" si="5"/>
        <v>0</v>
      </c>
      <c r="I134" s="238">
        <f t="shared" si="5"/>
        <v>0</v>
      </c>
      <c r="J134" s="238">
        <f t="shared" si="5"/>
        <v>0</v>
      </c>
      <c r="K134" s="238">
        <f t="shared" si="5"/>
        <v>0</v>
      </c>
      <c r="L134" s="238">
        <f t="shared" si="5"/>
        <v>0</v>
      </c>
      <c r="M134" s="238">
        <f t="shared" si="5"/>
        <v>0</v>
      </c>
      <c r="N134" s="238">
        <f t="shared" si="5"/>
        <v>0</v>
      </c>
      <c r="O134" s="238">
        <f t="shared" si="5"/>
        <v>0</v>
      </c>
      <c r="P134" s="238">
        <f t="shared" si="5"/>
        <v>0</v>
      </c>
      <c r="Q134" s="238">
        <f t="shared" si="5"/>
        <v>0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</v>
      </c>
      <c r="C136" s="237">
        <f t="shared" si="7"/>
        <v>0</v>
      </c>
      <c r="D136" s="237">
        <f t="shared" si="7"/>
        <v>0</v>
      </c>
      <c r="E136" s="237">
        <f t="shared" si="7"/>
        <v>0</v>
      </c>
      <c r="F136" s="237">
        <f t="shared" si="7"/>
        <v>0</v>
      </c>
      <c r="G136" s="237">
        <f t="shared" si="7"/>
        <v>0</v>
      </c>
      <c r="H136" s="237">
        <f t="shared" si="7"/>
        <v>0</v>
      </c>
      <c r="I136" s="237">
        <f t="shared" si="7"/>
        <v>0</v>
      </c>
      <c r="J136" s="237">
        <f t="shared" si="7"/>
        <v>0</v>
      </c>
      <c r="K136" s="237">
        <f t="shared" si="7"/>
        <v>0</v>
      </c>
      <c r="L136" s="237">
        <f t="shared" si="7"/>
        <v>0</v>
      </c>
      <c r="M136" s="237">
        <f t="shared" si="7"/>
        <v>0</v>
      </c>
      <c r="N136" s="237">
        <f t="shared" si="7"/>
        <v>0</v>
      </c>
      <c r="O136" s="237">
        <f t="shared" si="7"/>
        <v>0</v>
      </c>
      <c r="P136" s="237">
        <f t="shared" si="7"/>
        <v>0</v>
      </c>
      <c r="Q136" s="237">
        <f t="shared" si="7"/>
        <v>0</v>
      </c>
    </row>
    <row r="137" spans="1:17" x14ac:dyDescent="0.25">
      <c r="A137" s="142" t="s">
        <v>227</v>
      </c>
      <c r="B137" s="235">
        <f t="shared" ref="B137:Q137" si="8">IF(B$17=0,0,B$17/B$5)</f>
        <v>0</v>
      </c>
      <c r="C137" s="235">
        <f t="shared" si="8"/>
        <v>0</v>
      </c>
      <c r="D137" s="235">
        <f t="shared" si="8"/>
        <v>0</v>
      </c>
      <c r="E137" s="235">
        <f t="shared" si="8"/>
        <v>0</v>
      </c>
      <c r="F137" s="235">
        <f t="shared" si="8"/>
        <v>0</v>
      </c>
      <c r="G137" s="235">
        <f t="shared" si="8"/>
        <v>0</v>
      </c>
      <c r="H137" s="235">
        <f t="shared" si="8"/>
        <v>0</v>
      </c>
      <c r="I137" s="235">
        <f t="shared" si="8"/>
        <v>0</v>
      </c>
      <c r="J137" s="235">
        <f t="shared" si="8"/>
        <v>0</v>
      </c>
      <c r="K137" s="235">
        <f t="shared" si="8"/>
        <v>0</v>
      </c>
      <c r="L137" s="235">
        <f t="shared" si="8"/>
        <v>0</v>
      </c>
      <c r="M137" s="235">
        <f t="shared" si="8"/>
        <v>0</v>
      </c>
      <c r="N137" s="235">
        <f t="shared" si="8"/>
        <v>0</v>
      </c>
      <c r="O137" s="235">
        <f t="shared" si="8"/>
        <v>0</v>
      </c>
      <c r="P137" s="235">
        <f t="shared" si="8"/>
        <v>0</v>
      </c>
      <c r="Q137" s="235">
        <f t="shared" si="8"/>
        <v>0</v>
      </c>
    </row>
    <row r="138" spans="1:17" x14ac:dyDescent="0.25">
      <c r="A138" s="142" t="s">
        <v>226</v>
      </c>
      <c r="B138" s="235">
        <f t="shared" ref="B138:Q138" si="9">IF(B$25=0,0,B$25/B$5)</f>
        <v>0</v>
      </c>
      <c r="C138" s="235">
        <f t="shared" si="9"/>
        <v>0</v>
      </c>
      <c r="D138" s="235">
        <f t="shared" si="9"/>
        <v>0</v>
      </c>
      <c r="E138" s="235">
        <f t="shared" si="9"/>
        <v>0</v>
      </c>
      <c r="F138" s="235">
        <f t="shared" si="9"/>
        <v>0</v>
      </c>
      <c r="G138" s="235">
        <f t="shared" si="9"/>
        <v>0</v>
      </c>
      <c r="H138" s="235">
        <f t="shared" si="9"/>
        <v>0</v>
      </c>
      <c r="I138" s="235">
        <f t="shared" si="9"/>
        <v>0</v>
      </c>
      <c r="J138" s="235">
        <f t="shared" si="9"/>
        <v>0</v>
      </c>
      <c r="K138" s="235">
        <f t="shared" si="9"/>
        <v>0</v>
      </c>
      <c r="L138" s="235">
        <f t="shared" si="9"/>
        <v>0</v>
      </c>
      <c r="M138" s="235">
        <f t="shared" si="9"/>
        <v>0</v>
      </c>
      <c r="N138" s="235">
        <f t="shared" si="9"/>
        <v>0</v>
      </c>
      <c r="O138" s="235">
        <f t="shared" si="9"/>
        <v>0</v>
      </c>
      <c r="P138" s="235">
        <f t="shared" si="9"/>
        <v>0</v>
      </c>
      <c r="Q138" s="235">
        <f t="shared" si="9"/>
        <v>0</v>
      </c>
    </row>
    <row r="139" spans="1:17" x14ac:dyDescent="0.25">
      <c r="A139" s="127" t="s">
        <v>212</v>
      </c>
      <c r="B139" s="237">
        <f t="shared" ref="B139:Q139" si="10">IF(B$36=0,0,B$36/B$5)</f>
        <v>0</v>
      </c>
      <c r="C139" s="237">
        <f t="shared" si="10"/>
        <v>0</v>
      </c>
      <c r="D139" s="237">
        <f t="shared" si="10"/>
        <v>0</v>
      </c>
      <c r="E139" s="237">
        <f t="shared" si="10"/>
        <v>0</v>
      </c>
      <c r="F139" s="237">
        <f t="shared" si="10"/>
        <v>0</v>
      </c>
      <c r="G139" s="237">
        <f t="shared" si="10"/>
        <v>0</v>
      </c>
      <c r="H139" s="237">
        <f t="shared" si="10"/>
        <v>0</v>
      </c>
      <c r="I139" s="237">
        <f t="shared" si="10"/>
        <v>0</v>
      </c>
      <c r="J139" s="237">
        <f t="shared" si="10"/>
        <v>0</v>
      </c>
      <c r="K139" s="237">
        <f t="shared" si="10"/>
        <v>0</v>
      </c>
      <c r="L139" s="237">
        <f t="shared" si="10"/>
        <v>0</v>
      </c>
      <c r="M139" s="237">
        <f t="shared" si="10"/>
        <v>0</v>
      </c>
      <c r="N139" s="237">
        <f t="shared" si="10"/>
        <v>0</v>
      </c>
      <c r="O139" s="237">
        <f t="shared" si="10"/>
        <v>0</v>
      </c>
      <c r="P139" s="237">
        <f t="shared" si="10"/>
        <v>0</v>
      </c>
      <c r="Q139" s="237">
        <f t="shared" si="10"/>
        <v>0</v>
      </c>
    </row>
    <row r="140" spans="1:17" x14ac:dyDescent="0.25">
      <c r="A140" s="72" t="s">
        <v>211</v>
      </c>
      <c r="B140" s="234">
        <f t="shared" ref="B140:Q140" si="11">IF(B$44=0,0,B$44/B$5)</f>
        <v>0</v>
      </c>
      <c r="C140" s="234">
        <f t="shared" si="11"/>
        <v>0</v>
      </c>
      <c r="D140" s="234">
        <f t="shared" si="11"/>
        <v>0</v>
      </c>
      <c r="E140" s="234">
        <f t="shared" si="11"/>
        <v>0</v>
      </c>
      <c r="F140" s="234">
        <f t="shared" si="11"/>
        <v>0</v>
      </c>
      <c r="G140" s="234">
        <f t="shared" si="11"/>
        <v>0</v>
      </c>
      <c r="H140" s="234">
        <f t="shared" si="11"/>
        <v>0</v>
      </c>
      <c r="I140" s="234">
        <f t="shared" si="11"/>
        <v>0</v>
      </c>
      <c r="J140" s="234">
        <f t="shared" si="11"/>
        <v>0</v>
      </c>
      <c r="K140" s="234">
        <f t="shared" si="11"/>
        <v>0</v>
      </c>
      <c r="L140" s="234">
        <f t="shared" si="11"/>
        <v>0</v>
      </c>
      <c r="M140" s="234">
        <f t="shared" si="11"/>
        <v>0</v>
      </c>
      <c r="N140" s="234">
        <f t="shared" si="11"/>
        <v>0</v>
      </c>
      <c r="O140" s="234">
        <f t="shared" si="11"/>
        <v>0</v>
      </c>
      <c r="P140" s="234">
        <f t="shared" si="11"/>
        <v>0</v>
      </c>
      <c r="Q140" s="234">
        <f t="shared" si="11"/>
        <v>0</v>
      </c>
    </row>
    <row r="141" spans="1:17" hidden="1" x14ac:dyDescent="0.25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2">SUM(B144:B149,B151:B153,B155:B156,B158:B159)</f>
        <v>0</v>
      </c>
      <c r="C143" s="77">
        <f t="shared" si="12"/>
        <v>0</v>
      </c>
      <c r="D143" s="77">
        <f t="shared" si="12"/>
        <v>0</v>
      </c>
      <c r="E143" s="77">
        <f t="shared" si="12"/>
        <v>0</v>
      </c>
      <c r="F143" s="77">
        <f t="shared" si="12"/>
        <v>0</v>
      </c>
      <c r="G143" s="77">
        <f t="shared" si="12"/>
        <v>0</v>
      </c>
      <c r="H143" s="77">
        <f t="shared" si="12"/>
        <v>0</v>
      </c>
      <c r="I143" s="77">
        <f t="shared" si="12"/>
        <v>0</v>
      </c>
      <c r="J143" s="77">
        <f t="shared" si="12"/>
        <v>0</v>
      </c>
      <c r="K143" s="77">
        <f t="shared" si="12"/>
        <v>0</v>
      </c>
      <c r="L143" s="77">
        <f t="shared" si="12"/>
        <v>0</v>
      </c>
      <c r="M143" s="77">
        <f t="shared" si="12"/>
        <v>0</v>
      </c>
      <c r="N143" s="77">
        <f t="shared" si="12"/>
        <v>0</v>
      </c>
      <c r="O143" s="77">
        <f t="shared" si="12"/>
        <v>0</v>
      </c>
      <c r="P143" s="77">
        <f t="shared" si="12"/>
        <v>0</v>
      </c>
      <c r="Q143" s="77">
        <f t="shared" si="12"/>
        <v>0</v>
      </c>
    </row>
    <row r="144" spans="1:17" x14ac:dyDescent="0.25">
      <c r="A144" s="132" t="s">
        <v>83</v>
      </c>
      <c r="B144" s="240">
        <f t="shared" ref="B144:Q144" si="13">IF(B$48=0,0,B$48/B$47)</f>
        <v>0</v>
      </c>
      <c r="C144" s="240">
        <f t="shared" si="13"/>
        <v>0</v>
      </c>
      <c r="D144" s="240">
        <f t="shared" si="13"/>
        <v>0</v>
      </c>
      <c r="E144" s="240">
        <f t="shared" si="13"/>
        <v>0</v>
      </c>
      <c r="F144" s="240">
        <f t="shared" si="13"/>
        <v>0</v>
      </c>
      <c r="G144" s="240">
        <f t="shared" si="13"/>
        <v>0</v>
      </c>
      <c r="H144" s="240">
        <f t="shared" si="13"/>
        <v>0</v>
      </c>
      <c r="I144" s="240">
        <f t="shared" si="13"/>
        <v>0</v>
      </c>
      <c r="J144" s="240">
        <f t="shared" si="13"/>
        <v>0</v>
      </c>
      <c r="K144" s="240">
        <f t="shared" si="13"/>
        <v>0</v>
      </c>
      <c r="L144" s="240">
        <f t="shared" si="13"/>
        <v>0</v>
      </c>
      <c r="M144" s="240">
        <f t="shared" si="13"/>
        <v>0</v>
      </c>
      <c r="N144" s="240">
        <f t="shared" si="13"/>
        <v>0</v>
      </c>
      <c r="O144" s="240">
        <f t="shared" si="13"/>
        <v>0</v>
      </c>
      <c r="P144" s="240">
        <f t="shared" si="13"/>
        <v>0</v>
      </c>
      <c r="Q144" s="240">
        <f t="shared" si="13"/>
        <v>0</v>
      </c>
    </row>
    <row r="145" spans="1:17" x14ac:dyDescent="0.25">
      <c r="A145" s="76" t="s">
        <v>82</v>
      </c>
      <c r="B145" s="239">
        <f t="shared" ref="B145:Q145" si="14">IF(B$49=0,0,B$49/B$47)</f>
        <v>0</v>
      </c>
      <c r="C145" s="239">
        <f t="shared" si="14"/>
        <v>0</v>
      </c>
      <c r="D145" s="239">
        <f t="shared" si="14"/>
        <v>0</v>
      </c>
      <c r="E145" s="239">
        <f t="shared" si="14"/>
        <v>0</v>
      </c>
      <c r="F145" s="239">
        <f t="shared" si="14"/>
        <v>0</v>
      </c>
      <c r="G145" s="239">
        <f t="shared" si="14"/>
        <v>0</v>
      </c>
      <c r="H145" s="239">
        <f t="shared" si="14"/>
        <v>0</v>
      </c>
      <c r="I145" s="239">
        <f t="shared" si="14"/>
        <v>0</v>
      </c>
      <c r="J145" s="239">
        <f t="shared" si="14"/>
        <v>0</v>
      </c>
      <c r="K145" s="239">
        <f t="shared" si="14"/>
        <v>0</v>
      </c>
      <c r="L145" s="239">
        <f t="shared" si="14"/>
        <v>0</v>
      </c>
      <c r="M145" s="239">
        <f t="shared" si="14"/>
        <v>0</v>
      </c>
      <c r="N145" s="239">
        <f t="shared" si="14"/>
        <v>0</v>
      </c>
      <c r="O145" s="239">
        <f t="shared" si="14"/>
        <v>0</v>
      </c>
      <c r="P145" s="239">
        <f t="shared" si="14"/>
        <v>0</v>
      </c>
      <c r="Q145" s="239">
        <f t="shared" si="14"/>
        <v>0</v>
      </c>
    </row>
    <row r="146" spans="1:17" x14ac:dyDescent="0.25">
      <c r="A146" s="76" t="s">
        <v>81</v>
      </c>
      <c r="B146" s="239">
        <f t="shared" ref="B146:Q146" si="15">IF(B$50=0,0,B$50/B$47)</f>
        <v>0</v>
      </c>
      <c r="C146" s="239">
        <f t="shared" si="15"/>
        <v>0</v>
      </c>
      <c r="D146" s="239">
        <f t="shared" si="15"/>
        <v>0</v>
      </c>
      <c r="E146" s="239">
        <f t="shared" si="15"/>
        <v>0</v>
      </c>
      <c r="F146" s="239">
        <f t="shared" si="15"/>
        <v>0</v>
      </c>
      <c r="G146" s="239">
        <f t="shared" si="15"/>
        <v>0</v>
      </c>
      <c r="H146" s="239">
        <f t="shared" si="15"/>
        <v>0</v>
      </c>
      <c r="I146" s="239">
        <f t="shared" si="15"/>
        <v>0</v>
      </c>
      <c r="J146" s="239">
        <f t="shared" si="15"/>
        <v>0</v>
      </c>
      <c r="K146" s="239">
        <f t="shared" si="15"/>
        <v>0</v>
      </c>
      <c r="L146" s="239">
        <f t="shared" si="15"/>
        <v>0</v>
      </c>
      <c r="M146" s="239">
        <f t="shared" si="15"/>
        <v>0</v>
      </c>
      <c r="N146" s="239">
        <f t="shared" si="15"/>
        <v>0</v>
      </c>
      <c r="O146" s="239">
        <f t="shared" si="15"/>
        <v>0</v>
      </c>
      <c r="P146" s="239">
        <f t="shared" si="15"/>
        <v>0</v>
      </c>
      <c r="Q146" s="239">
        <f t="shared" si="15"/>
        <v>0</v>
      </c>
    </row>
    <row r="147" spans="1:17" x14ac:dyDescent="0.25">
      <c r="A147" s="76" t="s">
        <v>80</v>
      </c>
      <c r="B147" s="239">
        <f t="shared" ref="B147:Q147" si="16">IF(B$51=0,0,B$51/B$47)</f>
        <v>0</v>
      </c>
      <c r="C147" s="239">
        <f t="shared" si="16"/>
        <v>0</v>
      </c>
      <c r="D147" s="239">
        <f t="shared" si="16"/>
        <v>0</v>
      </c>
      <c r="E147" s="239">
        <f t="shared" si="16"/>
        <v>0</v>
      </c>
      <c r="F147" s="239">
        <f t="shared" si="16"/>
        <v>0</v>
      </c>
      <c r="G147" s="239">
        <f t="shared" si="16"/>
        <v>0</v>
      </c>
      <c r="H147" s="239">
        <f t="shared" si="16"/>
        <v>0</v>
      </c>
      <c r="I147" s="239">
        <f t="shared" si="16"/>
        <v>0</v>
      </c>
      <c r="J147" s="239">
        <f t="shared" si="16"/>
        <v>0</v>
      </c>
      <c r="K147" s="239">
        <f t="shared" si="16"/>
        <v>0</v>
      </c>
      <c r="L147" s="239">
        <f t="shared" si="16"/>
        <v>0</v>
      </c>
      <c r="M147" s="239">
        <f t="shared" si="16"/>
        <v>0</v>
      </c>
      <c r="N147" s="239">
        <f t="shared" si="16"/>
        <v>0</v>
      </c>
      <c r="O147" s="239">
        <f t="shared" si="16"/>
        <v>0</v>
      </c>
      <c r="P147" s="239">
        <f t="shared" si="16"/>
        <v>0</v>
      </c>
      <c r="Q147" s="239">
        <f t="shared" si="16"/>
        <v>0</v>
      </c>
    </row>
    <row r="148" spans="1:17" x14ac:dyDescent="0.25">
      <c r="A148" s="129" t="s">
        <v>79</v>
      </c>
      <c r="B148" s="238">
        <f t="shared" ref="B148:Q148" si="17">IF(B$52=0,0,B$52/B$47)</f>
        <v>0</v>
      </c>
      <c r="C148" s="238">
        <f t="shared" si="17"/>
        <v>0</v>
      </c>
      <c r="D148" s="238">
        <f t="shared" si="17"/>
        <v>0</v>
      </c>
      <c r="E148" s="238">
        <f t="shared" si="17"/>
        <v>0</v>
      </c>
      <c r="F148" s="238">
        <f t="shared" si="17"/>
        <v>0</v>
      </c>
      <c r="G148" s="238">
        <f t="shared" si="17"/>
        <v>0</v>
      </c>
      <c r="H148" s="238">
        <f t="shared" si="17"/>
        <v>0</v>
      </c>
      <c r="I148" s="238">
        <f t="shared" si="17"/>
        <v>0</v>
      </c>
      <c r="J148" s="238">
        <f t="shared" si="17"/>
        <v>0</v>
      </c>
      <c r="K148" s="238">
        <f t="shared" si="17"/>
        <v>0</v>
      </c>
      <c r="L148" s="238">
        <f t="shared" si="17"/>
        <v>0</v>
      </c>
      <c r="M148" s="238">
        <f t="shared" si="17"/>
        <v>0</v>
      </c>
      <c r="N148" s="238">
        <f t="shared" si="17"/>
        <v>0</v>
      </c>
      <c r="O148" s="238">
        <f t="shared" si="17"/>
        <v>0</v>
      </c>
      <c r="P148" s="238">
        <f t="shared" si="17"/>
        <v>0</v>
      </c>
      <c r="Q148" s="238">
        <f t="shared" si="17"/>
        <v>0</v>
      </c>
    </row>
    <row r="149" spans="1:17" x14ac:dyDescent="0.25">
      <c r="A149" s="127" t="s">
        <v>210</v>
      </c>
      <c r="B149" s="237">
        <f t="shared" ref="B149:Q149" si="18">IF(B$57=0,0,B$57/B$47)</f>
        <v>0</v>
      </c>
      <c r="C149" s="237">
        <f t="shared" si="18"/>
        <v>0</v>
      </c>
      <c r="D149" s="237">
        <f t="shared" si="18"/>
        <v>0</v>
      </c>
      <c r="E149" s="237">
        <f t="shared" si="18"/>
        <v>0</v>
      </c>
      <c r="F149" s="237">
        <f t="shared" si="18"/>
        <v>0</v>
      </c>
      <c r="G149" s="237">
        <f t="shared" si="18"/>
        <v>0</v>
      </c>
      <c r="H149" s="237">
        <f t="shared" si="18"/>
        <v>0</v>
      </c>
      <c r="I149" s="237">
        <f t="shared" si="18"/>
        <v>0</v>
      </c>
      <c r="J149" s="237">
        <f t="shared" si="18"/>
        <v>0</v>
      </c>
      <c r="K149" s="237">
        <f t="shared" si="18"/>
        <v>0</v>
      </c>
      <c r="L149" s="237">
        <f t="shared" si="18"/>
        <v>0</v>
      </c>
      <c r="M149" s="237">
        <f t="shared" si="18"/>
        <v>0</v>
      </c>
      <c r="N149" s="237">
        <f t="shared" si="18"/>
        <v>0</v>
      </c>
      <c r="O149" s="237">
        <f t="shared" si="18"/>
        <v>0</v>
      </c>
      <c r="P149" s="237">
        <f t="shared" si="18"/>
        <v>0</v>
      </c>
      <c r="Q149" s="237">
        <f t="shared" si="18"/>
        <v>0</v>
      </c>
    </row>
    <row r="150" spans="1:17" x14ac:dyDescent="0.25">
      <c r="A150" s="127" t="s">
        <v>209</v>
      </c>
      <c r="B150" s="237">
        <f t="shared" ref="B150:Q150" si="19">IF(B$58=0,0,B$58/B$47)</f>
        <v>0</v>
      </c>
      <c r="C150" s="237">
        <f t="shared" si="19"/>
        <v>0</v>
      </c>
      <c r="D150" s="237">
        <f t="shared" si="19"/>
        <v>0</v>
      </c>
      <c r="E150" s="237">
        <f t="shared" si="19"/>
        <v>0</v>
      </c>
      <c r="F150" s="237">
        <f t="shared" si="19"/>
        <v>0</v>
      </c>
      <c r="G150" s="237">
        <f t="shared" si="19"/>
        <v>0</v>
      </c>
      <c r="H150" s="237">
        <f t="shared" si="19"/>
        <v>0</v>
      </c>
      <c r="I150" s="237">
        <f t="shared" si="19"/>
        <v>0</v>
      </c>
      <c r="J150" s="237">
        <f t="shared" si="19"/>
        <v>0</v>
      </c>
      <c r="K150" s="237">
        <f t="shared" si="19"/>
        <v>0</v>
      </c>
      <c r="L150" s="237">
        <f t="shared" si="19"/>
        <v>0</v>
      </c>
      <c r="M150" s="237">
        <f t="shared" si="19"/>
        <v>0</v>
      </c>
      <c r="N150" s="237">
        <f t="shared" si="19"/>
        <v>0</v>
      </c>
      <c r="O150" s="237">
        <f t="shared" si="19"/>
        <v>0</v>
      </c>
      <c r="P150" s="237">
        <f t="shared" si="19"/>
        <v>0</v>
      </c>
      <c r="Q150" s="237">
        <f t="shared" si="19"/>
        <v>0</v>
      </c>
    </row>
    <row r="151" spans="1:17" x14ac:dyDescent="0.25">
      <c r="A151" s="142" t="s">
        <v>225</v>
      </c>
      <c r="B151" s="235">
        <f t="shared" ref="B151:Q151" si="20">IF(B$59=0,0,B$59/B$47)</f>
        <v>0</v>
      </c>
      <c r="C151" s="235">
        <f t="shared" si="20"/>
        <v>0</v>
      </c>
      <c r="D151" s="235">
        <f t="shared" si="20"/>
        <v>0</v>
      </c>
      <c r="E151" s="235">
        <f t="shared" si="20"/>
        <v>0</v>
      </c>
      <c r="F151" s="235">
        <f t="shared" si="20"/>
        <v>0</v>
      </c>
      <c r="G151" s="235">
        <f t="shared" si="20"/>
        <v>0</v>
      </c>
      <c r="H151" s="235">
        <f t="shared" si="20"/>
        <v>0</v>
      </c>
      <c r="I151" s="235">
        <f t="shared" si="20"/>
        <v>0</v>
      </c>
      <c r="J151" s="235">
        <f t="shared" si="20"/>
        <v>0</v>
      </c>
      <c r="K151" s="235">
        <f t="shared" si="20"/>
        <v>0</v>
      </c>
      <c r="L151" s="235">
        <f t="shared" si="20"/>
        <v>0</v>
      </c>
      <c r="M151" s="235">
        <f t="shared" si="20"/>
        <v>0</v>
      </c>
      <c r="N151" s="235">
        <f t="shared" si="20"/>
        <v>0</v>
      </c>
      <c r="O151" s="235">
        <f t="shared" si="20"/>
        <v>0</v>
      </c>
      <c r="P151" s="235">
        <f t="shared" si="20"/>
        <v>0</v>
      </c>
      <c r="Q151" s="235">
        <f t="shared" si="20"/>
        <v>0</v>
      </c>
    </row>
    <row r="152" spans="1:17" x14ac:dyDescent="0.25">
      <c r="A152" s="142" t="s">
        <v>224</v>
      </c>
      <c r="B152" s="235">
        <f t="shared" ref="B152:Q152" si="21">IF(B$65=0,0,B$65/B$47)</f>
        <v>0</v>
      </c>
      <c r="C152" s="235">
        <f t="shared" si="21"/>
        <v>0</v>
      </c>
      <c r="D152" s="235">
        <f t="shared" si="21"/>
        <v>0</v>
      </c>
      <c r="E152" s="235">
        <f t="shared" si="21"/>
        <v>0</v>
      </c>
      <c r="F152" s="235">
        <f t="shared" si="21"/>
        <v>0</v>
      </c>
      <c r="G152" s="235">
        <f t="shared" si="21"/>
        <v>0</v>
      </c>
      <c r="H152" s="235">
        <f t="shared" si="21"/>
        <v>0</v>
      </c>
      <c r="I152" s="235">
        <f t="shared" si="21"/>
        <v>0</v>
      </c>
      <c r="J152" s="235">
        <f t="shared" si="21"/>
        <v>0</v>
      </c>
      <c r="K152" s="235">
        <f t="shared" si="21"/>
        <v>0</v>
      </c>
      <c r="L152" s="235">
        <f t="shared" si="21"/>
        <v>0</v>
      </c>
      <c r="M152" s="235">
        <f t="shared" si="21"/>
        <v>0</v>
      </c>
      <c r="N152" s="235">
        <f t="shared" si="21"/>
        <v>0</v>
      </c>
      <c r="O152" s="235">
        <f t="shared" si="21"/>
        <v>0</v>
      </c>
      <c r="P152" s="235">
        <f t="shared" si="21"/>
        <v>0</v>
      </c>
      <c r="Q152" s="235">
        <f t="shared" si="21"/>
        <v>0</v>
      </c>
    </row>
    <row r="153" spans="1:17" x14ac:dyDescent="0.25">
      <c r="A153" s="142" t="s">
        <v>223</v>
      </c>
      <c r="B153" s="259">
        <f t="shared" ref="B153:Q153" si="22">IF(B$76=0,0,B$76/B$47)</f>
        <v>0</v>
      </c>
      <c r="C153" s="259">
        <f t="shared" si="22"/>
        <v>0</v>
      </c>
      <c r="D153" s="259">
        <f t="shared" si="22"/>
        <v>0</v>
      </c>
      <c r="E153" s="259">
        <f t="shared" si="22"/>
        <v>0</v>
      </c>
      <c r="F153" s="259">
        <f t="shared" si="22"/>
        <v>0</v>
      </c>
      <c r="G153" s="259">
        <f t="shared" si="22"/>
        <v>0</v>
      </c>
      <c r="H153" s="259">
        <f t="shared" si="22"/>
        <v>0</v>
      </c>
      <c r="I153" s="259">
        <f t="shared" si="22"/>
        <v>0</v>
      </c>
      <c r="J153" s="259">
        <f t="shared" si="22"/>
        <v>0</v>
      </c>
      <c r="K153" s="259">
        <f t="shared" si="22"/>
        <v>0</v>
      </c>
      <c r="L153" s="259">
        <f t="shared" si="22"/>
        <v>0</v>
      </c>
      <c r="M153" s="259">
        <f t="shared" si="22"/>
        <v>0</v>
      </c>
      <c r="N153" s="259">
        <f t="shared" si="22"/>
        <v>0</v>
      </c>
      <c r="O153" s="259">
        <f t="shared" si="22"/>
        <v>0</v>
      </c>
      <c r="P153" s="259">
        <f t="shared" si="22"/>
        <v>0</v>
      </c>
      <c r="Q153" s="259">
        <f t="shared" si="22"/>
        <v>0</v>
      </c>
    </row>
    <row r="154" spans="1:17" x14ac:dyDescent="0.25">
      <c r="A154" s="127" t="s">
        <v>208</v>
      </c>
      <c r="B154" s="237">
        <f t="shared" ref="B154:Q154" si="23">IF(B$77=0,0,B$77/B$47)</f>
        <v>0</v>
      </c>
      <c r="C154" s="237">
        <f t="shared" si="23"/>
        <v>0</v>
      </c>
      <c r="D154" s="237">
        <f t="shared" si="23"/>
        <v>0</v>
      </c>
      <c r="E154" s="237">
        <f t="shared" si="23"/>
        <v>0</v>
      </c>
      <c r="F154" s="237">
        <f t="shared" si="23"/>
        <v>0</v>
      </c>
      <c r="G154" s="237">
        <f t="shared" si="23"/>
        <v>0</v>
      </c>
      <c r="H154" s="237">
        <f t="shared" si="23"/>
        <v>0</v>
      </c>
      <c r="I154" s="237">
        <f t="shared" si="23"/>
        <v>0</v>
      </c>
      <c r="J154" s="237">
        <f t="shared" si="23"/>
        <v>0</v>
      </c>
      <c r="K154" s="237">
        <f t="shared" si="23"/>
        <v>0</v>
      </c>
      <c r="L154" s="237">
        <f t="shared" si="23"/>
        <v>0</v>
      </c>
      <c r="M154" s="237">
        <f t="shared" si="23"/>
        <v>0</v>
      </c>
      <c r="N154" s="237">
        <f t="shared" si="23"/>
        <v>0</v>
      </c>
      <c r="O154" s="237">
        <f t="shared" si="23"/>
        <v>0</v>
      </c>
      <c r="P154" s="237">
        <f t="shared" si="23"/>
        <v>0</v>
      </c>
      <c r="Q154" s="237">
        <f t="shared" si="23"/>
        <v>0</v>
      </c>
    </row>
    <row r="155" spans="1:17" x14ac:dyDescent="0.25">
      <c r="A155" s="142" t="s">
        <v>222</v>
      </c>
      <c r="B155" s="259">
        <f t="shared" ref="B155:Q155" si="24">IF(B$78=0,0,B$78/B$47)</f>
        <v>0</v>
      </c>
      <c r="C155" s="259">
        <f t="shared" si="24"/>
        <v>0</v>
      </c>
      <c r="D155" s="259">
        <f t="shared" si="24"/>
        <v>0</v>
      </c>
      <c r="E155" s="259">
        <f t="shared" si="24"/>
        <v>0</v>
      </c>
      <c r="F155" s="259">
        <f t="shared" si="24"/>
        <v>0</v>
      </c>
      <c r="G155" s="259">
        <f t="shared" si="24"/>
        <v>0</v>
      </c>
      <c r="H155" s="259">
        <f t="shared" si="24"/>
        <v>0</v>
      </c>
      <c r="I155" s="259">
        <f t="shared" si="24"/>
        <v>0</v>
      </c>
      <c r="J155" s="259">
        <f t="shared" si="24"/>
        <v>0</v>
      </c>
      <c r="K155" s="259">
        <f t="shared" si="24"/>
        <v>0</v>
      </c>
      <c r="L155" s="259">
        <f t="shared" si="24"/>
        <v>0</v>
      </c>
      <c r="M155" s="259">
        <f t="shared" si="24"/>
        <v>0</v>
      </c>
      <c r="N155" s="259">
        <f t="shared" si="24"/>
        <v>0</v>
      </c>
      <c r="O155" s="259">
        <f t="shared" si="24"/>
        <v>0</v>
      </c>
      <c r="P155" s="259">
        <f t="shared" si="24"/>
        <v>0</v>
      </c>
      <c r="Q155" s="259">
        <f t="shared" si="24"/>
        <v>0</v>
      </c>
    </row>
    <row r="156" spans="1:17" x14ac:dyDescent="0.25">
      <c r="A156" s="142" t="s">
        <v>221</v>
      </c>
      <c r="B156" s="259">
        <f t="shared" ref="B156:Q156" si="25">IF(B$86=0,0,B$86/B$47)</f>
        <v>0</v>
      </c>
      <c r="C156" s="259">
        <f t="shared" si="25"/>
        <v>0</v>
      </c>
      <c r="D156" s="259">
        <f t="shared" si="25"/>
        <v>0</v>
      </c>
      <c r="E156" s="259">
        <f t="shared" si="25"/>
        <v>0</v>
      </c>
      <c r="F156" s="259">
        <f t="shared" si="25"/>
        <v>0</v>
      </c>
      <c r="G156" s="259">
        <f t="shared" si="25"/>
        <v>0</v>
      </c>
      <c r="H156" s="259">
        <f t="shared" si="25"/>
        <v>0</v>
      </c>
      <c r="I156" s="259">
        <f t="shared" si="25"/>
        <v>0</v>
      </c>
      <c r="J156" s="259">
        <f t="shared" si="25"/>
        <v>0</v>
      </c>
      <c r="K156" s="259">
        <f t="shared" si="25"/>
        <v>0</v>
      </c>
      <c r="L156" s="259">
        <f t="shared" si="25"/>
        <v>0</v>
      </c>
      <c r="M156" s="259">
        <f t="shared" si="25"/>
        <v>0</v>
      </c>
      <c r="N156" s="259">
        <f t="shared" si="25"/>
        <v>0</v>
      </c>
      <c r="O156" s="259">
        <f t="shared" si="25"/>
        <v>0</v>
      </c>
      <c r="P156" s="259">
        <f t="shared" si="25"/>
        <v>0</v>
      </c>
      <c r="Q156" s="259">
        <f t="shared" si="25"/>
        <v>0</v>
      </c>
    </row>
    <row r="157" spans="1:17" x14ac:dyDescent="0.25">
      <c r="A157" s="127" t="s">
        <v>207</v>
      </c>
      <c r="B157" s="237">
        <f t="shared" ref="B157:Q157" si="26">IF(B$87=0,0,B$87/B$47)</f>
        <v>0</v>
      </c>
      <c r="C157" s="237">
        <f t="shared" si="26"/>
        <v>0</v>
      </c>
      <c r="D157" s="237">
        <f t="shared" si="26"/>
        <v>0</v>
      </c>
      <c r="E157" s="237">
        <f t="shared" si="26"/>
        <v>0</v>
      </c>
      <c r="F157" s="237">
        <f t="shared" si="26"/>
        <v>0</v>
      </c>
      <c r="G157" s="237">
        <f t="shared" si="26"/>
        <v>0</v>
      </c>
      <c r="H157" s="237">
        <f t="shared" si="26"/>
        <v>0</v>
      </c>
      <c r="I157" s="237">
        <f t="shared" si="26"/>
        <v>0</v>
      </c>
      <c r="J157" s="237">
        <f t="shared" si="26"/>
        <v>0</v>
      </c>
      <c r="K157" s="237">
        <f t="shared" si="26"/>
        <v>0</v>
      </c>
      <c r="L157" s="237">
        <f t="shared" si="26"/>
        <v>0</v>
      </c>
      <c r="M157" s="237">
        <f t="shared" si="26"/>
        <v>0</v>
      </c>
      <c r="N157" s="237">
        <f t="shared" si="26"/>
        <v>0</v>
      </c>
      <c r="O157" s="237">
        <f t="shared" si="26"/>
        <v>0</v>
      </c>
      <c r="P157" s="237">
        <f t="shared" si="26"/>
        <v>0</v>
      </c>
      <c r="Q157" s="237">
        <f t="shared" si="26"/>
        <v>0</v>
      </c>
    </row>
    <row r="158" spans="1:17" x14ac:dyDescent="0.25">
      <c r="A158" s="142" t="s">
        <v>220</v>
      </c>
      <c r="B158" s="259">
        <f t="shared" ref="B158:Q158" si="27">IF(B$88=0,0,B$88/B$47)</f>
        <v>0</v>
      </c>
      <c r="C158" s="259">
        <f t="shared" si="27"/>
        <v>0</v>
      </c>
      <c r="D158" s="259">
        <f t="shared" si="27"/>
        <v>0</v>
      </c>
      <c r="E158" s="259">
        <f t="shared" si="27"/>
        <v>0</v>
      </c>
      <c r="F158" s="259">
        <f t="shared" si="27"/>
        <v>0</v>
      </c>
      <c r="G158" s="259">
        <f t="shared" si="27"/>
        <v>0</v>
      </c>
      <c r="H158" s="259">
        <f t="shared" si="27"/>
        <v>0</v>
      </c>
      <c r="I158" s="259">
        <f t="shared" si="27"/>
        <v>0</v>
      </c>
      <c r="J158" s="259">
        <f t="shared" si="27"/>
        <v>0</v>
      </c>
      <c r="K158" s="259">
        <f t="shared" si="27"/>
        <v>0</v>
      </c>
      <c r="L158" s="259">
        <f t="shared" si="27"/>
        <v>0</v>
      </c>
      <c r="M158" s="259">
        <f t="shared" si="27"/>
        <v>0</v>
      </c>
      <c r="N158" s="259">
        <f t="shared" si="27"/>
        <v>0</v>
      </c>
      <c r="O158" s="259">
        <f t="shared" si="27"/>
        <v>0</v>
      </c>
      <c r="P158" s="259">
        <f t="shared" si="27"/>
        <v>0</v>
      </c>
      <c r="Q158" s="259">
        <f t="shared" si="27"/>
        <v>0</v>
      </c>
    </row>
    <row r="159" spans="1:17" x14ac:dyDescent="0.25">
      <c r="A159" s="140" t="s">
        <v>219</v>
      </c>
      <c r="B159" s="260">
        <f t="shared" ref="B159:Q159" si="28">IF(B$94=0,0,B$94/B$47)</f>
        <v>0</v>
      </c>
      <c r="C159" s="260">
        <f t="shared" si="28"/>
        <v>0</v>
      </c>
      <c r="D159" s="260">
        <f t="shared" si="28"/>
        <v>0</v>
      </c>
      <c r="E159" s="260">
        <f t="shared" si="28"/>
        <v>0</v>
      </c>
      <c r="F159" s="260">
        <f t="shared" si="28"/>
        <v>0</v>
      </c>
      <c r="G159" s="260">
        <f t="shared" si="28"/>
        <v>0</v>
      </c>
      <c r="H159" s="260">
        <f t="shared" si="28"/>
        <v>0</v>
      </c>
      <c r="I159" s="260">
        <f t="shared" si="28"/>
        <v>0</v>
      </c>
      <c r="J159" s="260">
        <f t="shared" si="28"/>
        <v>0</v>
      </c>
      <c r="K159" s="260">
        <f t="shared" si="28"/>
        <v>0</v>
      </c>
      <c r="L159" s="260">
        <f t="shared" si="28"/>
        <v>0</v>
      </c>
      <c r="M159" s="260">
        <f t="shared" si="28"/>
        <v>0</v>
      </c>
      <c r="N159" s="260">
        <f t="shared" si="28"/>
        <v>0</v>
      </c>
      <c r="O159" s="260">
        <f t="shared" si="28"/>
        <v>0</v>
      </c>
      <c r="P159" s="260">
        <f t="shared" si="28"/>
        <v>0</v>
      </c>
      <c r="Q159" s="260">
        <f t="shared" si="28"/>
        <v>0</v>
      </c>
    </row>
    <row r="160" spans="1:17" hidden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29">SUM(B163:B167,B169:B171,B173:B175)</f>
        <v>0</v>
      </c>
      <c r="C162" s="77">
        <f t="shared" si="29"/>
        <v>0</v>
      </c>
      <c r="D162" s="77">
        <f t="shared" si="29"/>
        <v>0</v>
      </c>
      <c r="E162" s="77">
        <f t="shared" si="29"/>
        <v>0</v>
      </c>
      <c r="F162" s="77">
        <f t="shared" si="29"/>
        <v>0</v>
      </c>
      <c r="G162" s="77">
        <f t="shared" si="29"/>
        <v>0</v>
      </c>
      <c r="H162" s="77">
        <f t="shared" si="29"/>
        <v>0</v>
      </c>
      <c r="I162" s="77">
        <f t="shared" si="29"/>
        <v>0</v>
      </c>
      <c r="J162" s="77">
        <f t="shared" si="29"/>
        <v>0</v>
      </c>
      <c r="K162" s="77">
        <f t="shared" si="29"/>
        <v>0</v>
      </c>
      <c r="L162" s="77">
        <f t="shared" si="29"/>
        <v>0</v>
      </c>
      <c r="M162" s="77">
        <f t="shared" si="29"/>
        <v>0</v>
      </c>
      <c r="N162" s="77">
        <f t="shared" si="29"/>
        <v>0</v>
      </c>
      <c r="O162" s="77">
        <f t="shared" si="29"/>
        <v>0</v>
      </c>
      <c r="P162" s="77">
        <f t="shared" si="29"/>
        <v>0</v>
      </c>
      <c r="Q162" s="77">
        <f t="shared" si="29"/>
        <v>0</v>
      </c>
    </row>
    <row r="163" spans="1:17" x14ac:dyDescent="0.25">
      <c r="A163" s="132" t="s">
        <v>83</v>
      </c>
      <c r="B163" s="240">
        <f t="shared" ref="B163:Q163" si="30">IF(B$98=0,0,B$98/B$97)</f>
        <v>0</v>
      </c>
      <c r="C163" s="240">
        <f t="shared" si="30"/>
        <v>0</v>
      </c>
      <c r="D163" s="240">
        <f t="shared" si="30"/>
        <v>0</v>
      </c>
      <c r="E163" s="240">
        <f t="shared" si="30"/>
        <v>0</v>
      </c>
      <c r="F163" s="240">
        <f t="shared" si="30"/>
        <v>0</v>
      </c>
      <c r="G163" s="240">
        <f t="shared" si="30"/>
        <v>0</v>
      </c>
      <c r="H163" s="240">
        <f t="shared" si="30"/>
        <v>0</v>
      </c>
      <c r="I163" s="240">
        <f t="shared" si="30"/>
        <v>0</v>
      </c>
      <c r="J163" s="240">
        <f t="shared" si="30"/>
        <v>0</v>
      </c>
      <c r="K163" s="240">
        <f t="shared" si="30"/>
        <v>0</v>
      </c>
      <c r="L163" s="240">
        <f t="shared" si="30"/>
        <v>0</v>
      </c>
      <c r="M163" s="240">
        <f t="shared" si="30"/>
        <v>0</v>
      </c>
      <c r="N163" s="240">
        <f t="shared" si="30"/>
        <v>0</v>
      </c>
      <c r="O163" s="240">
        <f t="shared" si="30"/>
        <v>0</v>
      </c>
      <c r="P163" s="240">
        <f t="shared" si="30"/>
        <v>0</v>
      </c>
      <c r="Q163" s="240">
        <f t="shared" si="30"/>
        <v>0</v>
      </c>
    </row>
    <row r="164" spans="1:17" x14ac:dyDescent="0.25">
      <c r="A164" s="76" t="s">
        <v>82</v>
      </c>
      <c r="B164" s="239">
        <f t="shared" ref="B164:Q164" si="31">IF(B$99=0,0,B$99/B$97)</f>
        <v>0</v>
      </c>
      <c r="C164" s="239">
        <f t="shared" si="31"/>
        <v>0</v>
      </c>
      <c r="D164" s="239">
        <f t="shared" si="31"/>
        <v>0</v>
      </c>
      <c r="E164" s="239">
        <f t="shared" si="31"/>
        <v>0</v>
      </c>
      <c r="F164" s="239">
        <f t="shared" si="31"/>
        <v>0</v>
      </c>
      <c r="G164" s="239">
        <f t="shared" si="31"/>
        <v>0</v>
      </c>
      <c r="H164" s="239">
        <f t="shared" si="31"/>
        <v>0</v>
      </c>
      <c r="I164" s="239">
        <f t="shared" si="31"/>
        <v>0</v>
      </c>
      <c r="J164" s="239">
        <f t="shared" si="31"/>
        <v>0</v>
      </c>
      <c r="K164" s="239">
        <f t="shared" si="31"/>
        <v>0</v>
      </c>
      <c r="L164" s="239">
        <f t="shared" si="31"/>
        <v>0</v>
      </c>
      <c r="M164" s="239">
        <f t="shared" si="31"/>
        <v>0</v>
      </c>
      <c r="N164" s="239">
        <f t="shared" si="31"/>
        <v>0</v>
      </c>
      <c r="O164" s="239">
        <f t="shared" si="31"/>
        <v>0</v>
      </c>
      <c r="P164" s="239">
        <f t="shared" si="31"/>
        <v>0</v>
      </c>
      <c r="Q164" s="239">
        <f t="shared" si="31"/>
        <v>0</v>
      </c>
    </row>
    <row r="165" spans="1:17" x14ac:dyDescent="0.25">
      <c r="A165" s="76" t="s">
        <v>81</v>
      </c>
      <c r="B165" s="239">
        <f t="shared" ref="B165:Q165" si="32">IF(B$100=0,0,B$100/B$97)</f>
        <v>0</v>
      </c>
      <c r="C165" s="239">
        <f t="shared" si="32"/>
        <v>0</v>
      </c>
      <c r="D165" s="239">
        <f t="shared" si="32"/>
        <v>0</v>
      </c>
      <c r="E165" s="239">
        <f t="shared" si="32"/>
        <v>0</v>
      </c>
      <c r="F165" s="239">
        <f t="shared" si="32"/>
        <v>0</v>
      </c>
      <c r="G165" s="239">
        <f t="shared" si="32"/>
        <v>0</v>
      </c>
      <c r="H165" s="239">
        <f t="shared" si="32"/>
        <v>0</v>
      </c>
      <c r="I165" s="239">
        <f t="shared" si="32"/>
        <v>0</v>
      </c>
      <c r="J165" s="239">
        <f t="shared" si="32"/>
        <v>0</v>
      </c>
      <c r="K165" s="239">
        <f t="shared" si="32"/>
        <v>0</v>
      </c>
      <c r="L165" s="239">
        <f t="shared" si="32"/>
        <v>0</v>
      </c>
      <c r="M165" s="239">
        <f t="shared" si="32"/>
        <v>0</v>
      </c>
      <c r="N165" s="239">
        <f t="shared" si="32"/>
        <v>0</v>
      </c>
      <c r="O165" s="239">
        <f t="shared" si="32"/>
        <v>0</v>
      </c>
      <c r="P165" s="239">
        <f t="shared" si="32"/>
        <v>0</v>
      </c>
      <c r="Q165" s="239">
        <f t="shared" si="32"/>
        <v>0</v>
      </c>
    </row>
    <row r="166" spans="1:17" x14ac:dyDescent="0.25">
      <c r="A166" s="76" t="s">
        <v>80</v>
      </c>
      <c r="B166" s="239">
        <f t="shared" ref="B166:Q166" si="33">IF(B$101=0,0,B$101/B$97)</f>
        <v>0</v>
      </c>
      <c r="C166" s="239">
        <f t="shared" si="33"/>
        <v>0</v>
      </c>
      <c r="D166" s="239">
        <f t="shared" si="33"/>
        <v>0</v>
      </c>
      <c r="E166" s="239">
        <f t="shared" si="33"/>
        <v>0</v>
      </c>
      <c r="F166" s="239">
        <f t="shared" si="33"/>
        <v>0</v>
      </c>
      <c r="G166" s="239">
        <f t="shared" si="33"/>
        <v>0</v>
      </c>
      <c r="H166" s="239">
        <f t="shared" si="33"/>
        <v>0</v>
      </c>
      <c r="I166" s="239">
        <f t="shared" si="33"/>
        <v>0</v>
      </c>
      <c r="J166" s="239">
        <f t="shared" si="33"/>
        <v>0</v>
      </c>
      <c r="K166" s="239">
        <f t="shared" si="33"/>
        <v>0</v>
      </c>
      <c r="L166" s="239">
        <f t="shared" si="33"/>
        <v>0</v>
      </c>
      <c r="M166" s="239">
        <f t="shared" si="33"/>
        <v>0</v>
      </c>
      <c r="N166" s="239">
        <f t="shared" si="33"/>
        <v>0</v>
      </c>
      <c r="O166" s="239">
        <f t="shared" si="33"/>
        <v>0</v>
      </c>
      <c r="P166" s="239">
        <f t="shared" si="33"/>
        <v>0</v>
      </c>
      <c r="Q166" s="239">
        <f t="shared" si="33"/>
        <v>0</v>
      </c>
    </row>
    <row r="167" spans="1:17" x14ac:dyDescent="0.25">
      <c r="A167" s="129" t="s">
        <v>79</v>
      </c>
      <c r="B167" s="238">
        <f t="shared" ref="B167:Q167" si="34">IF(B$102=0,0,B$102/B$97)</f>
        <v>0</v>
      </c>
      <c r="C167" s="238">
        <f t="shared" si="34"/>
        <v>0</v>
      </c>
      <c r="D167" s="238">
        <f t="shared" si="34"/>
        <v>0</v>
      </c>
      <c r="E167" s="238">
        <f t="shared" si="34"/>
        <v>0</v>
      </c>
      <c r="F167" s="238">
        <f t="shared" si="34"/>
        <v>0</v>
      </c>
      <c r="G167" s="238">
        <f t="shared" si="34"/>
        <v>0</v>
      </c>
      <c r="H167" s="238">
        <f t="shared" si="34"/>
        <v>0</v>
      </c>
      <c r="I167" s="238">
        <f t="shared" si="34"/>
        <v>0</v>
      </c>
      <c r="J167" s="238">
        <f t="shared" si="34"/>
        <v>0</v>
      </c>
      <c r="K167" s="238">
        <f t="shared" si="34"/>
        <v>0</v>
      </c>
      <c r="L167" s="238">
        <f t="shared" si="34"/>
        <v>0</v>
      </c>
      <c r="M167" s="238">
        <f t="shared" si="34"/>
        <v>0</v>
      </c>
      <c r="N167" s="238">
        <f t="shared" si="34"/>
        <v>0</v>
      </c>
      <c r="O167" s="238">
        <f t="shared" si="34"/>
        <v>0</v>
      </c>
      <c r="P167" s="238">
        <f t="shared" si="34"/>
        <v>0</v>
      </c>
      <c r="Q167" s="238">
        <f t="shared" si="34"/>
        <v>0</v>
      </c>
    </row>
    <row r="168" spans="1:17" x14ac:dyDescent="0.25">
      <c r="A168" s="127" t="s">
        <v>206</v>
      </c>
      <c r="B168" s="237">
        <f t="shared" ref="B168:Q168" si="35">IF(B$107=0,0,B$107/B$97)</f>
        <v>0</v>
      </c>
      <c r="C168" s="237">
        <f t="shared" si="35"/>
        <v>0</v>
      </c>
      <c r="D168" s="237">
        <f t="shared" si="35"/>
        <v>0</v>
      </c>
      <c r="E168" s="237">
        <f t="shared" si="35"/>
        <v>0</v>
      </c>
      <c r="F168" s="237">
        <f t="shared" si="35"/>
        <v>0</v>
      </c>
      <c r="G168" s="237">
        <f t="shared" si="35"/>
        <v>0</v>
      </c>
      <c r="H168" s="237">
        <f t="shared" si="35"/>
        <v>0</v>
      </c>
      <c r="I168" s="237">
        <f t="shared" si="35"/>
        <v>0</v>
      </c>
      <c r="J168" s="237">
        <f t="shared" si="35"/>
        <v>0</v>
      </c>
      <c r="K168" s="237">
        <f t="shared" si="35"/>
        <v>0</v>
      </c>
      <c r="L168" s="237">
        <f t="shared" si="35"/>
        <v>0</v>
      </c>
      <c r="M168" s="237">
        <f t="shared" si="35"/>
        <v>0</v>
      </c>
      <c r="N168" s="237">
        <f t="shared" si="35"/>
        <v>0</v>
      </c>
      <c r="O168" s="237">
        <f t="shared" si="35"/>
        <v>0</v>
      </c>
      <c r="P168" s="237">
        <f t="shared" si="35"/>
        <v>0</v>
      </c>
      <c r="Q168" s="237">
        <f t="shared" si="35"/>
        <v>0</v>
      </c>
    </row>
    <row r="169" spans="1:17" x14ac:dyDescent="0.25">
      <c r="A169" s="142" t="s">
        <v>218</v>
      </c>
      <c r="B169" s="235">
        <f t="shared" ref="B169:Q169" si="36">IF(B$108=0,0,B$108/B$97)</f>
        <v>0</v>
      </c>
      <c r="C169" s="235">
        <f t="shared" si="36"/>
        <v>0</v>
      </c>
      <c r="D169" s="235">
        <f t="shared" si="36"/>
        <v>0</v>
      </c>
      <c r="E169" s="235">
        <f t="shared" si="36"/>
        <v>0</v>
      </c>
      <c r="F169" s="235">
        <f t="shared" si="36"/>
        <v>0</v>
      </c>
      <c r="G169" s="235">
        <f t="shared" si="36"/>
        <v>0</v>
      </c>
      <c r="H169" s="235">
        <f t="shared" si="36"/>
        <v>0</v>
      </c>
      <c r="I169" s="235">
        <f t="shared" si="36"/>
        <v>0</v>
      </c>
      <c r="J169" s="235">
        <f t="shared" si="36"/>
        <v>0</v>
      </c>
      <c r="K169" s="235">
        <f t="shared" si="36"/>
        <v>0</v>
      </c>
      <c r="L169" s="235">
        <f t="shared" si="36"/>
        <v>0</v>
      </c>
      <c r="M169" s="235">
        <f t="shared" si="36"/>
        <v>0</v>
      </c>
      <c r="N169" s="235">
        <f t="shared" si="36"/>
        <v>0</v>
      </c>
      <c r="O169" s="235">
        <f t="shared" si="36"/>
        <v>0</v>
      </c>
      <c r="P169" s="235">
        <f t="shared" si="36"/>
        <v>0</v>
      </c>
      <c r="Q169" s="235">
        <f t="shared" si="36"/>
        <v>0</v>
      </c>
    </row>
    <row r="170" spans="1:17" x14ac:dyDescent="0.25">
      <c r="A170" s="142" t="s">
        <v>217</v>
      </c>
      <c r="B170" s="235">
        <f t="shared" ref="B170:Q170" si="37">IF(B$114=0,0,B$114/B$97)</f>
        <v>0</v>
      </c>
      <c r="C170" s="235">
        <f t="shared" si="37"/>
        <v>0</v>
      </c>
      <c r="D170" s="235">
        <f t="shared" si="37"/>
        <v>0</v>
      </c>
      <c r="E170" s="235">
        <f t="shared" si="37"/>
        <v>0</v>
      </c>
      <c r="F170" s="235">
        <f t="shared" si="37"/>
        <v>0</v>
      </c>
      <c r="G170" s="235">
        <f t="shared" si="37"/>
        <v>0</v>
      </c>
      <c r="H170" s="235">
        <f t="shared" si="37"/>
        <v>0</v>
      </c>
      <c r="I170" s="235">
        <f t="shared" si="37"/>
        <v>0</v>
      </c>
      <c r="J170" s="235">
        <f t="shared" si="37"/>
        <v>0</v>
      </c>
      <c r="K170" s="235">
        <f t="shared" si="37"/>
        <v>0</v>
      </c>
      <c r="L170" s="235">
        <f t="shared" si="37"/>
        <v>0</v>
      </c>
      <c r="M170" s="235">
        <f t="shared" si="37"/>
        <v>0</v>
      </c>
      <c r="N170" s="235">
        <f t="shared" si="37"/>
        <v>0</v>
      </c>
      <c r="O170" s="235">
        <f t="shared" si="37"/>
        <v>0</v>
      </c>
      <c r="P170" s="235">
        <f t="shared" si="37"/>
        <v>0</v>
      </c>
      <c r="Q170" s="235">
        <f t="shared" si="37"/>
        <v>0</v>
      </c>
    </row>
    <row r="171" spans="1:17" x14ac:dyDescent="0.25">
      <c r="A171" s="127" t="s">
        <v>205</v>
      </c>
      <c r="B171" s="237">
        <f t="shared" ref="B171:Q171" si="38">IF(B$115=0,0,B$115/B$97)</f>
        <v>0</v>
      </c>
      <c r="C171" s="237">
        <f t="shared" si="38"/>
        <v>0</v>
      </c>
      <c r="D171" s="237">
        <f t="shared" si="38"/>
        <v>0</v>
      </c>
      <c r="E171" s="237">
        <f t="shared" si="38"/>
        <v>0</v>
      </c>
      <c r="F171" s="237">
        <f t="shared" si="38"/>
        <v>0</v>
      </c>
      <c r="G171" s="237">
        <f t="shared" si="38"/>
        <v>0</v>
      </c>
      <c r="H171" s="237">
        <f t="shared" si="38"/>
        <v>0</v>
      </c>
      <c r="I171" s="237">
        <f t="shared" si="38"/>
        <v>0</v>
      </c>
      <c r="J171" s="237">
        <f t="shared" si="38"/>
        <v>0</v>
      </c>
      <c r="K171" s="237">
        <f t="shared" si="38"/>
        <v>0</v>
      </c>
      <c r="L171" s="237">
        <f t="shared" si="38"/>
        <v>0</v>
      </c>
      <c r="M171" s="237">
        <f t="shared" si="38"/>
        <v>0</v>
      </c>
      <c r="N171" s="237">
        <f t="shared" si="38"/>
        <v>0</v>
      </c>
      <c r="O171" s="237">
        <f t="shared" si="38"/>
        <v>0</v>
      </c>
      <c r="P171" s="237">
        <f t="shared" si="38"/>
        <v>0</v>
      </c>
      <c r="Q171" s="237">
        <f t="shared" si="38"/>
        <v>0</v>
      </c>
    </row>
    <row r="172" spans="1:17" x14ac:dyDescent="0.25">
      <c r="A172" s="127" t="s">
        <v>204</v>
      </c>
      <c r="B172" s="237">
        <f t="shared" ref="B172:Q172" si="39">IF(B$116=0,0,B$116/B$97)</f>
        <v>0</v>
      </c>
      <c r="C172" s="237">
        <f t="shared" si="39"/>
        <v>0</v>
      </c>
      <c r="D172" s="237">
        <f t="shared" si="39"/>
        <v>0</v>
      </c>
      <c r="E172" s="237">
        <f t="shared" si="39"/>
        <v>0</v>
      </c>
      <c r="F172" s="237">
        <f t="shared" si="39"/>
        <v>0</v>
      </c>
      <c r="G172" s="237">
        <f t="shared" si="39"/>
        <v>0</v>
      </c>
      <c r="H172" s="237">
        <f t="shared" si="39"/>
        <v>0</v>
      </c>
      <c r="I172" s="237">
        <f t="shared" si="39"/>
        <v>0</v>
      </c>
      <c r="J172" s="237">
        <f t="shared" si="39"/>
        <v>0</v>
      </c>
      <c r="K172" s="237">
        <f t="shared" si="39"/>
        <v>0</v>
      </c>
      <c r="L172" s="237">
        <f t="shared" si="39"/>
        <v>0</v>
      </c>
      <c r="M172" s="237">
        <f t="shared" si="39"/>
        <v>0</v>
      </c>
      <c r="N172" s="237">
        <f t="shared" si="39"/>
        <v>0</v>
      </c>
      <c r="O172" s="237">
        <f t="shared" si="39"/>
        <v>0</v>
      </c>
      <c r="P172" s="237">
        <f t="shared" si="39"/>
        <v>0</v>
      </c>
      <c r="Q172" s="237">
        <f t="shared" si="39"/>
        <v>0</v>
      </c>
    </row>
    <row r="173" spans="1:17" x14ac:dyDescent="0.25">
      <c r="A173" s="142" t="s">
        <v>216</v>
      </c>
      <c r="B173" s="235">
        <f t="shared" ref="B173:Q173" si="40">IF(B$117=0,0,B$117/B$97)</f>
        <v>0</v>
      </c>
      <c r="C173" s="235">
        <f t="shared" si="40"/>
        <v>0</v>
      </c>
      <c r="D173" s="235">
        <f t="shared" si="40"/>
        <v>0</v>
      </c>
      <c r="E173" s="235">
        <f t="shared" si="40"/>
        <v>0</v>
      </c>
      <c r="F173" s="235">
        <f t="shared" si="40"/>
        <v>0</v>
      </c>
      <c r="G173" s="235">
        <f t="shared" si="40"/>
        <v>0</v>
      </c>
      <c r="H173" s="235">
        <f t="shared" si="40"/>
        <v>0</v>
      </c>
      <c r="I173" s="235">
        <f t="shared" si="40"/>
        <v>0</v>
      </c>
      <c r="J173" s="235">
        <f t="shared" si="40"/>
        <v>0</v>
      </c>
      <c r="K173" s="235">
        <f t="shared" si="40"/>
        <v>0</v>
      </c>
      <c r="L173" s="235">
        <f t="shared" si="40"/>
        <v>0</v>
      </c>
      <c r="M173" s="235">
        <f t="shared" si="40"/>
        <v>0</v>
      </c>
      <c r="N173" s="235">
        <f t="shared" si="40"/>
        <v>0</v>
      </c>
      <c r="O173" s="235">
        <f t="shared" si="40"/>
        <v>0</v>
      </c>
      <c r="P173" s="235">
        <f t="shared" si="40"/>
        <v>0</v>
      </c>
      <c r="Q173" s="235">
        <f t="shared" si="40"/>
        <v>0</v>
      </c>
    </row>
    <row r="174" spans="1:17" x14ac:dyDescent="0.25">
      <c r="A174" s="142" t="s">
        <v>215</v>
      </c>
      <c r="B174" s="259">
        <f t="shared" ref="B174:Q174" si="41">IF(B$123=0,0,B$123/B$97)</f>
        <v>0</v>
      </c>
      <c r="C174" s="259">
        <f t="shared" si="41"/>
        <v>0</v>
      </c>
      <c r="D174" s="259">
        <f t="shared" si="41"/>
        <v>0</v>
      </c>
      <c r="E174" s="259">
        <f t="shared" si="41"/>
        <v>0</v>
      </c>
      <c r="F174" s="259">
        <f t="shared" si="41"/>
        <v>0</v>
      </c>
      <c r="G174" s="259">
        <f t="shared" si="41"/>
        <v>0</v>
      </c>
      <c r="H174" s="259">
        <f t="shared" si="41"/>
        <v>0</v>
      </c>
      <c r="I174" s="259">
        <f t="shared" si="41"/>
        <v>0</v>
      </c>
      <c r="J174" s="259">
        <f t="shared" si="41"/>
        <v>0</v>
      </c>
      <c r="K174" s="259">
        <f t="shared" si="41"/>
        <v>0</v>
      </c>
      <c r="L174" s="259">
        <f t="shared" si="41"/>
        <v>0</v>
      </c>
      <c r="M174" s="259">
        <f t="shared" si="41"/>
        <v>0</v>
      </c>
      <c r="N174" s="259">
        <f t="shared" si="41"/>
        <v>0</v>
      </c>
      <c r="O174" s="259">
        <f t="shared" si="41"/>
        <v>0</v>
      </c>
      <c r="P174" s="259">
        <f t="shared" si="41"/>
        <v>0</v>
      </c>
      <c r="Q174" s="259">
        <f t="shared" si="41"/>
        <v>0</v>
      </c>
    </row>
    <row r="175" spans="1:17" x14ac:dyDescent="0.25">
      <c r="A175" s="72" t="s">
        <v>203</v>
      </c>
      <c r="B175" s="234">
        <f t="shared" ref="B175:Q175" si="42">IF(B$124=0,0,B$124/B$97)</f>
        <v>0</v>
      </c>
      <c r="C175" s="234">
        <f t="shared" si="42"/>
        <v>0</v>
      </c>
      <c r="D175" s="234">
        <f t="shared" si="42"/>
        <v>0</v>
      </c>
      <c r="E175" s="234">
        <f t="shared" si="42"/>
        <v>0</v>
      </c>
      <c r="F175" s="234">
        <f t="shared" si="42"/>
        <v>0</v>
      </c>
      <c r="G175" s="234">
        <f t="shared" si="42"/>
        <v>0</v>
      </c>
      <c r="H175" s="234">
        <f t="shared" si="42"/>
        <v>0</v>
      </c>
      <c r="I175" s="234">
        <f t="shared" si="42"/>
        <v>0</v>
      </c>
      <c r="J175" s="234">
        <f t="shared" si="42"/>
        <v>0</v>
      </c>
      <c r="K175" s="234">
        <f t="shared" si="42"/>
        <v>0</v>
      </c>
      <c r="L175" s="234">
        <f t="shared" si="42"/>
        <v>0</v>
      </c>
      <c r="M175" s="234">
        <f t="shared" si="42"/>
        <v>0</v>
      </c>
      <c r="N175" s="234">
        <f t="shared" si="42"/>
        <v>0</v>
      </c>
      <c r="O175" s="234">
        <f t="shared" si="42"/>
        <v>0</v>
      </c>
      <c r="P175" s="234">
        <f t="shared" si="42"/>
        <v>0</v>
      </c>
      <c r="Q175" s="234">
        <f t="shared" si="42"/>
        <v>0</v>
      </c>
    </row>
    <row r="176" spans="1:17" hidden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80" t="s">
        <v>128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38</v>
      </c>
      <c r="B180" s="253">
        <f>IF(B$5=0,0,B$5/NMM_fec!B$5)</f>
        <v>0</v>
      </c>
      <c r="C180" s="253">
        <f>IF(C$5=0,0,C$5/NMM_fec!C$5)</f>
        <v>0</v>
      </c>
      <c r="D180" s="253">
        <f>IF(D$5=0,0,D$5/NMM_fec!D$5)</f>
        <v>0</v>
      </c>
      <c r="E180" s="253">
        <f>IF(E$5=0,0,E$5/NMM_fec!E$5)</f>
        <v>0</v>
      </c>
      <c r="F180" s="253">
        <f>IF(F$5=0,0,F$5/NMM_fec!F$5)</f>
        <v>0</v>
      </c>
      <c r="G180" s="253">
        <f>IF(G$5=0,0,G$5/NMM_fec!G$5)</f>
        <v>0</v>
      </c>
      <c r="H180" s="253">
        <f>IF(H$5=0,0,H$5/NMM_fec!H$5)</f>
        <v>0</v>
      </c>
      <c r="I180" s="253">
        <f>IF(I$5=0,0,I$5/NMM_fec!I$5)</f>
        <v>0</v>
      </c>
      <c r="J180" s="253">
        <f>IF(J$5=0,0,J$5/NMM_fec!J$5)</f>
        <v>0</v>
      </c>
      <c r="K180" s="253">
        <f>IF(K$5=0,0,K$5/NMM_fec!K$5)</f>
        <v>0</v>
      </c>
      <c r="L180" s="253">
        <f>IF(L$5=0,0,L$5/NMM_fec!L$5)</f>
        <v>0</v>
      </c>
      <c r="M180" s="253">
        <f>IF(M$5=0,0,M$5/NMM_fec!M$5)</f>
        <v>0</v>
      </c>
      <c r="N180" s="253">
        <f>IF(N$5=0,0,N$5/NMM_fec!N$5)</f>
        <v>0</v>
      </c>
      <c r="O180" s="253">
        <f>IF(O$5=0,0,O$5/NMM_fec!O$5)</f>
        <v>0</v>
      </c>
      <c r="P180" s="253">
        <f>IF(P$5=0,0,P$5/NMM_fec!P$5)</f>
        <v>0</v>
      </c>
      <c r="Q180" s="253">
        <f>IF(Q$5=0,0,Q$5/NMM_fec!Q$5)</f>
        <v>0</v>
      </c>
    </row>
    <row r="181" spans="1:17" x14ac:dyDescent="0.25">
      <c r="A181" s="132" t="s">
        <v>83</v>
      </c>
      <c r="B181" s="252">
        <f>IF(B$6=0,0,B$6/NMM_fec!B$6)</f>
        <v>0</v>
      </c>
      <c r="C181" s="252">
        <f>IF(C$6=0,0,C$6/NMM_fec!C$6)</f>
        <v>0</v>
      </c>
      <c r="D181" s="252">
        <f>IF(D$6=0,0,D$6/NMM_fec!D$6)</f>
        <v>0</v>
      </c>
      <c r="E181" s="252">
        <f>IF(E$6=0,0,E$6/NMM_fec!E$6)</f>
        <v>0</v>
      </c>
      <c r="F181" s="252">
        <f>IF(F$6=0,0,F$6/NMM_fec!F$6)</f>
        <v>0</v>
      </c>
      <c r="G181" s="252">
        <f>IF(G$6=0,0,G$6/NMM_fec!G$6)</f>
        <v>0</v>
      </c>
      <c r="H181" s="252">
        <f>IF(H$6=0,0,H$6/NMM_fec!H$6)</f>
        <v>0</v>
      </c>
      <c r="I181" s="252">
        <f>IF(I$6=0,0,I$6/NMM_fec!I$6)</f>
        <v>0</v>
      </c>
      <c r="J181" s="252">
        <f>IF(J$6=0,0,J$6/NMM_fec!J$6)</f>
        <v>0</v>
      </c>
      <c r="K181" s="252">
        <f>IF(K$6=0,0,K$6/NMM_fec!K$6)</f>
        <v>0</v>
      </c>
      <c r="L181" s="252">
        <f>IF(L$6=0,0,L$6/NMM_fec!L$6)</f>
        <v>0</v>
      </c>
      <c r="M181" s="252">
        <f>IF(M$6=0,0,M$6/NMM_fec!M$6)</f>
        <v>0</v>
      </c>
      <c r="N181" s="252">
        <f>IF(N$6=0,0,N$6/NMM_fec!N$6)</f>
        <v>0</v>
      </c>
      <c r="O181" s="252">
        <f>IF(O$6=0,0,O$6/NMM_fec!O$6)</f>
        <v>0</v>
      </c>
      <c r="P181" s="252">
        <f>IF(P$6=0,0,P$6/NMM_fec!P$6)</f>
        <v>0</v>
      </c>
      <c r="Q181" s="252">
        <f>IF(Q$6=0,0,Q$6/NMM_fec!Q$6)</f>
        <v>0</v>
      </c>
    </row>
    <row r="182" spans="1:17" x14ac:dyDescent="0.25">
      <c r="A182" s="76" t="s">
        <v>82</v>
      </c>
      <c r="B182" s="251">
        <f>IF(B$7=0,0,B$7/NMM_fec!B$7)</f>
        <v>0</v>
      </c>
      <c r="C182" s="251">
        <f>IF(C$7=0,0,C$7/NMM_fec!C$7)</f>
        <v>0</v>
      </c>
      <c r="D182" s="251">
        <f>IF(D$7=0,0,D$7/NMM_fec!D$7)</f>
        <v>0</v>
      </c>
      <c r="E182" s="251">
        <f>IF(E$7=0,0,E$7/NMM_fec!E$7)</f>
        <v>0</v>
      </c>
      <c r="F182" s="251">
        <f>IF(F$7=0,0,F$7/NMM_fec!F$7)</f>
        <v>0</v>
      </c>
      <c r="G182" s="251">
        <f>IF(G$7=0,0,G$7/NMM_fec!G$7)</f>
        <v>0</v>
      </c>
      <c r="H182" s="251">
        <f>IF(H$7=0,0,H$7/NMM_fec!H$7)</f>
        <v>0</v>
      </c>
      <c r="I182" s="251">
        <f>IF(I$7=0,0,I$7/NMM_fec!I$7)</f>
        <v>0</v>
      </c>
      <c r="J182" s="251">
        <f>IF(J$7=0,0,J$7/NMM_fec!J$7)</f>
        <v>0</v>
      </c>
      <c r="K182" s="251">
        <f>IF(K$7=0,0,K$7/NMM_fec!K$7)</f>
        <v>0</v>
      </c>
      <c r="L182" s="251">
        <f>IF(L$7=0,0,L$7/NMM_fec!L$7)</f>
        <v>0</v>
      </c>
      <c r="M182" s="251">
        <f>IF(M$7=0,0,M$7/NMM_fec!M$7)</f>
        <v>0</v>
      </c>
      <c r="N182" s="251">
        <f>IF(N$7=0,0,N$7/NMM_fec!N$7)</f>
        <v>0</v>
      </c>
      <c r="O182" s="251">
        <f>IF(O$7=0,0,O$7/NMM_fec!O$7)</f>
        <v>0</v>
      </c>
      <c r="P182" s="251">
        <f>IF(P$7=0,0,P$7/NMM_fec!P$7)</f>
        <v>0</v>
      </c>
      <c r="Q182" s="251">
        <f>IF(Q$7=0,0,Q$7/NMM_fec!Q$7)</f>
        <v>0</v>
      </c>
    </row>
    <row r="183" spans="1:17" x14ac:dyDescent="0.25">
      <c r="A183" s="76" t="s">
        <v>81</v>
      </c>
      <c r="B183" s="251">
        <f>IF(B$8=0,0,B$8/NMM_fec!B$8)</f>
        <v>0</v>
      </c>
      <c r="C183" s="251">
        <f>IF(C$8=0,0,C$8/NMM_fec!C$8)</f>
        <v>0</v>
      </c>
      <c r="D183" s="251">
        <f>IF(D$8=0,0,D$8/NMM_fec!D$8)</f>
        <v>0</v>
      </c>
      <c r="E183" s="251">
        <f>IF(E$8=0,0,E$8/NMM_fec!E$8)</f>
        <v>0</v>
      </c>
      <c r="F183" s="251">
        <f>IF(F$8=0,0,F$8/NMM_fec!F$8)</f>
        <v>0</v>
      </c>
      <c r="G183" s="251">
        <f>IF(G$8=0,0,G$8/NMM_fec!G$8)</f>
        <v>0</v>
      </c>
      <c r="H183" s="251">
        <f>IF(H$8=0,0,H$8/NMM_fec!H$8)</f>
        <v>0</v>
      </c>
      <c r="I183" s="251">
        <f>IF(I$8=0,0,I$8/NMM_fec!I$8)</f>
        <v>0</v>
      </c>
      <c r="J183" s="251">
        <f>IF(J$8=0,0,J$8/NMM_fec!J$8)</f>
        <v>0</v>
      </c>
      <c r="K183" s="251">
        <f>IF(K$8=0,0,K$8/NMM_fec!K$8)</f>
        <v>0</v>
      </c>
      <c r="L183" s="251">
        <f>IF(L$8=0,0,L$8/NMM_fec!L$8)</f>
        <v>0</v>
      </c>
      <c r="M183" s="251">
        <f>IF(M$8=0,0,M$8/NMM_fec!M$8)</f>
        <v>0</v>
      </c>
      <c r="N183" s="251">
        <f>IF(N$8=0,0,N$8/NMM_fec!N$8)</f>
        <v>0</v>
      </c>
      <c r="O183" s="251">
        <f>IF(O$8=0,0,O$8/NMM_fec!O$8)</f>
        <v>0</v>
      </c>
      <c r="P183" s="251">
        <f>IF(P$8=0,0,P$8/NMM_fec!P$8)</f>
        <v>0</v>
      </c>
      <c r="Q183" s="251">
        <f>IF(Q$8=0,0,Q$8/NMM_fec!Q$8)</f>
        <v>0</v>
      </c>
    </row>
    <row r="184" spans="1:17" x14ac:dyDescent="0.25">
      <c r="A184" s="76" t="s">
        <v>80</v>
      </c>
      <c r="B184" s="251">
        <f>IF(B$9=0,0,B$9/NMM_fec!B$9)</f>
        <v>0</v>
      </c>
      <c r="C184" s="251">
        <f>IF(C$9=0,0,C$9/NMM_fec!C$9)</f>
        <v>0</v>
      </c>
      <c r="D184" s="251">
        <f>IF(D$9=0,0,D$9/NMM_fec!D$9)</f>
        <v>0</v>
      </c>
      <c r="E184" s="251">
        <f>IF(E$9=0,0,E$9/NMM_fec!E$9)</f>
        <v>0</v>
      </c>
      <c r="F184" s="251">
        <f>IF(F$9=0,0,F$9/NMM_fec!F$9)</f>
        <v>0</v>
      </c>
      <c r="G184" s="251">
        <f>IF(G$9=0,0,G$9/NMM_fec!G$9)</f>
        <v>0</v>
      </c>
      <c r="H184" s="251">
        <f>IF(H$9=0,0,H$9/NMM_fec!H$9)</f>
        <v>0</v>
      </c>
      <c r="I184" s="251">
        <f>IF(I$9=0,0,I$9/NMM_fec!I$9)</f>
        <v>0</v>
      </c>
      <c r="J184" s="251">
        <f>IF(J$9=0,0,J$9/NMM_fec!J$9)</f>
        <v>0</v>
      </c>
      <c r="K184" s="251">
        <f>IF(K$9=0,0,K$9/NMM_fec!K$9)</f>
        <v>0</v>
      </c>
      <c r="L184" s="251">
        <f>IF(L$9=0,0,L$9/NMM_fec!L$9)</f>
        <v>0</v>
      </c>
      <c r="M184" s="251">
        <f>IF(M$9=0,0,M$9/NMM_fec!M$9)</f>
        <v>0</v>
      </c>
      <c r="N184" s="251">
        <f>IF(N$9=0,0,N$9/NMM_fec!N$9)</f>
        <v>0</v>
      </c>
      <c r="O184" s="251">
        <f>IF(O$9=0,0,O$9/NMM_fec!O$9)</f>
        <v>0</v>
      </c>
      <c r="P184" s="251">
        <f>IF(P$9=0,0,P$9/NMM_fec!P$9)</f>
        <v>0</v>
      </c>
      <c r="Q184" s="251">
        <f>IF(Q$9=0,0,Q$9/NMM_fec!Q$9)</f>
        <v>0</v>
      </c>
    </row>
    <row r="185" spans="1:17" x14ac:dyDescent="0.25">
      <c r="A185" s="129" t="s">
        <v>79</v>
      </c>
      <c r="B185" s="250">
        <f>IF(B$10=0,0,B$10/NMM_fec!B$10)</f>
        <v>0</v>
      </c>
      <c r="C185" s="250">
        <f>IF(C$10=0,0,C$10/NMM_fec!C$10)</f>
        <v>0</v>
      </c>
      <c r="D185" s="250">
        <f>IF(D$10=0,0,D$10/NMM_fec!D$10)</f>
        <v>0</v>
      </c>
      <c r="E185" s="250">
        <f>IF(E$10=0,0,E$10/NMM_fec!E$10)</f>
        <v>0</v>
      </c>
      <c r="F185" s="250">
        <f>IF(F$10=0,0,F$10/NMM_fec!F$10)</f>
        <v>0</v>
      </c>
      <c r="G185" s="250">
        <f>IF(G$10=0,0,G$10/NMM_fec!G$10)</f>
        <v>0</v>
      </c>
      <c r="H185" s="250">
        <f>IF(H$10=0,0,H$10/NMM_fec!H$10)</f>
        <v>0</v>
      </c>
      <c r="I185" s="250">
        <f>IF(I$10=0,0,I$10/NMM_fec!I$10)</f>
        <v>0</v>
      </c>
      <c r="J185" s="250">
        <f>IF(J$10=0,0,J$10/NMM_fec!J$10)</f>
        <v>0</v>
      </c>
      <c r="K185" s="250">
        <f>IF(K$10=0,0,K$10/NMM_fec!K$10)</f>
        <v>0</v>
      </c>
      <c r="L185" s="250">
        <f>IF(L$10=0,0,L$10/NMM_fec!L$10)</f>
        <v>0</v>
      </c>
      <c r="M185" s="250">
        <f>IF(M$10=0,0,M$10/NMM_fec!M$10)</f>
        <v>0</v>
      </c>
      <c r="N185" s="250">
        <f>IF(N$10=0,0,N$10/NMM_fec!N$10)</f>
        <v>0</v>
      </c>
      <c r="O185" s="250">
        <f>IF(O$10=0,0,O$10/NMM_fec!O$10)</f>
        <v>0</v>
      </c>
      <c r="P185" s="250">
        <f>IF(P$10=0,0,P$10/NMM_fec!P$10)</f>
        <v>0</v>
      </c>
      <c r="Q185" s="250">
        <f>IF(Q$10=0,0,Q$10/NMM_fec!Q$10)</f>
        <v>0</v>
      </c>
    </row>
    <row r="186" spans="1:17" x14ac:dyDescent="0.25">
      <c r="A186" s="127" t="s">
        <v>214</v>
      </c>
      <c r="B186" s="248">
        <f>IF(B$15=0,0,B$15/NMM_fec!B$15)</f>
        <v>0</v>
      </c>
      <c r="C186" s="248">
        <f>IF(C$15=0,0,C$15/NMM_fec!C$15)</f>
        <v>0</v>
      </c>
      <c r="D186" s="248">
        <f>IF(D$15=0,0,D$15/NMM_fec!D$15)</f>
        <v>0</v>
      </c>
      <c r="E186" s="248">
        <f>IF(E$15=0,0,E$15/NMM_fec!E$15)</f>
        <v>0</v>
      </c>
      <c r="F186" s="248">
        <f>IF(F$15=0,0,F$15/NMM_fec!F$15)</f>
        <v>0</v>
      </c>
      <c r="G186" s="248">
        <f>IF(G$15=0,0,G$15/NMM_fec!G$15)</f>
        <v>0</v>
      </c>
      <c r="H186" s="248">
        <f>IF(H$15=0,0,H$15/NMM_fec!H$15)</f>
        <v>0</v>
      </c>
      <c r="I186" s="248">
        <f>IF(I$15=0,0,I$15/NMM_fec!I$15)</f>
        <v>0</v>
      </c>
      <c r="J186" s="248">
        <f>IF(J$15=0,0,J$15/NMM_fec!J$15)</f>
        <v>0</v>
      </c>
      <c r="K186" s="248">
        <f>IF(K$15=0,0,K$15/NMM_fec!K$15)</f>
        <v>0</v>
      </c>
      <c r="L186" s="248">
        <f>IF(L$15=0,0,L$15/NMM_fec!L$15)</f>
        <v>0</v>
      </c>
      <c r="M186" s="248">
        <f>IF(M$15=0,0,M$15/NMM_fec!M$15)</f>
        <v>0</v>
      </c>
      <c r="N186" s="248">
        <f>IF(N$15=0,0,N$15/NMM_fec!N$15)</f>
        <v>0</v>
      </c>
      <c r="O186" s="248">
        <f>IF(O$15=0,0,O$15/NMM_fec!O$15)</f>
        <v>0</v>
      </c>
      <c r="P186" s="248">
        <f>IF(P$15=0,0,P$15/NMM_fec!P$15)</f>
        <v>0</v>
      </c>
      <c r="Q186" s="248">
        <f>IF(Q$15=0,0,Q$15/NMM_fec!Q$15)</f>
        <v>0</v>
      </c>
    </row>
    <row r="187" spans="1:17" x14ac:dyDescent="0.25">
      <c r="A187" s="127" t="s">
        <v>213</v>
      </c>
      <c r="B187" s="249">
        <f>IF(B$16=0,0,B$16/NMM_fec!B$16)</f>
        <v>0</v>
      </c>
      <c r="C187" s="249">
        <f>IF(C$16=0,0,C$16/NMM_fec!C$16)</f>
        <v>0</v>
      </c>
      <c r="D187" s="249">
        <f>IF(D$16=0,0,D$16/NMM_fec!D$16)</f>
        <v>0</v>
      </c>
      <c r="E187" s="249">
        <f>IF(E$16=0,0,E$16/NMM_fec!E$16)</f>
        <v>0</v>
      </c>
      <c r="F187" s="249">
        <f>IF(F$16=0,0,F$16/NMM_fec!F$16)</f>
        <v>0</v>
      </c>
      <c r="G187" s="249">
        <f>IF(G$16=0,0,G$16/NMM_fec!G$16)</f>
        <v>0</v>
      </c>
      <c r="H187" s="249">
        <f>IF(H$16=0,0,H$16/NMM_fec!H$16)</f>
        <v>0</v>
      </c>
      <c r="I187" s="249">
        <f>IF(I$16=0,0,I$16/NMM_fec!I$16)</f>
        <v>0</v>
      </c>
      <c r="J187" s="249">
        <f>IF(J$16=0,0,J$16/NMM_fec!J$16)</f>
        <v>0</v>
      </c>
      <c r="K187" s="249">
        <f>IF(K$16=0,0,K$16/NMM_fec!K$16)</f>
        <v>0</v>
      </c>
      <c r="L187" s="249">
        <f>IF(L$16=0,0,L$16/NMM_fec!L$16)</f>
        <v>0</v>
      </c>
      <c r="M187" s="249">
        <f>IF(M$16=0,0,M$16/NMM_fec!M$16)</f>
        <v>0</v>
      </c>
      <c r="N187" s="249">
        <f>IF(N$16=0,0,N$16/NMM_fec!N$16)</f>
        <v>0</v>
      </c>
      <c r="O187" s="249">
        <f>IF(O$16=0,0,O$16/NMM_fec!O$16)</f>
        <v>0</v>
      </c>
      <c r="P187" s="249">
        <f>IF(P$16=0,0,P$16/NMM_fec!P$16)</f>
        <v>0</v>
      </c>
      <c r="Q187" s="249">
        <f>IF(Q$16=0,0,Q$16/NMM_fec!Q$16)</f>
        <v>0</v>
      </c>
    </row>
    <row r="188" spans="1:17" x14ac:dyDescent="0.25">
      <c r="A188" s="127" t="s">
        <v>212</v>
      </c>
      <c r="B188" s="249">
        <f>IF(B$36=0,0,B$36/NMM_fec!B$36)</f>
        <v>0</v>
      </c>
      <c r="C188" s="249">
        <f>IF(C$36=0,0,C$36/NMM_fec!C$36)</f>
        <v>0</v>
      </c>
      <c r="D188" s="249">
        <f>IF(D$36=0,0,D$36/NMM_fec!D$36)</f>
        <v>0</v>
      </c>
      <c r="E188" s="249">
        <f>IF(E$36=0,0,E$36/NMM_fec!E$36)</f>
        <v>0</v>
      </c>
      <c r="F188" s="249">
        <f>IF(F$36=0,0,F$36/NMM_fec!F$36)</f>
        <v>0</v>
      </c>
      <c r="G188" s="249">
        <f>IF(G$36=0,0,G$36/NMM_fec!G$36)</f>
        <v>0</v>
      </c>
      <c r="H188" s="249">
        <f>IF(H$36=0,0,H$36/NMM_fec!H$36)</f>
        <v>0</v>
      </c>
      <c r="I188" s="249">
        <f>IF(I$36=0,0,I$36/NMM_fec!I$36)</f>
        <v>0</v>
      </c>
      <c r="J188" s="249">
        <f>IF(J$36=0,0,J$36/NMM_fec!J$36)</f>
        <v>0</v>
      </c>
      <c r="K188" s="249">
        <f>IF(K$36=0,0,K$36/NMM_fec!K$36)</f>
        <v>0</v>
      </c>
      <c r="L188" s="249">
        <f>IF(L$36=0,0,L$36/NMM_fec!L$36)</f>
        <v>0</v>
      </c>
      <c r="M188" s="249">
        <f>IF(M$36=0,0,M$36/NMM_fec!M$36)</f>
        <v>0</v>
      </c>
      <c r="N188" s="249">
        <f>IF(N$36=0,0,N$36/NMM_fec!N$36)</f>
        <v>0</v>
      </c>
      <c r="O188" s="249">
        <f>IF(O$36=0,0,O$36/NMM_fec!O$36)</f>
        <v>0</v>
      </c>
      <c r="P188" s="249">
        <f>IF(P$36=0,0,P$36/NMM_fec!P$36)</f>
        <v>0</v>
      </c>
      <c r="Q188" s="249">
        <f>IF(Q$36=0,0,Q$36/NMM_fec!Q$36)</f>
        <v>0</v>
      </c>
    </row>
    <row r="189" spans="1:17" x14ac:dyDescent="0.25">
      <c r="A189" s="72" t="s">
        <v>211</v>
      </c>
      <c r="B189" s="247">
        <f>IF(B$44=0,0,B$44/NMM_fec!B$44)</f>
        <v>0</v>
      </c>
      <c r="C189" s="247">
        <f>IF(C$44=0,0,C$44/NMM_fec!C$44)</f>
        <v>0</v>
      </c>
      <c r="D189" s="247">
        <f>IF(D$44=0,0,D$44/NMM_fec!D$44)</f>
        <v>0</v>
      </c>
      <c r="E189" s="247">
        <f>IF(E$44=0,0,E$44/NMM_fec!E$44)</f>
        <v>0</v>
      </c>
      <c r="F189" s="247">
        <f>IF(F$44=0,0,F$44/NMM_fec!F$44)</f>
        <v>0</v>
      </c>
      <c r="G189" s="247">
        <f>IF(G$44=0,0,G$44/NMM_fec!G$44)</f>
        <v>0</v>
      </c>
      <c r="H189" s="247">
        <f>IF(H$44=0,0,H$44/NMM_fec!H$44)</f>
        <v>0</v>
      </c>
      <c r="I189" s="247">
        <f>IF(I$44=0,0,I$44/NMM_fec!I$44)</f>
        <v>0</v>
      </c>
      <c r="J189" s="247">
        <f>IF(J$44=0,0,J$44/NMM_fec!J$44)</f>
        <v>0</v>
      </c>
      <c r="K189" s="247">
        <f>IF(K$44=0,0,K$44/NMM_fec!K$44)</f>
        <v>0</v>
      </c>
      <c r="L189" s="247">
        <f>IF(L$44=0,0,L$44/NMM_fec!L$44)</f>
        <v>0</v>
      </c>
      <c r="M189" s="247">
        <f>IF(M$44=0,0,M$44/NMM_fec!M$44)</f>
        <v>0</v>
      </c>
      <c r="N189" s="247">
        <f>IF(N$44=0,0,N$44/NMM_fec!N$44)</f>
        <v>0</v>
      </c>
      <c r="O189" s="247">
        <f>IF(O$44=0,0,O$44/NMM_fec!O$44)</f>
        <v>0</v>
      </c>
      <c r="P189" s="247">
        <f>IF(P$44=0,0,P$44/NMM_fec!P$44)</f>
        <v>0</v>
      </c>
      <c r="Q189" s="247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37</v>
      </c>
      <c r="B191" s="253">
        <f>IF(B$47=0,0,B$47/NMM_fec!B$47)</f>
        <v>0</v>
      </c>
      <c r="C191" s="253">
        <f>IF(C$47=0,0,C$47/NMM_fec!C$47)</f>
        <v>0</v>
      </c>
      <c r="D191" s="253">
        <f>IF(D$47=0,0,D$47/NMM_fec!D$47)</f>
        <v>0</v>
      </c>
      <c r="E191" s="253">
        <f>IF(E$47=0,0,E$47/NMM_fec!E$47)</f>
        <v>0</v>
      </c>
      <c r="F191" s="253">
        <f>IF(F$47=0,0,F$47/NMM_fec!F$47)</f>
        <v>0</v>
      </c>
      <c r="G191" s="253">
        <f>IF(G$47=0,0,G$47/NMM_fec!G$47)</f>
        <v>0</v>
      </c>
      <c r="H191" s="253">
        <f>IF(H$47=0,0,H$47/NMM_fec!H$47)</f>
        <v>0</v>
      </c>
      <c r="I191" s="253">
        <f>IF(I$47=0,0,I$47/NMM_fec!I$47)</f>
        <v>0</v>
      </c>
      <c r="J191" s="253">
        <f>IF(J$47=0,0,J$47/NMM_fec!J$47)</f>
        <v>0</v>
      </c>
      <c r="K191" s="253">
        <f>IF(K$47=0,0,K$47/NMM_fec!K$47)</f>
        <v>0</v>
      </c>
      <c r="L191" s="253">
        <f>IF(L$47=0,0,L$47/NMM_fec!L$47)</f>
        <v>0</v>
      </c>
      <c r="M191" s="253">
        <f>IF(M$47=0,0,M$47/NMM_fec!M$47)</f>
        <v>0</v>
      </c>
      <c r="N191" s="253">
        <f>IF(N$47=0,0,N$47/NMM_fec!N$47)</f>
        <v>0</v>
      </c>
      <c r="O191" s="253">
        <f>IF(O$47=0,0,O$47/NMM_fec!O$47)</f>
        <v>0</v>
      </c>
      <c r="P191" s="253">
        <f>IF(P$47=0,0,P$47/NMM_fec!P$47)</f>
        <v>0</v>
      </c>
      <c r="Q191" s="253">
        <f>IF(Q$47=0,0,Q$47/NMM_fec!Q$47)</f>
        <v>0</v>
      </c>
    </row>
    <row r="192" spans="1:17" x14ac:dyDescent="0.25">
      <c r="A192" s="132" t="s">
        <v>83</v>
      </c>
      <c r="B192" s="252">
        <f>IF(B$48=0,0,B$48/NMM_fec!B$48)</f>
        <v>0</v>
      </c>
      <c r="C192" s="252">
        <f>IF(C$48=0,0,C$48/NMM_fec!C$48)</f>
        <v>0</v>
      </c>
      <c r="D192" s="252">
        <f>IF(D$48=0,0,D$48/NMM_fec!D$48)</f>
        <v>0</v>
      </c>
      <c r="E192" s="252">
        <f>IF(E$48=0,0,E$48/NMM_fec!E$48)</f>
        <v>0</v>
      </c>
      <c r="F192" s="252">
        <f>IF(F$48=0,0,F$48/NMM_fec!F$48)</f>
        <v>0</v>
      </c>
      <c r="G192" s="252">
        <f>IF(G$48=0,0,G$48/NMM_fec!G$48)</f>
        <v>0</v>
      </c>
      <c r="H192" s="252">
        <f>IF(H$48=0,0,H$48/NMM_fec!H$48)</f>
        <v>0</v>
      </c>
      <c r="I192" s="252">
        <f>IF(I$48=0,0,I$48/NMM_fec!I$48)</f>
        <v>0</v>
      </c>
      <c r="J192" s="252">
        <f>IF(J$48=0,0,J$48/NMM_fec!J$48)</f>
        <v>0</v>
      </c>
      <c r="K192" s="252">
        <f>IF(K$48=0,0,K$48/NMM_fec!K$48)</f>
        <v>0</v>
      </c>
      <c r="L192" s="252">
        <f>IF(L$48=0,0,L$48/NMM_fec!L$48)</f>
        <v>0</v>
      </c>
      <c r="M192" s="252">
        <f>IF(M$48=0,0,M$48/NMM_fec!M$48)</f>
        <v>0</v>
      </c>
      <c r="N192" s="252">
        <f>IF(N$48=0,0,N$48/NMM_fec!N$48)</f>
        <v>0</v>
      </c>
      <c r="O192" s="252">
        <f>IF(O$48=0,0,O$48/NMM_fec!O$48)</f>
        <v>0</v>
      </c>
      <c r="P192" s="252">
        <f>IF(P$48=0,0,P$48/NMM_fec!P$48)</f>
        <v>0</v>
      </c>
      <c r="Q192" s="252">
        <f>IF(Q$48=0,0,Q$48/NMM_fec!Q$48)</f>
        <v>0</v>
      </c>
    </row>
    <row r="193" spans="1:17" x14ac:dyDescent="0.25">
      <c r="A193" s="76" t="s">
        <v>82</v>
      </c>
      <c r="B193" s="251">
        <f>IF(B$49=0,0,B$49/NMM_fec!B$49)</f>
        <v>0</v>
      </c>
      <c r="C193" s="251">
        <f>IF(C$49=0,0,C$49/NMM_fec!C$49)</f>
        <v>0</v>
      </c>
      <c r="D193" s="251">
        <f>IF(D$49=0,0,D$49/NMM_fec!D$49)</f>
        <v>0</v>
      </c>
      <c r="E193" s="251">
        <f>IF(E$49=0,0,E$49/NMM_fec!E$49)</f>
        <v>0</v>
      </c>
      <c r="F193" s="251">
        <f>IF(F$49=0,0,F$49/NMM_fec!F$49)</f>
        <v>0</v>
      </c>
      <c r="G193" s="251">
        <f>IF(G$49=0,0,G$49/NMM_fec!G$49)</f>
        <v>0</v>
      </c>
      <c r="H193" s="251">
        <f>IF(H$49=0,0,H$49/NMM_fec!H$49)</f>
        <v>0</v>
      </c>
      <c r="I193" s="251">
        <f>IF(I$49=0,0,I$49/NMM_fec!I$49)</f>
        <v>0</v>
      </c>
      <c r="J193" s="251">
        <f>IF(J$49=0,0,J$49/NMM_fec!J$49)</f>
        <v>0</v>
      </c>
      <c r="K193" s="251">
        <f>IF(K$49=0,0,K$49/NMM_fec!K$49)</f>
        <v>0</v>
      </c>
      <c r="L193" s="251">
        <f>IF(L$49=0,0,L$49/NMM_fec!L$49)</f>
        <v>0</v>
      </c>
      <c r="M193" s="251">
        <f>IF(M$49=0,0,M$49/NMM_fec!M$49)</f>
        <v>0</v>
      </c>
      <c r="N193" s="251">
        <f>IF(N$49=0,0,N$49/NMM_fec!N$49)</f>
        <v>0</v>
      </c>
      <c r="O193" s="251">
        <f>IF(O$49=0,0,O$49/NMM_fec!O$49)</f>
        <v>0</v>
      </c>
      <c r="P193" s="251">
        <f>IF(P$49=0,0,P$49/NMM_fec!P$49)</f>
        <v>0</v>
      </c>
      <c r="Q193" s="251">
        <f>IF(Q$49=0,0,Q$49/NMM_fec!Q$49)</f>
        <v>0</v>
      </c>
    </row>
    <row r="194" spans="1:17" x14ac:dyDescent="0.25">
      <c r="A194" s="76" t="s">
        <v>81</v>
      </c>
      <c r="B194" s="251">
        <f>IF(B$50=0,0,B$50/NMM_fec!B$50)</f>
        <v>0</v>
      </c>
      <c r="C194" s="251">
        <f>IF(C$50=0,0,C$50/NMM_fec!C$50)</f>
        <v>0</v>
      </c>
      <c r="D194" s="251">
        <f>IF(D$50=0,0,D$50/NMM_fec!D$50)</f>
        <v>0</v>
      </c>
      <c r="E194" s="251">
        <f>IF(E$50=0,0,E$50/NMM_fec!E$50)</f>
        <v>0</v>
      </c>
      <c r="F194" s="251">
        <f>IF(F$50=0,0,F$50/NMM_fec!F$50)</f>
        <v>0</v>
      </c>
      <c r="G194" s="251">
        <f>IF(G$50=0,0,G$50/NMM_fec!G$50)</f>
        <v>0</v>
      </c>
      <c r="H194" s="251">
        <f>IF(H$50=0,0,H$50/NMM_fec!H$50)</f>
        <v>0</v>
      </c>
      <c r="I194" s="251">
        <f>IF(I$50=0,0,I$50/NMM_fec!I$50)</f>
        <v>0</v>
      </c>
      <c r="J194" s="251">
        <f>IF(J$50=0,0,J$50/NMM_fec!J$50)</f>
        <v>0</v>
      </c>
      <c r="K194" s="251">
        <f>IF(K$50=0,0,K$50/NMM_fec!K$50)</f>
        <v>0</v>
      </c>
      <c r="L194" s="251">
        <f>IF(L$50=0,0,L$50/NMM_fec!L$50)</f>
        <v>0</v>
      </c>
      <c r="M194" s="251">
        <f>IF(M$50=0,0,M$50/NMM_fec!M$50)</f>
        <v>0</v>
      </c>
      <c r="N194" s="251">
        <f>IF(N$50=0,0,N$50/NMM_fec!N$50)</f>
        <v>0</v>
      </c>
      <c r="O194" s="251">
        <f>IF(O$50=0,0,O$50/NMM_fec!O$50)</f>
        <v>0</v>
      </c>
      <c r="P194" s="251">
        <f>IF(P$50=0,0,P$50/NMM_fec!P$50)</f>
        <v>0</v>
      </c>
      <c r="Q194" s="251">
        <f>IF(Q$50=0,0,Q$50/NMM_fec!Q$50)</f>
        <v>0</v>
      </c>
    </row>
    <row r="195" spans="1:17" x14ac:dyDescent="0.25">
      <c r="A195" s="76" t="s">
        <v>80</v>
      </c>
      <c r="B195" s="251">
        <f>IF(B$51=0,0,B$51/NMM_fec!B$51)</f>
        <v>0</v>
      </c>
      <c r="C195" s="251">
        <f>IF(C$51=0,0,C$51/NMM_fec!C$51)</f>
        <v>0</v>
      </c>
      <c r="D195" s="251">
        <f>IF(D$51=0,0,D$51/NMM_fec!D$51)</f>
        <v>0</v>
      </c>
      <c r="E195" s="251">
        <f>IF(E$51=0,0,E$51/NMM_fec!E$51)</f>
        <v>0</v>
      </c>
      <c r="F195" s="251">
        <f>IF(F$51=0,0,F$51/NMM_fec!F$51)</f>
        <v>0</v>
      </c>
      <c r="G195" s="251">
        <f>IF(G$51=0,0,G$51/NMM_fec!G$51)</f>
        <v>0</v>
      </c>
      <c r="H195" s="251">
        <f>IF(H$51=0,0,H$51/NMM_fec!H$51)</f>
        <v>0</v>
      </c>
      <c r="I195" s="251">
        <f>IF(I$51=0,0,I$51/NMM_fec!I$51)</f>
        <v>0</v>
      </c>
      <c r="J195" s="251">
        <f>IF(J$51=0,0,J$51/NMM_fec!J$51)</f>
        <v>0</v>
      </c>
      <c r="K195" s="251">
        <f>IF(K$51=0,0,K$51/NMM_fec!K$51)</f>
        <v>0</v>
      </c>
      <c r="L195" s="251">
        <f>IF(L$51=0,0,L$51/NMM_fec!L$51)</f>
        <v>0</v>
      </c>
      <c r="M195" s="251">
        <f>IF(M$51=0,0,M$51/NMM_fec!M$51)</f>
        <v>0</v>
      </c>
      <c r="N195" s="251">
        <f>IF(N$51=0,0,N$51/NMM_fec!N$51)</f>
        <v>0</v>
      </c>
      <c r="O195" s="251">
        <f>IF(O$51=0,0,O$51/NMM_fec!O$51)</f>
        <v>0</v>
      </c>
      <c r="P195" s="251">
        <f>IF(P$51=0,0,P$51/NMM_fec!P$51)</f>
        <v>0</v>
      </c>
      <c r="Q195" s="251">
        <f>IF(Q$51=0,0,Q$51/NMM_fec!Q$51)</f>
        <v>0</v>
      </c>
    </row>
    <row r="196" spans="1:17" x14ac:dyDescent="0.25">
      <c r="A196" s="129" t="s">
        <v>79</v>
      </c>
      <c r="B196" s="250">
        <f>IF(B$52=0,0,B$52/NMM_fec!B$52)</f>
        <v>0</v>
      </c>
      <c r="C196" s="250">
        <f>IF(C$52=0,0,C$52/NMM_fec!C$52)</f>
        <v>0</v>
      </c>
      <c r="D196" s="250">
        <f>IF(D$52=0,0,D$52/NMM_fec!D$52)</f>
        <v>0</v>
      </c>
      <c r="E196" s="250">
        <f>IF(E$52=0,0,E$52/NMM_fec!E$52)</f>
        <v>0</v>
      </c>
      <c r="F196" s="250">
        <f>IF(F$52=0,0,F$52/NMM_fec!F$52)</f>
        <v>0</v>
      </c>
      <c r="G196" s="250">
        <f>IF(G$52=0,0,G$52/NMM_fec!G$52)</f>
        <v>0</v>
      </c>
      <c r="H196" s="250">
        <f>IF(H$52=0,0,H$52/NMM_fec!H$52)</f>
        <v>0</v>
      </c>
      <c r="I196" s="250">
        <f>IF(I$52=0,0,I$52/NMM_fec!I$52)</f>
        <v>0</v>
      </c>
      <c r="J196" s="250">
        <f>IF(J$52=0,0,J$52/NMM_fec!J$52)</f>
        <v>0</v>
      </c>
      <c r="K196" s="250">
        <f>IF(K$52=0,0,K$52/NMM_fec!K$52)</f>
        <v>0</v>
      </c>
      <c r="L196" s="250">
        <f>IF(L$52=0,0,L$52/NMM_fec!L$52)</f>
        <v>0</v>
      </c>
      <c r="M196" s="250">
        <f>IF(M$52=0,0,M$52/NMM_fec!M$52)</f>
        <v>0</v>
      </c>
      <c r="N196" s="250">
        <f>IF(N$52=0,0,N$52/NMM_fec!N$52)</f>
        <v>0</v>
      </c>
      <c r="O196" s="250">
        <f>IF(O$52=0,0,O$52/NMM_fec!O$52)</f>
        <v>0</v>
      </c>
      <c r="P196" s="250">
        <f>IF(P$52=0,0,P$52/NMM_fec!P$52)</f>
        <v>0</v>
      </c>
      <c r="Q196" s="250">
        <f>IF(Q$52=0,0,Q$52/NMM_fec!Q$52)</f>
        <v>0</v>
      </c>
    </row>
    <row r="197" spans="1:17" x14ac:dyDescent="0.25">
      <c r="A197" s="127" t="s">
        <v>210</v>
      </c>
      <c r="B197" s="249">
        <f>IF(B$57=0,0,B$57/NMM_fec!B$57)</f>
        <v>0</v>
      </c>
      <c r="C197" s="249">
        <f>IF(C$57=0,0,C$57/NMM_fec!C$57)</f>
        <v>0</v>
      </c>
      <c r="D197" s="249">
        <f>IF(D$57=0,0,D$57/NMM_fec!D$57)</f>
        <v>0</v>
      </c>
      <c r="E197" s="249">
        <f>IF(E$57=0,0,E$57/NMM_fec!E$57)</f>
        <v>0</v>
      </c>
      <c r="F197" s="249">
        <f>IF(F$57=0,0,F$57/NMM_fec!F$57)</f>
        <v>0</v>
      </c>
      <c r="G197" s="249">
        <f>IF(G$57=0,0,G$57/NMM_fec!G$57)</f>
        <v>0</v>
      </c>
      <c r="H197" s="249">
        <f>IF(H$57=0,0,H$57/NMM_fec!H$57)</f>
        <v>0</v>
      </c>
      <c r="I197" s="249">
        <f>IF(I$57=0,0,I$57/NMM_fec!I$57)</f>
        <v>0</v>
      </c>
      <c r="J197" s="249">
        <f>IF(J$57=0,0,J$57/NMM_fec!J$57)</f>
        <v>0</v>
      </c>
      <c r="K197" s="249">
        <f>IF(K$57=0,0,K$57/NMM_fec!K$57)</f>
        <v>0</v>
      </c>
      <c r="L197" s="249">
        <f>IF(L$57=0,0,L$57/NMM_fec!L$57)</f>
        <v>0</v>
      </c>
      <c r="M197" s="249">
        <f>IF(M$57=0,0,M$57/NMM_fec!M$57)</f>
        <v>0</v>
      </c>
      <c r="N197" s="249">
        <f>IF(N$57=0,0,N$57/NMM_fec!N$57)</f>
        <v>0</v>
      </c>
      <c r="O197" s="249">
        <f>IF(O$57=0,0,O$57/NMM_fec!O$57)</f>
        <v>0</v>
      </c>
      <c r="P197" s="249">
        <f>IF(P$57=0,0,P$57/NMM_fec!P$57)</f>
        <v>0</v>
      </c>
      <c r="Q197" s="249">
        <f>IF(Q$57=0,0,Q$57/NMM_fec!Q$57)</f>
        <v>0</v>
      </c>
    </row>
    <row r="198" spans="1:17" x14ac:dyDescent="0.25">
      <c r="A198" s="127" t="s">
        <v>209</v>
      </c>
      <c r="B198" s="249">
        <f>IF(B$58=0,0,B$58/NMM_fec!B$58)</f>
        <v>0</v>
      </c>
      <c r="C198" s="249">
        <f>IF(C$58=0,0,C$58/NMM_fec!C$58)</f>
        <v>0</v>
      </c>
      <c r="D198" s="249">
        <f>IF(D$58=0,0,D$58/NMM_fec!D$58)</f>
        <v>0</v>
      </c>
      <c r="E198" s="249">
        <f>IF(E$58=0,0,E$58/NMM_fec!E$58)</f>
        <v>0</v>
      </c>
      <c r="F198" s="249">
        <f>IF(F$58=0,0,F$58/NMM_fec!F$58)</f>
        <v>0</v>
      </c>
      <c r="G198" s="249">
        <f>IF(G$58=0,0,G$58/NMM_fec!G$58)</f>
        <v>0</v>
      </c>
      <c r="H198" s="249">
        <f>IF(H$58=0,0,H$58/NMM_fec!H$58)</f>
        <v>0</v>
      </c>
      <c r="I198" s="249">
        <f>IF(I$58=0,0,I$58/NMM_fec!I$58)</f>
        <v>0</v>
      </c>
      <c r="J198" s="249">
        <f>IF(J$58=0,0,J$58/NMM_fec!J$58)</f>
        <v>0</v>
      </c>
      <c r="K198" s="249">
        <f>IF(K$58=0,0,K$58/NMM_fec!K$58)</f>
        <v>0</v>
      </c>
      <c r="L198" s="249">
        <f>IF(L$58=0,0,L$58/NMM_fec!L$58)</f>
        <v>0</v>
      </c>
      <c r="M198" s="249">
        <f>IF(M$58=0,0,M$58/NMM_fec!M$58)</f>
        <v>0</v>
      </c>
      <c r="N198" s="249">
        <f>IF(N$58=0,0,N$58/NMM_fec!N$58)</f>
        <v>0</v>
      </c>
      <c r="O198" s="249">
        <f>IF(O$58=0,0,O$58/NMM_fec!O$58)</f>
        <v>0</v>
      </c>
      <c r="P198" s="249">
        <f>IF(P$58=0,0,P$58/NMM_fec!P$58)</f>
        <v>0</v>
      </c>
      <c r="Q198" s="249">
        <f>IF(Q$58=0,0,Q$58/NMM_fec!Q$58)</f>
        <v>0</v>
      </c>
    </row>
    <row r="199" spans="1:17" x14ac:dyDescent="0.25">
      <c r="A199" s="127" t="s">
        <v>208</v>
      </c>
      <c r="B199" s="249">
        <f>IF(B$77=0,0,B$77/NMM_fec!B$77)</f>
        <v>0</v>
      </c>
      <c r="C199" s="249">
        <f>IF(C$77=0,0,C$77/NMM_fec!C$77)</f>
        <v>0</v>
      </c>
      <c r="D199" s="249">
        <f>IF(D$77=0,0,D$77/NMM_fec!D$77)</f>
        <v>0</v>
      </c>
      <c r="E199" s="249">
        <f>IF(E$77=0,0,E$77/NMM_fec!E$77)</f>
        <v>0</v>
      </c>
      <c r="F199" s="249">
        <f>IF(F$77=0,0,F$77/NMM_fec!F$77)</f>
        <v>0</v>
      </c>
      <c r="G199" s="249">
        <f>IF(G$77=0,0,G$77/NMM_fec!G$77)</f>
        <v>0</v>
      </c>
      <c r="H199" s="249">
        <f>IF(H$77=0,0,H$77/NMM_fec!H$77)</f>
        <v>0</v>
      </c>
      <c r="I199" s="249">
        <f>IF(I$77=0,0,I$77/NMM_fec!I$77)</f>
        <v>0</v>
      </c>
      <c r="J199" s="249">
        <f>IF(J$77=0,0,J$77/NMM_fec!J$77)</f>
        <v>0</v>
      </c>
      <c r="K199" s="249">
        <f>IF(K$77=0,0,K$77/NMM_fec!K$77)</f>
        <v>0</v>
      </c>
      <c r="L199" s="249">
        <f>IF(L$77=0,0,L$77/NMM_fec!L$77)</f>
        <v>0</v>
      </c>
      <c r="M199" s="249">
        <f>IF(M$77=0,0,M$77/NMM_fec!M$77)</f>
        <v>0</v>
      </c>
      <c r="N199" s="249">
        <f>IF(N$77=0,0,N$77/NMM_fec!N$77)</f>
        <v>0</v>
      </c>
      <c r="O199" s="249">
        <f>IF(O$77=0,0,O$77/NMM_fec!O$77)</f>
        <v>0</v>
      </c>
      <c r="P199" s="249">
        <f>IF(P$77=0,0,P$77/NMM_fec!P$77)</f>
        <v>0</v>
      </c>
      <c r="Q199" s="249">
        <f>IF(Q$77=0,0,Q$77/NMM_fec!Q$77)</f>
        <v>0</v>
      </c>
    </row>
    <row r="200" spans="1:17" x14ac:dyDescent="0.25">
      <c r="A200" s="72" t="s">
        <v>207</v>
      </c>
      <c r="B200" s="265">
        <f>IF(B$87=0,0,B$87/NMM_fec!B$87)</f>
        <v>0</v>
      </c>
      <c r="C200" s="265">
        <f>IF(C$87=0,0,C$87/NMM_fec!C$87)</f>
        <v>0</v>
      </c>
      <c r="D200" s="265">
        <f>IF(D$87=0,0,D$87/NMM_fec!D$87)</f>
        <v>0</v>
      </c>
      <c r="E200" s="265">
        <f>IF(E$87=0,0,E$87/NMM_fec!E$87)</f>
        <v>0</v>
      </c>
      <c r="F200" s="265">
        <f>IF(F$87=0,0,F$87/NMM_fec!F$87)</f>
        <v>0</v>
      </c>
      <c r="G200" s="265">
        <f>IF(G$87=0,0,G$87/NMM_fec!G$87)</f>
        <v>0</v>
      </c>
      <c r="H200" s="265">
        <f>IF(H$87=0,0,H$87/NMM_fec!H$87)</f>
        <v>0</v>
      </c>
      <c r="I200" s="265">
        <f>IF(I$87=0,0,I$87/NMM_fec!I$87)</f>
        <v>0</v>
      </c>
      <c r="J200" s="265">
        <f>IF(J$87=0,0,J$87/NMM_fec!J$87)</f>
        <v>0</v>
      </c>
      <c r="K200" s="265">
        <f>IF(K$87=0,0,K$87/NMM_fec!K$87)</f>
        <v>0</v>
      </c>
      <c r="L200" s="265">
        <f>IF(L$87=0,0,L$87/NMM_fec!L$87)</f>
        <v>0</v>
      </c>
      <c r="M200" s="265">
        <f>IF(M$87=0,0,M$87/NMM_fec!M$87)</f>
        <v>0</v>
      </c>
      <c r="N200" s="265">
        <f>IF(N$87=0,0,N$87/NMM_fec!N$87)</f>
        <v>0</v>
      </c>
      <c r="O200" s="265">
        <f>IF(O$87=0,0,O$87/NMM_fec!O$87)</f>
        <v>0</v>
      </c>
      <c r="P200" s="265">
        <f>IF(P$87=0,0,P$87/NMM_fec!P$87)</f>
        <v>0</v>
      </c>
      <c r="Q200" s="265">
        <f>IF(Q$87=0,0,Q$87/NMM_fec!Q$87)</f>
        <v>0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36</v>
      </c>
      <c r="B202" s="253">
        <f>IF(B$97=0,0,B$97/NMM_fec!B$97)</f>
        <v>0</v>
      </c>
      <c r="C202" s="253">
        <f>IF(C$97=0,0,C$97/NMM_fec!C$97)</f>
        <v>0</v>
      </c>
      <c r="D202" s="253">
        <f>IF(D$97=0,0,D$97/NMM_fec!D$97)</f>
        <v>0</v>
      </c>
      <c r="E202" s="253">
        <f>IF(E$97=0,0,E$97/NMM_fec!E$97)</f>
        <v>0</v>
      </c>
      <c r="F202" s="253">
        <f>IF(F$97=0,0,F$97/NMM_fec!F$97)</f>
        <v>0</v>
      </c>
      <c r="G202" s="253">
        <f>IF(G$97=0,0,G$97/NMM_fec!G$97)</f>
        <v>0</v>
      </c>
      <c r="H202" s="253">
        <f>IF(H$97=0,0,H$97/NMM_fec!H$97)</f>
        <v>0</v>
      </c>
      <c r="I202" s="253">
        <f>IF(I$97=0,0,I$97/NMM_fec!I$97)</f>
        <v>0</v>
      </c>
      <c r="J202" s="253">
        <f>IF(J$97=0,0,J$97/NMM_fec!J$97)</f>
        <v>0</v>
      </c>
      <c r="K202" s="253">
        <f>IF(K$97=0,0,K$97/NMM_fec!K$97)</f>
        <v>0</v>
      </c>
      <c r="L202" s="253">
        <f>IF(L$97=0,0,L$97/NMM_fec!L$97)</f>
        <v>0</v>
      </c>
      <c r="M202" s="253">
        <f>IF(M$97=0,0,M$97/NMM_fec!M$97)</f>
        <v>0</v>
      </c>
      <c r="N202" s="253">
        <f>IF(N$97=0,0,N$97/NMM_fec!N$97)</f>
        <v>0</v>
      </c>
      <c r="O202" s="253">
        <f>IF(O$97=0,0,O$97/NMM_fec!O$97)</f>
        <v>0</v>
      </c>
      <c r="P202" s="253">
        <f>IF(P$97=0,0,P$97/NMM_fec!P$97)</f>
        <v>0</v>
      </c>
      <c r="Q202" s="253">
        <f>IF(Q$97=0,0,Q$97/NMM_fec!Q$97)</f>
        <v>0</v>
      </c>
    </row>
    <row r="203" spans="1:17" x14ac:dyDescent="0.25">
      <c r="A203" s="132" t="s">
        <v>83</v>
      </c>
      <c r="B203" s="252">
        <f>IF(B$98=0,0,B$98/NMM_fec!B$98)</f>
        <v>0</v>
      </c>
      <c r="C203" s="252">
        <f>IF(C$98=0,0,C$98/NMM_fec!C$98)</f>
        <v>0</v>
      </c>
      <c r="D203" s="252">
        <f>IF(D$98=0,0,D$98/NMM_fec!D$98)</f>
        <v>0</v>
      </c>
      <c r="E203" s="252">
        <f>IF(E$98=0,0,E$98/NMM_fec!E$98)</f>
        <v>0</v>
      </c>
      <c r="F203" s="252">
        <f>IF(F$98=0,0,F$98/NMM_fec!F$98)</f>
        <v>0</v>
      </c>
      <c r="G203" s="252">
        <f>IF(G$98=0,0,G$98/NMM_fec!G$98)</f>
        <v>0</v>
      </c>
      <c r="H203" s="252">
        <f>IF(H$98=0,0,H$98/NMM_fec!H$98)</f>
        <v>0</v>
      </c>
      <c r="I203" s="252">
        <f>IF(I$98=0,0,I$98/NMM_fec!I$98)</f>
        <v>0</v>
      </c>
      <c r="J203" s="252">
        <f>IF(J$98=0,0,J$98/NMM_fec!J$98)</f>
        <v>0</v>
      </c>
      <c r="K203" s="252">
        <f>IF(K$98=0,0,K$98/NMM_fec!K$98)</f>
        <v>0</v>
      </c>
      <c r="L203" s="252">
        <f>IF(L$98=0,0,L$98/NMM_fec!L$98)</f>
        <v>0</v>
      </c>
      <c r="M203" s="252">
        <f>IF(M$98=0,0,M$98/NMM_fec!M$98)</f>
        <v>0</v>
      </c>
      <c r="N203" s="252">
        <f>IF(N$98=0,0,N$98/NMM_fec!N$98)</f>
        <v>0</v>
      </c>
      <c r="O203" s="252">
        <f>IF(O$98=0,0,O$98/NMM_fec!O$98)</f>
        <v>0</v>
      </c>
      <c r="P203" s="252">
        <f>IF(P$98=0,0,P$98/NMM_fec!P$98)</f>
        <v>0</v>
      </c>
      <c r="Q203" s="252">
        <f>IF(Q$98=0,0,Q$98/NMM_fec!Q$98)</f>
        <v>0</v>
      </c>
    </row>
    <row r="204" spans="1:17" x14ac:dyDescent="0.25">
      <c r="A204" s="76" t="s">
        <v>82</v>
      </c>
      <c r="B204" s="251">
        <f>IF(B$99=0,0,B$99/NMM_fec!B$99)</f>
        <v>0</v>
      </c>
      <c r="C204" s="251">
        <f>IF(C$99=0,0,C$99/NMM_fec!C$99)</f>
        <v>0</v>
      </c>
      <c r="D204" s="251">
        <f>IF(D$99=0,0,D$99/NMM_fec!D$99)</f>
        <v>0</v>
      </c>
      <c r="E204" s="251">
        <f>IF(E$99=0,0,E$99/NMM_fec!E$99)</f>
        <v>0</v>
      </c>
      <c r="F204" s="251">
        <f>IF(F$99=0,0,F$99/NMM_fec!F$99)</f>
        <v>0</v>
      </c>
      <c r="G204" s="251">
        <f>IF(G$99=0,0,G$99/NMM_fec!G$99)</f>
        <v>0</v>
      </c>
      <c r="H204" s="251">
        <f>IF(H$99=0,0,H$99/NMM_fec!H$99)</f>
        <v>0</v>
      </c>
      <c r="I204" s="251">
        <f>IF(I$99=0,0,I$99/NMM_fec!I$99)</f>
        <v>0</v>
      </c>
      <c r="J204" s="251">
        <f>IF(J$99=0,0,J$99/NMM_fec!J$99)</f>
        <v>0</v>
      </c>
      <c r="K204" s="251">
        <f>IF(K$99=0,0,K$99/NMM_fec!K$99)</f>
        <v>0</v>
      </c>
      <c r="L204" s="251">
        <f>IF(L$99=0,0,L$99/NMM_fec!L$99)</f>
        <v>0</v>
      </c>
      <c r="M204" s="251">
        <f>IF(M$99=0,0,M$99/NMM_fec!M$99)</f>
        <v>0</v>
      </c>
      <c r="N204" s="251">
        <f>IF(N$99=0,0,N$99/NMM_fec!N$99)</f>
        <v>0</v>
      </c>
      <c r="O204" s="251">
        <f>IF(O$99=0,0,O$99/NMM_fec!O$99)</f>
        <v>0</v>
      </c>
      <c r="P204" s="251">
        <f>IF(P$99=0,0,P$99/NMM_fec!P$99)</f>
        <v>0</v>
      </c>
      <c r="Q204" s="251">
        <f>IF(Q$99=0,0,Q$99/NMM_fec!Q$99)</f>
        <v>0</v>
      </c>
    </row>
    <row r="205" spans="1:17" x14ac:dyDescent="0.25">
      <c r="A205" s="76" t="s">
        <v>81</v>
      </c>
      <c r="B205" s="251">
        <f>IF(B$100=0,0,B$100/NMM_fec!B$100)</f>
        <v>0</v>
      </c>
      <c r="C205" s="251">
        <f>IF(C$100=0,0,C$100/NMM_fec!C$100)</f>
        <v>0</v>
      </c>
      <c r="D205" s="251">
        <f>IF(D$100=0,0,D$100/NMM_fec!D$100)</f>
        <v>0</v>
      </c>
      <c r="E205" s="251">
        <f>IF(E$100=0,0,E$100/NMM_fec!E$100)</f>
        <v>0</v>
      </c>
      <c r="F205" s="251">
        <f>IF(F$100=0,0,F$100/NMM_fec!F$100)</f>
        <v>0</v>
      </c>
      <c r="G205" s="251">
        <f>IF(G$100=0,0,G$100/NMM_fec!G$100)</f>
        <v>0</v>
      </c>
      <c r="H205" s="251">
        <f>IF(H$100=0,0,H$100/NMM_fec!H$100)</f>
        <v>0</v>
      </c>
      <c r="I205" s="251">
        <f>IF(I$100=0,0,I$100/NMM_fec!I$100)</f>
        <v>0</v>
      </c>
      <c r="J205" s="251">
        <f>IF(J$100=0,0,J$100/NMM_fec!J$100)</f>
        <v>0</v>
      </c>
      <c r="K205" s="251">
        <f>IF(K$100=0,0,K$100/NMM_fec!K$100)</f>
        <v>0</v>
      </c>
      <c r="L205" s="251">
        <f>IF(L$100=0,0,L$100/NMM_fec!L$100)</f>
        <v>0</v>
      </c>
      <c r="M205" s="251">
        <f>IF(M$100=0,0,M$100/NMM_fec!M$100)</f>
        <v>0</v>
      </c>
      <c r="N205" s="251">
        <f>IF(N$100=0,0,N$100/NMM_fec!N$100)</f>
        <v>0</v>
      </c>
      <c r="O205" s="251">
        <f>IF(O$100=0,0,O$100/NMM_fec!O$100)</f>
        <v>0</v>
      </c>
      <c r="P205" s="251">
        <f>IF(P$100=0,0,P$100/NMM_fec!P$100)</f>
        <v>0</v>
      </c>
      <c r="Q205" s="251">
        <f>IF(Q$100=0,0,Q$100/NMM_fec!Q$100)</f>
        <v>0</v>
      </c>
    </row>
    <row r="206" spans="1:17" x14ac:dyDescent="0.25">
      <c r="A206" s="76" t="s">
        <v>80</v>
      </c>
      <c r="B206" s="251">
        <f>IF(B$101=0,0,B$101/NMM_fec!B$101)</f>
        <v>0</v>
      </c>
      <c r="C206" s="251">
        <f>IF(C$101=0,0,C$101/NMM_fec!C$101)</f>
        <v>0</v>
      </c>
      <c r="D206" s="251">
        <f>IF(D$101=0,0,D$101/NMM_fec!D$101)</f>
        <v>0</v>
      </c>
      <c r="E206" s="251">
        <f>IF(E$101=0,0,E$101/NMM_fec!E$101)</f>
        <v>0</v>
      </c>
      <c r="F206" s="251">
        <f>IF(F$101=0,0,F$101/NMM_fec!F$101)</f>
        <v>0</v>
      </c>
      <c r="G206" s="251">
        <f>IF(G$101=0,0,G$101/NMM_fec!G$101)</f>
        <v>0</v>
      </c>
      <c r="H206" s="251">
        <f>IF(H$101=0,0,H$101/NMM_fec!H$101)</f>
        <v>0</v>
      </c>
      <c r="I206" s="251">
        <f>IF(I$101=0,0,I$101/NMM_fec!I$101)</f>
        <v>0</v>
      </c>
      <c r="J206" s="251">
        <f>IF(J$101=0,0,J$101/NMM_fec!J$101)</f>
        <v>0</v>
      </c>
      <c r="K206" s="251">
        <f>IF(K$101=0,0,K$101/NMM_fec!K$101)</f>
        <v>0</v>
      </c>
      <c r="L206" s="251">
        <f>IF(L$101=0,0,L$101/NMM_fec!L$101)</f>
        <v>0</v>
      </c>
      <c r="M206" s="251">
        <f>IF(M$101=0,0,M$101/NMM_fec!M$101)</f>
        <v>0</v>
      </c>
      <c r="N206" s="251">
        <f>IF(N$101=0,0,N$101/NMM_fec!N$101)</f>
        <v>0</v>
      </c>
      <c r="O206" s="251">
        <f>IF(O$101=0,0,O$101/NMM_fec!O$101)</f>
        <v>0</v>
      </c>
      <c r="P206" s="251">
        <f>IF(P$101=0,0,P$101/NMM_fec!P$101)</f>
        <v>0</v>
      </c>
      <c r="Q206" s="251">
        <f>IF(Q$101=0,0,Q$101/NMM_fec!Q$101)</f>
        <v>0</v>
      </c>
    </row>
    <row r="207" spans="1:17" x14ac:dyDescent="0.25">
      <c r="A207" s="129" t="s">
        <v>79</v>
      </c>
      <c r="B207" s="250">
        <f>IF(B$102=0,0,B$102/NMM_fec!B$102)</f>
        <v>0</v>
      </c>
      <c r="C207" s="250">
        <f>IF(C$102=0,0,C$102/NMM_fec!C$102)</f>
        <v>0</v>
      </c>
      <c r="D207" s="250">
        <f>IF(D$102=0,0,D$102/NMM_fec!D$102)</f>
        <v>0</v>
      </c>
      <c r="E207" s="250">
        <f>IF(E$102=0,0,E$102/NMM_fec!E$102)</f>
        <v>0</v>
      </c>
      <c r="F207" s="250">
        <f>IF(F$102=0,0,F$102/NMM_fec!F$102)</f>
        <v>0</v>
      </c>
      <c r="G207" s="250">
        <f>IF(G$102=0,0,G$102/NMM_fec!G$102)</f>
        <v>0</v>
      </c>
      <c r="H207" s="250">
        <f>IF(H$102=0,0,H$102/NMM_fec!H$102)</f>
        <v>0</v>
      </c>
      <c r="I207" s="250">
        <f>IF(I$102=0,0,I$102/NMM_fec!I$102)</f>
        <v>0</v>
      </c>
      <c r="J207" s="250">
        <f>IF(J$102=0,0,J$102/NMM_fec!J$102)</f>
        <v>0</v>
      </c>
      <c r="K207" s="250">
        <f>IF(K$102=0,0,K$102/NMM_fec!K$102)</f>
        <v>0</v>
      </c>
      <c r="L207" s="250">
        <f>IF(L$102=0,0,L$102/NMM_fec!L$102)</f>
        <v>0</v>
      </c>
      <c r="M207" s="250">
        <f>IF(M$102=0,0,M$102/NMM_fec!M$102)</f>
        <v>0</v>
      </c>
      <c r="N207" s="250">
        <f>IF(N$102=0,0,N$102/NMM_fec!N$102)</f>
        <v>0</v>
      </c>
      <c r="O207" s="250">
        <f>IF(O$102=0,0,O$102/NMM_fec!O$102)</f>
        <v>0</v>
      </c>
      <c r="P207" s="250">
        <f>IF(P$102=0,0,P$102/NMM_fec!P$102)</f>
        <v>0</v>
      </c>
      <c r="Q207" s="250">
        <f>IF(Q$102=0,0,Q$102/NMM_fec!Q$102)</f>
        <v>0</v>
      </c>
    </row>
    <row r="208" spans="1:17" x14ac:dyDescent="0.25">
      <c r="A208" s="127" t="s">
        <v>206</v>
      </c>
      <c r="B208" s="249">
        <f>IF(B$107=0,0,B$107/NMM_fec!B$107)</f>
        <v>0</v>
      </c>
      <c r="C208" s="249">
        <f>IF(C$107=0,0,C$107/NMM_fec!C$107)</f>
        <v>0</v>
      </c>
      <c r="D208" s="249">
        <f>IF(D$107=0,0,D$107/NMM_fec!D$107)</f>
        <v>0</v>
      </c>
      <c r="E208" s="249">
        <f>IF(E$107=0,0,E$107/NMM_fec!E$107)</f>
        <v>0</v>
      </c>
      <c r="F208" s="249">
        <f>IF(F$107=0,0,F$107/NMM_fec!F$107)</f>
        <v>0</v>
      </c>
      <c r="G208" s="249">
        <f>IF(G$107=0,0,G$107/NMM_fec!G$107)</f>
        <v>0</v>
      </c>
      <c r="H208" s="249">
        <f>IF(H$107=0,0,H$107/NMM_fec!H$107)</f>
        <v>0</v>
      </c>
      <c r="I208" s="249">
        <f>IF(I$107=0,0,I$107/NMM_fec!I$107)</f>
        <v>0</v>
      </c>
      <c r="J208" s="249">
        <f>IF(J$107=0,0,J$107/NMM_fec!J$107)</f>
        <v>0</v>
      </c>
      <c r="K208" s="249">
        <f>IF(K$107=0,0,K$107/NMM_fec!K$107)</f>
        <v>0</v>
      </c>
      <c r="L208" s="249">
        <f>IF(L$107=0,0,L$107/NMM_fec!L$107)</f>
        <v>0</v>
      </c>
      <c r="M208" s="249">
        <f>IF(M$107=0,0,M$107/NMM_fec!M$107)</f>
        <v>0</v>
      </c>
      <c r="N208" s="249">
        <f>IF(N$107=0,0,N$107/NMM_fec!N$107)</f>
        <v>0</v>
      </c>
      <c r="O208" s="249">
        <f>IF(O$107=0,0,O$107/NMM_fec!O$107)</f>
        <v>0</v>
      </c>
      <c r="P208" s="249">
        <f>IF(P$107=0,0,P$107/NMM_fec!P$107)</f>
        <v>0</v>
      </c>
      <c r="Q208" s="249">
        <f>IF(Q$107=0,0,Q$107/NMM_fec!Q$107)</f>
        <v>0</v>
      </c>
    </row>
    <row r="209" spans="1:17" x14ac:dyDescent="0.25">
      <c r="A209" s="127" t="s">
        <v>205</v>
      </c>
      <c r="B209" s="249">
        <f>IF(B$115=0,0,B$115/NMM_fec!B$115)</f>
        <v>0</v>
      </c>
      <c r="C209" s="249">
        <f>IF(C$115=0,0,C$115/NMM_fec!C$115)</f>
        <v>0</v>
      </c>
      <c r="D209" s="249">
        <f>IF(D$115=0,0,D$115/NMM_fec!D$115)</f>
        <v>0</v>
      </c>
      <c r="E209" s="249">
        <f>IF(E$115=0,0,E$115/NMM_fec!E$115)</f>
        <v>0</v>
      </c>
      <c r="F209" s="249">
        <f>IF(F$115=0,0,F$115/NMM_fec!F$115)</f>
        <v>0</v>
      </c>
      <c r="G209" s="249">
        <f>IF(G$115=0,0,G$115/NMM_fec!G$115)</f>
        <v>0</v>
      </c>
      <c r="H209" s="249">
        <f>IF(H$115=0,0,H$115/NMM_fec!H$115)</f>
        <v>0</v>
      </c>
      <c r="I209" s="249">
        <f>IF(I$115=0,0,I$115/NMM_fec!I$115)</f>
        <v>0</v>
      </c>
      <c r="J209" s="249">
        <f>IF(J$115=0,0,J$115/NMM_fec!J$115)</f>
        <v>0</v>
      </c>
      <c r="K209" s="249">
        <f>IF(K$115=0,0,K$115/NMM_fec!K$115)</f>
        <v>0</v>
      </c>
      <c r="L209" s="249">
        <f>IF(L$115=0,0,L$115/NMM_fec!L$115)</f>
        <v>0</v>
      </c>
      <c r="M209" s="249">
        <f>IF(M$115=0,0,M$115/NMM_fec!M$115)</f>
        <v>0</v>
      </c>
      <c r="N209" s="249">
        <f>IF(N$115=0,0,N$115/NMM_fec!N$115)</f>
        <v>0</v>
      </c>
      <c r="O209" s="249">
        <f>IF(O$115=0,0,O$115/NMM_fec!O$115)</f>
        <v>0</v>
      </c>
      <c r="P209" s="249">
        <f>IF(P$115=0,0,P$115/NMM_fec!P$115)</f>
        <v>0</v>
      </c>
      <c r="Q209" s="249">
        <f>IF(Q$115=0,0,Q$115/NMM_fec!Q$115)</f>
        <v>0</v>
      </c>
    </row>
    <row r="210" spans="1:17" x14ac:dyDescent="0.25">
      <c r="A210" s="127" t="s">
        <v>204</v>
      </c>
      <c r="B210" s="249">
        <f>IF(B$116=0,0,B$116/NMM_fec!B$116)</f>
        <v>0</v>
      </c>
      <c r="C210" s="249">
        <f>IF(C$116=0,0,C$116/NMM_fec!C$116)</f>
        <v>0</v>
      </c>
      <c r="D210" s="249">
        <f>IF(D$116=0,0,D$116/NMM_fec!D$116)</f>
        <v>0</v>
      </c>
      <c r="E210" s="249">
        <f>IF(E$116=0,0,E$116/NMM_fec!E$116)</f>
        <v>0</v>
      </c>
      <c r="F210" s="249">
        <f>IF(F$116=0,0,F$116/NMM_fec!F$116)</f>
        <v>0</v>
      </c>
      <c r="G210" s="249">
        <f>IF(G$116=0,0,G$116/NMM_fec!G$116)</f>
        <v>0</v>
      </c>
      <c r="H210" s="249">
        <f>IF(H$116=0,0,H$116/NMM_fec!H$116)</f>
        <v>0</v>
      </c>
      <c r="I210" s="249">
        <f>IF(I$116=0,0,I$116/NMM_fec!I$116)</f>
        <v>0</v>
      </c>
      <c r="J210" s="249">
        <f>IF(J$116=0,0,J$116/NMM_fec!J$116)</f>
        <v>0</v>
      </c>
      <c r="K210" s="249">
        <f>IF(K$116=0,0,K$116/NMM_fec!K$116)</f>
        <v>0</v>
      </c>
      <c r="L210" s="249">
        <f>IF(L$116=0,0,L$116/NMM_fec!L$116)</f>
        <v>0</v>
      </c>
      <c r="M210" s="249">
        <f>IF(M$116=0,0,M$116/NMM_fec!M$116)</f>
        <v>0</v>
      </c>
      <c r="N210" s="249">
        <f>IF(N$116=0,0,N$116/NMM_fec!N$116)</f>
        <v>0</v>
      </c>
      <c r="O210" s="249">
        <f>IF(O$116=0,0,O$116/NMM_fec!O$116)</f>
        <v>0</v>
      </c>
      <c r="P210" s="249">
        <f>IF(P$116=0,0,P$116/NMM_fec!P$116)</f>
        <v>0</v>
      </c>
      <c r="Q210" s="249">
        <f>IF(Q$116=0,0,Q$116/NMM_fec!Q$116)</f>
        <v>0</v>
      </c>
    </row>
    <row r="211" spans="1:17" x14ac:dyDescent="0.25">
      <c r="A211" s="72" t="s">
        <v>203</v>
      </c>
      <c r="B211" s="247">
        <f>IF(B$124=0,0,B$124/NMM_fec!B$124)</f>
        <v>0</v>
      </c>
      <c r="C211" s="247">
        <f>IF(C$124=0,0,C$124/NMM_fec!C$124)</f>
        <v>0</v>
      </c>
      <c r="D211" s="247">
        <f>IF(D$124=0,0,D$124/NMM_fec!D$124)</f>
        <v>0</v>
      </c>
      <c r="E211" s="247">
        <f>IF(E$124=0,0,E$124/NMM_fec!E$124)</f>
        <v>0</v>
      </c>
      <c r="F211" s="247">
        <f>IF(F$124=0,0,F$124/NMM_fec!F$124)</f>
        <v>0</v>
      </c>
      <c r="G211" s="247">
        <f>IF(G$124=0,0,G$124/NMM_fec!G$124)</f>
        <v>0</v>
      </c>
      <c r="H211" s="247">
        <f>IF(H$124=0,0,H$124/NMM_fec!H$124)</f>
        <v>0</v>
      </c>
      <c r="I211" s="247">
        <f>IF(I$124=0,0,I$124/NMM_fec!I$124)</f>
        <v>0</v>
      </c>
      <c r="J211" s="247">
        <f>IF(J$124=0,0,J$124/NMM_fec!J$124)</f>
        <v>0</v>
      </c>
      <c r="K211" s="247">
        <f>IF(K$124=0,0,K$124/NMM_fec!K$124)</f>
        <v>0</v>
      </c>
      <c r="L211" s="247">
        <f>IF(L$124=0,0,L$124/NMM_fec!L$124)</f>
        <v>0</v>
      </c>
      <c r="M211" s="247">
        <f>IF(M$124=0,0,M$124/NMM_fec!M$124)</f>
        <v>0</v>
      </c>
      <c r="N211" s="247">
        <f>IF(N$124=0,0,N$124/NMM_fec!N$124)</f>
        <v>0</v>
      </c>
      <c r="O211" s="247">
        <f>IF(O$124=0,0,O$124/NMM_fec!O$124)</f>
        <v>0</v>
      </c>
      <c r="P211" s="247">
        <f>IF(P$124=0,0,P$124/NMM_fec!P$124)</f>
        <v>0</v>
      </c>
      <c r="Q211" s="247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5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theme="4" tint="0.79998168889431442"/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38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214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213</v>
      </c>
      <c r="B16" s="204">
        <v>0</v>
      </c>
      <c r="C16" s="204">
        <v>0</v>
      </c>
      <c r="D16" s="204">
        <v>0</v>
      </c>
      <c r="E16" s="204">
        <v>0</v>
      </c>
      <c r="F16" s="204">
        <v>0</v>
      </c>
      <c r="G16" s="204">
        <v>0</v>
      </c>
      <c r="H16" s="204">
        <v>0</v>
      </c>
      <c r="I16" s="204">
        <v>0</v>
      </c>
      <c r="J16" s="204">
        <v>0</v>
      </c>
      <c r="K16" s="204">
        <v>0</v>
      </c>
      <c r="L16" s="204">
        <v>0</v>
      </c>
      <c r="M16" s="204">
        <v>0</v>
      </c>
      <c r="N16" s="204">
        <v>0</v>
      </c>
      <c r="O16" s="204">
        <v>0</v>
      </c>
      <c r="P16" s="204">
        <v>0</v>
      </c>
      <c r="Q16" s="204">
        <v>0</v>
      </c>
    </row>
    <row r="17" spans="1:17" x14ac:dyDescent="0.25">
      <c r="A17" s="152" t="s">
        <v>227</v>
      </c>
      <c r="B17" s="151">
        <v>0</v>
      </c>
      <c r="C17" s="151">
        <v>0</v>
      </c>
      <c r="D17" s="151">
        <v>0</v>
      </c>
      <c r="E17" s="151">
        <v>0</v>
      </c>
      <c r="F17" s="151">
        <v>0</v>
      </c>
      <c r="G17" s="151">
        <v>0</v>
      </c>
      <c r="H17" s="151">
        <v>0</v>
      </c>
      <c r="I17" s="151">
        <v>0</v>
      </c>
      <c r="J17" s="151">
        <v>0</v>
      </c>
      <c r="K17" s="151">
        <v>0</v>
      </c>
      <c r="L17" s="151">
        <v>0</v>
      </c>
      <c r="M17" s="151">
        <v>0</v>
      </c>
      <c r="N17" s="151">
        <v>0</v>
      </c>
      <c r="O17" s="151">
        <v>0</v>
      </c>
      <c r="P17" s="151">
        <v>0</v>
      </c>
      <c r="Q17" s="151">
        <v>0</v>
      </c>
    </row>
    <row r="18" spans="1:17" x14ac:dyDescent="0.25">
      <c r="A18" s="154" t="s">
        <v>33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30</v>
      </c>
      <c r="B19" s="208">
        <v>0</v>
      </c>
      <c r="C19" s="208">
        <v>0</v>
      </c>
      <c r="D19" s="208">
        <v>0</v>
      </c>
      <c r="E19" s="208">
        <v>0</v>
      </c>
      <c r="F19" s="208">
        <v>0</v>
      </c>
      <c r="G19" s="208">
        <v>0</v>
      </c>
      <c r="H19" s="208">
        <v>0</v>
      </c>
      <c r="I19" s="208">
        <v>0</v>
      </c>
      <c r="J19" s="208">
        <v>0</v>
      </c>
      <c r="K19" s="208">
        <v>0</v>
      </c>
      <c r="L19" s="208">
        <v>0</v>
      </c>
      <c r="M19" s="208">
        <v>0</v>
      </c>
      <c r="N19" s="208">
        <v>0</v>
      </c>
      <c r="O19" s="208">
        <v>0</v>
      </c>
      <c r="P19" s="208">
        <v>0</v>
      </c>
      <c r="Q19" s="208">
        <v>0</v>
      </c>
    </row>
    <row r="20" spans="1:17" x14ac:dyDescent="0.25">
      <c r="A20" s="154" t="s">
        <v>125</v>
      </c>
      <c r="B20" s="208">
        <v>0</v>
      </c>
      <c r="C20" s="208">
        <v>0</v>
      </c>
      <c r="D20" s="208">
        <v>0</v>
      </c>
      <c r="E20" s="208">
        <v>0</v>
      </c>
      <c r="F20" s="208">
        <v>0</v>
      </c>
      <c r="G20" s="208">
        <v>0</v>
      </c>
      <c r="H20" s="208">
        <v>0</v>
      </c>
      <c r="I20" s="208">
        <v>0</v>
      </c>
      <c r="J20" s="208">
        <v>0</v>
      </c>
      <c r="K20" s="208">
        <v>0</v>
      </c>
      <c r="L20" s="208">
        <v>0</v>
      </c>
      <c r="M20" s="208">
        <v>0</v>
      </c>
      <c r="N20" s="208">
        <v>0</v>
      </c>
      <c r="O20" s="208">
        <v>0</v>
      </c>
      <c r="P20" s="208">
        <v>0</v>
      </c>
      <c r="Q20" s="208">
        <v>0</v>
      </c>
    </row>
    <row r="21" spans="1:17" x14ac:dyDescent="0.25">
      <c r="A21" s="154" t="s">
        <v>29</v>
      </c>
      <c r="B21" s="208">
        <v>0</v>
      </c>
      <c r="C21" s="208">
        <v>0</v>
      </c>
      <c r="D21" s="208">
        <v>0</v>
      </c>
      <c r="E21" s="208">
        <v>0</v>
      </c>
      <c r="F21" s="208">
        <v>0</v>
      </c>
      <c r="G21" s="208">
        <v>0</v>
      </c>
      <c r="H21" s="208">
        <v>0</v>
      </c>
      <c r="I21" s="208">
        <v>0</v>
      </c>
      <c r="J21" s="208">
        <v>0</v>
      </c>
      <c r="K21" s="208">
        <v>0</v>
      </c>
      <c r="L21" s="208">
        <v>0</v>
      </c>
      <c r="M21" s="208">
        <v>0</v>
      </c>
      <c r="N21" s="208">
        <v>0</v>
      </c>
      <c r="O21" s="208">
        <v>0</v>
      </c>
      <c r="P21" s="208">
        <v>0</v>
      </c>
      <c r="Q21" s="208">
        <v>0</v>
      </c>
    </row>
    <row r="22" spans="1:17" x14ac:dyDescent="0.25">
      <c r="A22" s="154" t="s">
        <v>28</v>
      </c>
      <c r="B22" s="208">
        <v>0</v>
      </c>
      <c r="C22" s="208">
        <v>0</v>
      </c>
      <c r="D22" s="208">
        <v>0</v>
      </c>
      <c r="E22" s="208">
        <v>0</v>
      </c>
      <c r="F22" s="208">
        <v>0</v>
      </c>
      <c r="G22" s="208">
        <v>0</v>
      </c>
      <c r="H22" s="208">
        <v>0</v>
      </c>
      <c r="I22" s="208">
        <v>0</v>
      </c>
      <c r="J22" s="208">
        <v>0</v>
      </c>
      <c r="K22" s="208">
        <v>0</v>
      </c>
      <c r="L22" s="208">
        <v>0</v>
      </c>
      <c r="M22" s="208">
        <v>0</v>
      </c>
      <c r="N22" s="208">
        <v>0</v>
      </c>
      <c r="O22" s="208">
        <v>0</v>
      </c>
      <c r="P22" s="208">
        <v>0</v>
      </c>
      <c r="Q22" s="208">
        <v>0</v>
      </c>
    </row>
    <row r="23" spans="1:17" x14ac:dyDescent="0.25">
      <c r="A23" s="154" t="s">
        <v>26</v>
      </c>
      <c r="B23" s="208">
        <v>0</v>
      </c>
      <c r="C23" s="208">
        <v>0</v>
      </c>
      <c r="D23" s="208">
        <v>0</v>
      </c>
      <c r="E23" s="208">
        <v>0</v>
      </c>
      <c r="F23" s="208">
        <v>0</v>
      </c>
      <c r="G23" s="208">
        <v>0</v>
      </c>
      <c r="H23" s="208">
        <v>0</v>
      </c>
      <c r="I23" s="208">
        <v>0</v>
      </c>
      <c r="J23" s="208">
        <v>0</v>
      </c>
      <c r="K23" s="208">
        <v>0</v>
      </c>
      <c r="L23" s="208">
        <v>0</v>
      </c>
      <c r="M23" s="208">
        <v>0</v>
      </c>
      <c r="N23" s="208">
        <v>0</v>
      </c>
      <c r="O23" s="208">
        <v>0</v>
      </c>
      <c r="P23" s="208">
        <v>0</v>
      </c>
      <c r="Q23" s="208">
        <v>0</v>
      </c>
    </row>
    <row r="24" spans="1:17" x14ac:dyDescent="0.25">
      <c r="A24" s="154" t="s">
        <v>86</v>
      </c>
      <c r="B24" s="208">
        <v>0</v>
      </c>
      <c r="C24" s="208">
        <v>0</v>
      </c>
      <c r="D24" s="208">
        <v>0</v>
      </c>
      <c r="E24" s="208">
        <v>0</v>
      </c>
      <c r="F24" s="208">
        <v>0</v>
      </c>
      <c r="G24" s="208">
        <v>0</v>
      </c>
      <c r="H24" s="208">
        <v>0</v>
      </c>
      <c r="I24" s="208">
        <v>0</v>
      </c>
      <c r="J24" s="208">
        <v>0</v>
      </c>
      <c r="K24" s="208">
        <v>0</v>
      </c>
      <c r="L24" s="208">
        <v>0</v>
      </c>
      <c r="M24" s="208">
        <v>0</v>
      </c>
      <c r="N24" s="208">
        <v>0</v>
      </c>
      <c r="O24" s="208">
        <v>0</v>
      </c>
      <c r="P24" s="208">
        <v>0</v>
      </c>
      <c r="Q24" s="208">
        <v>0</v>
      </c>
    </row>
    <row r="25" spans="1:17" x14ac:dyDescent="0.25">
      <c r="A25" s="152" t="s">
        <v>226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0" t="s">
        <v>33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31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0" t="s">
        <v>30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150" t="s">
        <v>125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150" t="s">
        <v>29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150" t="s">
        <v>28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150" t="s">
        <v>26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150" t="s">
        <v>25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150" t="s">
        <v>86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22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6" t="s">
        <v>212</v>
      </c>
      <c r="B36" s="204">
        <v>0</v>
      </c>
      <c r="C36" s="204">
        <v>0</v>
      </c>
      <c r="D36" s="204">
        <v>0</v>
      </c>
      <c r="E36" s="204">
        <v>0</v>
      </c>
      <c r="F36" s="204">
        <v>0</v>
      </c>
      <c r="G36" s="204">
        <v>0</v>
      </c>
      <c r="H36" s="204">
        <v>0</v>
      </c>
      <c r="I36" s="204">
        <v>0</v>
      </c>
      <c r="J36" s="204">
        <v>0</v>
      </c>
      <c r="K36" s="204">
        <v>0</v>
      </c>
      <c r="L36" s="204">
        <v>0</v>
      </c>
      <c r="M36" s="204">
        <v>0</v>
      </c>
      <c r="N36" s="204">
        <v>0</v>
      </c>
      <c r="O36" s="204">
        <v>0</v>
      </c>
      <c r="P36" s="204">
        <v>0</v>
      </c>
      <c r="Q36" s="204">
        <v>0</v>
      </c>
    </row>
    <row r="37" spans="1:17" x14ac:dyDescent="0.25">
      <c r="A37" s="84" t="s">
        <v>33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84" t="s">
        <v>30</v>
      </c>
      <c r="B38" s="208">
        <v>0</v>
      </c>
      <c r="C38" s="208">
        <v>0</v>
      </c>
      <c r="D38" s="208">
        <v>0</v>
      </c>
      <c r="E38" s="208">
        <v>0</v>
      </c>
      <c r="F38" s="208">
        <v>0</v>
      </c>
      <c r="G38" s="208">
        <v>0</v>
      </c>
      <c r="H38" s="208">
        <v>0</v>
      </c>
      <c r="I38" s="208">
        <v>0</v>
      </c>
      <c r="J38" s="208">
        <v>0</v>
      </c>
      <c r="K38" s="208">
        <v>0</v>
      </c>
      <c r="L38" s="208">
        <v>0</v>
      </c>
      <c r="M38" s="208">
        <v>0</v>
      </c>
      <c r="N38" s="208">
        <v>0</v>
      </c>
      <c r="O38" s="208">
        <v>0</v>
      </c>
      <c r="P38" s="208">
        <v>0</v>
      </c>
      <c r="Q38" s="208">
        <v>0</v>
      </c>
    </row>
    <row r="39" spans="1:17" x14ac:dyDescent="0.25">
      <c r="A39" s="84" t="s">
        <v>125</v>
      </c>
      <c r="B39" s="208">
        <v>0</v>
      </c>
      <c r="C39" s="208">
        <v>0</v>
      </c>
      <c r="D39" s="208">
        <v>0</v>
      </c>
      <c r="E39" s="208">
        <v>0</v>
      </c>
      <c r="F39" s="208">
        <v>0</v>
      </c>
      <c r="G39" s="208">
        <v>0</v>
      </c>
      <c r="H39" s="208">
        <v>0</v>
      </c>
      <c r="I39" s="208">
        <v>0</v>
      </c>
      <c r="J39" s="208">
        <v>0</v>
      </c>
      <c r="K39" s="208">
        <v>0</v>
      </c>
      <c r="L39" s="208">
        <v>0</v>
      </c>
      <c r="M39" s="208">
        <v>0</v>
      </c>
      <c r="N39" s="208">
        <v>0</v>
      </c>
      <c r="O39" s="208">
        <v>0</v>
      </c>
      <c r="P39" s="208">
        <v>0</v>
      </c>
      <c r="Q39" s="208">
        <v>0</v>
      </c>
    </row>
    <row r="40" spans="1:17" x14ac:dyDescent="0.25">
      <c r="A40" s="84" t="s">
        <v>29</v>
      </c>
      <c r="B40" s="208">
        <v>0</v>
      </c>
      <c r="C40" s="208">
        <v>0</v>
      </c>
      <c r="D40" s="208">
        <v>0</v>
      </c>
      <c r="E40" s="208">
        <v>0</v>
      </c>
      <c r="F40" s="208">
        <v>0</v>
      </c>
      <c r="G40" s="208">
        <v>0</v>
      </c>
      <c r="H40" s="208">
        <v>0</v>
      </c>
      <c r="I40" s="208">
        <v>0</v>
      </c>
      <c r="J40" s="208">
        <v>0</v>
      </c>
      <c r="K40" s="208">
        <v>0</v>
      </c>
      <c r="L40" s="208">
        <v>0</v>
      </c>
      <c r="M40" s="208">
        <v>0</v>
      </c>
      <c r="N40" s="208">
        <v>0</v>
      </c>
      <c r="O40" s="208">
        <v>0</v>
      </c>
      <c r="P40" s="208">
        <v>0</v>
      </c>
      <c r="Q40" s="208">
        <v>0</v>
      </c>
    </row>
    <row r="41" spans="1:17" x14ac:dyDescent="0.25">
      <c r="A41" s="84" t="s">
        <v>28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84" t="s">
        <v>26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84" t="s">
        <v>86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75" t="s">
        <v>211</v>
      </c>
      <c r="B44" s="255">
        <v>0</v>
      </c>
      <c r="C44" s="255">
        <v>0</v>
      </c>
      <c r="D44" s="255">
        <v>0</v>
      </c>
      <c r="E44" s="255">
        <v>0</v>
      </c>
      <c r="F44" s="255">
        <v>0</v>
      </c>
      <c r="G44" s="255">
        <v>0</v>
      </c>
      <c r="H44" s="255">
        <v>0</v>
      </c>
      <c r="I44" s="255">
        <v>0</v>
      </c>
      <c r="J44" s="255">
        <v>0</v>
      </c>
      <c r="K44" s="255">
        <v>0</v>
      </c>
      <c r="L44" s="255">
        <v>0</v>
      </c>
      <c r="M44" s="255">
        <v>0</v>
      </c>
      <c r="N44" s="255">
        <v>0</v>
      </c>
      <c r="O44" s="255">
        <v>0</v>
      </c>
      <c r="P44" s="255">
        <v>0</v>
      </c>
      <c r="Q44" s="255">
        <v>0</v>
      </c>
    </row>
    <row r="45" spans="1:17" x14ac:dyDescent="0.25">
      <c r="A45" s="177" t="s">
        <v>98</v>
      </c>
      <c r="B45" s="176">
        <v>0</v>
      </c>
      <c r="C45" s="176">
        <v>0</v>
      </c>
      <c r="D45" s="176">
        <v>0</v>
      </c>
      <c r="E45" s="176">
        <v>0</v>
      </c>
      <c r="F45" s="176">
        <v>0</v>
      </c>
      <c r="G45" s="176">
        <v>0</v>
      </c>
      <c r="H45" s="176">
        <v>0</v>
      </c>
      <c r="I45" s="176">
        <v>0</v>
      </c>
      <c r="J45" s="176">
        <v>0</v>
      </c>
      <c r="K45" s="176">
        <v>0</v>
      </c>
      <c r="L45" s="176">
        <v>0</v>
      </c>
      <c r="M45" s="176">
        <v>0</v>
      </c>
      <c r="N45" s="176">
        <v>0</v>
      </c>
      <c r="O45" s="176">
        <v>0</v>
      </c>
      <c r="P45" s="176">
        <v>0</v>
      </c>
      <c r="Q45" s="176">
        <v>0</v>
      </c>
    </row>
    <row r="46" spans="1:17" x14ac:dyDescent="0.25">
      <c r="A46" s="40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 spans="1:17" ht="12.75" x14ac:dyDescent="0.25">
      <c r="A47" s="97" t="s">
        <v>37</v>
      </c>
      <c r="B47" s="96">
        <v>0</v>
      </c>
      <c r="C47" s="96">
        <v>0</v>
      </c>
      <c r="D47" s="96">
        <v>0</v>
      </c>
      <c r="E47" s="96">
        <v>0</v>
      </c>
      <c r="F47" s="96">
        <v>0</v>
      </c>
      <c r="G47" s="96">
        <v>0</v>
      </c>
      <c r="H47" s="96">
        <v>0</v>
      </c>
      <c r="I47" s="96">
        <v>0</v>
      </c>
      <c r="J47" s="96">
        <v>0</v>
      </c>
      <c r="K47" s="96">
        <v>0</v>
      </c>
      <c r="L47" s="96">
        <v>0</v>
      </c>
      <c r="M47" s="96">
        <v>0</v>
      </c>
      <c r="N47" s="96">
        <v>0</v>
      </c>
      <c r="O47" s="96">
        <v>0</v>
      </c>
      <c r="P47" s="96">
        <v>0</v>
      </c>
      <c r="Q47" s="96">
        <v>0</v>
      </c>
    </row>
    <row r="48" spans="1:17" x14ac:dyDescent="0.25">
      <c r="A48" s="132" t="s">
        <v>83</v>
      </c>
      <c r="B48" s="160">
        <v>0</v>
      </c>
      <c r="C48" s="160">
        <v>0</v>
      </c>
      <c r="D48" s="160">
        <v>0</v>
      </c>
      <c r="E48" s="160">
        <v>0</v>
      </c>
      <c r="F48" s="160">
        <v>0</v>
      </c>
      <c r="G48" s="160">
        <v>0</v>
      </c>
      <c r="H48" s="160">
        <v>0</v>
      </c>
      <c r="I48" s="160">
        <v>0</v>
      </c>
      <c r="J48" s="160">
        <v>0</v>
      </c>
      <c r="K48" s="160">
        <v>0</v>
      </c>
      <c r="L48" s="160">
        <v>0</v>
      </c>
      <c r="M48" s="160">
        <v>0</v>
      </c>
      <c r="N48" s="160">
        <v>0</v>
      </c>
      <c r="O48" s="160">
        <v>0</v>
      </c>
      <c r="P48" s="160">
        <v>0</v>
      </c>
      <c r="Q48" s="160">
        <v>0</v>
      </c>
    </row>
    <row r="49" spans="1:17" x14ac:dyDescent="0.25">
      <c r="A49" s="76" t="s">
        <v>82</v>
      </c>
      <c r="B49" s="159">
        <v>0</v>
      </c>
      <c r="C49" s="159">
        <v>0</v>
      </c>
      <c r="D49" s="159">
        <v>0</v>
      </c>
      <c r="E49" s="159">
        <v>0</v>
      </c>
      <c r="F49" s="159">
        <v>0</v>
      </c>
      <c r="G49" s="159">
        <v>0</v>
      </c>
      <c r="H49" s="159">
        <v>0</v>
      </c>
      <c r="I49" s="159">
        <v>0</v>
      </c>
      <c r="J49" s="159">
        <v>0</v>
      </c>
      <c r="K49" s="159">
        <v>0</v>
      </c>
      <c r="L49" s="159">
        <v>0</v>
      </c>
      <c r="M49" s="159">
        <v>0</v>
      </c>
      <c r="N49" s="159">
        <v>0</v>
      </c>
      <c r="O49" s="159">
        <v>0</v>
      </c>
      <c r="P49" s="159">
        <v>0</v>
      </c>
      <c r="Q49" s="159">
        <v>0</v>
      </c>
    </row>
    <row r="50" spans="1:17" x14ac:dyDescent="0.25">
      <c r="A50" s="76" t="s">
        <v>81</v>
      </c>
      <c r="B50" s="159">
        <v>0</v>
      </c>
      <c r="C50" s="159">
        <v>0</v>
      </c>
      <c r="D50" s="159">
        <v>0</v>
      </c>
      <c r="E50" s="159">
        <v>0</v>
      </c>
      <c r="F50" s="159">
        <v>0</v>
      </c>
      <c r="G50" s="159">
        <v>0</v>
      </c>
      <c r="H50" s="159">
        <v>0</v>
      </c>
      <c r="I50" s="159">
        <v>0</v>
      </c>
      <c r="J50" s="159">
        <v>0</v>
      </c>
      <c r="K50" s="159">
        <v>0</v>
      </c>
      <c r="L50" s="159">
        <v>0</v>
      </c>
      <c r="M50" s="159">
        <v>0</v>
      </c>
      <c r="N50" s="159">
        <v>0</v>
      </c>
      <c r="O50" s="159">
        <v>0</v>
      </c>
      <c r="P50" s="159">
        <v>0</v>
      </c>
      <c r="Q50" s="159">
        <v>0</v>
      </c>
    </row>
    <row r="51" spans="1:17" x14ac:dyDescent="0.25">
      <c r="A51" s="76" t="s">
        <v>80</v>
      </c>
      <c r="B51" s="159">
        <v>0</v>
      </c>
      <c r="C51" s="159">
        <v>0</v>
      </c>
      <c r="D51" s="159">
        <v>0</v>
      </c>
      <c r="E51" s="159">
        <v>0</v>
      </c>
      <c r="F51" s="159">
        <v>0</v>
      </c>
      <c r="G51" s="159">
        <v>0</v>
      </c>
      <c r="H51" s="159">
        <v>0</v>
      </c>
      <c r="I51" s="159">
        <v>0</v>
      </c>
      <c r="J51" s="159">
        <v>0</v>
      </c>
      <c r="K51" s="159">
        <v>0</v>
      </c>
      <c r="L51" s="159">
        <v>0</v>
      </c>
      <c r="M51" s="159">
        <v>0</v>
      </c>
      <c r="N51" s="159">
        <v>0</v>
      </c>
      <c r="O51" s="159">
        <v>0</v>
      </c>
      <c r="P51" s="159">
        <v>0</v>
      </c>
      <c r="Q51" s="159">
        <v>0</v>
      </c>
    </row>
    <row r="52" spans="1:17" x14ac:dyDescent="0.25">
      <c r="A52" s="129" t="s">
        <v>79</v>
      </c>
      <c r="B52" s="158">
        <v>0</v>
      </c>
      <c r="C52" s="158">
        <v>0</v>
      </c>
      <c r="D52" s="158">
        <v>0</v>
      </c>
      <c r="E52" s="158">
        <v>0</v>
      </c>
      <c r="F52" s="158">
        <v>0</v>
      </c>
      <c r="G52" s="158">
        <v>0</v>
      </c>
      <c r="H52" s="158">
        <v>0</v>
      </c>
      <c r="I52" s="158">
        <v>0</v>
      </c>
      <c r="J52" s="158">
        <v>0</v>
      </c>
      <c r="K52" s="158">
        <v>0</v>
      </c>
      <c r="L52" s="158">
        <v>0</v>
      </c>
      <c r="M52" s="158">
        <v>0</v>
      </c>
      <c r="N52" s="158">
        <v>0</v>
      </c>
      <c r="O52" s="158">
        <v>0</v>
      </c>
      <c r="P52" s="158">
        <v>0</v>
      </c>
      <c r="Q52" s="158">
        <v>0</v>
      </c>
    </row>
    <row r="53" spans="1:17" x14ac:dyDescent="0.25">
      <c r="A53" s="92" t="s">
        <v>125</v>
      </c>
      <c r="B53" s="91">
        <v>0</v>
      </c>
      <c r="C53" s="91">
        <v>0</v>
      </c>
      <c r="D53" s="91">
        <v>0</v>
      </c>
      <c r="E53" s="91">
        <v>0</v>
      </c>
      <c r="F53" s="91">
        <v>0</v>
      </c>
      <c r="G53" s="91">
        <v>0</v>
      </c>
      <c r="H53" s="91">
        <v>0</v>
      </c>
      <c r="I53" s="91">
        <v>0</v>
      </c>
      <c r="J53" s="91">
        <v>0</v>
      </c>
      <c r="K53" s="91">
        <v>0</v>
      </c>
      <c r="L53" s="91">
        <v>0</v>
      </c>
      <c r="M53" s="91">
        <v>0</v>
      </c>
      <c r="N53" s="91">
        <v>0</v>
      </c>
      <c r="O53" s="91">
        <v>0</v>
      </c>
      <c r="P53" s="91">
        <v>0</v>
      </c>
      <c r="Q53" s="91">
        <v>0</v>
      </c>
    </row>
    <row r="54" spans="1:17" x14ac:dyDescent="0.25">
      <c r="A54" s="92" t="s">
        <v>26</v>
      </c>
      <c r="B54" s="91">
        <v>0</v>
      </c>
      <c r="C54" s="91">
        <v>0</v>
      </c>
      <c r="D54" s="91">
        <v>0</v>
      </c>
      <c r="E54" s="91">
        <v>0</v>
      </c>
      <c r="F54" s="91">
        <v>0</v>
      </c>
      <c r="G54" s="91">
        <v>0</v>
      </c>
      <c r="H54" s="91">
        <v>0</v>
      </c>
      <c r="I54" s="91">
        <v>0</v>
      </c>
      <c r="J54" s="91">
        <v>0</v>
      </c>
      <c r="K54" s="91">
        <v>0</v>
      </c>
      <c r="L54" s="91">
        <v>0</v>
      </c>
      <c r="M54" s="91">
        <v>0</v>
      </c>
      <c r="N54" s="91">
        <v>0</v>
      </c>
      <c r="O54" s="91">
        <v>0</v>
      </c>
      <c r="P54" s="91">
        <v>0</v>
      </c>
      <c r="Q54" s="91">
        <v>0</v>
      </c>
    </row>
    <row r="55" spans="1:17" x14ac:dyDescent="0.25">
      <c r="A55" s="92" t="s">
        <v>126</v>
      </c>
      <c r="B55" s="91">
        <v>0</v>
      </c>
      <c r="C55" s="91">
        <v>0</v>
      </c>
      <c r="D55" s="91">
        <v>0</v>
      </c>
      <c r="E55" s="91">
        <v>0</v>
      </c>
      <c r="F55" s="91">
        <v>0</v>
      </c>
      <c r="G55" s="91">
        <v>0</v>
      </c>
      <c r="H55" s="91">
        <v>0</v>
      </c>
      <c r="I55" s="91">
        <v>0</v>
      </c>
      <c r="J55" s="91">
        <v>0</v>
      </c>
      <c r="K55" s="91">
        <v>0</v>
      </c>
      <c r="L55" s="91">
        <v>0</v>
      </c>
      <c r="M55" s="91">
        <v>0</v>
      </c>
      <c r="N55" s="91">
        <v>0</v>
      </c>
      <c r="O55" s="91">
        <v>0</v>
      </c>
      <c r="P55" s="91">
        <v>0</v>
      </c>
      <c r="Q55" s="91">
        <v>0</v>
      </c>
    </row>
    <row r="56" spans="1:17" x14ac:dyDescent="0.25">
      <c r="A56" s="92" t="s">
        <v>21</v>
      </c>
      <c r="B56" s="157">
        <v>0</v>
      </c>
      <c r="C56" s="157">
        <v>0</v>
      </c>
      <c r="D56" s="157">
        <v>0</v>
      </c>
      <c r="E56" s="157">
        <v>0</v>
      </c>
      <c r="F56" s="157">
        <v>0</v>
      </c>
      <c r="G56" s="157">
        <v>0</v>
      </c>
      <c r="H56" s="157">
        <v>0</v>
      </c>
      <c r="I56" s="157">
        <v>0</v>
      </c>
      <c r="J56" s="157">
        <v>0</v>
      </c>
      <c r="K56" s="157">
        <v>0</v>
      </c>
      <c r="L56" s="157">
        <v>0</v>
      </c>
      <c r="M56" s="157">
        <v>0</v>
      </c>
      <c r="N56" s="157">
        <v>0</v>
      </c>
      <c r="O56" s="157">
        <v>0</v>
      </c>
      <c r="P56" s="157">
        <v>0</v>
      </c>
      <c r="Q56" s="157">
        <v>0</v>
      </c>
    </row>
    <row r="57" spans="1:17" x14ac:dyDescent="0.25">
      <c r="A57" s="156" t="s">
        <v>210</v>
      </c>
      <c r="B57" s="204">
        <v>0</v>
      </c>
      <c r="C57" s="204">
        <v>0</v>
      </c>
      <c r="D57" s="204">
        <v>0</v>
      </c>
      <c r="E57" s="204">
        <v>0</v>
      </c>
      <c r="F57" s="204">
        <v>0</v>
      </c>
      <c r="G57" s="204">
        <v>0</v>
      </c>
      <c r="H57" s="204">
        <v>0</v>
      </c>
      <c r="I57" s="204">
        <v>0</v>
      </c>
      <c r="J57" s="204">
        <v>0</v>
      </c>
      <c r="K57" s="204">
        <v>0</v>
      </c>
      <c r="L57" s="204">
        <v>0</v>
      </c>
      <c r="M57" s="204">
        <v>0</v>
      </c>
      <c r="N57" s="204">
        <v>0</v>
      </c>
      <c r="O57" s="204">
        <v>0</v>
      </c>
      <c r="P57" s="204">
        <v>0</v>
      </c>
      <c r="Q57" s="204">
        <v>0</v>
      </c>
    </row>
    <row r="58" spans="1:17" x14ac:dyDescent="0.25">
      <c r="A58" s="156" t="s">
        <v>209</v>
      </c>
      <c r="B58" s="204">
        <v>0</v>
      </c>
      <c r="C58" s="204">
        <v>0</v>
      </c>
      <c r="D58" s="204">
        <v>0</v>
      </c>
      <c r="E58" s="204">
        <v>0</v>
      </c>
      <c r="F58" s="204">
        <v>0</v>
      </c>
      <c r="G58" s="204">
        <v>0</v>
      </c>
      <c r="H58" s="204">
        <v>0</v>
      </c>
      <c r="I58" s="204">
        <v>0</v>
      </c>
      <c r="J58" s="204">
        <v>0</v>
      </c>
      <c r="K58" s="204">
        <v>0</v>
      </c>
      <c r="L58" s="204">
        <v>0</v>
      </c>
      <c r="M58" s="204">
        <v>0</v>
      </c>
      <c r="N58" s="204">
        <v>0</v>
      </c>
      <c r="O58" s="204">
        <v>0</v>
      </c>
      <c r="P58" s="204">
        <v>0</v>
      </c>
      <c r="Q58" s="204">
        <v>0</v>
      </c>
    </row>
    <row r="59" spans="1:17" x14ac:dyDescent="0.25">
      <c r="A59" s="152" t="s">
        <v>225</v>
      </c>
      <c r="B59" s="151">
        <v>0</v>
      </c>
      <c r="C59" s="151">
        <v>0</v>
      </c>
      <c r="D59" s="151">
        <v>0</v>
      </c>
      <c r="E59" s="151">
        <v>0</v>
      </c>
      <c r="F59" s="151">
        <v>0</v>
      </c>
      <c r="G59" s="151">
        <v>0</v>
      </c>
      <c r="H59" s="151">
        <v>0</v>
      </c>
      <c r="I59" s="151">
        <v>0</v>
      </c>
      <c r="J59" s="151">
        <v>0</v>
      </c>
      <c r="K59" s="151">
        <v>0</v>
      </c>
      <c r="L59" s="151">
        <v>0</v>
      </c>
      <c r="M59" s="151">
        <v>0</v>
      </c>
      <c r="N59" s="151">
        <v>0</v>
      </c>
      <c r="O59" s="151">
        <v>0</v>
      </c>
      <c r="P59" s="151">
        <v>0</v>
      </c>
      <c r="Q59" s="151">
        <v>0</v>
      </c>
    </row>
    <row r="60" spans="1:17" x14ac:dyDescent="0.25">
      <c r="A60" s="154" t="s">
        <v>33</v>
      </c>
      <c r="B60" s="83">
        <v>0</v>
      </c>
      <c r="C60" s="83">
        <v>0</v>
      </c>
      <c r="D60" s="83">
        <v>0</v>
      </c>
      <c r="E60" s="83">
        <v>0</v>
      </c>
      <c r="F60" s="83">
        <v>0</v>
      </c>
      <c r="G60" s="83">
        <v>0</v>
      </c>
      <c r="H60" s="83">
        <v>0</v>
      </c>
      <c r="I60" s="83">
        <v>0</v>
      </c>
      <c r="J60" s="83">
        <v>0</v>
      </c>
      <c r="K60" s="83">
        <v>0</v>
      </c>
      <c r="L60" s="83">
        <v>0</v>
      </c>
      <c r="M60" s="83">
        <v>0</v>
      </c>
      <c r="N60" s="83">
        <v>0</v>
      </c>
      <c r="O60" s="83">
        <v>0</v>
      </c>
      <c r="P60" s="83">
        <v>0</v>
      </c>
      <c r="Q60" s="83">
        <v>0</v>
      </c>
    </row>
    <row r="61" spans="1:17" x14ac:dyDescent="0.25">
      <c r="A61" s="154" t="s">
        <v>30</v>
      </c>
      <c r="B61" s="208">
        <v>0</v>
      </c>
      <c r="C61" s="208">
        <v>0</v>
      </c>
      <c r="D61" s="208">
        <v>0</v>
      </c>
      <c r="E61" s="208">
        <v>0</v>
      </c>
      <c r="F61" s="208">
        <v>0</v>
      </c>
      <c r="G61" s="208">
        <v>0</v>
      </c>
      <c r="H61" s="208">
        <v>0</v>
      </c>
      <c r="I61" s="208">
        <v>0</v>
      </c>
      <c r="J61" s="208">
        <v>0</v>
      </c>
      <c r="K61" s="208">
        <v>0</v>
      </c>
      <c r="L61" s="208">
        <v>0</v>
      </c>
      <c r="M61" s="208">
        <v>0</v>
      </c>
      <c r="N61" s="208">
        <v>0</v>
      </c>
      <c r="O61" s="208">
        <v>0</v>
      </c>
      <c r="P61" s="208">
        <v>0</v>
      </c>
      <c r="Q61" s="208">
        <v>0</v>
      </c>
    </row>
    <row r="62" spans="1:17" x14ac:dyDescent="0.25">
      <c r="A62" s="154" t="s">
        <v>125</v>
      </c>
      <c r="B62" s="208">
        <v>0</v>
      </c>
      <c r="C62" s="208">
        <v>0</v>
      </c>
      <c r="D62" s="208">
        <v>0</v>
      </c>
      <c r="E62" s="208">
        <v>0</v>
      </c>
      <c r="F62" s="208">
        <v>0</v>
      </c>
      <c r="G62" s="208">
        <v>0</v>
      </c>
      <c r="H62" s="208">
        <v>0</v>
      </c>
      <c r="I62" s="208">
        <v>0</v>
      </c>
      <c r="J62" s="208">
        <v>0</v>
      </c>
      <c r="K62" s="208">
        <v>0</v>
      </c>
      <c r="L62" s="208">
        <v>0</v>
      </c>
      <c r="M62" s="208">
        <v>0</v>
      </c>
      <c r="N62" s="208">
        <v>0</v>
      </c>
      <c r="O62" s="208">
        <v>0</v>
      </c>
      <c r="P62" s="208">
        <v>0</v>
      </c>
      <c r="Q62" s="208">
        <v>0</v>
      </c>
    </row>
    <row r="63" spans="1:17" x14ac:dyDescent="0.25">
      <c r="A63" s="154" t="s">
        <v>29</v>
      </c>
      <c r="B63" s="208">
        <v>0</v>
      </c>
      <c r="C63" s="208">
        <v>0</v>
      </c>
      <c r="D63" s="208">
        <v>0</v>
      </c>
      <c r="E63" s="208">
        <v>0</v>
      </c>
      <c r="F63" s="208">
        <v>0</v>
      </c>
      <c r="G63" s="208">
        <v>0</v>
      </c>
      <c r="H63" s="208">
        <v>0</v>
      </c>
      <c r="I63" s="208">
        <v>0</v>
      </c>
      <c r="J63" s="208">
        <v>0</v>
      </c>
      <c r="K63" s="208">
        <v>0</v>
      </c>
      <c r="L63" s="208">
        <v>0</v>
      </c>
      <c r="M63" s="208">
        <v>0</v>
      </c>
      <c r="N63" s="208">
        <v>0</v>
      </c>
      <c r="O63" s="208">
        <v>0</v>
      </c>
      <c r="P63" s="208">
        <v>0</v>
      </c>
      <c r="Q63" s="208">
        <v>0</v>
      </c>
    </row>
    <row r="64" spans="1:17" x14ac:dyDescent="0.25">
      <c r="A64" s="154" t="s">
        <v>26</v>
      </c>
      <c r="B64" s="208">
        <v>0</v>
      </c>
      <c r="C64" s="208">
        <v>0</v>
      </c>
      <c r="D64" s="208">
        <v>0</v>
      </c>
      <c r="E64" s="208">
        <v>0</v>
      </c>
      <c r="F64" s="208">
        <v>0</v>
      </c>
      <c r="G64" s="208">
        <v>0</v>
      </c>
      <c r="H64" s="208">
        <v>0</v>
      </c>
      <c r="I64" s="208">
        <v>0</v>
      </c>
      <c r="J64" s="208">
        <v>0</v>
      </c>
      <c r="K64" s="208">
        <v>0</v>
      </c>
      <c r="L64" s="208">
        <v>0</v>
      </c>
      <c r="M64" s="208">
        <v>0</v>
      </c>
      <c r="N64" s="208">
        <v>0</v>
      </c>
      <c r="O64" s="208">
        <v>0</v>
      </c>
      <c r="P64" s="208">
        <v>0</v>
      </c>
      <c r="Q64" s="208">
        <v>0</v>
      </c>
    </row>
    <row r="65" spans="1:17" x14ac:dyDescent="0.25">
      <c r="A65" s="152" t="s">
        <v>224</v>
      </c>
      <c r="B65" s="151">
        <v>0</v>
      </c>
      <c r="C65" s="151">
        <v>0</v>
      </c>
      <c r="D65" s="151">
        <v>0</v>
      </c>
      <c r="E65" s="151">
        <v>0</v>
      </c>
      <c r="F65" s="151">
        <v>0</v>
      </c>
      <c r="G65" s="151">
        <v>0</v>
      </c>
      <c r="H65" s="151">
        <v>0</v>
      </c>
      <c r="I65" s="151">
        <v>0</v>
      </c>
      <c r="J65" s="151">
        <v>0</v>
      </c>
      <c r="K65" s="151">
        <v>0</v>
      </c>
      <c r="L65" s="151">
        <v>0</v>
      </c>
      <c r="M65" s="151">
        <v>0</v>
      </c>
      <c r="N65" s="151">
        <v>0</v>
      </c>
      <c r="O65" s="151">
        <v>0</v>
      </c>
      <c r="P65" s="151">
        <v>0</v>
      </c>
      <c r="Q65" s="151">
        <v>0</v>
      </c>
    </row>
    <row r="66" spans="1:17" x14ac:dyDescent="0.25">
      <c r="A66" s="263" t="s">
        <v>33</v>
      </c>
      <c r="B66" s="87">
        <v>0</v>
      </c>
      <c r="C66" s="87">
        <v>0</v>
      </c>
      <c r="D66" s="87">
        <v>0</v>
      </c>
      <c r="E66" s="87">
        <v>0</v>
      </c>
      <c r="F66" s="87">
        <v>0</v>
      </c>
      <c r="G66" s="87">
        <v>0</v>
      </c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</row>
    <row r="67" spans="1:17" x14ac:dyDescent="0.25">
      <c r="A67" s="263" t="s">
        <v>31</v>
      </c>
      <c r="B67" s="87">
        <v>0</v>
      </c>
      <c r="C67" s="87">
        <v>0</v>
      </c>
      <c r="D67" s="87">
        <v>0</v>
      </c>
      <c r="E67" s="87">
        <v>0</v>
      </c>
      <c r="F67" s="87">
        <v>0</v>
      </c>
      <c r="G67" s="87">
        <v>0</v>
      </c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</row>
    <row r="68" spans="1:17" x14ac:dyDescent="0.25">
      <c r="A68" s="263" t="s">
        <v>30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263" t="s">
        <v>125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263" t="s">
        <v>29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263" t="s">
        <v>28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263" t="s">
        <v>26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263" t="s">
        <v>25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263" t="s">
        <v>86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263" t="s">
        <v>22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2" t="s">
        <v>223</v>
      </c>
      <c r="B76" s="261">
        <v>0</v>
      </c>
      <c r="C76" s="261">
        <v>0</v>
      </c>
      <c r="D76" s="261">
        <v>0</v>
      </c>
      <c r="E76" s="261">
        <v>0</v>
      </c>
      <c r="F76" s="261">
        <v>0</v>
      </c>
      <c r="G76" s="261">
        <v>0</v>
      </c>
      <c r="H76" s="261">
        <v>0</v>
      </c>
      <c r="I76" s="261">
        <v>0</v>
      </c>
      <c r="J76" s="261">
        <v>0</v>
      </c>
      <c r="K76" s="261">
        <v>0</v>
      </c>
      <c r="L76" s="261">
        <v>0</v>
      </c>
      <c r="M76" s="261">
        <v>0</v>
      </c>
      <c r="N76" s="261">
        <v>0</v>
      </c>
      <c r="O76" s="261">
        <v>0</v>
      </c>
      <c r="P76" s="261">
        <v>0</v>
      </c>
      <c r="Q76" s="261">
        <v>0</v>
      </c>
    </row>
    <row r="77" spans="1:17" x14ac:dyDescent="0.25">
      <c r="A77" s="156" t="s">
        <v>208</v>
      </c>
      <c r="B77" s="204">
        <v>0</v>
      </c>
      <c r="C77" s="204">
        <v>0</v>
      </c>
      <c r="D77" s="204">
        <v>0</v>
      </c>
      <c r="E77" s="204">
        <v>0</v>
      </c>
      <c r="F77" s="204">
        <v>0</v>
      </c>
      <c r="G77" s="204">
        <v>0</v>
      </c>
      <c r="H77" s="204">
        <v>0</v>
      </c>
      <c r="I77" s="204">
        <v>0</v>
      </c>
      <c r="J77" s="204">
        <v>0</v>
      </c>
      <c r="K77" s="204">
        <v>0</v>
      </c>
      <c r="L77" s="204">
        <v>0</v>
      </c>
      <c r="M77" s="204">
        <v>0</v>
      </c>
      <c r="N77" s="204">
        <v>0</v>
      </c>
      <c r="O77" s="204">
        <v>0</v>
      </c>
      <c r="P77" s="204">
        <v>0</v>
      </c>
      <c r="Q77" s="204">
        <v>0</v>
      </c>
    </row>
    <row r="78" spans="1:17" x14ac:dyDescent="0.25">
      <c r="A78" s="152" t="s">
        <v>222</v>
      </c>
      <c r="B78" s="261">
        <v>0</v>
      </c>
      <c r="C78" s="261">
        <v>0</v>
      </c>
      <c r="D78" s="261">
        <v>0</v>
      </c>
      <c r="E78" s="261">
        <v>0</v>
      </c>
      <c r="F78" s="261">
        <v>0</v>
      </c>
      <c r="G78" s="261">
        <v>0</v>
      </c>
      <c r="H78" s="261">
        <v>0</v>
      </c>
      <c r="I78" s="261">
        <v>0</v>
      </c>
      <c r="J78" s="261">
        <v>0</v>
      </c>
      <c r="K78" s="261">
        <v>0</v>
      </c>
      <c r="L78" s="261">
        <v>0</v>
      </c>
      <c r="M78" s="261">
        <v>0</v>
      </c>
      <c r="N78" s="261">
        <v>0</v>
      </c>
      <c r="O78" s="261">
        <v>0</v>
      </c>
      <c r="P78" s="261">
        <v>0</v>
      </c>
      <c r="Q78" s="261">
        <v>0</v>
      </c>
    </row>
    <row r="79" spans="1:17" x14ac:dyDescent="0.25">
      <c r="A79" s="154" t="s">
        <v>33</v>
      </c>
      <c r="B79" s="83">
        <v>0</v>
      </c>
      <c r="C79" s="83">
        <v>0</v>
      </c>
      <c r="D79" s="83">
        <v>0</v>
      </c>
      <c r="E79" s="83">
        <v>0</v>
      </c>
      <c r="F79" s="83">
        <v>0</v>
      </c>
      <c r="G79" s="83">
        <v>0</v>
      </c>
      <c r="H79" s="83">
        <v>0</v>
      </c>
      <c r="I79" s="83">
        <v>0</v>
      </c>
      <c r="J79" s="83">
        <v>0</v>
      </c>
      <c r="K79" s="83">
        <v>0</v>
      </c>
      <c r="L79" s="83">
        <v>0</v>
      </c>
      <c r="M79" s="83">
        <v>0</v>
      </c>
      <c r="N79" s="83">
        <v>0</v>
      </c>
      <c r="O79" s="83">
        <v>0</v>
      </c>
      <c r="P79" s="83">
        <v>0</v>
      </c>
      <c r="Q79" s="83">
        <v>0</v>
      </c>
    </row>
    <row r="80" spans="1:17" x14ac:dyDescent="0.25">
      <c r="A80" s="154" t="s">
        <v>30</v>
      </c>
      <c r="B80" s="208">
        <v>0</v>
      </c>
      <c r="C80" s="208">
        <v>0</v>
      </c>
      <c r="D80" s="208">
        <v>0</v>
      </c>
      <c r="E80" s="208">
        <v>0</v>
      </c>
      <c r="F80" s="208">
        <v>0</v>
      </c>
      <c r="G80" s="208">
        <v>0</v>
      </c>
      <c r="H80" s="208">
        <v>0</v>
      </c>
      <c r="I80" s="208">
        <v>0</v>
      </c>
      <c r="J80" s="208">
        <v>0</v>
      </c>
      <c r="K80" s="208">
        <v>0</v>
      </c>
      <c r="L80" s="208">
        <v>0</v>
      </c>
      <c r="M80" s="208">
        <v>0</v>
      </c>
      <c r="N80" s="208">
        <v>0</v>
      </c>
      <c r="O80" s="208">
        <v>0</v>
      </c>
      <c r="P80" s="208">
        <v>0</v>
      </c>
      <c r="Q80" s="208">
        <v>0</v>
      </c>
    </row>
    <row r="81" spans="1:17" x14ac:dyDescent="0.25">
      <c r="A81" s="154" t="s">
        <v>125</v>
      </c>
      <c r="B81" s="208">
        <v>0</v>
      </c>
      <c r="C81" s="208">
        <v>0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0</v>
      </c>
      <c r="M81" s="208">
        <v>0</v>
      </c>
      <c r="N81" s="208">
        <v>0</v>
      </c>
      <c r="O81" s="208">
        <v>0</v>
      </c>
      <c r="P81" s="208">
        <v>0</v>
      </c>
      <c r="Q81" s="208">
        <v>0</v>
      </c>
    </row>
    <row r="82" spans="1:17" x14ac:dyDescent="0.25">
      <c r="A82" s="154" t="s">
        <v>29</v>
      </c>
      <c r="B82" s="208">
        <v>0</v>
      </c>
      <c r="C82" s="208"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v>0</v>
      </c>
      <c r="N82" s="208">
        <v>0</v>
      </c>
      <c r="O82" s="208">
        <v>0</v>
      </c>
      <c r="P82" s="208">
        <v>0</v>
      </c>
      <c r="Q82" s="208">
        <v>0</v>
      </c>
    </row>
    <row r="83" spans="1:17" x14ac:dyDescent="0.25">
      <c r="A83" s="154" t="s">
        <v>28</v>
      </c>
      <c r="B83" s="208">
        <v>0</v>
      </c>
      <c r="C83" s="208">
        <v>0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v>0</v>
      </c>
      <c r="N83" s="208">
        <v>0</v>
      </c>
      <c r="O83" s="208">
        <v>0</v>
      </c>
      <c r="P83" s="208">
        <v>0</v>
      </c>
      <c r="Q83" s="208">
        <v>0</v>
      </c>
    </row>
    <row r="84" spans="1:17" x14ac:dyDescent="0.25">
      <c r="A84" s="154" t="s">
        <v>26</v>
      </c>
      <c r="B84" s="208">
        <v>0</v>
      </c>
      <c r="C84" s="208">
        <v>0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v>0</v>
      </c>
      <c r="N84" s="208">
        <v>0</v>
      </c>
      <c r="O84" s="208">
        <v>0</v>
      </c>
      <c r="P84" s="208">
        <v>0</v>
      </c>
      <c r="Q84" s="208">
        <v>0</v>
      </c>
    </row>
    <row r="85" spans="1:17" x14ac:dyDescent="0.25">
      <c r="A85" s="154" t="s">
        <v>86</v>
      </c>
      <c r="B85" s="208">
        <v>0</v>
      </c>
      <c r="C85" s="208"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v>0</v>
      </c>
      <c r="N85" s="208">
        <v>0</v>
      </c>
      <c r="O85" s="208">
        <v>0</v>
      </c>
      <c r="P85" s="208">
        <v>0</v>
      </c>
      <c r="Q85" s="208">
        <v>0</v>
      </c>
    </row>
    <row r="86" spans="1:17" x14ac:dyDescent="0.25">
      <c r="A86" s="152" t="s">
        <v>221</v>
      </c>
      <c r="B86" s="261">
        <v>0</v>
      </c>
      <c r="C86" s="261">
        <v>0</v>
      </c>
      <c r="D86" s="261">
        <v>0</v>
      </c>
      <c r="E86" s="261">
        <v>0</v>
      </c>
      <c r="F86" s="261">
        <v>0</v>
      </c>
      <c r="G86" s="261">
        <v>0</v>
      </c>
      <c r="H86" s="261">
        <v>0</v>
      </c>
      <c r="I86" s="261">
        <v>0</v>
      </c>
      <c r="J86" s="261">
        <v>0</v>
      </c>
      <c r="K86" s="261">
        <v>0</v>
      </c>
      <c r="L86" s="261">
        <v>0</v>
      </c>
      <c r="M86" s="261">
        <v>0</v>
      </c>
      <c r="N86" s="261">
        <v>0</v>
      </c>
      <c r="O86" s="261">
        <v>0</v>
      </c>
      <c r="P86" s="261">
        <v>0</v>
      </c>
      <c r="Q86" s="261">
        <v>0</v>
      </c>
    </row>
    <row r="87" spans="1:17" x14ac:dyDescent="0.25">
      <c r="A87" s="156" t="s">
        <v>207</v>
      </c>
      <c r="B87" s="204">
        <v>0</v>
      </c>
      <c r="C87" s="204">
        <v>0</v>
      </c>
      <c r="D87" s="204">
        <v>0</v>
      </c>
      <c r="E87" s="204">
        <v>0</v>
      </c>
      <c r="F87" s="204">
        <v>0</v>
      </c>
      <c r="G87" s="204">
        <v>0</v>
      </c>
      <c r="H87" s="204">
        <v>0</v>
      </c>
      <c r="I87" s="204">
        <v>0</v>
      </c>
      <c r="J87" s="204">
        <v>0</v>
      </c>
      <c r="K87" s="204">
        <v>0</v>
      </c>
      <c r="L87" s="204">
        <v>0</v>
      </c>
      <c r="M87" s="204">
        <v>0</v>
      </c>
      <c r="N87" s="204">
        <v>0</v>
      </c>
      <c r="O87" s="204">
        <v>0</v>
      </c>
      <c r="P87" s="204">
        <v>0</v>
      </c>
      <c r="Q87" s="204">
        <v>0</v>
      </c>
    </row>
    <row r="88" spans="1:17" x14ac:dyDescent="0.25">
      <c r="A88" s="152" t="s">
        <v>220</v>
      </c>
      <c r="B88" s="261">
        <v>0</v>
      </c>
      <c r="C88" s="261">
        <v>0</v>
      </c>
      <c r="D88" s="261">
        <v>0</v>
      </c>
      <c r="E88" s="261">
        <v>0</v>
      </c>
      <c r="F88" s="261">
        <v>0</v>
      </c>
      <c r="G88" s="261">
        <v>0</v>
      </c>
      <c r="H88" s="261">
        <v>0</v>
      </c>
      <c r="I88" s="261">
        <v>0</v>
      </c>
      <c r="J88" s="261">
        <v>0</v>
      </c>
      <c r="K88" s="261">
        <v>0</v>
      </c>
      <c r="L88" s="261">
        <v>0</v>
      </c>
      <c r="M88" s="261">
        <v>0</v>
      </c>
      <c r="N88" s="261">
        <v>0</v>
      </c>
      <c r="O88" s="261">
        <v>0</v>
      </c>
      <c r="P88" s="261">
        <v>0</v>
      </c>
      <c r="Q88" s="261">
        <v>0</v>
      </c>
    </row>
    <row r="89" spans="1:17" x14ac:dyDescent="0.25">
      <c r="A89" s="154" t="s">
        <v>33</v>
      </c>
      <c r="B89" s="83">
        <v>0</v>
      </c>
      <c r="C89" s="83">
        <v>0</v>
      </c>
      <c r="D89" s="83">
        <v>0</v>
      </c>
      <c r="E89" s="83">
        <v>0</v>
      </c>
      <c r="F89" s="83">
        <v>0</v>
      </c>
      <c r="G89" s="83">
        <v>0</v>
      </c>
      <c r="H89" s="83">
        <v>0</v>
      </c>
      <c r="I89" s="83">
        <v>0</v>
      </c>
      <c r="J89" s="83">
        <v>0</v>
      </c>
      <c r="K89" s="83">
        <v>0</v>
      </c>
      <c r="L89" s="83">
        <v>0</v>
      </c>
      <c r="M89" s="83">
        <v>0</v>
      </c>
      <c r="N89" s="83">
        <v>0</v>
      </c>
      <c r="O89" s="83">
        <v>0</v>
      </c>
      <c r="P89" s="83">
        <v>0</v>
      </c>
      <c r="Q89" s="83">
        <v>0</v>
      </c>
    </row>
    <row r="90" spans="1:17" x14ac:dyDescent="0.25">
      <c r="A90" s="154" t="s">
        <v>30</v>
      </c>
      <c r="B90" s="208">
        <v>0</v>
      </c>
      <c r="C90" s="208"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v>0</v>
      </c>
      <c r="N90" s="208">
        <v>0</v>
      </c>
      <c r="O90" s="208">
        <v>0</v>
      </c>
      <c r="P90" s="208">
        <v>0</v>
      </c>
      <c r="Q90" s="208">
        <v>0</v>
      </c>
    </row>
    <row r="91" spans="1:17" x14ac:dyDescent="0.25">
      <c r="A91" s="154" t="s">
        <v>125</v>
      </c>
      <c r="B91" s="208">
        <v>0</v>
      </c>
      <c r="C91" s="208">
        <v>0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0</v>
      </c>
      <c r="M91" s="208">
        <v>0</v>
      </c>
      <c r="N91" s="208">
        <v>0</v>
      </c>
      <c r="O91" s="208">
        <v>0</v>
      </c>
      <c r="P91" s="208">
        <v>0</v>
      </c>
      <c r="Q91" s="208">
        <v>0</v>
      </c>
    </row>
    <row r="92" spans="1:17" x14ac:dyDescent="0.25">
      <c r="A92" s="154" t="s">
        <v>29</v>
      </c>
      <c r="B92" s="208">
        <v>0</v>
      </c>
      <c r="C92" s="208">
        <v>0</v>
      </c>
      <c r="D92" s="208">
        <v>0</v>
      </c>
      <c r="E92" s="208">
        <v>0</v>
      </c>
      <c r="F92" s="208">
        <v>0</v>
      </c>
      <c r="G92" s="208">
        <v>0</v>
      </c>
      <c r="H92" s="208">
        <v>0</v>
      </c>
      <c r="I92" s="208">
        <v>0</v>
      </c>
      <c r="J92" s="208">
        <v>0</v>
      </c>
      <c r="K92" s="208">
        <v>0</v>
      </c>
      <c r="L92" s="208">
        <v>0</v>
      </c>
      <c r="M92" s="208">
        <v>0</v>
      </c>
      <c r="N92" s="208">
        <v>0</v>
      </c>
      <c r="O92" s="208">
        <v>0</v>
      </c>
      <c r="P92" s="208">
        <v>0</v>
      </c>
      <c r="Q92" s="208">
        <v>0</v>
      </c>
    </row>
    <row r="93" spans="1:17" x14ac:dyDescent="0.25">
      <c r="A93" s="154" t="s">
        <v>26</v>
      </c>
      <c r="B93" s="208">
        <v>0</v>
      </c>
      <c r="C93" s="208">
        <v>0</v>
      </c>
      <c r="D93" s="208">
        <v>0</v>
      </c>
      <c r="E93" s="208">
        <v>0</v>
      </c>
      <c r="F93" s="208">
        <v>0</v>
      </c>
      <c r="G93" s="208">
        <v>0</v>
      </c>
      <c r="H93" s="208">
        <v>0</v>
      </c>
      <c r="I93" s="208">
        <v>0</v>
      </c>
      <c r="J93" s="208">
        <v>0</v>
      </c>
      <c r="K93" s="208">
        <v>0</v>
      </c>
      <c r="L93" s="208">
        <v>0</v>
      </c>
      <c r="M93" s="208">
        <v>0</v>
      </c>
      <c r="N93" s="208">
        <v>0</v>
      </c>
      <c r="O93" s="208">
        <v>0</v>
      </c>
      <c r="P93" s="208">
        <v>0</v>
      </c>
      <c r="Q93" s="208">
        <v>0</v>
      </c>
    </row>
    <row r="94" spans="1:17" x14ac:dyDescent="0.25">
      <c r="A94" s="152" t="s">
        <v>219</v>
      </c>
      <c r="B94" s="261">
        <v>0</v>
      </c>
      <c r="C94" s="261">
        <v>0</v>
      </c>
      <c r="D94" s="261">
        <v>0</v>
      </c>
      <c r="E94" s="261">
        <v>0</v>
      </c>
      <c r="F94" s="261">
        <v>0</v>
      </c>
      <c r="G94" s="261">
        <v>0</v>
      </c>
      <c r="H94" s="261">
        <v>0</v>
      </c>
      <c r="I94" s="261">
        <v>0</v>
      </c>
      <c r="J94" s="261">
        <v>0</v>
      </c>
      <c r="K94" s="261">
        <v>0</v>
      </c>
      <c r="L94" s="261">
        <v>0</v>
      </c>
      <c r="M94" s="261">
        <v>0</v>
      </c>
      <c r="N94" s="261">
        <v>0</v>
      </c>
      <c r="O94" s="261">
        <v>0</v>
      </c>
      <c r="P94" s="261">
        <v>0</v>
      </c>
      <c r="Q94" s="261">
        <v>0</v>
      </c>
    </row>
    <row r="95" spans="1:17" x14ac:dyDescent="0.25">
      <c r="A95" s="177" t="s">
        <v>98</v>
      </c>
      <c r="B95" s="176">
        <v>0</v>
      </c>
      <c r="C95" s="176">
        <v>0</v>
      </c>
      <c r="D95" s="176">
        <v>0</v>
      </c>
      <c r="E95" s="176">
        <v>0</v>
      </c>
      <c r="F95" s="176">
        <v>0</v>
      </c>
      <c r="G95" s="176">
        <v>0</v>
      </c>
      <c r="H95" s="176">
        <v>0</v>
      </c>
      <c r="I95" s="176">
        <v>0</v>
      </c>
      <c r="J95" s="176">
        <v>0</v>
      </c>
      <c r="K95" s="176">
        <v>0</v>
      </c>
      <c r="L95" s="176">
        <v>0</v>
      </c>
      <c r="M95" s="176">
        <v>0</v>
      </c>
      <c r="N95" s="176">
        <v>0</v>
      </c>
      <c r="O95" s="176">
        <v>0</v>
      </c>
      <c r="P95" s="176">
        <v>0</v>
      </c>
      <c r="Q95" s="176">
        <v>0</v>
      </c>
    </row>
    <row r="96" spans="1:17" x14ac:dyDescent="0.25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</row>
    <row r="97" spans="1:17" ht="12.75" x14ac:dyDescent="0.25">
      <c r="A97" s="97" t="s">
        <v>36</v>
      </c>
      <c r="B97" s="96">
        <v>0</v>
      </c>
      <c r="C97" s="96">
        <v>0</v>
      </c>
      <c r="D97" s="96">
        <v>0</v>
      </c>
      <c r="E97" s="96">
        <v>0</v>
      </c>
      <c r="F97" s="96">
        <v>0</v>
      </c>
      <c r="G97" s="96">
        <v>0</v>
      </c>
      <c r="H97" s="96">
        <v>0</v>
      </c>
      <c r="I97" s="96">
        <v>0</v>
      </c>
      <c r="J97" s="96">
        <v>0</v>
      </c>
      <c r="K97" s="96">
        <v>0</v>
      </c>
      <c r="L97" s="96">
        <v>0</v>
      </c>
      <c r="M97" s="96">
        <v>0</v>
      </c>
      <c r="N97" s="96">
        <v>0</v>
      </c>
      <c r="O97" s="96">
        <v>0</v>
      </c>
      <c r="P97" s="96">
        <v>0</v>
      </c>
      <c r="Q97" s="96">
        <v>0</v>
      </c>
    </row>
    <row r="98" spans="1:17" x14ac:dyDescent="0.25">
      <c r="A98" s="132" t="s">
        <v>83</v>
      </c>
      <c r="B98" s="160">
        <v>0</v>
      </c>
      <c r="C98" s="160">
        <v>0</v>
      </c>
      <c r="D98" s="160">
        <v>0</v>
      </c>
      <c r="E98" s="160">
        <v>0</v>
      </c>
      <c r="F98" s="160">
        <v>0</v>
      </c>
      <c r="G98" s="160">
        <v>0</v>
      </c>
      <c r="H98" s="160">
        <v>0</v>
      </c>
      <c r="I98" s="160">
        <v>0</v>
      </c>
      <c r="J98" s="160">
        <v>0</v>
      </c>
      <c r="K98" s="160">
        <v>0</v>
      </c>
      <c r="L98" s="160">
        <v>0</v>
      </c>
      <c r="M98" s="160">
        <v>0</v>
      </c>
      <c r="N98" s="160">
        <v>0</v>
      </c>
      <c r="O98" s="160">
        <v>0</v>
      </c>
      <c r="P98" s="160">
        <v>0</v>
      </c>
      <c r="Q98" s="160">
        <v>0</v>
      </c>
    </row>
    <row r="99" spans="1:17" x14ac:dyDescent="0.25">
      <c r="A99" s="76" t="s">
        <v>82</v>
      </c>
      <c r="B99" s="159">
        <v>0</v>
      </c>
      <c r="C99" s="159">
        <v>0</v>
      </c>
      <c r="D99" s="159">
        <v>0</v>
      </c>
      <c r="E99" s="159">
        <v>0</v>
      </c>
      <c r="F99" s="159">
        <v>0</v>
      </c>
      <c r="G99" s="159">
        <v>0</v>
      </c>
      <c r="H99" s="159">
        <v>0</v>
      </c>
      <c r="I99" s="159">
        <v>0</v>
      </c>
      <c r="J99" s="159">
        <v>0</v>
      </c>
      <c r="K99" s="159">
        <v>0</v>
      </c>
      <c r="L99" s="159">
        <v>0</v>
      </c>
      <c r="M99" s="159">
        <v>0</v>
      </c>
      <c r="N99" s="159">
        <v>0</v>
      </c>
      <c r="O99" s="159">
        <v>0</v>
      </c>
      <c r="P99" s="159">
        <v>0</v>
      </c>
      <c r="Q99" s="159">
        <v>0</v>
      </c>
    </row>
    <row r="100" spans="1:17" x14ac:dyDescent="0.25">
      <c r="A100" s="76" t="s">
        <v>81</v>
      </c>
      <c r="B100" s="159">
        <v>0</v>
      </c>
      <c r="C100" s="159">
        <v>0</v>
      </c>
      <c r="D100" s="159">
        <v>0</v>
      </c>
      <c r="E100" s="159">
        <v>0</v>
      </c>
      <c r="F100" s="159">
        <v>0</v>
      </c>
      <c r="G100" s="159">
        <v>0</v>
      </c>
      <c r="H100" s="159">
        <v>0</v>
      </c>
      <c r="I100" s="159">
        <v>0</v>
      </c>
      <c r="J100" s="159">
        <v>0</v>
      </c>
      <c r="K100" s="159">
        <v>0</v>
      </c>
      <c r="L100" s="159">
        <v>0</v>
      </c>
      <c r="M100" s="159">
        <v>0</v>
      </c>
      <c r="N100" s="159">
        <v>0</v>
      </c>
      <c r="O100" s="159">
        <v>0</v>
      </c>
      <c r="P100" s="159">
        <v>0</v>
      </c>
      <c r="Q100" s="159">
        <v>0</v>
      </c>
    </row>
    <row r="101" spans="1:17" x14ac:dyDescent="0.25">
      <c r="A101" s="76" t="s">
        <v>80</v>
      </c>
      <c r="B101" s="159">
        <v>0</v>
      </c>
      <c r="C101" s="159">
        <v>0</v>
      </c>
      <c r="D101" s="159">
        <v>0</v>
      </c>
      <c r="E101" s="159">
        <v>0</v>
      </c>
      <c r="F101" s="159">
        <v>0</v>
      </c>
      <c r="G101" s="159">
        <v>0</v>
      </c>
      <c r="H101" s="159">
        <v>0</v>
      </c>
      <c r="I101" s="159">
        <v>0</v>
      </c>
      <c r="J101" s="159">
        <v>0</v>
      </c>
      <c r="K101" s="159">
        <v>0</v>
      </c>
      <c r="L101" s="159">
        <v>0</v>
      </c>
      <c r="M101" s="159">
        <v>0</v>
      </c>
      <c r="N101" s="159">
        <v>0</v>
      </c>
      <c r="O101" s="159">
        <v>0</v>
      </c>
      <c r="P101" s="159">
        <v>0</v>
      </c>
      <c r="Q101" s="159">
        <v>0</v>
      </c>
    </row>
    <row r="102" spans="1:17" x14ac:dyDescent="0.25">
      <c r="A102" s="129" t="s">
        <v>79</v>
      </c>
      <c r="B102" s="158">
        <v>0</v>
      </c>
      <c r="C102" s="158">
        <v>0</v>
      </c>
      <c r="D102" s="158">
        <v>0</v>
      </c>
      <c r="E102" s="158">
        <v>0</v>
      </c>
      <c r="F102" s="158">
        <v>0</v>
      </c>
      <c r="G102" s="158">
        <v>0</v>
      </c>
      <c r="H102" s="158">
        <v>0</v>
      </c>
      <c r="I102" s="158">
        <v>0</v>
      </c>
      <c r="J102" s="158">
        <v>0</v>
      </c>
      <c r="K102" s="158">
        <v>0</v>
      </c>
      <c r="L102" s="158">
        <v>0</v>
      </c>
      <c r="M102" s="158">
        <v>0</v>
      </c>
      <c r="N102" s="158">
        <v>0</v>
      </c>
      <c r="O102" s="158">
        <v>0</v>
      </c>
      <c r="P102" s="158">
        <v>0</v>
      </c>
      <c r="Q102" s="158">
        <v>0</v>
      </c>
    </row>
    <row r="103" spans="1:17" x14ac:dyDescent="0.25">
      <c r="A103" s="92" t="s">
        <v>125</v>
      </c>
      <c r="B103" s="91">
        <v>0</v>
      </c>
      <c r="C103" s="91">
        <v>0</v>
      </c>
      <c r="D103" s="91">
        <v>0</v>
      </c>
      <c r="E103" s="91">
        <v>0</v>
      </c>
      <c r="F103" s="91">
        <v>0</v>
      </c>
      <c r="G103" s="91">
        <v>0</v>
      </c>
      <c r="H103" s="91">
        <v>0</v>
      </c>
      <c r="I103" s="91">
        <v>0</v>
      </c>
      <c r="J103" s="91">
        <v>0</v>
      </c>
      <c r="K103" s="91">
        <v>0</v>
      </c>
      <c r="L103" s="91">
        <v>0</v>
      </c>
      <c r="M103" s="91">
        <v>0</v>
      </c>
      <c r="N103" s="91">
        <v>0</v>
      </c>
      <c r="O103" s="91">
        <v>0</v>
      </c>
      <c r="P103" s="91">
        <v>0</v>
      </c>
      <c r="Q103" s="91">
        <v>0</v>
      </c>
    </row>
    <row r="104" spans="1:17" x14ac:dyDescent="0.25">
      <c r="A104" s="92" t="s">
        <v>26</v>
      </c>
      <c r="B104" s="91">
        <v>0</v>
      </c>
      <c r="C104" s="91">
        <v>0</v>
      </c>
      <c r="D104" s="91">
        <v>0</v>
      </c>
      <c r="E104" s="91">
        <v>0</v>
      </c>
      <c r="F104" s="91">
        <v>0</v>
      </c>
      <c r="G104" s="91">
        <v>0</v>
      </c>
      <c r="H104" s="91">
        <v>0</v>
      </c>
      <c r="I104" s="91">
        <v>0</v>
      </c>
      <c r="J104" s="91">
        <v>0</v>
      </c>
      <c r="K104" s="91">
        <v>0</v>
      </c>
      <c r="L104" s="91">
        <v>0</v>
      </c>
      <c r="M104" s="91">
        <v>0</v>
      </c>
      <c r="N104" s="91">
        <v>0</v>
      </c>
      <c r="O104" s="91">
        <v>0</v>
      </c>
      <c r="P104" s="91">
        <v>0</v>
      </c>
      <c r="Q104" s="91">
        <v>0</v>
      </c>
    </row>
    <row r="105" spans="1:17" x14ac:dyDescent="0.25">
      <c r="A105" s="92" t="s">
        <v>126</v>
      </c>
      <c r="B105" s="91">
        <v>0</v>
      </c>
      <c r="C105" s="91">
        <v>0</v>
      </c>
      <c r="D105" s="91">
        <v>0</v>
      </c>
      <c r="E105" s="91">
        <v>0</v>
      </c>
      <c r="F105" s="91">
        <v>0</v>
      </c>
      <c r="G105" s="91">
        <v>0</v>
      </c>
      <c r="H105" s="91">
        <v>0</v>
      </c>
      <c r="I105" s="91">
        <v>0</v>
      </c>
      <c r="J105" s="91">
        <v>0</v>
      </c>
      <c r="K105" s="91">
        <v>0</v>
      </c>
      <c r="L105" s="91">
        <v>0</v>
      </c>
      <c r="M105" s="91">
        <v>0</v>
      </c>
      <c r="N105" s="91">
        <v>0</v>
      </c>
      <c r="O105" s="91">
        <v>0</v>
      </c>
      <c r="P105" s="91">
        <v>0</v>
      </c>
      <c r="Q105" s="91">
        <v>0</v>
      </c>
    </row>
    <row r="106" spans="1:17" x14ac:dyDescent="0.25">
      <c r="A106" s="92" t="s">
        <v>21</v>
      </c>
      <c r="B106" s="157">
        <v>0</v>
      </c>
      <c r="C106" s="157">
        <v>0</v>
      </c>
      <c r="D106" s="157">
        <v>0</v>
      </c>
      <c r="E106" s="157">
        <v>0</v>
      </c>
      <c r="F106" s="157">
        <v>0</v>
      </c>
      <c r="G106" s="157">
        <v>0</v>
      </c>
      <c r="H106" s="157">
        <v>0</v>
      </c>
      <c r="I106" s="157">
        <v>0</v>
      </c>
      <c r="J106" s="157">
        <v>0</v>
      </c>
      <c r="K106" s="157">
        <v>0</v>
      </c>
      <c r="L106" s="157">
        <v>0</v>
      </c>
      <c r="M106" s="157">
        <v>0</v>
      </c>
      <c r="N106" s="157">
        <v>0</v>
      </c>
      <c r="O106" s="157">
        <v>0</v>
      </c>
      <c r="P106" s="157">
        <v>0</v>
      </c>
      <c r="Q106" s="157">
        <v>0</v>
      </c>
    </row>
    <row r="107" spans="1:17" x14ac:dyDescent="0.25">
      <c r="A107" s="156" t="s">
        <v>206</v>
      </c>
      <c r="B107" s="204">
        <v>0</v>
      </c>
      <c r="C107" s="204">
        <v>0</v>
      </c>
      <c r="D107" s="204">
        <v>0</v>
      </c>
      <c r="E107" s="204">
        <v>0</v>
      </c>
      <c r="F107" s="204">
        <v>0</v>
      </c>
      <c r="G107" s="204">
        <v>0</v>
      </c>
      <c r="H107" s="204">
        <v>0</v>
      </c>
      <c r="I107" s="204">
        <v>0</v>
      </c>
      <c r="J107" s="204">
        <v>0</v>
      </c>
      <c r="K107" s="204">
        <v>0</v>
      </c>
      <c r="L107" s="204">
        <v>0</v>
      </c>
      <c r="M107" s="204">
        <v>0</v>
      </c>
      <c r="N107" s="204">
        <v>0</v>
      </c>
      <c r="O107" s="204">
        <v>0</v>
      </c>
      <c r="P107" s="204">
        <v>0</v>
      </c>
      <c r="Q107" s="204">
        <v>0</v>
      </c>
    </row>
    <row r="108" spans="1:17" x14ac:dyDescent="0.25">
      <c r="A108" s="152" t="s">
        <v>218</v>
      </c>
      <c r="B108" s="151">
        <v>0</v>
      </c>
      <c r="C108" s="151">
        <v>0</v>
      </c>
      <c r="D108" s="151">
        <v>0</v>
      </c>
      <c r="E108" s="151">
        <v>0</v>
      </c>
      <c r="F108" s="151">
        <v>0</v>
      </c>
      <c r="G108" s="151">
        <v>0</v>
      </c>
      <c r="H108" s="151">
        <v>0</v>
      </c>
      <c r="I108" s="151">
        <v>0</v>
      </c>
      <c r="J108" s="151">
        <v>0</v>
      </c>
      <c r="K108" s="151">
        <v>0</v>
      </c>
      <c r="L108" s="151">
        <v>0</v>
      </c>
      <c r="M108" s="151">
        <v>0</v>
      </c>
      <c r="N108" s="151">
        <v>0</v>
      </c>
      <c r="O108" s="151">
        <v>0</v>
      </c>
      <c r="P108" s="151">
        <v>0</v>
      </c>
      <c r="Q108" s="151">
        <v>0</v>
      </c>
    </row>
    <row r="109" spans="1:17" x14ac:dyDescent="0.25">
      <c r="A109" s="154" t="s">
        <v>33</v>
      </c>
      <c r="B109" s="83">
        <v>0</v>
      </c>
      <c r="C109" s="83">
        <v>0</v>
      </c>
      <c r="D109" s="83">
        <v>0</v>
      </c>
      <c r="E109" s="83">
        <v>0</v>
      </c>
      <c r="F109" s="83">
        <v>0</v>
      </c>
      <c r="G109" s="83">
        <v>0</v>
      </c>
      <c r="H109" s="83">
        <v>0</v>
      </c>
      <c r="I109" s="83">
        <v>0</v>
      </c>
      <c r="J109" s="83">
        <v>0</v>
      </c>
      <c r="K109" s="83">
        <v>0</v>
      </c>
      <c r="L109" s="83">
        <v>0</v>
      </c>
      <c r="M109" s="83">
        <v>0</v>
      </c>
      <c r="N109" s="83">
        <v>0</v>
      </c>
      <c r="O109" s="83">
        <v>0</v>
      </c>
      <c r="P109" s="83">
        <v>0</v>
      </c>
      <c r="Q109" s="83">
        <v>0</v>
      </c>
    </row>
    <row r="110" spans="1:17" x14ac:dyDescent="0.25">
      <c r="A110" s="154" t="s">
        <v>30</v>
      </c>
      <c r="B110" s="208">
        <v>0</v>
      </c>
      <c r="C110" s="208">
        <v>0</v>
      </c>
      <c r="D110" s="208">
        <v>0</v>
      </c>
      <c r="E110" s="208">
        <v>0</v>
      </c>
      <c r="F110" s="208">
        <v>0</v>
      </c>
      <c r="G110" s="208">
        <v>0</v>
      </c>
      <c r="H110" s="208">
        <v>0</v>
      </c>
      <c r="I110" s="208">
        <v>0</v>
      </c>
      <c r="J110" s="208">
        <v>0</v>
      </c>
      <c r="K110" s="208">
        <v>0</v>
      </c>
      <c r="L110" s="208">
        <v>0</v>
      </c>
      <c r="M110" s="208">
        <v>0</v>
      </c>
      <c r="N110" s="208">
        <v>0</v>
      </c>
      <c r="O110" s="208">
        <v>0</v>
      </c>
      <c r="P110" s="208">
        <v>0</v>
      </c>
      <c r="Q110" s="208">
        <v>0</v>
      </c>
    </row>
    <row r="111" spans="1:17" x14ac:dyDescent="0.25">
      <c r="A111" s="154" t="s">
        <v>125</v>
      </c>
      <c r="B111" s="208">
        <v>0</v>
      </c>
      <c r="C111" s="208">
        <v>0</v>
      </c>
      <c r="D111" s="208">
        <v>0</v>
      </c>
      <c r="E111" s="208">
        <v>0</v>
      </c>
      <c r="F111" s="208">
        <v>0</v>
      </c>
      <c r="G111" s="208">
        <v>0</v>
      </c>
      <c r="H111" s="208">
        <v>0</v>
      </c>
      <c r="I111" s="208">
        <v>0</v>
      </c>
      <c r="J111" s="208">
        <v>0</v>
      </c>
      <c r="K111" s="208">
        <v>0</v>
      </c>
      <c r="L111" s="208">
        <v>0</v>
      </c>
      <c r="M111" s="208">
        <v>0</v>
      </c>
      <c r="N111" s="208">
        <v>0</v>
      </c>
      <c r="O111" s="208">
        <v>0</v>
      </c>
      <c r="P111" s="208">
        <v>0</v>
      </c>
      <c r="Q111" s="208">
        <v>0</v>
      </c>
    </row>
    <row r="112" spans="1:17" x14ac:dyDescent="0.25">
      <c r="A112" s="154" t="s">
        <v>29</v>
      </c>
      <c r="B112" s="208">
        <v>0</v>
      </c>
      <c r="C112" s="208">
        <v>0</v>
      </c>
      <c r="D112" s="208">
        <v>0</v>
      </c>
      <c r="E112" s="208">
        <v>0</v>
      </c>
      <c r="F112" s="208">
        <v>0</v>
      </c>
      <c r="G112" s="208">
        <v>0</v>
      </c>
      <c r="H112" s="208">
        <v>0</v>
      </c>
      <c r="I112" s="208">
        <v>0</v>
      </c>
      <c r="J112" s="208">
        <v>0</v>
      </c>
      <c r="K112" s="208">
        <v>0</v>
      </c>
      <c r="L112" s="208">
        <v>0</v>
      </c>
      <c r="M112" s="208">
        <v>0</v>
      </c>
      <c r="N112" s="208">
        <v>0</v>
      </c>
      <c r="O112" s="208">
        <v>0</v>
      </c>
      <c r="P112" s="208">
        <v>0</v>
      </c>
      <c r="Q112" s="208">
        <v>0</v>
      </c>
    </row>
    <row r="113" spans="1:17" x14ac:dyDescent="0.25">
      <c r="A113" s="154" t="s">
        <v>26</v>
      </c>
      <c r="B113" s="208">
        <v>0</v>
      </c>
      <c r="C113" s="208">
        <v>0</v>
      </c>
      <c r="D113" s="208">
        <v>0</v>
      </c>
      <c r="E113" s="208">
        <v>0</v>
      </c>
      <c r="F113" s="208">
        <v>0</v>
      </c>
      <c r="G113" s="208">
        <v>0</v>
      </c>
      <c r="H113" s="208">
        <v>0</v>
      </c>
      <c r="I113" s="208">
        <v>0</v>
      </c>
      <c r="J113" s="208">
        <v>0</v>
      </c>
      <c r="K113" s="208">
        <v>0</v>
      </c>
      <c r="L113" s="208">
        <v>0</v>
      </c>
      <c r="M113" s="208">
        <v>0</v>
      </c>
      <c r="N113" s="208">
        <v>0</v>
      </c>
      <c r="O113" s="208">
        <v>0</v>
      </c>
      <c r="P113" s="208">
        <v>0</v>
      </c>
      <c r="Q113" s="208">
        <v>0</v>
      </c>
    </row>
    <row r="114" spans="1:17" x14ac:dyDescent="0.25">
      <c r="A114" s="152" t="s">
        <v>217</v>
      </c>
      <c r="B114" s="151">
        <v>0</v>
      </c>
      <c r="C114" s="151">
        <v>0</v>
      </c>
      <c r="D114" s="151">
        <v>0</v>
      </c>
      <c r="E114" s="151">
        <v>0</v>
      </c>
      <c r="F114" s="151">
        <v>0</v>
      </c>
      <c r="G114" s="151">
        <v>0</v>
      </c>
      <c r="H114" s="151">
        <v>0</v>
      </c>
      <c r="I114" s="151">
        <v>0</v>
      </c>
      <c r="J114" s="151">
        <v>0</v>
      </c>
      <c r="K114" s="151">
        <v>0</v>
      </c>
      <c r="L114" s="151">
        <v>0</v>
      </c>
      <c r="M114" s="151">
        <v>0</v>
      </c>
      <c r="N114" s="151">
        <v>0</v>
      </c>
      <c r="O114" s="151">
        <v>0</v>
      </c>
      <c r="P114" s="151">
        <v>0</v>
      </c>
      <c r="Q114" s="151">
        <v>0</v>
      </c>
    </row>
    <row r="115" spans="1:17" x14ac:dyDescent="0.25">
      <c r="A115" s="156" t="s">
        <v>205</v>
      </c>
      <c r="B115" s="204">
        <v>0</v>
      </c>
      <c r="C115" s="204">
        <v>0</v>
      </c>
      <c r="D115" s="204">
        <v>0</v>
      </c>
      <c r="E115" s="204">
        <v>0</v>
      </c>
      <c r="F115" s="204">
        <v>0</v>
      </c>
      <c r="G115" s="204">
        <v>0</v>
      </c>
      <c r="H115" s="204">
        <v>0</v>
      </c>
      <c r="I115" s="204">
        <v>0</v>
      </c>
      <c r="J115" s="204">
        <v>0</v>
      </c>
      <c r="K115" s="204">
        <v>0</v>
      </c>
      <c r="L115" s="204">
        <v>0</v>
      </c>
      <c r="M115" s="204">
        <v>0</v>
      </c>
      <c r="N115" s="204">
        <v>0</v>
      </c>
      <c r="O115" s="204">
        <v>0</v>
      </c>
      <c r="P115" s="204">
        <v>0</v>
      </c>
      <c r="Q115" s="204">
        <v>0</v>
      </c>
    </row>
    <row r="116" spans="1:17" x14ac:dyDescent="0.25">
      <c r="A116" s="156" t="s">
        <v>204</v>
      </c>
      <c r="B116" s="204">
        <v>0</v>
      </c>
      <c r="C116" s="204">
        <v>0</v>
      </c>
      <c r="D116" s="204">
        <v>0</v>
      </c>
      <c r="E116" s="204">
        <v>0</v>
      </c>
      <c r="F116" s="204">
        <v>0</v>
      </c>
      <c r="G116" s="204">
        <v>0</v>
      </c>
      <c r="H116" s="204">
        <v>0</v>
      </c>
      <c r="I116" s="204">
        <v>0</v>
      </c>
      <c r="J116" s="204">
        <v>0</v>
      </c>
      <c r="K116" s="204">
        <v>0</v>
      </c>
      <c r="L116" s="204">
        <v>0</v>
      </c>
      <c r="M116" s="204">
        <v>0</v>
      </c>
      <c r="N116" s="204">
        <v>0</v>
      </c>
      <c r="O116" s="204">
        <v>0</v>
      </c>
      <c r="P116" s="204">
        <v>0</v>
      </c>
      <c r="Q116" s="204">
        <v>0</v>
      </c>
    </row>
    <row r="117" spans="1:17" x14ac:dyDescent="0.25">
      <c r="A117" s="152" t="s">
        <v>216</v>
      </c>
      <c r="B117" s="151">
        <v>0</v>
      </c>
      <c r="C117" s="151">
        <v>0</v>
      </c>
      <c r="D117" s="151">
        <v>0</v>
      </c>
      <c r="E117" s="151">
        <v>0</v>
      </c>
      <c r="F117" s="151">
        <v>0</v>
      </c>
      <c r="G117" s="151">
        <v>0</v>
      </c>
      <c r="H117" s="151">
        <v>0</v>
      </c>
      <c r="I117" s="151">
        <v>0</v>
      </c>
      <c r="J117" s="151">
        <v>0</v>
      </c>
      <c r="K117" s="151">
        <v>0</v>
      </c>
      <c r="L117" s="151">
        <v>0</v>
      </c>
      <c r="M117" s="151">
        <v>0</v>
      </c>
      <c r="N117" s="151">
        <v>0</v>
      </c>
      <c r="O117" s="151">
        <v>0</v>
      </c>
      <c r="P117" s="151">
        <v>0</v>
      </c>
      <c r="Q117" s="151">
        <v>0</v>
      </c>
    </row>
    <row r="118" spans="1:17" x14ac:dyDescent="0.25">
      <c r="A118" s="154" t="s">
        <v>33</v>
      </c>
      <c r="B118" s="83">
        <v>0</v>
      </c>
      <c r="C118" s="83">
        <v>0</v>
      </c>
      <c r="D118" s="83">
        <v>0</v>
      </c>
      <c r="E118" s="83">
        <v>0</v>
      </c>
      <c r="F118" s="83">
        <v>0</v>
      </c>
      <c r="G118" s="83">
        <v>0</v>
      </c>
      <c r="H118" s="83">
        <v>0</v>
      </c>
      <c r="I118" s="83">
        <v>0</v>
      </c>
      <c r="J118" s="83">
        <v>0</v>
      </c>
      <c r="K118" s="83">
        <v>0</v>
      </c>
      <c r="L118" s="83">
        <v>0</v>
      </c>
      <c r="M118" s="83">
        <v>0</v>
      </c>
      <c r="N118" s="83">
        <v>0</v>
      </c>
      <c r="O118" s="83">
        <v>0</v>
      </c>
      <c r="P118" s="83">
        <v>0</v>
      </c>
      <c r="Q118" s="83">
        <v>0</v>
      </c>
    </row>
    <row r="119" spans="1:17" x14ac:dyDescent="0.25">
      <c r="A119" s="154" t="s">
        <v>30</v>
      </c>
      <c r="B119" s="208">
        <v>0</v>
      </c>
      <c r="C119" s="208">
        <v>0</v>
      </c>
      <c r="D119" s="208">
        <v>0</v>
      </c>
      <c r="E119" s="208">
        <v>0</v>
      </c>
      <c r="F119" s="208">
        <v>0</v>
      </c>
      <c r="G119" s="208">
        <v>0</v>
      </c>
      <c r="H119" s="208">
        <v>0</v>
      </c>
      <c r="I119" s="208">
        <v>0</v>
      </c>
      <c r="J119" s="208">
        <v>0</v>
      </c>
      <c r="K119" s="208">
        <v>0</v>
      </c>
      <c r="L119" s="208">
        <v>0</v>
      </c>
      <c r="M119" s="208">
        <v>0</v>
      </c>
      <c r="N119" s="208">
        <v>0</v>
      </c>
      <c r="O119" s="208">
        <v>0</v>
      </c>
      <c r="P119" s="208">
        <v>0</v>
      </c>
      <c r="Q119" s="208">
        <v>0</v>
      </c>
    </row>
    <row r="120" spans="1:17" x14ac:dyDescent="0.25">
      <c r="A120" s="154" t="s">
        <v>125</v>
      </c>
      <c r="B120" s="208">
        <v>0</v>
      </c>
      <c r="C120" s="208">
        <v>0</v>
      </c>
      <c r="D120" s="208">
        <v>0</v>
      </c>
      <c r="E120" s="208">
        <v>0</v>
      </c>
      <c r="F120" s="208">
        <v>0</v>
      </c>
      <c r="G120" s="208">
        <v>0</v>
      </c>
      <c r="H120" s="208">
        <v>0</v>
      </c>
      <c r="I120" s="208">
        <v>0</v>
      </c>
      <c r="J120" s="208">
        <v>0</v>
      </c>
      <c r="K120" s="208">
        <v>0</v>
      </c>
      <c r="L120" s="208">
        <v>0</v>
      </c>
      <c r="M120" s="208">
        <v>0</v>
      </c>
      <c r="N120" s="208">
        <v>0</v>
      </c>
      <c r="O120" s="208">
        <v>0</v>
      </c>
      <c r="P120" s="208">
        <v>0</v>
      </c>
      <c r="Q120" s="208">
        <v>0</v>
      </c>
    </row>
    <row r="121" spans="1:17" x14ac:dyDescent="0.25">
      <c r="A121" s="154" t="s">
        <v>29</v>
      </c>
      <c r="B121" s="208">
        <v>0</v>
      </c>
      <c r="C121" s="208">
        <v>0</v>
      </c>
      <c r="D121" s="208">
        <v>0</v>
      </c>
      <c r="E121" s="208">
        <v>0</v>
      </c>
      <c r="F121" s="208">
        <v>0</v>
      </c>
      <c r="G121" s="208">
        <v>0</v>
      </c>
      <c r="H121" s="208">
        <v>0</v>
      </c>
      <c r="I121" s="208">
        <v>0</v>
      </c>
      <c r="J121" s="208">
        <v>0</v>
      </c>
      <c r="K121" s="208">
        <v>0</v>
      </c>
      <c r="L121" s="208">
        <v>0</v>
      </c>
      <c r="M121" s="208">
        <v>0</v>
      </c>
      <c r="N121" s="208">
        <v>0</v>
      </c>
      <c r="O121" s="208">
        <v>0</v>
      </c>
      <c r="P121" s="208">
        <v>0</v>
      </c>
      <c r="Q121" s="208">
        <v>0</v>
      </c>
    </row>
    <row r="122" spans="1:17" x14ac:dyDescent="0.25">
      <c r="A122" s="154" t="s">
        <v>26</v>
      </c>
      <c r="B122" s="208">
        <v>0</v>
      </c>
      <c r="C122" s="208">
        <v>0</v>
      </c>
      <c r="D122" s="208">
        <v>0</v>
      </c>
      <c r="E122" s="208">
        <v>0</v>
      </c>
      <c r="F122" s="208">
        <v>0</v>
      </c>
      <c r="G122" s="208">
        <v>0</v>
      </c>
      <c r="H122" s="208">
        <v>0</v>
      </c>
      <c r="I122" s="208">
        <v>0</v>
      </c>
      <c r="J122" s="208">
        <v>0</v>
      </c>
      <c r="K122" s="208">
        <v>0</v>
      </c>
      <c r="L122" s="208">
        <v>0</v>
      </c>
      <c r="M122" s="208">
        <v>0</v>
      </c>
      <c r="N122" s="208">
        <v>0</v>
      </c>
      <c r="O122" s="208">
        <v>0</v>
      </c>
      <c r="P122" s="208">
        <v>0</v>
      </c>
      <c r="Q122" s="208">
        <v>0</v>
      </c>
    </row>
    <row r="123" spans="1:17" x14ac:dyDescent="0.25">
      <c r="A123" s="152" t="s">
        <v>215</v>
      </c>
      <c r="B123" s="261">
        <v>0</v>
      </c>
      <c r="C123" s="261">
        <v>0</v>
      </c>
      <c r="D123" s="261">
        <v>0</v>
      </c>
      <c r="E123" s="261">
        <v>0</v>
      </c>
      <c r="F123" s="261">
        <v>0</v>
      </c>
      <c r="G123" s="261">
        <v>0</v>
      </c>
      <c r="H123" s="261">
        <v>0</v>
      </c>
      <c r="I123" s="261">
        <v>0</v>
      </c>
      <c r="J123" s="261">
        <v>0</v>
      </c>
      <c r="K123" s="261">
        <v>0</v>
      </c>
      <c r="L123" s="261">
        <v>0</v>
      </c>
      <c r="M123" s="261">
        <v>0</v>
      </c>
      <c r="N123" s="261">
        <v>0</v>
      </c>
      <c r="O123" s="261">
        <v>0</v>
      </c>
      <c r="P123" s="261">
        <v>0</v>
      </c>
      <c r="Q123" s="261">
        <v>0</v>
      </c>
    </row>
    <row r="124" spans="1:17" x14ac:dyDescent="0.25">
      <c r="A124" s="175" t="s">
        <v>203</v>
      </c>
      <c r="B124" s="255">
        <v>0</v>
      </c>
      <c r="C124" s="255">
        <v>0</v>
      </c>
      <c r="D124" s="255">
        <v>0</v>
      </c>
      <c r="E124" s="255">
        <v>0</v>
      </c>
      <c r="F124" s="255">
        <v>0</v>
      </c>
      <c r="G124" s="255">
        <v>0</v>
      </c>
      <c r="H124" s="255">
        <v>0</v>
      </c>
      <c r="I124" s="255">
        <v>0</v>
      </c>
      <c r="J124" s="255">
        <v>0</v>
      </c>
      <c r="K124" s="255">
        <v>0</v>
      </c>
      <c r="L124" s="255">
        <v>0</v>
      </c>
      <c r="M124" s="255">
        <v>0</v>
      </c>
      <c r="N124" s="255">
        <v>0</v>
      </c>
      <c r="O124" s="255">
        <v>0</v>
      </c>
      <c r="P124" s="255">
        <v>0</v>
      </c>
      <c r="Q124" s="255">
        <v>0</v>
      </c>
    </row>
    <row r="125" spans="1:17" x14ac:dyDescent="0.25">
      <c r="A125" s="177" t="s">
        <v>98</v>
      </c>
      <c r="B125" s="176">
        <v>0</v>
      </c>
      <c r="C125" s="176">
        <v>0</v>
      </c>
      <c r="D125" s="176">
        <v>0</v>
      </c>
      <c r="E125" s="176">
        <v>0</v>
      </c>
      <c r="F125" s="176">
        <v>0</v>
      </c>
      <c r="G125" s="176">
        <v>0</v>
      </c>
      <c r="H125" s="176">
        <v>0</v>
      </c>
      <c r="I125" s="176">
        <v>0</v>
      </c>
      <c r="J125" s="176">
        <v>0</v>
      </c>
      <c r="K125" s="176">
        <v>0</v>
      </c>
      <c r="L125" s="176">
        <v>0</v>
      </c>
      <c r="M125" s="176">
        <v>0</v>
      </c>
      <c r="N125" s="176">
        <v>0</v>
      </c>
      <c r="O125" s="176">
        <v>0</v>
      </c>
      <c r="P125" s="176">
        <v>0</v>
      </c>
      <c r="Q125" s="176">
        <v>0</v>
      </c>
    </row>
    <row r="126" spans="1:17" x14ac:dyDescent="0.25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</row>
    <row r="127" spans="1:17" ht="12.75" x14ac:dyDescent="0.25">
      <c r="A127" s="80" t="s">
        <v>134</v>
      </c>
      <c r="B127" s="233"/>
      <c r="C127" s="233"/>
      <c r="D127" s="233"/>
      <c r="E127" s="233"/>
      <c r="F127" s="233"/>
      <c r="G127" s="233"/>
      <c r="H127" s="233"/>
      <c r="I127" s="233"/>
      <c r="J127" s="233"/>
      <c r="K127" s="233"/>
      <c r="L127" s="233"/>
      <c r="M127" s="233"/>
      <c r="N127" s="233"/>
      <c r="O127" s="233"/>
      <c r="P127" s="233"/>
      <c r="Q127" s="233"/>
    </row>
    <row r="128" spans="1:17" x14ac:dyDescent="0.25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</row>
    <row r="129" spans="1:17" x14ac:dyDescent="0.25">
      <c r="A129" s="78" t="s">
        <v>38</v>
      </c>
      <c r="B129" s="77">
        <f t="shared" ref="B129:Q129" si="0">SUM(B130:B135,B137:B140,B141)</f>
        <v>0</v>
      </c>
      <c r="C129" s="77">
        <f t="shared" si="0"/>
        <v>0</v>
      </c>
      <c r="D129" s="77">
        <f t="shared" si="0"/>
        <v>0</v>
      </c>
      <c r="E129" s="77">
        <f t="shared" si="0"/>
        <v>0</v>
      </c>
      <c r="F129" s="77">
        <f t="shared" si="0"/>
        <v>0</v>
      </c>
      <c r="G129" s="77">
        <f t="shared" si="0"/>
        <v>0</v>
      </c>
      <c r="H129" s="77">
        <f t="shared" si="0"/>
        <v>0</v>
      </c>
      <c r="I129" s="77">
        <f t="shared" si="0"/>
        <v>0</v>
      </c>
      <c r="J129" s="77">
        <f t="shared" si="0"/>
        <v>0</v>
      </c>
      <c r="K129" s="77">
        <f t="shared" si="0"/>
        <v>0</v>
      </c>
      <c r="L129" s="77">
        <f t="shared" si="0"/>
        <v>0</v>
      </c>
      <c r="M129" s="77">
        <f t="shared" si="0"/>
        <v>0</v>
      </c>
      <c r="N129" s="77">
        <f t="shared" si="0"/>
        <v>0</v>
      </c>
      <c r="O129" s="77">
        <f t="shared" si="0"/>
        <v>0</v>
      </c>
      <c r="P129" s="77">
        <f t="shared" si="0"/>
        <v>0</v>
      </c>
      <c r="Q129" s="77">
        <f t="shared" si="0"/>
        <v>0</v>
      </c>
    </row>
    <row r="130" spans="1:17" x14ac:dyDescent="0.25">
      <c r="A130" s="132" t="s">
        <v>83</v>
      </c>
      <c r="B130" s="240">
        <f t="shared" ref="B130:Q130" si="1">IF(B$6=0,0,B$6/B$5)</f>
        <v>0</v>
      </c>
      <c r="C130" s="240">
        <f t="shared" si="1"/>
        <v>0</v>
      </c>
      <c r="D130" s="240">
        <f t="shared" si="1"/>
        <v>0</v>
      </c>
      <c r="E130" s="240">
        <f t="shared" si="1"/>
        <v>0</v>
      </c>
      <c r="F130" s="240">
        <f t="shared" si="1"/>
        <v>0</v>
      </c>
      <c r="G130" s="240">
        <f t="shared" si="1"/>
        <v>0</v>
      </c>
      <c r="H130" s="240">
        <f t="shared" si="1"/>
        <v>0</v>
      </c>
      <c r="I130" s="240">
        <f t="shared" si="1"/>
        <v>0</v>
      </c>
      <c r="J130" s="240">
        <f t="shared" si="1"/>
        <v>0</v>
      </c>
      <c r="K130" s="240">
        <f t="shared" si="1"/>
        <v>0</v>
      </c>
      <c r="L130" s="240">
        <f t="shared" si="1"/>
        <v>0</v>
      </c>
      <c r="M130" s="240">
        <f t="shared" si="1"/>
        <v>0</v>
      </c>
      <c r="N130" s="240">
        <f t="shared" si="1"/>
        <v>0</v>
      </c>
      <c r="O130" s="240">
        <f t="shared" si="1"/>
        <v>0</v>
      </c>
      <c r="P130" s="240">
        <f t="shared" si="1"/>
        <v>0</v>
      </c>
      <c r="Q130" s="240">
        <f t="shared" si="1"/>
        <v>0</v>
      </c>
    </row>
    <row r="131" spans="1:17" x14ac:dyDescent="0.25">
      <c r="A131" s="76" t="s">
        <v>82</v>
      </c>
      <c r="B131" s="239">
        <f t="shared" ref="B131:Q131" si="2">IF(B$7=0,0,B$7/B$5)</f>
        <v>0</v>
      </c>
      <c r="C131" s="239">
        <f t="shared" si="2"/>
        <v>0</v>
      </c>
      <c r="D131" s="239">
        <f t="shared" si="2"/>
        <v>0</v>
      </c>
      <c r="E131" s="239">
        <f t="shared" si="2"/>
        <v>0</v>
      </c>
      <c r="F131" s="239">
        <f t="shared" si="2"/>
        <v>0</v>
      </c>
      <c r="G131" s="239">
        <f t="shared" si="2"/>
        <v>0</v>
      </c>
      <c r="H131" s="239">
        <f t="shared" si="2"/>
        <v>0</v>
      </c>
      <c r="I131" s="239">
        <f t="shared" si="2"/>
        <v>0</v>
      </c>
      <c r="J131" s="239">
        <f t="shared" si="2"/>
        <v>0</v>
      </c>
      <c r="K131" s="239">
        <f t="shared" si="2"/>
        <v>0</v>
      </c>
      <c r="L131" s="239">
        <f t="shared" si="2"/>
        <v>0</v>
      </c>
      <c r="M131" s="239">
        <f t="shared" si="2"/>
        <v>0</v>
      </c>
      <c r="N131" s="239">
        <f t="shared" si="2"/>
        <v>0</v>
      </c>
      <c r="O131" s="239">
        <f t="shared" si="2"/>
        <v>0</v>
      </c>
      <c r="P131" s="239">
        <f t="shared" si="2"/>
        <v>0</v>
      </c>
      <c r="Q131" s="239">
        <f t="shared" si="2"/>
        <v>0</v>
      </c>
    </row>
    <row r="132" spans="1:17" x14ac:dyDescent="0.25">
      <c r="A132" s="76" t="s">
        <v>81</v>
      </c>
      <c r="B132" s="239">
        <f t="shared" ref="B132:Q132" si="3">IF(B$8=0,0,B$8/B$5)</f>
        <v>0</v>
      </c>
      <c r="C132" s="239">
        <f t="shared" si="3"/>
        <v>0</v>
      </c>
      <c r="D132" s="239">
        <f t="shared" si="3"/>
        <v>0</v>
      </c>
      <c r="E132" s="239">
        <f t="shared" si="3"/>
        <v>0</v>
      </c>
      <c r="F132" s="239">
        <f t="shared" si="3"/>
        <v>0</v>
      </c>
      <c r="G132" s="239">
        <f t="shared" si="3"/>
        <v>0</v>
      </c>
      <c r="H132" s="239">
        <f t="shared" si="3"/>
        <v>0</v>
      </c>
      <c r="I132" s="239">
        <f t="shared" si="3"/>
        <v>0</v>
      </c>
      <c r="J132" s="239">
        <f t="shared" si="3"/>
        <v>0</v>
      </c>
      <c r="K132" s="239">
        <f t="shared" si="3"/>
        <v>0</v>
      </c>
      <c r="L132" s="239">
        <f t="shared" si="3"/>
        <v>0</v>
      </c>
      <c r="M132" s="239">
        <f t="shared" si="3"/>
        <v>0</v>
      </c>
      <c r="N132" s="239">
        <f t="shared" si="3"/>
        <v>0</v>
      </c>
      <c r="O132" s="239">
        <f t="shared" si="3"/>
        <v>0</v>
      </c>
      <c r="P132" s="239">
        <f t="shared" si="3"/>
        <v>0</v>
      </c>
      <c r="Q132" s="239">
        <f t="shared" si="3"/>
        <v>0</v>
      </c>
    </row>
    <row r="133" spans="1:17" x14ac:dyDescent="0.25">
      <c r="A133" s="76" t="s">
        <v>80</v>
      </c>
      <c r="B133" s="239">
        <f t="shared" ref="B133:Q133" si="4">IF(B$9=0,0,B$9/B$5)</f>
        <v>0</v>
      </c>
      <c r="C133" s="239">
        <f t="shared" si="4"/>
        <v>0</v>
      </c>
      <c r="D133" s="239">
        <f t="shared" si="4"/>
        <v>0</v>
      </c>
      <c r="E133" s="239">
        <f t="shared" si="4"/>
        <v>0</v>
      </c>
      <c r="F133" s="239">
        <f t="shared" si="4"/>
        <v>0</v>
      </c>
      <c r="G133" s="239">
        <f t="shared" si="4"/>
        <v>0</v>
      </c>
      <c r="H133" s="239">
        <f t="shared" si="4"/>
        <v>0</v>
      </c>
      <c r="I133" s="239">
        <f t="shared" si="4"/>
        <v>0</v>
      </c>
      <c r="J133" s="239">
        <f t="shared" si="4"/>
        <v>0</v>
      </c>
      <c r="K133" s="239">
        <f t="shared" si="4"/>
        <v>0</v>
      </c>
      <c r="L133" s="239">
        <f t="shared" si="4"/>
        <v>0</v>
      </c>
      <c r="M133" s="239">
        <f t="shared" si="4"/>
        <v>0</v>
      </c>
      <c r="N133" s="239">
        <f t="shared" si="4"/>
        <v>0</v>
      </c>
      <c r="O133" s="239">
        <f t="shared" si="4"/>
        <v>0</v>
      </c>
      <c r="P133" s="239">
        <f t="shared" si="4"/>
        <v>0</v>
      </c>
      <c r="Q133" s="239">
        <f t="shared" si="4"/>
        <v>0</v>
      </c>
    </row>
    <row r="134" spans="1:17" x14ac:dyDescent="0.25">
      <c r="A134" s="129" t="s">
        <v>79</v>
      </c>
      <c r="B134" s="238">
        <f t="shared" ref="B134:Q134" si="5">IF(B$10=0,0,B$10/B$5)</f>
        <v>0</v>
      </c>
      <c r="C134" s="238">
        <f t="shared" si="5"/>
        <v>0</v>
      </c>
      <c r="D134" s="238">
        <f t="shared" si="5"/>
        <v>0</v>
      </c>
      <c r="E134" s="238">
        <f t="shared" si="5"/>
        <v>0</v>
      </c>
      <c r="F134" s="238">
        <f t="shared" si="5"/>
        <v>0</v>
      </c>
      <c r="G134" s="238">
        <f t="shared" si="5"/>
        <v>0</v>
      </c>
      <c r="H134" s="238">
        <f t="shared" si="5"/>
        <v>0</v>
      </c>
      <c r="I134" s="238">
        <f t="shared" si="5"/>
        <v>0</v>
      </c>
      <c r="J134" s="238">
        <f t="shared" si="5"/>
        <v>0</v>
      </c>
      <c r="K134" s="238">
        <f t="shared" si="5"/>
        <v>0</v>
      </c>
      <c r="L134" s="238">
        <f t="shared" si="5"/>
        <v>0</v>
      </c>
      <c r="M134" s="238">
        <f t="shared" si="5"/>
        <v>0</v>
      </c>
      <c r="N134" s="238">
        <f t="shared" si="5"/>
        <v>0</v>
      </c>
      <c r="O134" s="238">
        <f t="shared" si="5"/>
        <v>0</v>
      </c>
      <c r="P134" s="238">
        <f t="shared" si="5"/>
        <v>0</v>
      </c>
      <c r="Q134" s="238">
        <f t="shared" si="5"/>
        <v>0</v>
      </c>
    </row>
    <row r="135" spans="1:17" x14ac:dyDescent="0.25">
      <c r="A135" s="127" t="s">
        <v>214</v>
      </c>
      <c r="B135" s="236">
        <f t="shared" ref="B135:Q135" si="6">IF(B$15=0,0,B$15/B$5)</f>
        <v>0</v>
      </c>
      <c r="C135" s="236">
        <f t="shared" si="6"/>
        <v>0</v>
      </c>
      <c r="D135" s="236">
        <f t="shared" si="6"/>
        <v>0</v>
      </c>
      <c r="E135" s="236">
        <f t="shared" si="6"/>
        <v>0</v>
      </c>
      <c r="F135" s="236">
        <f t="shared" si="6"/>
        <v>0</v>
      </c>
      <c r="G135" s="236">
        <f t="shared" si="6"/>
        <v>0</v>
      </c>
      <c r="H135" s="236">
        <f t="shared" si="6"/>
        <v>0</v>
      </c>
      <c r="I135" s="236">
        <f t="shared" si="6"/>
        <v>0</v>
      </c>
      <c r="J135" s="236">
        <f t="shared" si="6"/>
        <v>0</v>
      </c>
      <c r="K135" s="236">
        <f t="shared" si="6"/>
        <v>0</v>
      </c>
      <c r="L135" s="236">
        <f t="shared" si="6"/>
        <v>0</v>
      </c>
      <c r="M135" s="236">
        <f t="shared" si="6"/>
        <v>0</v>
      </c>
      <c r="N135" s="236">
        <f t="shared" si="6"/>
        <v>0</v>
      </c>
      <c r="O135" s="236">
        <f t="shared" si="6"/>
        <v>0</v>
      </c>
      <c r="P135" s="236">
        <f t="shared" si="6"/>
        <v>0</v>
      </c>
      <c r="Q135" s="236">
        <f t="shared" si="6"/>
        <v>0</v>
      </c>
    </row>
    <row r="136" spans="1:17" x14ac:dyDescent="0.25">
      <c r="A136" s="127" t="s">
        <v>213</v>
      </c>
      <c r="B136" s="237">
        <f t="shared" ref="B136:Q136" si="7">IF(B$16=0,0,B$16/B$5)</f>
        <v>0</v>
      </c>
      <c r="C136" s="237">
        <f t="shared" si="7"/>
        <v>0</v>
      </c>
      <c r="D136" s="237">
        <f t="shared" si="7"/>
        <v>0</v>
      </c>
      <c r="E136" s="237">
        <f t="shared" si="7"/>
        <v>0</v>
      </c>
      <c r="F136" s="237">
        <f t="shared" si="7"/>
        <v>0</v>
      </c>
      <c r="G136" s="237">
        <f t="shared" si="7"/>
        <v>0</v>
      </c>
      <c r="H136" s="237">
        <f t="shared" si="7"/>
        <v>0</v>
      </c>
      <c r="I136" s="237">
        <f t="shared" si="7"/>
        <v>0</v>
      </c>
      <c r="J136" s="237">
        <f t="shared" si="7"/>
        <v>0</v>
      </c>
      <c r="K136" s="237">
        <f t="shared" si="7"/>
        <v>0</v>
      </c>
      <c r="L136" s="237">
        <f t="shared" si="7"/>
        <v>0</v>
      </c>
      <c r="M136" s="237">
        <f t="shared" si="7"/>
        <v>0</v>
      </c>
      <c r="N136" s="237">
        <f t="shared" si="7"/>
        <v>0</v>
      </c>
      <c r="O136" s="237">
        <f t="shared" si="7"/>
        <v>0</v>
      </c>
      <c r="P136" s="237">
        <f t="shared" si="7"/>
        <v>0</v>
      </c>
      <c r="Q136" s="237">
        <f t="shared" si="7"/>
        <v>0</v>
      </c>
    </row>
    <row r="137" spans="1:17" x14ac:dyDescent="0.25">
      <c r="A137" s="142" t="s">
        <v>227</v>
      </c>
      <c r="B137" s="235">
        <f t="shared" ref="B137:Q137" si="8">IF(B$17=0,0,B$17/B$5)</f>
        <v>0</v>
      </c>
      <c r="C137" s="235">
        <f t="shared" si="8"/>
        <v>0</v>
      </c>
      <c r="D137" s="235">
        <f t="shared" si="8"/>
        <v>0</v>
      </c>
      <c r="E137" s="235">
        <f t="shared" si="8"/>
        <v>0</v>
      </c>
      <c r="F137" s="235">
        <f t="shared" si="8"/>
        <v>0</v>
      </c>
      <c r="G137" s="235">
        <f t="shared" si="8"/>
        <v>0</v>
      </c>
      <c r="H137" s="235">
        <f t="shared" si="8"/>
        <v>0</v>
      </c>
      <c r="I137" s="235">
        <f t="shared" si="8"/>
        <v>0</v>
      </c>
      <c r="J137" s="235">
        <f t="shared" si="8"/>
        <v>0</v>
      </c>
      <c r="K137" s="235">
        <f t="shared" si="8"/>
        <v>0</v>
      </c>
      <c r="L137" s="235">
        <f t="shared" si="8"/>
        <v>0</v>
      </c>
      <c r="M137" s="235">
        <f t="shared" si="8"/>
        <v>0</v>
      </c>
      <c r="N137" s="235">
        <f t="shared" si="8"/>
        <v>0</v>
      </c>
      <c r="O137" s="235">
        <f t="shared" si="8"/>
        <v>0</v>
      </c>
      <c r="P137" s="235">
        <f t="shared" si="8"/>
        <v>0</v>
      </c>
      <c r="Q137" s="235">
        <f t="shared" si="8"/>
        <v>0</v>
      </c>
    </row>
    <row r="138" spans="1:17" x14ac:dyDescent="0.25">
      <c r="A138" s="142" t="s">
        <v>226</v>
      </c>
      <c r="B138" s="235">
        <f t="shared" ref="B138:Q138" si="9">IF(B$25=0,0,B$25/B$5)</f>
        <v>0</v>
      </c>
      <c r="C138" s="235">
        <f t="shared" si="9"/>
        <v>0</v>
      </c>
      <c r="D138" s="235">
        <f t="shared" si="9"/>
        <v>0</v>
      </c>
      <c r="E138" s="235">
        <f t="shared" si="9"/>
        <v>0</v>
      </c>
      <c r="F138" s="235">
        <f t="shared" si="9"/>
        <v>0</v>
      </c>
      <c r="G138" s="235">
        <f t="shared" si="9"/>
        <v>0</v>
      </c>
      <c r="H138" s="235">
        <f t="shared" si="9"/>
        <v>0</v>
      </c>
      <c r="I138" s="235">
        <f t="shared" si="9"/>
        <v>0</v>
      </c>
      <c r="J138" s="235">
        <f t="shared" si="9"/>
        <v>0</v>
      </c>
      <c r="K138" s="235">
        <f t="shared" si="9"/>
        <v>0</v>
      </c>
      <c r="L138" s="235">
        <f t="shared" si="9"/>
        <v>0</v>
      </c>
      <c r="M138" s="235">
        <f t="shared" si="9"/>
        <v>0</v>
      </c>
      <c r="N138" s="235">
        <f t="shared" si="9"/>
        <v>0</v>
      </c>
      <c r="O138" s="235">
        <f t="shared" si="9"/>
        <v>0</v>
      </c>
      <c r="P138" s="235">
        <f t="shared" si="9"/>
        <v>0</v>
      </c>
      <c r="Q138" s="235">
        <f t="shared" si="9"/>
        <v>0</v>
      </c>
    </row>
    <row r="139" spans="1:17" x14ac:dyDescent="0.25">
      <c r="A139" s="127" t="s">
        <v>212</v>
      </c>
      <c r="B139" s="237">
        <f t="shared" ref="B139:Q139" si="10">IF(B$36=0,0,B$36/B$5)</f>
        <v>0</v>
      </c>
      <c r="C139" s="237">
        <f t="shared" si="10"/>
        <v>0</v>
      </c>
      <c r="D139" s="237">
        <f t="shared" si="10"/>
        <v>0</v>
      </c>
      <c r="E139" s="237">
        <f t="shared" si="10"/>
        <v>0</v>
      </c>
      <c r="F139" s="237">
        <f t="shared" si="10"/>
        <v>0</v>
      </c>
      <c r="G139" s="237">
        <f t="shared" si="10"/>
        <v>0</v>
      </c>
      <c r="H139" s="237">
        <f t="shared" si="10"/>
        <v>0</v>
      </c>
      <c r="I139" s="237">
        <f t="shared" si="10"/>
        <v>0</v>
      </c>
      <c r="J139" s="237">
        <f t="shared" si="10"/>
        <v>0</v>
      </c>
      <c r="K139" s="237">
        <f t="shared" si="10"/>
        <v>0</v>
      </c>
      <c r="L139" s="237">
        <f t="shared" si="10"/>
        <v>0</v>
      </c>
      <c r="M139" s="237">
        <f t="shared" si="10"/>
        <v>0</v>
      </c>
      <c r="N139" s="237">
        <f t="shared" si="10"/>
        <v>0</v>
      </c>
      <c r="O139" s="237">
        <f t="shared" si="10"/>
        <v>0</v>
      </c>
      <c r="P139" s="237">
        <f t="shared" si="10"/>
        <v>0</v>
      </c>
      <c r="Q139" s="237">
        <f t="shared" si="10"/>
        <v>0</v>
      </c>
    </row>
    <row r="140" spans="1:17" x14ac:dyDescent="0.25">
      <c r="A140" s="127" t="s">
        <v>211</v>
      </c>
      <c r="B140" s="236">
        <f t="shared" ref="B140:Q140" si="11">IF(B$44=0,0,B$44/B$5)</f>
        <v>0</v>
      </c>
      <c r="C140" s="236">
        <f t="shared" si="11"/>
        <v>0</v>
      </c>
      <c r="D140" s="236">
        <f t="shared" si="11"/>
        <v>0</v>
      </c>
      <c r="E140" s="236">
        <f t="shared" si="11"/>
        <v>0</v>
      </c>
      <c r="F140" s="236">
        <f t="shared" si="11"/>
        <v>0</v>
      </c>
      <c r="G140" s="236">
        <f t="shared" si="11"/>
        <v>0</v>
      </c>
      <c r="H140" s="236">
        <f t="shared" si="11"/>
        <v>0</v>
      </c>
      <c r="I140" s="236">
        <f t="shared" si="11"/>
        <v>0</v>
      </c>
      <c r="J140" s="236">
        <f t="shared" si="11"/>
        <v>0</v>
      </c>
      <c r="K140" s="236">
        <f t="shared" si="11"/>
        <v>0</v>
      </c>
      <c r="L140" s="236">
        <f t="shared" si="11"/>
        <v>0</v>
      </c>
      <c r="M140" s="236">
        <f t="shared" si="11"/>
        <v>0</v>
      </c>
      <c r="N140" s="236">
        <f t="shared" si="11"/>
        <v>0</v>
      </c>
      <c r="O140" s="236">
        <f t="shared" si="11"/>
        <v>0</v>
      </c>
      <c r="P140" s="236">
        <f t="shared" si="11"/>
        <v>0</v>
      </c>
      <c r="Q140" s="236">
        <f t="shared" si="11"/>
        <v>0</v>
      </c>
    </row>
    <row r="141" spans="1:17" x14ac:dyDescent="0.25">
      <c r="A141" s="177" t="s">
        <v>98</v>
      </c>
      <c r="B141" s="209">
        <f t="shared" ref="B141:Q141" si="12">IF(B$45=0,0,B$45/B$5)</f>
        <v>0</v>
      </c>
      <c r="C141" s="209">
        <f t="shared" si="12"/>
        <v>0</v>
      </c>
      <c r="D141" s="209">
        <f t="shared" si="12"/>
        <v>0</v>
      </c>
      <c r="E141" s="209">
        <f t="shared" si="12"/>
        <v>0</v>
      </c>
      <c r="F141" s="209">
        <f t="shared" si="12"/>
        <v>0</v>
      </c>
      <c r="G141" s="209">
        <f t="shared" si="12"/>
        <v>0</v>
      </c>
      <c r="H141" s="209">
        <f t="shared" si="12"/>
        <v>0</v>
      </c>
      <c r="I141" s="209">
        <f t="shared" si="12"/>
        <v>0</v>
      </c>
      <c r="J141" s="209">
        <f t="shared" si="12"/>
        <v>0</v>
      </c>
      <c r="K141" s="209">
        <f t="shared" si="12"/>
        <v>0</v>
      </c>
      <c r="L141" s="209">
        <f t="shared" si="12"/>
        <v>0</v>
      </c>
      <c r="M141" s="209">
        <f t="shared" si="12"/>
        <v>0</v>
      </c>
      <c r="N141" s="209">
        <f t="shared" si="12"/>
        <v>0</v>
      </c>
      <c r="O141" s="209">
        <f t="shared" si="12"/>
        <v>0</v>
      </c>
      <c r="P141" s="209">
        <f t="shared" si="12"/>
        <v>0</v>
      </c>
      <c r="Q141" s="209">
        <f t="shared" si="12"/>
        <v>0</v>
      </c>
    </row>
    <row r="142" spans="1:17" x14ac:dyDescent="0.25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37</v>
      </c>
      <c r="B143" s="77">
        <f t="shared" ref="B143:Q143" si="13">SUM(B144:B149,B151:B153,B155:B156,B158:B159,B160)</f>
        <v>0</v>
      </c>
      <c r="C143" s="77">
        <f t="shared" si="13"/>
        <v>0</v>
      </c>
      <c r="D143" s="77">
        <f t="shared" si="13"/>
        <v>0</v>
      </c>
      <c r="E143" s="77">
        <f t="shared" si="13"/>
        <v>0</v>
      </c>
      <c r="F143" s="77">
        <f t="shared" si="13"/>
        <v>0</v>
      </c>
      <c r="G143" s="77">
        <f t="shared" si="13"/>
        <v>0</v>
      </c>
      <c r="H143" s="77">
        <f t="shared" si="13"/>
        <v>0</v>
      </c>
      <c r="I143" s="77">
        <f t="shared" si="13"/>
        <v>0</v>
      </c>
      <c r="J143" s="77">
        <f t="shared" si="13"/>
        <v>0</v>
      </c>
      <c r="K143" s="77">
        <f t="shared" si="13"/>
        <v>0</v>
      </c>
      <c r="L143" s="77">
        <f t="shared" si="13"/>
        <v>0</v>
      </c>
      <c r="M143" s="77">
        <f t="shared" si="13"/>
        <v>0</v>
      </c>
      <c r="N143" s="77">
        <f t="shared" si="13"/>
        <v>0</v>
      </c>
      <c r="O143" s="77">
        <f t="shared" si="13"/>
        <v>0</v>
      </c>
      <c r="P143" s="77">
        <f t="shared" si="13"/>
        <v>0</v>
      </c>
      <c r="Q143" s="77">
        <f t="shared" si="13"/>
        <v>0</v>
      </c>
    </row>
    <row r="144" spans="1:17" x14ac:dyDescent="0.25">
      <c r="A144" s="132" t="s">
        <v>83</v>
      </c>
      <c r="B144" s="240">
        <f t="shared" ref="B144:Q144" si="14">IF(B$48=0,0,B$48/B$47)</f>
        <v>0</v>
      </c>
      <c r="C144" s="240">
        <f t="shared" si="14"/>
        <v>0</v>
      </c>
      <c r="D144" s="240">
        <f t="shared" si="14"/>
        <v>0</v>
      </c>
      <c r="E144" s="240">
        <f t="shared" si="14"/>
        <v>0</v>
      </c>
      <c r="F144" s="240">
        <f t="shared" si="14"/>
        <v>0</v>
      </c>
      <c r="G144" s="240">
        <f t="shared" si="14"/>
        <v>0</v>
      </c>
      <c r="H144" s="240">
        <f t="shared" si="14"/>
        <v>0</v>
      </c>
      <c r="I144" s="240">
        <f t="shared" si="14"/>
        <v>0</v>
      </c>
      <c r="J144" s="240">
        <f t="shared" si="14"/>
        <v>0</v>
      </c>
      <c r="K144" s="240">
        <f t="shared" si="14"/>
        <v>0</v>
      </c>
      <c r="L144" s="240">
        <f t="shared" si="14"/>
        <v>0</v>
      </c>
      <c r="M144" s="240">
        <f t="shared" si="14"/>
        <v>0</v>
      </c>
      <c r="N144" s="240">
        <f t="shared" si="14"/>
        <v>0</v>
      </c>
      <c r="O144" s="240">
        <f t="shared" si="14"/>
        <v>0</v>
      </c>
      <c r="P144" s="240">
        <f t="shared" si="14"/>
        <v>0</v>
      </c>
      <c r="Q144" s="240">
        <f t="shared" si="14"/>
        <v>0</v>
      </c>
    </row>
    <row r="145" spans="1:17" x14ac:dyDescent="0.25">
      <c r="A145" s="76" t="s">
        <v>82</v>
      </c>
      <c r="B145" s="239">
        <f t="shared" ref="B145:Q145" si="15">IF(B$49=0,0,B$49/B$47)</f>
        <v>0</v>
      </c>
      <c r="C145" s="239">
        <f t="shared" si="15"/>
        <v>0</v>
      </c>
      <c r="D145" s="239">
        <f t="shared" si="15"/>
        <v>0</v>
      </c>
      <c r="E145" s="239">
        <f t="shared" si="15"/>
        <v>0</v>
      </c>
      <c r="F145" s="239">
        <f t="shared" si="15"/>
        <v>0</v>
      </c>
      <c r="G145" s="239">
        <f t="shared" si="15"/>
        <v>0</v>
      </c>
      <c r="H145" s="239">
        <f t="shared" si="15"/>
        <v>0</v>
      </c>
      <c r="I145" s="239">
        <f t="shared" si="15"/>
        <v>0</v>
      </c>
      <c r="J145" s="239">
        <f t="shared" si="15"/>
        <v>0</v>
      </c>
      <c r="K145" s="239">
        <f t="shared" si="15"/>
        <v>0</v>
      </c>
      <c r="L145" s="239">
        <f t="shared" si="15"/>
        <v>0</v>
      </c>
      <c r="M145" s="239">
        <f t="shared" si="15"/>
        <v>0</v>
      </c>
      <c r="N145" s="239">
        <f t="shared" si="15"/>
        <v>0</v>
      </c>
      <c r="O145" s="239">
        <f t="shared" si="15"/>
        <v>0</v>
      </c>
      <c r="P145" s="239">
        <f t="shared" si="15"/>
        <v>0</v>
      </c>
      <c r="Q145" s="239">
        <f t="shared" si="15"/>
        <v>0</v>
      </c>
    </row>
    <row r="146" spans="1:17" x14ac:dyDescent="0.25">
      <c r="A146" s="76" t="s">
        <v>81</v>
      </c>
      <c r="B146" s="239">
        <f t="shared" ref="B146:Q146" si="16">IF(B$50=0,0,B$50/B$47)</f>
        <v>0</v>
      </c>
      <c r="C146" s="239">
        <f t="shared" si="16"/>
        <v>0</v>
      </c>
      <c r="D146" s="239">
        <f t="shared" si="16"/>
        <v>0</v>
      </c>
      <c r="E146" s="239">
        <f t="shared" si="16"/>
        <v>0</v>
      </c>
      <c r="F146" s="239">
        <f t="shared" si="16"/>
        <v>0</v>
      </c>
      <c r="G146" s="239">
        <f t="shared" si="16"/>
        <v>0</v>
      </c>
      <c r="H146" s="239">
        <f t="shared" si="16"/>
        <v>0</v>
      </c>
      <c r="I146" s="239">
        <f t="shared" si="16"/>
        <v>0</v>
      </c>
      <c r="J146" s="239">
        <f t="shared" si="16"/>
        <v>0</v>
      </c>
      <c r="K146" s="239">
        <f t="shared" si="16"/>
        <v>0</v>
      </c>
      <c r="L146" s="239">
        <f t="shared" si="16"/>
        <v>0</v>
      </c>
      <c r="M146" s="239">
        <f t="shared" si="16"/>
        <v>0</v>
      </c>
      <c r="N146" s="239">
        <f t="shared" si="16"/>
        <v>0</v>
      </c>
      <c r="O146" s="239">
        <f t="shared" si="16"/>
        <v>0</v>
      </c>
      <c r="P146" s="239">
        <f t="shared" si="16"/>
        <v>0</v>
      </c>
      <c r="Q146" s="239">
        <f t="shared" si="16"/>
        <v>0</v>
      </c>
    </row>
    <row r="147" spans="1:17" x14ac:dyDescent="0.25">
      <c r="A147" s="76" t="s">
        <v>80</v>
      </c>
      <c r="B147" s="239">
        <f t="shared" ref="B147:Q147" si="17">IF(B$51=0,0,B$51/B$47)</f>
        <v>0</v>
      </c>
      <c r="C147" s="239">
        <f t="shared" si="17"/>
        <v>0</v>
      </c>
      <c r="D147" s="239">
        <f t="shared" si="17"/>
        <v>0</v>
      </c>
      <c r="E147" s="239">
        <f t="shared" si="17"/>
        <v>0</v>
      </c>
      <c r="F147" s="239">
        <f t="shared" si="17"/>
        <v>0</v>
      </c>
      <c r="G147" s="239">
        <f t="shared" si="17"/>
        <v>0</v>
      </c>
      <c r="H147" s="239">
        <f t="shared" si="17"/>
        <v>0</v>
      </c>
      <c r="I147" s="239">
        <f t="shared" si="17"/>
        <v>0</v>
      </c>
      <c r="J147" s="239">
        <f t="shared" si="17"/>
        <v>0</v>
      </c>
      <c r="K147" s="239">
        <f t="shared" si="17"/>
        <v>0</v>
      </c>
      <c r="L147" s="239">
        <f t="shared" si="17"/>
        <v>0</v>
      </c>
      <c r="M147" s="239">
        <f t="shared" si="17"/>
        <v>0</v>
      </c>
      <c r="N147" s="239">
        <f t="shared" si="17"/>
        <v>0</v>
      </c>
      <c r="O147" s="239">
        <f t="shared" si="17"/>
        <v>0</v>
      </c>
      <c r="P147" s="239">
        <f t="shared" si="17"/>
        <v>0</v>
      </c>
      <c r="Q147" s="239">
        <f t="shared" si="17"/>
        <v>0</v>
      </c>
    </row>
    <row r="148" spans="1:17" x14ac:dyDescent="0.25">
      <c r="A148" s="129" t="s">
        <v>79</v>
      </c>
      <c r="B148" s="238">
        <f t="shared" ref="B148:Q148" si="18">IF(B$52=0,0,B$52/B$47)</f>
        <v>0</v>
      </c>
      <c r="C148" s="238">
        <f t="shared" si="18"/>
        <v>0</v>
      </c>
      <c r="D148" s="238">
        <f t="shared" si="18"/>
        <v>0</v>
      </c>
      <c r="E148" s="238">
        <f t="shared" si="18"/>
        <v>0</v>
      </c>
      <c r="F148" s="238">
        <f t="shared" si="18"/>
        <v>0</v>
      </c>
      <c r="G148" s="238">
        <f t="shared" si="18"/>
        <v>0</v>
      </c>
      <c r="H148" s="238">
        <f t="shared" si="18"/>
        <v>0</v>
      </c>
      <c r="I148" s="238">
        <f t="shared" si="18"/>
        <v>0</v>
      </c>
      <c r="J148" s="238">
        <f t="shared" si="18"/>
        <v>0</v>
      </c>
      <c r="K148" s="238">
        <f t="shared" si="18"/>
        <v>0</v>
      </c>
      <c r="L148" s="238">
        <f t="shared" si="18"/>
        <v>0</v>
      </c>
      <c r="M148" s="238">
        <f t="shared" si="18"/>
        <v>0</v>
      </c>
      <c r="N148" s="238">
        <f t="shared" si="18"/>
        <v>0</v>
      </c>
      <c r="O148" s="238">
        <f t="shared" si="18"/>
        <v>0</v>
      </c>
      <c r="P148" s="238">
        <f t="shared" si="18"/>
        <v>0</v>
      </c>
      <c r="Q148" s="238">
        <f t="shared" si="18"/>
        <v>0</v>
      </c>
    </row>
    <row r="149" spans="1:17" x14ac:dyDescent="0.25">
      <c r="A149" s="127" t="s">
        <v>210</v>
      </c>
      <c r="B149" s="237">
        <f t="shared" ref="B149:Q149" si="19">IF(B$57=0,0,B$57/B$47)</f>
        <v>0</v>
      </c>
      <c r="C149" s="237">
        <f t="shared" si="19"/>
        <v>0</v>
      </c>
      <c r="D149" s="237">
        <f t="shared" si="19"/>
        <v>0</v>
      </c>
      <c r="E149" s="237">
        <f t="shared" si="19"/>
        <v>0</v>
      </c>
      <c r="F149" s="237">
        <f t="shared" si="19"/>
        <v>0</v>
      </c>
      <c r="G149" s="237">
        <f t="shared" si="19"/>
        <v>0</v>
      </c>
      <c r="H149" s="237">
        <f t="shared" si="19"/>
        <v>0</v>
      </c>
      <c r="I149" s="237">
        <f t="shared" si="19"/>
        <v>0</v>
      </c>
      <c r="J149" s="237">
        <f t="shared" si="19"/>
        <v>0</v>
      </c>
      <c r="K149" s="237">
        <f t="shared" si="19"/>
        <v>0</v>
      </c>
      <c r="L149" s="237">
        <f t="shared" si="19"/>
        <v>0</v>
      </c>
      <c r="M149" s="237">
        <f t="shared" si="19"/>
        <v>0</v>
      </c>
      <c r="N149" s="237">
        <f t="shared" si="19"/>
        <v>0</v>
      </c>
      <c r="O149" s="237">
        <f t="shared" si="19"/>
        <v>0</v>
      </c>
      <c r="P149" s="237">
        <f t="shared" si="19"/>
        <v>0</v>
      </c>
      <c r="Q149" s="237">
        <f t="shared" si="19"/>
        <v>0</v>
      </c>
    </row>
    <row r="150" spans="1:17" x14ac:dyDescent="0.25">
      <c r="A150" s="127" t="s">
        <v>209</v>
      </c>
      <c r="B150" s="237">
        <f t="shared" ref="B150:Q150" si="20">IF(B$58=0,0,B$58/B$47)</f>
        <v>0</v>
      </c>
      <c r="C150" s="237">
        <f t="shared" si="20"/>
        <v>0</v>
      </c>
      <c r="D150" s="237">
        <f t="shared" si="20"/>
        <v>0</v>
      </c>
      <c r="E150" s="237">
        <f t="shared" si="20"/>
        <v>0</v>
      </c>
      <c r="F150" s="237">
        <f t="shared" si="20"/>
        <v>0</v>
      </c>
      <c r="G150" s="237">
        <f t="shared" si="20"/>
        <v>0</v>
      </c>
      <c r="H150" s="237">
        <f t="shared" si="20"/>
        <v>0</v>
      </c>
      <c r="I150" s="237">
        <f t="shared" si="20"/>
        <v>0</v>
      </c>
      <c r="J150" s="237">
        <f t="shared" si="20"/>
        <v>0</v>
      </c>
      <c r="K150" s="237">
        <f t="shared" si="20"/>
        <v>0</v>
      </c>
      <c r="L150" s="237">
        <f t="shared" si="20"/>
        <v>0</v>
      </c>
      <c r="M150" s="237">
        <f t="shared" si="20"/>
        <v>0</v>
      </c>
      <c r="N150" s="237">
        <f t="shared" si="20"/>
        <v>0</v>
      </c>
      <c r="O150" s="237">
        <f t="shared" si="20"/>
        <v>0</v>
      </c>
      <c r="P150" s="237">
        <f t="shared" si="20"/>
        <v>0</v>
      </c>
      <c r="Q150" s="237">
        <f t="shared" si="20"/>
        <v>0</v>
      </c>
    </row>
    <row r="151" spans="1:17" x14ac:dyDescent="0.25">
      <c r="A151" s="142" t="s">
        <v>225</v>
      </c>
      <c r="B151" s="235">
        <f t="shared" ref="B151:Q151" si="21">IF(B$59=0,0,B$59/B$47)</f>
        <v>0</v>
      </c>
      <c r="C151" s="235">
        <f t="shared" si="21"/>
        <v>0</v>
      </c>
      <c r="D151" s="235">
        <f t="shared" si="21"/>
        <v>0</v>
      </c>
      <c r="E151" s="235">
        <f t="shared" si="21"/>
        <v>0</v>
      </c>
      <c r="F151" s="235">
        <f t="shared" si="21"/>
        <v>0</v>
      </c>
      <c r="G151" s="235">
        <f t="shared" si="21"/>
        <v>0</v>
      </c>
      <c r="H151" s="235">
        <f t="shared" si="21"/>
        <v>0</v>
      </c>
      <c r="I151" s="235">
        <f t="shared" si="21"/>
        <v>0</v>
      </c>
      <c r="J151" s="235">
        <f t="shared" si="21"/>
        <v>0</v>
      </c>
      <c r="K151" s="235">
        <f t="shared" si="21"/>
        <v>0</v>
      </c>
      <c r="L151" s="235">
        <f t="shared" si="21"/>
        <v>0</v>
      </c>
      <c r="M151" s="235">
        <f t="shared" si="21"/>
        <v>0</v>
      </c>
      <c r="N151" s="235">
        <f t="shared" si="21"/>
        <v>0</v>
      </c>
      <c r="O151" s="235">
        <f t="shared" si="21"/>
        <v>0</v>
      </c>
      <c r="P151" s="235">
        <f t="shared" si="21"/>
        <v>0</v>
      </c>
      <c r="Q151" s="235">
        <f t="shared" si="21"/>
        <v>0</v>
      </c>
    </row>
    <row r="152" spans="1:17" x14ac:dyDescent="0.25">
      <c r="A152" s="142" t="s">
        <v>224</v>
      </c>
      <c r="B152" s="235">
        <f t="shared" ref="B152:Q152" si="22">IF(B$65=0,0,B$65/B$47)</f>
        <v>0</v>
      </c>
      <c r="C152" s="235">
        <f t="shared" si="22"/>
        <v>0</v>
      </c>
      <c r="D152" s="235">
        <f t="shared" si="22"/>
        <v>0</v>
      </c>
      <c r="E152" s="235">
        <f t="shared" si="22"/>
        <v>0</v>
      </c>
      <c r="F152" s="235">
        <f t="shared" si="22"/>
        <v>0</v>
      </c>
      <c r="G152" s="235">
        <f t="shared" si="22"/>
        <v>0</v>
      </c>
      <c r="H152" s="235">
        <f t="shared" si="22"/>
        <v>0</v>
      </c>
      <c r="I152" s="235">
        <f t="shared" si="22"/>
        <v>0</v>
      </c>
      <c r="J152" s="235">
        <f t="shared" si="22"/>
        <v>0</v>
      </c>
      <c r="K152" s="235">
        <f t="shared" si="22"/>
        <v>0</v>
      </c>
      <c r="L152" s="235">
        <f t="shared" si="22"/>
        <v>0</v>
      </c>
      <c r="M152" s="235">
        <f t="shared" si="22"/>
        <v>0</v>
      </c>
      <c r="N152" s="235">
        <f t="shared" si="22"/>
        <v>0</v>
      </c>
      <c r="O152" s="235">
        <f t="shared" si="22"/>
        <v>0</v>
      </c>
      <c r="P152" s="235">
        <f t="shared" si="22"/>
        <v>0</v>
      </c>
      <c r="Q152" s="235">
        <f t="shared" si="22"/>
        <v>0</v>
      </c>
    </row>
    <row r="153" spans="1:17" x14ac:dyDescent="0.25">
      <c r="A153" s="142" t="s">
        <v>223</v>
      </c>
      <c r="B153" s="259">
        <f t="shared" ref="B153:Q153" si="23">IF(B$76=0,0,B$76/B$47)</f>
        <v>0</v>
      </c>
      <c r="C153" s="259">
        <f t="shared" si="23"/>
        <v>0</v>
      </c>
      <c r="D153" s="259">
        <f t="shared" si="23"/>
        <v>0</v>
      </c>
      <c r="E153" s="259">
        <f t="shared" si="23"/>
        <v>0</v>
      </c>
      <c r="F153" s="259">
        <f t="shared" si="23"/>
        <v>0</v>
      </c>
      <c r="G153" s="259">
        <f t="shared" si="23"/>
        <v>0</v>
      </c>
      <c r="H153" s="259">
        <f t="shared" si="23"/>
        <v>0</v>
      </c>
      <c r="I153" s="259">
        <f t="shared" si="23"/>
        <v>0</v>
      </c>
      <c r="J153" s="259">
        <f t="shared" si="23"/>
        <v>0</v>
      </c>
      <c r="K153" s="259">
        <f t="shared" si="23"/>
        <v>0</v>
      </c>
      <c r="L153" s="259">
        <f t="shared" si="23"/>
        <v>0</v>
      </c>
      <c r="M153" s="259">
        <f t="shared" si="23"/>
        <v>0</v>
      </c>
      <c r="N153" s="259">
        <f t="shared" si="23"/>
        <v>0</v>
      </c>
      <c r="O153" s="259">
        <f t="shared" si="23"/>
        <v>0</v>
      </c>
      <c r="P153" s="259">
        <f t="shared" si="23"/>
        <v>0</v>
      </c>
      <c r="Q153" s="259">
        <f t="shared" si="23"/>
        <v>0</v>
      </c>
    </row>
    <row r="154" spans="1:17" x14ac:dyDescent="0.25">
      <c r="A154" s="127" t="s">
        <v>208</v>
      </c>
      <c r="B154" s="237">
        <f t="shared" ref="B154:Q154" si="24">IF(B$77=0,0,B$77/B$47)</f>
        <v>0</v>
      </c>
      <c r="C154" s="237">
        <f t="shared" si="24"/>
        <v>0</v>
      </c>
      <c r="D154" s="237">
        <f t="shared" si="24"/>
        <v>0</v>
      </c>
      <c r="E154" s="237">
        <f t="shared" si="24"/>
        <v>0</v>
      </c>
      <c r="F154" s="237">
        <f t="shared" si="24"/>
        <v>0</v>
      </c>
      <c r="G154" s="237">
        <f t="shared" si="24"/>
        <v>0</v>
      </c>
      <c r="H154" s="237">
        <f t="shared" si="24"/>
        <v>0</v>
      </c>
      <c r="I154" s="237">
        <f t="shared" si="24"/>
        <v>0</v>
      </c>
      <c r="J154" s="237">
        <f t="shared" si="24"/>
        <v>0</v>
      </c>
      <c r="K154" s="237">
        <f t="shared" si="24"/>
        <v>0</v>
      </c>
      <c r="L154" s="237">
        <f t="shared" si="24"/>
        <v>0</v>
      </c>
      <c r="M154" s="237">
        <f t="shared" si="24"/>
        <v>0</v>
      </c>
      <c r="N154" s="237">
        <f t="shared" si="24"/>
        <v>0</v>
      </c>
      <c r="O154" s="237">
        <f t="shared" si="24"/>
        <v>0</v>
      </c>
      <c r="P154" s="237">
        <f t="shared" si="24"/>
        <v>0</v>
      </c>
      <c r="Q154" s="237">
        <f t="shared" si="24"/>
        <v>0</v>
      </c>
    </row>
    <row r="155" spans="1:17" x14ac:dyDescent="0.25">
      <c r="A155" s="142" t="s">
        <v>222</v>
      </c>
      <c r="B155" s="259">
        <f t="shared" ref="B155:Q155" si="25">IF(B$78=0,0,B$78/B$47)</f>
        <v>0</v>
      </c>
      <c r="C155" s="259">
        <f t="shared" si="25"/>
        <v>0</v>
      </c>
      <c r="D155" s="259">
        <f t="shared" si="25"/>
        <v>0</v>
      </c>
      <c r="E155" s="259">
        <f t="shared" si="25"/>
        <v>0</v>
      </c>
      <c r="F155" s="259">
        <f t="shared" si="25"/>
        <v>0</v>
      </c>
      <c r="G155" s="259">
        <f t="shared" si="25"/>
        <v>0</v>
      </c>
      <c r="H155" s="259">
        <f t="shared" si="25"/>
        <v>0</v>
      </c>
      <c r="I155" s="259">
        <f t="shared" si="25"/>
        <v>0</v>
      </c>
      <c r="J155" s="259">
        <f t="shared" si="25"/>
        <v>0</v>
      </c>
      <c r="K155" s="259">
        <f t="shared" si="25"/>
        <v>0</v>
      </c>
      <c r="L155" s="259">
        <f t="shared" si="25"/>
        <v>0</v>
      </c>
      <c r="M155" s="259">
        <f t="shared" si="25"/>
        <v>0</v>
      </c>
      <c r="N155" s="259">
        <f t="shared" si="25"/>
        <v>0</v>
      </c>
      <c r="O155" s="259">
        <f t="shared" si="25"/>
        <v>0</v>
      </c>
      <c r="P155" s="259">
        <f t="shared" si="25"/>
        <v>0</v>
      </c>
      <c r="Q155" s="259">
        <f t="shared" si="25"/>
        <v>0</v>
      </c>
    </row>
    <row r="156" spans="1:17" x14ac:dyDescent="0.25">
      <c r="A156" s="142" t="s">
        <v>221</v>
      </c>
      <c r="B156" s="259">
        <f t="shared" ref="B156:Q156" si="26">IF(B$86=0,0,B$86/B$47)</f>
        <v>0</v>
      </c>
      <c r="C156" s="259">
        <f t="shared" si="26"/>
        <v>0</v>
      </c>
      <c r="D156" s="259">
        <f t="shared" si="26"/>
        <v>0</v>
      </c>
      <c r="E156" s="259">
        <f t="shared" si="26"/>
        <v>0</v>
      </c>
      <c r="F156" s="259">
        <f t="shared" si="26"/>
        <v>0</v>
      </c>
      <c r="G156" s="259">
        <f t="shared" si="26"/>
        <v>0</v>
      </c>
      <c r="H156" s="259">
        <f t="shared" si="26"/>
        <v>0</v>
      </c>
      <c r="I156" s="259">
        <f t="shared" si="26"/>
        <v>0</v>
      </c>
      <c r="J156" s="259">
        <f t="shared" si="26"/>
        <v>0</v>
      </c>
      <c r="K156" s="259">
        <f t="shared" si="26"/>
        <v>0</v>
      </c>
      <c r="L156" s="259">
        <f t="shared" si="26"/>
        <v>0</v>
      </c>
      <c r="M156" s="259">
        <f t="shared" si="26"/>
        <v>0</v>
      </c>
      <c r="N156" s="259">
        <f t="shared" si="26"/>
        <v>0</v>
      </c>
      <c r="O156" s="259">
        <f t="shared" si="26"/>
        <v>0</v>
      </c>
      <c r="P156" s="259">
        <f t="shared" si="26"/>
        <v>0</v>
      </c>
      <c r="Q156" s="259">
        <f t="shared" si="26"/>
        <v>0</v>
      </c>
    </row>
    <row r="157" spans="1:17" x14ac:dyDescent="0.25">
      <c r="A157" s="127" t="s">
        <v>207</v>
      </c>
      <c r="B157" s="237">
        <f t="shared" ref="B157:Q157" si="27">IF(B$87=0,0,B$87/B$47)</f>
        <v>0</v>
      </c>
      <c r="C157" s="237">
        <f t="shared" si="27"/>
        <v>0</v>
      </c>
      <c r="D157" s="237">
        <f t="shared" si="27"/>
        <v>0</v>
      </c>
      <c r="E157" s="237">
        <f t="shared" si="27"/>
        <v>0</v>
      </c>
      <c r="F157" s="237">
        <f t="shared" si="27"/>
        <v>0</v>
      </c>
      <c r="G157" s="237">
        <f t="shared" si="27"/>
        <v>0</v>
      </c>
      <c r="H157" s="237">
        <f t="shared" si="27"/>
        <v>0</v>
      </c>
      <c r="I157" s="237">
        <f t="shared" si="27"/>
        <v>0</v>
      </c>
      <c r="J157" s="237">
        <f t="shared" si="27"/>
        <v>0</v>
      </c>
      <c r="K157" s="237">
        <f t="shared" si="27"/>
        <v>0</v>
      </c>
      <c r="L157" s="237">
        <f t="shared" si="27"/>
        <v>0</v>
      </c>
      <c r="M157" s="237">
        <f t="shared" si="27"/>
        <v>0</v>
      </c>
      <c r="N157" s="237">
        <f t="shared" si="27"/>
        <v>0</v>
      </c>
      <c r="O157" s="237">
        <f t="shared" si="27"/>
        <v>0</v>
      </c>
      <c r="P157" s="237">
        <f t="shared" si="27"/>
        <v>0</v>
      </c>
      <c r="Q157" s="237">
        <f t="shared" si="27"/>
        <v>0</v>
      </c>
    </row>
    <row r="158" spans="1:17" x14ac:dyDescent="0.25">
      <c r="A158" s="142" t="s">
        <v>220</v>
      </c>
      <c r="B158" s="259">
        <f t="shared" ref="B158:Q158" si="28">IF(B$88=0,0,B$88/B$47)</f>
        <v>0</v>
      </c>
      <c r="C158" s="259">
        <f t="shared" si="28"/>
        <v>0</v>
      </c>
      <c r="D158" s="259">
        <f t="shared" si="28"/>
        <v>0</v>
      </c>
      <c r="E158" s="259">
        <f t="shared" si="28"/>
        <v>0</v>
      </c>
      <c r="F158" s="259">
        <f t="shared" si="28"/>
        <v>0</v>
      </c>
      <c r="G158" s="259">
        <f t="shared" si="28"/>
        <v>0</v>
      </c>
      <c r="H158" s="259">
        <f t="shared" si="28"/>
        <v>0</v>
      </c>
      <c r="I158" s="259">
        <f t="shared" si="28"/>
        <v>0</v>
      </c>
      <c r="J158" s="259">
        <f t="shared" si="28"/>
        <v>0</v>
      </c>
      <c r="K158" s="259">
        <f t="shared" si="28"/>
        <v>0</v>
      </c>
      <c r="L158" s="259">
        <f t="shared" si="28"/>
        <v>0</v>
      </c>
      <c r="M158" s="259">
        <f t="shared" si="28"/>
        <v>0</v>
      </c>
      <c r="N158" s="259">
        <f t="shared" si="28"/>
        <v>0</v>
      </c>
      <c r="O158" s="259">
        <f t="shared" si="28"/>
        <v>0</v>
      </c>
      <c r="P158" s="259">
        <f t="shared" si="28"/>
        <v>0</v>
      </c>
      <c r="Q158" s="259">
        <f t="shared" si="28"/>
        <v>0</v>
      </c>
    </row>
    <row r="159" spans="1:17" x14ac:dyDescent="0.25">
      <c r="A159" s="142" t="s">
        <v>219</v>
      </c>
      <c r="B159" s="259">
        <f t="shared" ref="B159:Q159" si="29">IF(B$94=0,0,B$94/B$47)</f>
        <v>0</v>
      </c>
      <c r="C159" s="259">
        <f t="shared" si="29"/>
        <v>0</v>
      </c>
      <c r="D159" s="259">
        <f t="shared" si="29"/>
        <v>0</v>
      </c>
      <c r="E159" s="259">
        <f t="shared" si="29"/>
        <v>0</v>
      </c>
      <c r="F159" s="259">
        <f t="shared" si="29"/>
        <v>0</v>
      </c>
      <c r="G159" s="259">
        <f t="shared" si="29"/>
        <v>0</v>
      </c>
      <c r="H159" s="259">
        <f t="shared" si="29"/>
        <v>0</v>
      </c>
      <c r="I159" s="259">
        <f t="shared" si="29"/>
        <v>0</v>
      </c>
      <c r="J159" s="259">
        <f t="shared" si="29"/>
        <v>0</v>
      </c>
      <c r="K159" s="259">
        <f t="shared" si="29"/>
        <v>0</v>
      </c>
      <c r="L159" s="259">
        <f t="shared" si="29"/>
        <v>0</v>
      </c>
      <c r="M159" s="259">
        <f t="shared" si="29"/>
        <v>0</v>
      </c>
      <c r="N159" s="259">
        <f t="shared" si="29"/>
        <v>0</v>
      </c>
      <c r="O159" s="259">
        <f t="shared" si="29"/>
        <v>0</v>
      </c>
      <c r="P159" s="259">
        <f t="shared" si="29"/>
        <v>0</v>
      </c>
      <c r="Q159" s="259">
        <f t="shared" si="29"/>
        <v>0</v>
      </c>
    </row>
    <row r="160" spans="1:17" x14ac:dyDescent="0.25">
      <c r="A160" s="177" t="s">
        <v>98</v>
      </c>
      <c r="B160" s="209">
        <f t="shared" ref="B160:Q160" si="30">IF(B$95=0,0,B$95/B$47)</f>
        <v>0</v>
      </c>
      <c r="C160" s="209">
        <f t="shared" si="30"/>
        <v>0</v>
      </c>
      <c r="D160" s="209">
        <f t="shared" si="30"/>
        <v>0</v>
      </c>
      <c r="E160" s="209">
        <f t="shared" si="30"/>
        <v>0</v>
      </c>
      <c r="F160" s="209">
        <f t="shared" si="30"/>
        <v>0</v>
      </c>
      <c r="G160" s="209">
        <f t="shared" si="30"/>
        <v>0</v>
      </c>
      <c r="H160" s="209">
        <f t="shared" si="30"/>
        <v>0</v>
      </c>
      <c r="I160" s="209">
        <f t="shared" si="30"/>
        <v>0</v>
      </c>
      <c r="J160" s="209">
        <f t="shared" si="30"/>
        <v>0</v>
      </c>
      <c r="K160" s="209">
        <f t="shared" si="30"/>
        <v>0</v>
      </c>
      <c r="L160" s="209">
        <f t="shared" si="30"/>
        <v>0</v>
      </c>
      <c r="M160" s="209">
        <f t="shared" si="30"/>
        <v>0</v>
      </c>
      <c r="N160" s="209">
        <f t="shared" si="30"/>
        <v>0</v>
      </c>
      <c r="O160" s="209">
        <f t="shared" si="30"/>
        <v>0</v>
      </c>
      <c r="P160" s="209">
        <f t="shared" si="30"/>
        <v>0</v>
      </c>
      <c r="Q160" s="209">
        <f t="shared" si="30"/>
        <v>0</v>
      </c>
    </row>
    <row r="161" spans="1:17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</row>
    <row r="162" spans="1:17" x14ac:dyDescent="0.25">
      <c r="A162" s="78" t="s">
        <v>36</v>
      </c>
      <c r="B162" s="77">
        <f t="shared" ref="B162:Q162" si="31">SUM(B163:B167,B169:B171,B173:B175,B176)</f>
        <v>0</v>
      </c>
      <c r="C162" s="77">
        <f t="shared" si="31"/>
        <v>0</v>
      </c>
      <c r="D162" s="77">
        <f t="shared" si="31"/>
        <v>0</v>
      </c>
      <c r="E162" s="77">
        <f t="shared" si="31"/>
        <v>0</v>
      </c>
      <c r="F162" s="77">
        <f t="shared" si="31"/>
        <v>0</v>
      </c>
      <c r="G162" s="77">
        <f t="shared" si="31"/>
        <v>0</v>
      </c>
      <c r="H162" s="77">
        <f t="shared" si="31"/>
        <v>0</v>
      </c>
      <c r="I162" s="77">
        <f t="shared" si="31"/>
        <v>0</v>
      </c>
      <c r="J162" s="77">
        <f t="shared" si="31"/>
        <v>0</v>
      </c>
      <c r="K162" s="77">
        <f t="shared" si="31"/>
        <v>0</v>
      </c>
      <c r="L162" s="77">
        <f t="shared" si="31"/>
        <v>0</v>
      </c>
      <c r="M162" s="77">
        <f t="shared" si="31"/>
        <v>0</v>
      </c>
      <c r="N162" s="77">
        <f t="shared" si="31"/>
        <v>0</v>
      </c>
      <c r="O162" s="77">
        <f t="shared" si="31"/>
        <v>0</v>
      </c>
      <c r="P162" s="77">
        <f t="shared" si="31"/>
        <v>0</v>
      </c>
      <c r="Q162" s="77">
        <f t="shared" si="31"/>
        <v>0</v>
      </c>
    </row>
    <row r="163" spans="1:17" x14ac:dyDescent="0.25">
      <c r="A163" s="132" t="s">
        <v>83</v>
      </c>
      <c r="B163" s="240">
        <f t="shared" ref="B163:Q163" si="32">IF(B$98=0,0,B$98/B$97)</f>
        <v>0</v>
      </c>
      <c r="C163" s="240">
        <f t="shared" si="32"/>
        <v>0</v>
      </c>
      <c r="D163" s="240">
        <f t="shared" si="32"/>
        <v>0</v>
      </c>
      <c r="E163" s="240">
        <f t="shared" si="32"/>
        <v>0</v>
      </c>
      <c r="F163" s="240">
        <f t="shared" si="32"/>
        <v>0</v>
      </c>
      <c r="G163" s="240">
        <f t="shared" si="32"/>
        <v>0</v>
      </c>
      <c r="H163" s="240">
        <f t="shared" si="32"/>
        <v>0</v>
      </c>
      <c r="I163" s="240">
        <f t="shared" si="32"/>
        <v>0</v>
      </c>
      <c r="J163" s="240">
        <f t="shared" si="32"/>
        <v>0</v>
      </c>
      <c r="K163" s="240">
        <f t="shared" si="32"/>
        <v>0</v>
      </c>
      <c r="L163" s="240">
        <f t="shared" si="32"/>
        <v>0</v>
      </c>
      <c r="M163" s="240">
        <f t="shared" si="32"/>
        <v>0</v>
      </c>
      <c r="N163" s="240">
        <f t="shared" si="32"/>
        <v>0</v>
      </c>
      <c r="O163" s="240">
        <f t="shared" si="32"/>
        <v>0</v>
      </c>
      <c r="P163" s="240">
        <f t="shared" si="32"/>
        <v>0</v>
      </c>
      <c r="Q163" s="240">
        <f t="shared" si="32"/>
        <v>0</v>
      </c>
    </row>
    <row r="164" spans="1:17" x14ac:dyDescent="0.25">
      <c r="A164" s="76" t="s">
        <v>82</v>
      </c>
      <c r="B164" s="239">
        <f t="shared" ref="B164:Q164" si="33">IF(B$99=0,0,B$99/B$97)</f>
        <v>0</v>
      </c>
      <c r="C164" s="239">
        <f t="shared" si="33"/>
        <v>0</v>
      </c>
      <c r="D164" s="239">
        <f t="shared" si="33"/>
        <v>0</v>
      </c>
      <c r="E164" s="239">
        <f t="shared" si="33"/>
        <v>0</v>
      </c>
      <c r="F164" s="239">
        <f t="shared" si="33"/>
        <v>0</v>
      </c>
      <c r="G164" s="239">
        <f t="shared" si="33"/>
        <v>0</v>
      </c>
      <c r="H164" s="239">
        <f t="shared" si="33"/>
        <v>0</v>
      </c>
      <c r="I164" s="239">
        <f t="shared" si="33"/>
        <v>0</v>
      </c>
      <c r="J164" s="239">
        <f t="shared" si="33"/>
        <v>0</v>
      </c>
      <c r="K164" s="239">
        <f t="shared" si="33"/>
        <v>0</v>
      </c>
      <c r="L164" s="239">
        <f t="shared" si="33"/>
        <v>0</v>
      </c>
      <c r="M164" s="239">
        <f t="shared" si="33"/>
        <v>0</v>
      </c>
      <c r="N164" s="239">
        <f t="shared" si="33"/>
        <v>0</v>
      </c>
      <c r="O164" s="239">
        <f t="shared" si="33"/>
        <v>0</v>
      </c>
      <c r="P164" s="239">
        <f t="shared" si="33"/>
        <v>0</v>
      </c>
      <c r="Q164" s="239">
        <f t="shared" si="33"/>
        <v>0</v>
      </c>
    </row>
    <row r="165" spans="1:17" x14ac:dyDescent="0.25">
      <c r="A165" s="76" t="s">
        <v>81</v>
      </c>
      <c r="B165" s="239">
        <f t="shared" ref="B165:Q165" si="34">IF(B$100=0,0,B$100/B$97)</f>
        <v>0</v>
      </c>
      <c r="C165" s="239">
        <f t="shared" si="34"/>
        <v>0</v>
      </c>
      <c r="D165" s="239">
        <f t="shared" si="34"/>
        <v>0</v>
      </c>
      <c r="E165" s="239">
        <f t="shared" si="34"/>
        <v>0</v>
      </c>
      <c r="F165" s="239">
        <f t="shared" si="34"/>
        <v>0</v>
      </c>
      <c r="G165" s="239">
        <f t="shared" si="34"/>
        <v>0</v>
      </c>
      <c r="H165" s="239">
        <f t="shared" si="34"/>
        <v>0</v>
      </c>
      <c r="I165" s="239">
        <f t="shared" si="34"/>
        <v>0</v>
      </c>
      <c r="J165" s="239">
        <f t="shared" si="34"/>
        <v>0</v>
      </c>
      <c r="K165" s="239">
        <f t="shared" si="34"/>
        <v>0</v>
      </c>
      <c r="L165" s="239">
        <f t="shared" si="34"/>
        <v>0</v>
      </c>
      <c r="M165" s="239">
        <f t="shared" si="34"/>
        <v>0</v>
      </c>
      <c r="N165" s="239">
        <f t="shared" si="34"/>
        <v>0</v>
      </c>
      <c r="O165" s="239">
        <f t="shared" si="34"/>
        <v>0</v>
      </c>
      <c r="P165" s="239">
        <f t="shared" si="34"/>
        <v>0</v>
      </c>
      <c r="Q165" s="239">
        <f t="shared" si="34"/>
        <v>0</v>
      </c>
    </row>
    <row r="166" spans="1:17" x14ac:dyDescent="0.25">
      <c r="A166" s="76" t="s">
        <v>80</v>
      </c>
      <c r="B166" s="239">
        <f t="shared" ref="B166:Q166" si="35">IF(B$101=0,0,B$101/B$97)</f>
        <v>0</v>
      </c>
      <c r="C166" s="239">
        <f t="shared" si="35"/>
        <v>0</v>
      </c>
      <c r="D166" s="239">
        <f t="shared" si="35"/>
        <v>0</v>
      </c>
      <c r="E166" s="239">
        <f t="shared" si="35"/>
        <v>0</v>
      </c>
      <c r="F166" s="239">
        <f t="shared" si="35"/>
        <v>0</v>
      </c>
      <c r="G166" s="239">
        <f t="shared" si="35"/>
        <v>0</v>
      </c>
      <c r="H166" s="239">
        <f t="shared" si="35"/>
        <v>0</v>
      </c>
      <c r="I166" s="239">
        <f t="shared" si="35"/>
        <v>0</v>
      </c>
      <c r="J166" s="239">
        <f t="shared" si="35"/>
        <v>0</v>
      </c>
      <c r="K166" s="239">
        <f t="shared" si="35"/>
        <v>0</v>
      </c>
      <c r="L166" s="239">
        <f t="shared" si="35"/>
        <v>0</v>
      </c>
      <c r="M166" s="239">
        <f t="shared" si="35"/>
        <v>0</v>
      </c>
      <c r="N166" s="239">
        <f t="shared" si="35"/>
        <v>0</v>
      </c>
      <c r="O166" s="239">
        <f t="shared" si="35"/>
        <v>0</v>
      </c>
      <c r="P166" s="239">
        <f t="shared" si="35"/>
        <v>0</v>
      </c>
      <c r="Q166" s="239">
        <f t="shared" si="35"/>
        <v>0</v>
      </c>
    </row>
    <row r="167" spans="1:17" x14ac:dyDescent="0.25">
      <c r="A167" s="129" t="s">
        <v>79</v>
      </c>
      <c r="B167" s="238">
        <f t="shared" ref="B167:Q167" si="36">IF(B$102=0,0,B$102/B$97)</f>
        <v>0</v>
      </c>
      <c r="C167" s="238">
        <f t="shared" si="36"/>
        <v>0</v>
      </c>
      <c r="D167" s="238">
        <f t="shared" si="36"/>
        <v>0</v>
      </c>
      <c r="E167" s="238">
        <f t="shared" si="36"/>
        <v>0</v>
      </c>
      <c r="F167" s="238">
        <f t="shared" si="36"/>
        <v>0</v>
      </c>
      <c r="G167" s="238">
        <f t="shared" si="36"/>
        <v>0</v>
      </c>
      <c r="H167" s="238">
        <f t="shared" si="36"/>
        <v>0</v>
      </c>
      <c r="I167" s="238">
        <f t="shared" si="36"/>
        <v>0</v>
      </c>
      <c r="J167" s="238">
        <f t="shared" si="36"/>
        <v>0</v>
      </c>
      <c r="K167" s="238">
        <f t="shared" si="36"/>
        <v>0</v>
      </c>
      <c r="L167" s="238">
        <f t="shared" si="36"/>
        <v>0</v>
      </c>
      <c r="M167" s="238">
        <f t="shared" si="36"/>
        <v>0</v>
      </c>
      <c r="N167" s="238">
        <f t="shared" si="36"/>
        <v>0</v>
      </c>
      <c r="O167" s="238">
        <f t="shared" si="36"/>
        <v>0</v>
      </c>
      <c r="P167" s="238">
        <f t="shared" si="36"/>
        <v>0</v>
      </c>
      <c r="Q167" s="238">
        <f t="shared" si="36"/>
        <v>0</v>
      </c>
    </row>
    <row r="168" spans="1:17" x14ac:dyDescent="0.25">
      <c r="A168" s="127" t="s">
        <v>206</v>
      </c>
      <c r="B168" s="237">
        <f t="shared" ref="B168:Q168" si="37">IF(B$107=0,0,B$107/B$97)</f>
        <v>0</v>
      </c>
      <c r="C168" s="237">
        <f t="shared" si="37"/>
        <v>0</v>
      </c>
      <c r="D168" s="237">
        <f t="shared" si="37"/>
        <v>0</v>
      </c>
      <c r="E168" s="237">
        <f t="shared" si="37"/>
        <v>0</v>
      </c>
      <c r="F168" s="237">
        <f t="shared" si="37"/>
        <v>0</v>
      </c>
      <c r="G168" s="237">
        <f t="shared" si="37"/>
        <v>0</v>
      </c>
      <c r="H168" s="237">
        <f t="shared" si="37"/>
        <v>0</v>
      </c>
      <c r="I168" s="237">
        <f t="shared" si="37"/>
        <v>0</v>
      </c>
      <c r="J168" s="237">
        <f t="shared" si="37"/>
        <v>0</v>
      </c>
      <c r="K168" s="237">
        <f t="shared" si="37"/>
        <v>0</v>
      </c>
      <c r="L168" s="237">
        <f t="shared" si="37"/>
        <v>0</v>
      </c>
      <c r="M168" s="237">
        <f t="shared" si="37"/>
        <v>0</v>
      </c>
      <c r="N168" s="237">
        <f t="shared" si="37"/>
        <v>0</v>
      </c>
      <c r="O168" s="237">
        <f t="shared" si="37"/>
        <v>0</v>
      </c>
      <c r="P168" s="237">
        <f t="shared" si="37"/>
        <v>0</v>
      </c>
      <c r="Q168" s="237">
        <f t="shared" si="37"/>
        <v>0</v>
      </c>
    </row>
    <row r="169" spans="1:17" x14ac:dyDescent="0.25">
      <c r="A169" s="142" t="s">
        <v>218</v>
      </c>
      <c r="B169" s="235">
        <f t="shared" ref="B169:Q169" si="38">IF(B$108=0,0,B$108/B$97)</f>
        <v>0</v>
      </c>
      <c r="C169" s="235">
        <f t="shared" si="38"/>
        <v>0</v>
      </c>
      <c r="D169" s="235">
        <f t="shared" si="38"/>
        <v>0</v>
      </c>
      <c r="E169" s="235">
        <f t="shared" si="38"/>
        <v>0</v>
      </c>
      <c r="F169" s="235">
        <f t="shared" si="38"/>
        <v>0</v>
      </c>
      <c r="G169" s="235">
        <f t="shared" si="38"/>
        <v>0</v>
      </c>
      <c r="H169" s="235">
        <f t="shared" si="38"/>
        <v>0</v>
      </c>
      <c r="I169" s="235">
        <f t="shared" si="38"/>
        <v>0</v>
      </c>
      <c r="J169" s="235">
        <f t="shared" si="38"/>
        <v>0</v>
      </c>
      <c r="K169" s="235">
        <f t="shared" si="38"/>
        <v>0</v>
      </c>
      <c r="L169" s="235">
        <f t="shared" si="38"/>
        <v>0</v>
      </c>
      <c r="M169" s="235">
        <f t="shared" si="38"/>
        <v>0</v>
      </c>
      <c r="N169" s="235">
        <f t="shared" si="38"/>
        <v>0</v>
      </c>
      <c r="O169" s="235">
        <f t="shared" si="38"/>
        <v>0</v>
      </c>
      <c r="P169" s="235">
        <f t="shared" si="38"/>
        <v>0</v>
      </c>
      <c r="Q169" s="235">
        <f t="shared" si="38"/>
        <v>0</v>
      </c>
    </row>
    <row r="170" spans="1:17" x14ac:dyDescent="0.25">
      <c r="A170" s="142" t="s">
        <v>217</v>
      </c>
      <c r="B170" s="235">
        <f t="shared" ref="B170:Q170" si="39">IF(B$114=0,0,B$114/B$97)</f>
        <v>0</v>
      </c>
      <c r="C170" s="235">
        <f t="shared" si="39"/>
        <v>0</v>
      </c>
      <c r="D170" s="235">
        <f t="shared" si="39"/>
        <v>0</v>
      </c>
      <c r="E170" s="235">
        <f t="shared" si="39"/>
        <v>0</v>
      </c>
      <c r="F170" s="235">
        <f t="shared" si="39"/>
        <v>0</v>
      </c>
      <c r="G170" s="235">
        <f t="shared" si="39"/>
        <v>0</v>
      </c>
      <c r="H170" s="235">
        <f t="shared" si="39"/>
        <v>0</v>
      </c>
      <c r="I170" s="235">
        <f t="shared" si="39"/>
        <v>0</v>
      </c>
      <c r="J170" s="235">
        <f t="shared" si="39"/>
        <v>0</v>
      </c>
      <c r="K170" s="235">
        <f t="shared" si="39"/>
        <v>0</v>
      </c>
      <c r="L170" s="235">
        <f t="shared" si="39"/>
        <v>0</v>
      </c>
      <c r="M170" s="235">
        <f t="shared" si="39"/>
        <v>0</v>
      </c>
      <c r="N170" s="235">
        <f t="shared" si="39"/>
        <v>0</v>
      </c>
      <c r="O170" s="235">
        <f t="shared" si="39"/>
        <v>0</v>
      </c>
      <c r="P170" s="235">
        <f t="shared" si="39"/>
        <v>0</v>
      </c>
      <c r="Q170" s="235">
        <f t="shared" si="39"/>
        <v>0</v>
      </c>
    </row>
    <row r="171" spans="1:17" x14ac:dyDescent="0.25">
      <c r="A171" s="127" t="s">
        <v>205</v>
      </c>
      <c r="B171" s="237">
        <f t="shared" ref="B171:Q171" si="40">IF(B$115=0,0,B$115/B$97)</f>
        <v>0</v>
      </c>
      <c r="C171" s="237">
        <f t="shared" si="40"/>
        <v>0</v>
      </c>
      <c r="D171" s="237">
        <f t="shared" si="40"/>
        <v>0</v>
      </c>
      <c r="E171" s="237">
        <f t="shared" si="40"/>
        <v>0</v>
      </c>
      <c r="F171" s="237">
        <f t="shared" si="40"/>
        <v>0</v>
      </c>
      <c r="G171" s="237">
        <f t="shared" si="40"/>
        <v>0</v>
      </c>
      <c r="H171" s="237">
        <f t="shared" si="40"/>
        <v>0</v>
      </c>
      <c r="I171" s="237">
        <f t="shared" si="40"/>
        <v>0</v>
      </c>
      <c r="J171" s="237">
        <f t="shared" si="40"/>
        <v>0</v>
      </c>
      <c r="K171" s="237">
        <f t="shared" si="40"/>
        <v>0</v>
      </c>
      <c r="L171" s="237">
        <f t="shared" si="40"/>
        <v>0</v>
      </c>
      <c r="M171" s="237">
        <f t="shared" si="40"/>
        <v>0</v>
      </c>
      <c r="N171" s="237">
        <f t="shared" si="40"/>
        <v>0</v>
      </c>
      <c r="O171" s="237">
        <f t="shared" si="40"/>
        <v>0</v>
      </c>
      <c r="P171" s="237">
        <f t="shared" si="40"/>
        <v>0</v>
      </c>
      <c r="Q171" s="237">
        <f t="shared" si="40"/>
        <v>0</v>
      </c>
    </row>
    <row r="172" spans="1:17" x14ac:dyDescent="0.25">
      <c r="A172" s="127" t="s">
        <v>204</v>
      </c>
      <c r="B172" s="237">
        <f t="shared" ref="B172:Q172" si="41">IF(B$116=0,0,B$116/B$97)</f>
        <v>0</v>
      </c>
      <c r="C172" s="237">
        <f t="shared" si="41"/>
        <v>0</v>
      </c>
      <c r="D172" s="237">
        <f t="shared" si="41"/>
        <v>0</v>
      </c>
      <c r="E172" s="237">
        <f t="shared" si="41"/>
        <v>0</v>
      </c>
      <c r="F172" s="237">
        <f t="shared" si="41"/>
        <v>0</v>
      </c>
      <c r="G172" s="237">
        <f t="shared" si="41"/>
        <v>0</v>
      </c>
      <c r="H172" s="237">
        <f t="shared" si="41"/>
        <v>0</v>
      </c>
      <c r="I172" s="237">
        <f t="shared" si="41"/>
        <v>0</v>
      </c>
      <c r="J172" s="237">
        <f t="shared" si="41"/>
        <v>0</v>
      </c>
      <c r="K172" s="237">
        <f t="shared" si="41"/>
        <v>0</v>
      </c>
      <c r="L172" s="237">
        <f t="shared" si="41"/>
        <v>0</v>
      </c>
      <c r="M172" s="237">
        <f t="shared" si="41"/>
        <v>0</v>
      </c>
      <c r="N172" s="237">
        <f t="shared" si="41"/>
        <v>0</v>
      </c>
      <c r="O172" s="237">
        <f t="shared" si="41"/>
        <v>0</v>
      </c>
      <c r="P172" s="237">
        <f t="shared" si="41"/>
        <v>0</v>
      </c>
      <c r="Q172" s="237">
        <f t="shared" si="41"/>
        <v>0</v>
      </c>
    </row>
    <row r="173" spans="1:17" x14ac:dyDescent="0.25">
      <c r="A173" s="142" t="s">
        <v>216</v>
      </c>
      <c r="B173" s="235">
        <f t="shared" ref="B173:Q173" si="42">IF(B$117=0,0,B$117/B$97)</f>
        <v>0</v>
      </c>
      <c r="C173" s="235">
        <f t="shared" si="42"/>
        <v>0</v>
      </c>
      <c r="D173" s="235">
        <f t="shared" si="42"/>
        <v>0</v>
      </c>
      <c r="E173" s="235">
        <f t="shared" si="42"/>
        <v>0</v>
      </c>
      <c r="F173" s="235">
        <f t="shared" si="42"/>
        <v>0</v>
      </c>
      <c r="G173" s="235">
        <f t="shared" si="42"/>
        <v>0</v>
      </c>
      <c r="H173" s="235">
        <f t="shared" si="42"/>
        <v>0</v>
      </c>
      <c r="I173" s="235">
        <f t="shared" si="42"/>
        <v>0</v>
      </c>
      <c r="J173" s="235">
        <f t="shared" si="42"/>
        <v>0</v>
      </c>
      <c r="K173" s="235">
        <f t="shared" si="42"/>
        <v>0</v>
      </c>
      <c r="L173" s="235">
        <f t="shared" si="42"/>
        <v>0</v>
      </c>
      <c r="M173" s="235">
        <f t="shared" si="42"/>
        <v>0</v>
      </c>
      <c r="N173" s="235">
        <f t="shared" si="42"/>
        <v>0</v>
      </c>
      <c r="O173" s="235">
        <f t="shared" si="42"/>
        <v>0</v>
      </c>
      <c r="P173" s="235">
        <f t="shared" si="42"/>
        <v>0</v>
      </c>
      <c r="Q173" s="235">
        <f t="shared" si="42"/>
        <v>0</v>
      </c>
    </row>
    <row r="174" spans="1:17" x14ac:dyDescent="0.25">
      <c r="A174" s="142" t="s">
        <v>215</v>
      </c>
      <c r="B174" s="259">
        <f t="shared" ref="B174:Q174" si="43">IF(B$123=0,0,B$123/B$97)</f>
        <v>0</v>
      </c>
      <c r="C174" s="259">
        <f t="shared" si="43"/>
        <v>0</v>
      </c>
      <c r="D174" s="259">
        <f t="shared" si="43"/>
        <v>0</v>
      </c>
      <c r="E174" s="259">
        <f t="shared" si="43"/>
        <v>0</v>
      </c>
      <c r="F174" s="259">
        <f t="shared" si="43"/>
        <v>0</v>
      </c>
      <c r="G174" s="259">
        <f t="shared" si="43"/>
        <v>0</v>
      </c>
      <c r="H174" s="259">
        <f t="shared" si="43"/>
        <v>0</v>
      </c>
      <c r="I174" s="259">
        <f t="shared" si="43"/>
        <v>0</v>
      </c>
      <c r="J174" s="259">
        <f t="shared" si="43"/>
        <v>0</v>
      </c>
      <c r="K174" s="259">
        <f t="shared" si="43"/>
        <v>0</v>
      </c>
      <c r="L174" s="259">
        <f t="shared" si="43"/>
        <v>0</v>
      </c>
      <c r="M174" s="259">
        <f t="shared" si="43"/>
        <v>0</v>
      </c>
      <c r="N174" s="259">
        <f t="shared" si="43"/>
        <v>0</v>
      </c>
      <c r="O174" s="259">
        <f t="shared" si="43"/>
        <v>0</v>
      </c>
      <c r="P174" s="259">
        <f t="shared" si="43"/>
        <v>0</v>
      </c>
      <c r="Q174" s="259">
        <f t="shared" si="43"/>
        <v>0</v>
      </c>
    </row>
    <row r="175" spans="1:17" x14ac:dyDescent="0.25">
      <c r="A175" s="127" t="s">
        <v>203</v>
      </c>
      <c r="B175" s="236">
        <f t="shared" ref="B175:Q175" si="44">IF(B$124=0,0,B$124/B$97)</f>
        <v>0</v>
      </c>
      <c r="C175" s="236">
        <f t="shared" si="44"/>
        <v>0</v>
      </c>
      <c r="D175" s="236">
        <f t="shared" si="44"/>
        <v>0</v>
      </c>
      <c r="E175" s="236">
        <f t="shared" si="44"/>
        <v>0</v>
      </c>
      <c r="F175" s="236">
        <f t="shared" si="44"/>
        <v>0</v>
      </c>
      <c r="G175" s="236">
        <f t="shared" si="44"/>
        <v>0</v>
      </c>
      <c r="H175" s="236">
        <f t="shared" si="44"/>
        <v>0</v>
      </c>
      <c r="I175" s="236">
        <f t="shared" si="44"/>
        <v>0</v>
      </c>
      <c r="J175" s="236">
        <f t="shared" si="44"/>
        <v>0</v>
      </c>
      <c r="K175" s="236">
        <f t="shared" si="44"/>
        <v>0</v>
      </c>
      <c r="L175" s="236">
        <f t="shared" si="44"/>
        <v>0</v>
      </c>
      <c r="M175" s="236">
        <f t="shared" si="44"/>
        <v>0</v>
      </c>
      <c r="N175" s="236">
        <f t="shared" si="44"/>
        <v>0</v>
      </c>
      <c r="O175" s="236">
        <f t="shared" si="44"/>
        <v>0</v>
      </c>
      <c r="P175" s="236">
        <f t="shared" si="44"/>
        <v>0</v>
      </c>
      <c r="Q175" s="236">
        <f t="shared" si="44"/>
        <v>0</v>
      </c>
    </row>
    <row r="176" spans="1:17" x14ac:dyDescent="0.25">
      <c r="A176" s="177" t="s">
        <v>98</v>
      </c>
      <c r="B176" s="209">
        <f t="shared" ref="B176:Q176" si="45">IF(B$125=0,0,B$125/B$97)</f>
        <v>0</v>
      </c>
      <c r="C176" s="209">
        <f t="shared" si="45"/>
        <v>0</v>
      </c>
      <c r="D176" s="209">
        <f t="shared" si="45"/>
        <v>0</v>
      </c>
      <c r="E176" s="209">
        <f t="shared" si="45"/>
        <v>0</v>
      </c>
      <c r="F176" s="209">
        <f t="shared" si="45"/>
        <v>0</v>
      </c>
      <c r="G176" s="209">
        <f t="shared" si="45"/>
        <v>0</v>
      </c>
      <c r="H176" s="209">
        <f t="shared" si="45"/>
        <v>0</v>
      </c>
      <c r="I176" s="209">
        <f t="shared" si="45"/>
        <v>0</v>
      </c>
      <c r="J176" s="209">
        <f t="shared" si="45"/>
        <v>0</v>
      </c>
      <c r="K176" s="209">
        <f t="shared" si="45"/>
        <v>0</v>
      </c>
      <c r="L176" s="209">
        <f t="shared" si="45"/>
        <v>0</v>
      </c>
      <c r="M176" s="209">
        <f t="shared" si="45"/>
        <v>0</v>
      </c>
      <c r="N176" s="209">
        <f t="shared" si="45"/>
        <v>0</v>
      </c>
      <c r="O176" s="209">
        <f t="shared" si="45"/>
        <v>0</v>
      </c>
      <c r="P176" s="209">
        <f t="shared" si="45"/>
        <v>0</v>
      </c>
      <c r="Q176" s="209">
        <f t="shared" si="45"/>
        <v>0</v>
      </c>
    </row>
    <row r="177" spans="1:17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</row>
    <row r="178" spans="1:17" ht="12.75" x14ac:dyDescent="0.25">
      <c r="A178" s="266" t="s">
        <v>133</v>
      </c>
      <c r="B178" s="233"/>
      <c r="C178" s="233"/>
      <c r="D178" s="233"/>
      <c r="E178" s="233"/>
      <c r="F178" s="233"/>
      <c r="G178" s="233"/>
      <c r="H178" s="233"/>
      <c r="I178" s="233"/>
      <c r="J178" s="233"/>
      <c r="K178" s="233"/>
      <c r="L178" s="233"/>
      <c r="M178" s="233"/>
      <c r="N178" s="233"/>
      <c r="O178" s="233"/>
      <c r="P178" s="233"/>
      <c r="Q178" s="233"/>
    </row>
    <row r="179" spans="1:17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</row>
    <row r="180" spans="1:17" x14ac:dyDescent="0.25">
      <c r="A180" s="78" t="s">
        <v>230</v>
      </c>
      <c r="B180" s="230">
        <f>IF(B$5=0,0,(B$5-B$45)/NMM_fec!B$5)</f>
        <v>0</v>
      </c>
      <c r="C180" s="230">
        <f>IF(C$5=0,0,(C$5-C$45)/NMM_fec!C$5)</f>
        <v>0</v>
      </c>
      <c r="D180" s="230">
        <f>IF(D$5=0,0,(D$5-D$45)/NMM_fec!D$5)</f>
        <v>0</v>
      </c>
      <c r="E180" s="230">
        <f>IF(E$5=0,0,(E$5-E$45)/NMM_fec!E$5)</f>
        <v>0</v>
      </c>
      <c r="F180" s="230">
        <f>IF(F$5=0,0,(F$5-F$45)/NMM_fec!F$5)</f>
        <v>0</v>
      </c>
      <c r="G180" s="230">
        <f>IF(G$5=0,0,(G$5-G$45)/NMM_fec!G$5)</f>
        <v>0</v>
      </c>
      <c r="H180" s="230">
        <f>IF(H$5=0,0,(H$5-H$45)/NMM_fec!H$5)</f>
        <v>0</v>
      </c>
      <c r="I180" s="230">
        <f>IF(I$5=0,0,(I$5-I$45)/NMM_fec!I$5)</f>
        <v>0</v>
      </c>
      <c r="J180" s="230">
        <f>IF(J$5=0,0,(J$5-J$45)/NMM_fec!J$5)</f>
        <v>0</v>
      </c>
      <c r="K180" s="230">
        <f>IF(K$5=0,0,(K$5-K$45)/NMM_fec!K$5)</f>
        <v>0</v>
      </c>
      <c r="L180" s="230">
        <f>IF(L$5=0,0,(L$5-L$45)/NMM_fec!L$5)</f>
        <v>0</v>
      </c>
      <c r="M180" s="230">
        <f>IF(M$5=0,0,(M$5-M$45)/NMM_fec!M$5)</f>
        <v>0</v>
      </c>
      <c r="N180" s="230">
        <f>IF(N$5=0,0,(N$5-N$45)/NMM_fec!N$5)</f>
        <v>0</v>
      </c>
      <c r="O180" s="230">
        <f>IF(O$5=0,0,(O$5-O$45)/NMM_fec!O$5)</f>
        <v>0</v>
      </c>
      <c r="P180" s="230">
        <f>IF(P$5=0,0,(P$5-P$45)/NMM_fec!P$5)</f>
        <v>0</v>
      </c>
      <c r="Q180" s="230">
        <f>IF(Q$5=0,0,(Q$5-Q$45)/NMM_fec!Q$5)</f>
        <v>0</v>
      </c>
    </row>
    <row r="181" spans="1:17" x14ac:dyDescent="0.25">
      <c r="A181" s="132" t="s">
        <v>83</v>
      </c>
      <c r="B181" s="229">
        <f>IF(B$6=0,0,B$6/NMM_fec!B$6)</f>
        <v>0</v>
      </c>
      <c r="C181" s="229">
        <f>IF(C$6=0,0,C$6/NMM_fec!C$6)</f>
        <v>0</v>
      </c>
      <c r="D181" s="229">
        <f>IF(D$6=0,0,D$6/NMM_fec!D$6)</f>
        <v>0</v>
      </c>
      <c r="E181" s="229">
        <f>IF(E$6=0,0,E$6/NMM_fec!E$6)</f>
        <v>0</v>
      </c>
      <c r="F181" s="229">
        <f>IF(F$6=0,0,F$6/NMM_fec!F$6)</f>
        <v>0</v>
      </c>
      <c r="G181" s="229">
        <f>IF(G$6=0,0,G$6/NMM_fec!G$6)</f>
        <v>0</v>
      </c>
      <c r="H181" s="229">
        <f>IF(H$6=0,0,H$6/NMM_fec!H$6)</f>
        <v>0</v>
      </c>
      <c r="I181" s="229">
        <f>IF(I$6=0,0,I$6/NMM_fec!I$6)</f>
        <v>0</v>
      </c>
      <c r="J181" s="229">
        <f>IF(J$6=0,0,J$6/NMM_fec!J$6)</f>
        <v>0</v>
      </c>
      <c r="K181" s="229">
        <f>IF(K$6=0,0,K$6/NMM_fec!K$6)</f>
        <v>0</v>
      </c>
      <c r="L181" s="229">
        <f>IF(L$6=0,0,L$6/NMM_fec!L$6)</f>
        <v>0</v>
      </c>
      <c r="M181" s="229">
        <f>IF(M$6=0,0,M$6/NMM_fec!M$6)</f>
        <v>0</v>
      </c>
      <c r="N181" s="229">
        <f>IF(N$6=0,0,N$6/NMM_fec!N$6)</f>
        <v>0</v>
      </c>
      <c r="O181" s="229">
        <f>IF(O$6=0,0,O$6/NMM_fec!O$6)</f>
        <v>0</v>
      </c>
      <c r="P181" s="229">
        <f>IF(P$6=0,0,P$6/NMM_fec!P$6)</f>
        <v>0</v>
      </c>
      <c r="Q181" s="229">
        <f>IF(Q$6=0,0,Q$6/NMM_fec!Q$6)</f>
        <v>0</v>
      </c>
    </row>
    <row r="182" spans="1:17" x14ac:dyDescent="0.25">
      <c r="A182" s="76" t="s">
        <v>82</v>
      </c>
      <c r="B182" s="228">
        <f>IF(B$7=0,0,B$7/NMM_fec!B$7)</f>
        <v>0</v>
      </c>
      <c r="C182" s="228">
        <f>IF(C$7=0,0,C$7/NMM_fec!C$7)</f>
        <v>0</v>
      </c>
      <c r="D182" s="228">
        <f>IF(D$7=0,0,D$7/NMM_fec!D$7)</f>
        <v>0</v>
      </c>
      <c r="E182" s="228">
        <f>IF(E$7=0,0,E$7/NMM_fec!E$7)</f>
        <v>0</v>
      </c>
      <c r="F182" s="228">
        <f>IF(F$7=0,0,F$7/NMM_fec!F$7)</f>
        <v>0</v>
      </c>
      <c r="G182" s="228">
        <f>IF(G$7=0,0,G$7/NMM_fec!G$7)</f>
        <v>0</v>
      </c>
      <c r="H182" s="228">
        <f>IF(H$7=0,0,H$7/NMM_fec!H$7)</f>
        <v>0</v>
      </c>
      <c r="I182" s="228">
        <f>IF(I$7=0,0,I$7/NMM_fec!I$7)</f>
        <v>0</v>
      </c>
      <c r="J182" s="228">
        <f>IF(J$7=0,0,J$7/NMM_fec!J$7)</f>
        <v>0</v>
      </c>
      <c r="K182" s="228">
        <f>IF(K$7=0,0,K$7/NMM_fec!K$7)</f>
        <v>0</v>
      </c>
      <c r="L182" s="228">
        <f>IF(L$7=0,0,L$7/NMM_fec!L$7)</f>
        <v>0</v>
      </c>
      <c r="M182" s="228">
        <f>IF(M$7=0,0,M$7/NMM_fec!M$7)</f>
        <v>0</v>
      </c>
      <c r="N182" s="228">
        <f>IF(N$7=0,0,N$7/NMM_fec!N$7)</f>
        <v>0</v>
      </c>
      <c r="O182" s="228">
        <f>IF(O$7=0,0,O$7/NMM_fec!O$7)</f>
        <v>0</v>
      </c>
      <c r="P182" s="228">
        <f>IF(P$7=0,0,P$7/NMM_fec!P$7)</f>
        <v>0</v>
      </c>
      <c r="Q182" s="228">
        <f>IF(Q$7=0,0,Q$7/NMM_fec!Q$7)</f>
        <v>0</v>
      </c>
    </row>
    <row r="183" spans="1:17" x14ac:dyDescent="0.25">
      <c r="A183" s="76" t="s">
        <v>81</v>
      </c>
      <c r="B183" s="228">
        <f>IF(B$8=0,0,B$8/NMM_fec!B$8)</f>
        <v>0</v>
      </c>
      <c r="C183" s="228">
        <f>IF(C$8=0,0,C$8/NMM_fec!C$8)</f>
        <v>0</v>
      </c>
      <c r="D183" s="228">
        <f>IF(D$8=0,0,D$8/NMM_fec!D$8)</f>
        <v>0</v>
      </c>
      <c r="E183" s="228">
        <f>IF(E$8=0,0,E$8/NMM_fec!E$8)</f>
        <v>0</v>
      </c>
      <c r="F183" s="228">
        <f>IF(F$8=0,0,F$8/NMM_fec!F$8)</f>
        <v>0</v>
      </c>
      <c r="G183" s="228">
        <f>IF(G$8=0,0,G$8/NMM_fec!G$8)</f>
        <v>0</v>
      </c>
      <c r="H183" s="228">
        <f>IF(H$8=0,0,H$8/NMM_fec!H$8)</f>
        <v>0</v>
      </c>
      <c r="I183" s="228">
        <f>IF(I$8=0,0,I$8/NMM_fec!I$8)</f>
        <v>0</v>
      </c>
      <c r="J183" s="228">
        <f>IF(J$8=0,0,J$8/NMM_fec!J$8)</f>
        <v>0</v>
      </c>
      <c r="K183" s="228">
        <f>IF(K$8=0,0,K$8/NMM_fec!K$8)</f>
        <v>0</v>
      </c>
      <c r="L183" s="228">
        <f>IF(L$8=0,0,L$8/NMM_fec!L$8)</f>
        <v>0</v>
      </c>
      <c r="M183" s="228">
        <f>IF(M$8=0,0,M$8/NMM_fec!M$8)</f>
        <v>0</v>
      </c>
      <c r="N183" s="228">
        <f>IF(N$8=0,0,N$8/NMM_fec!N$8)</f>
        <v>0</v>
      </c>
      <c r="O183" s="228">
        <f>IF(O$8=0,0,O$8/NMM_fec!O$8)</f>
        <v>0</v>
      </c>
      <c r="P183" s="228">
        <f>IF(P$8=0,0,P$8/NMM_fec!P$8)</f>
        <v>0</v>
      </c>
      <c r="Q183" s="228">
        <f>IF(Q$8=0,0,Q$8/NMM_fec!Q$8)</f>
        <v>0</v>
      </c>
    </row>
    <row r="184" spans="1:17" x14ac:dyDescent="0.25">
      <c r="A184" s="76" t="s">
        <v>80</v>
      </c>
      <c r="B184" s="228">
        <f>IF(B$9=0,0,B$9/NMM_fec!B$9)</f>
        <v>0</v>
      </c>
      <c r="C184" s="228">
        <f>IF(C$9=0,0,C$9/NMM_fec!C$9)</f>
        <v>0</v>
      </c>
      <c r="D184" s="228">
        <f>IF(D$9=0,0,D$9/NMM_fec!D$9)</f>
        <v>0</v>
      </c>
      <c r="E184" s="228">
        <f>IF(E$9=0,0,E$9/NMM_fec!E$9)</f>
        <v>0</v>
      </c>
      <c r="F184" s="228">
        <f>IF(F$9=0,0,F$9/NMM_fec!F$9)</f>
        <v>0</v>
      </c>
      <c r="G184" s="228">
        <f>IF(G$9=0,0,G$9/NMM_fec!G$9)</f>
        <v>0</v>
      </c>
      <c r="H184" s="228">
        <f>IF(H$9=0,0,H$9/NMM_fec!H$9)</f>
        <v>0</v>
      </c>
      <c r="I184" s="228">
        <f>IF(I$9=0,0,I$9/NMM_fec!I$9)</f>
        <v>0</v>
      </c>
      <c r="J184" s="228">
        <f>IF(J$9=0,0,J$9/NMM_fec!J$9)</f>
        <v>0</v>
      </c>
      <c r="K184" s="228">
        <f>IF(K$9=0,0,K$9/NMM_fec!K$9)</f>
        <v>0</v>
      </c>
      <c r="L184" s="228">
        <f>IF(L$9=0,0,L$9/NMM_fec!L$9)</f>
        <v>0</v>
      </c>
      <c r="M184" s="228">
        <f>IF(M$9=0,0,M$9/NMM_fec!M$9)</f>
        <v>0</v>
      </c>
      <c r="N184" s="228">
        <f>IF(N$9=0,0,N$9/NMM_fec!N$9)</f>
        <v>0</v>
      </c>
      <c r="O184" s="228">
        <f>IF(O$9=0,0,O$9/NMM_fec!O$9)</f>
        <v>0</v>
      </c>
      <c r="P184" s="228">
        <f>IF(P$9=0,0,P$9/NMM_fec!P$9)</f>
        <v>0</v>
      </c>
      <c r="Q184" s="228">
        <f>IF(Q$9=0,0,Q$9/NMM_fec!Q$9)</f>
        <v>0</v>
      </c>
    </row>
    <row r="185" spans="1:17" x14ac:dyDescent="0.25">
      <c r="A185" s="129" t="s">
        <v>79</v>
      </c>
      <c r="B185" s="227">
        <f>IF(B$10=0,0,B$10/NMM_fec!B$10)</f>
        <v>0</v>
      </c>
      <c r="C185" s="227">
        <f>IF(C$10=0,0,C$10/NMM_fec!C$10)</f>
        <v>0</v>
      </c>
      <c r="D185" s="227">
        <f>IF(D$10=0,0,D$10/NMM_fec!D$10)</f>
        <v>0</v>
      </c>
      <c r="E185" s="227">
        <f>IF(E$10=0,0,E$10/NMM_fec!E$10)</f>
        <v>0</v>
      </c>
      <c r="F185" s="227">
        <f>IF(F$10=0,0,F$10/NMM_fec!F$10)</f>
        <v>0</v>
      </c>
      <c r="G185" s="227">
        <f>IF(G$10=0,0,G$10/NMM_fec!G$10)</f>
        <v>0</v>
      </c>
      <c r="H185" s="227">
        <f>IF(H$10=0,0,H$10/NMM_fec!H$10)</f>
        <v>0</v>
      </c>
      <c r="I185" s="227">
        <f>IF(I$10=0,0,I$10/NMM_fec!I$10)</f>
        <v>0</v>
      </c>
      <c r="J185" s="227">
        <f>IF(J$10=0,0,J$10/NMM_fec!J$10)</f>
        <v>0</v>
      </c>
      <c r="K185" s="227">
        <f>IF(K$10=0,0,K$10/NMM_fec!K$10)</f>
        <v>0</v>
      </c>
      <c r="L185" s="227">
        <f>IF(L$10=0,0,L$10/NMM_fec!L$10)</f>
        <v>0</v>
      </c>
      <c r="M185" s="227">
        <f>IF(M$10=0,0,M$10/NMM_fec!M$10)</f>
        <v>0</v>
      </c>
      <c r="N185" s="227">
        <f>IF(N$10=0,0,N$10/NMM_fec!N$10)</f>
        <v>0</v>
      </c>
      <c r="O185" s="227">
        <f>IF(O$10=0,0,O$10/NMM_fec!O$10)</f>
        <v>0</v>
      </c>
      <c r="P185" s="227">
        <f>IF(P$10=0,0,P$10/NMM_fec!P$10)</f>
        <v>0</v>
      </c>
      <c r="Q185" s="227">
        <f>IF(Q$10=0,0,Q$10/NMM_fec!Q$10)</f>
        <v>0</v>
      </c>
    </row>
    <row r="186" spans="1:17" x14ac:dyDescent="0.25">
      <c r="A186" s="127" t="s">
        <v>214</v>
      </c>
      <c r="B186" s="225">
        <f>IF(B$15=0,0,B$15/NMM_fec!B$15)</f>
        <v>0</v>
      </c>
      <c r="C186" s="225">
        <f>IF(C$15=0,0,C$15/NMM_fec!C$15)</f>
        <v>0</v>
      </c>
      <c r="D186" s="225">
        <f>IF(D$15=0,0,D$15/NMM_fec!D$15)</f>
        <v>0</v>
      </c>
      <c r="E186" s="225">
        <f>IF(E$15=0,0,E$15/NMM_fec!E$15)</f>
        <v>0</v>
      </c>
      <c r="F186" s="225">
        <f>IF(F$15=0,0,F$15/NMM_fec!F$15)</f>
        <v>0</v>
      </c>
      <c r="G186" s="225">
        <f>IF(G$15=0,0,G$15/NMM_fec!G$15)</f>
        <v>0</v>
      </c>
      <c r="H186" s="225">
        <f>IF(H$15=0,0,H$15/NMM_fec!H$15)</f>
        <v>0</v>
      </c>
      <c r="I186" s="225">
        <f>IF(I$15=0,0,I$15/NMM_fec!I$15)</f>
        <v>0</v>
      </c>
      <c r="J186" s="225">
        <f>IF(J$15=0,0,J$15/NMM_fec!J$15)</f>
        <v>0</v>
      </c>
      <c r="K186" s="225">
        <f>IF(K$15=0,0,K$15/NMM_fec!K$15)</f>
        <v>0</v>
      </c>
      <c r="L186" s="225">
        <f>IF(L$15=0,0,L$15/NMM_fec!L$15)</f>
        <v>0</v>
      </c>
      <c r="M186" s="225">
        <f>IF(M$15=0,0,M$15/NMM_fec!M$15)</f>
        <v>0</v>
      </c>
      <c r="N186" s="225">
        <f>IF(N$15=0,0,N$15/NMM_fec!N$15)</f>
        <v>0</v>
      </c>
      <c r="O186" s="225">
        <f>IF(O$15=0,0,O$15/NMM_fec!O$15)</f>
        <v>0</v>
      </c>
      <c r="P186" s="225">
        <f>IF(P$15=0,0,P$15/NMM_fec!P$15)</f>
        <v>0</v>
      </c>
      <c r="Q186" s="225">
        <f>IF(Q$15=0,0,Q$15/NMM_fec!Q$15)</f>
        <v>0</v>
      </c>
    </row>
    <row r="187" spans="1:17" x14ac:dyDescent="0.25">
      <c r="A187" s="127" t="s">
        <v>213</v>
      </c>
      <c r="B187" s="226">
        <f>IF(B$16=0,0,B$16/NMM_fec!B$16)</f>
        <v>0</v>
      </c>
      <c r="C187" s="226">
        <f>IF(C$16=0,0,C$16/NMM_fec!C$16)</f>
        <v>0</v>
      </c>
      <c r="D187" s="226">
        <f>IF(D$16=0,0,D$16/NMM_fec!D$16)</f>
        <v>0</v>
      </c>
      <c r="E187" s="226">
        <f>IF(E$16=0,0,E$16/NMM_fec!E$16)</f>
        <v>0</v>
      </c>
      <c r="F187" s="226">
        <f>IF(F$16=0,0,F$16/NMM_fec!F$16)</f>
        <v>0</v>
      </c>
      <c r="G187" s="226">
        <f>IF(G$16=0,0,G$16/NMM_fec!G$16)</f>
        <v>0</v>
      </c>
      <c r="H187" s="226">
        <f>IF(H$16=0,0,H$16/NMM_fec!H$16)</f>
        <v>0</v>
      </c>
      <c r="I187" s="226">
        <f>IF(I$16=0,0,I$16/NMM_fec!I$16)</f>
        <v>0</v>
      </c>
      <c r="J187" s="226">
        <f>IF(J$16=0,0,J$16/NMM_fec!J$16)</f>
        <v>0</v>
      </c>
      <c r="K187" s="226">
        <f>IF(K$16=0,0,K$16/NMM_fec!K$16)</f>
        <v>0</v>
      </c>
      <c r="L187" s="226">
        <f>IF(L$16=0,0,L$16/NMM_fec!L$16)</f>
        <v>0</v>
      </c>
      <c r="M187" s="226">
        <f>IF(M$16=0,0,M$16/NMM_fec!M$16)</f>
        <v>0</v>
      </c>
      <c r="N187" s="226">
        <f>IF(N$16=0,0,N$16/NMM_fec!N$16)</f>
        <v>0</v>
      </c>
      <c r="O187" s="226">
        <f>IF(O$16=0,0,O$16/NMM_fec!O$16)</f>
        <v>0</v>
      </c>
      <c r="P187" s="226">
        <f>IF(P$16=0,0,P$16/NMM_fec!P$16)</f>
        <v>0</v>
      </c>
      <c r="Q187" s="226">
        <f>IF(Q$16=0,0,Q$16/NMM_fec!Q$16)</f>
        <v>0</v>
      </c>
    </row>
    <row r="188" spans="1:17" x14ac:dyDescent="0.25">
      <c r="A188" s="127" t="s">
        <v>212</v>
      </c>
      <c r="B188" s="226">
        <f>IF(B$36=0,0,B$36/NMM_fec!B$36)</f>
        <v>0</v>
      </c>
      <c r="C188" s="226">
        <f>IF(C$36=0,0,C$36/NMM_fec!C$36)</f>
        <v>0</v>
      </c>
      <c r="D188" s="226">
        <f>IF(D$36=0,0,D$36/NMM_fec!D$36)</f>
        <v>0</v>
      </c>
      <c r="E188" s="226">
        <f>IF(E$36=0,0,E$36/NMM_fec!E$36)</f>
        <v>0</v>
      </c>
      <c r="F188" s="226">
        <f>IF(F$36=0,0,F$36/NMM_fec!F$36)</f>
        <v>0</v>
      </c>
      <c r="G188" s="226">
        <f>IF(G$36=0,0,G$36/NMM_fec!G$36)</f>
        <v>0</v>
      </c>
      <c r="H188" s="226">
        <f>IF(H$36=0,0,H$36/NMM_fec!H$36)</f>
        <v>0</v>
      </c>
      <c r="I188" s="226">
        <f>IF(I$36=0,0,I$36/NMM_fec!I$36)</f>
        <v>0</v>
      </c>
      <c r="J188" s="226">
        <f>IF(J$36=0,0,J$36/NMM_fec!J$36)</f>
        <v>0</v>
      </c>
      <c r="K188" s="226">
        <f>IF(K$36=0,0,K$36/NMM_fec!K$36)</f>
        <v>0</v>
      </c>
      <c r="L188" s="226">
        <f>IF(L$36=0,0,L$36/NMM_fec!L$36)</f>
        <v>0</v>
      </c>
      <c r="M188" s="226">
        <f>IF(M$36=0,0,M$36/NMM_fec!M$36)</f>
        <v>0</v>
      </c>
      <c r="N188" s="226">
        <f>IF(N$36=0,0,N$36/NMM_fec!N$36)</f>
        <v>0</v>
      </c>
      <c r="O188" s="226">
        <f>IF(O$36=0,0,O$36/NMM_fec!O$36)</f>
        <v>0</v>
      </c>
      <c r="P188" s="226">
        <f>IF(P$36=0,0,P$36/NMM_fec!P$36)</f>
        <v>0</v>
      </c>
      <c r="Q188" s="226">
        <f>IF(Q$36=0,0,Q$36/NMM_fec!Q$36)</f>
        <v>0</v>
      </c>
    </row>
    <row r="189" spans="1:17" x14ac:dyDescent="0.25">
      <c r="A189" s="72" t="s">
        <v>211</v>
      </c>
      <c r="B189" s="224">
        <f>IF(B$44=0,0,B$44/NMM_fec!B$44)</f>
        <v>0</v>
      </c>
      <c r="C189" s="224">
        <f>IF(C$44=0,0,C$44/NMM_fec!C$44)</f>
        <v>0</v>
      </c>
      <c r="D189" s="224">
        <f>IF(D$44=0,0,D$44/NMM_fec!D$44)</f>
        <v>0</v>
      </c>
      <c r="E189" s="224">
        <f>IF(E$44=0,0,E$44/NMM_fec!E$44)</f>
        <v>0</v>
      </c>
      <c r="F189" s="224">
        <f>IF(F$44=0,0,F$44/NMM_fec!F$44)</f>
        <v>0</v>
      </c>
      <c r="G189" s="224">
        <f>IF(G$44=0,0,G$44/NMM_fec!G$44)</f>
        <v>0</v>
      </c>
      <c r="H189" s="224">
        <f>IF(H$44=0,0,H$44/NMM_fec!H$44)</f>
        <v>0</v>
      </c>
      <c r="I189" s="224">
        <f>IF(I$44=0,0,I$44/NMM_fec!I$44)</f>
        <v>0</v>
      </c>
      <c r="J189" s="224">
        <f>IF(J$44=0,0,J$44/NMM_fec!J$44)</f>
        <v>0</v>
      </c>
      <c r="K189" s="224">
        <f>IF(K$44=0,0,K$44/NMM_fec!K$44)</f>
        <v>0</v>
      </c>
      <c r="L189" s="224">
        <f>IF(L$44=0,0,L$44/NMM_fec!L$44)</f>
        <v>0</v>
      </c>
      <c r="M189" s="224">
        <f>IF(M$44=0,0,M$44/NMM_fec!M$44)</f>
        <v>0</v>
      </c>
      <c r="N189" s="224">
        <f>IF(N$44=0,0,N$44/NMM_fec!N$44)</f>
        <v>0</v>
      </c>
      <c r="O189" s="224">
        <f>IF(O$44=0,0,O$44/NMM_fec!O$44)</f>
        <v>0</v>
      </c>
      <c r="P189" s="224">
        <f>IF(P$44=0,0,P$44/NMM_fec!P$44)</f>
        <v>0</v>
      </c>
      <c r="Q189" s="224">
        <f>IF(Q$44=0,0,Q$44/NMM_fec!Q$44)</f>
        <v>0</v>
      </c>
    </row>
    <row r="190" spans="1:17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</row>
    <row r="191" spans="1:17" x14ac:dyDescent="0.25">
      <c r="A191" s="78" t="s">
        <v>229</v>
      </c>
      <c r="B191" s="230">
        <f>IF(B$47=0,0,(B$47-B$95)/NMM_fec!B$47)</f>
        <v>0</v>
      </c>
      <c r="C191" s="230">
        <f>IF(C$47=0,0,(C$47-C$95)/NMM_fec!C$47)</f>
        <v>0</v>
      </c>
      <c r="D191" s="230">
        <f>IF(D$47=0,0,(D$47-D$95)/NMM_fec!D$47)</f>
        <v>0</v>
      </c>
      <c r="E191" s="230">
        <f>IF(E$47=0,0,(E$47-E$95)/NMM_fec!E$47)</f>
        <v>0</v>
      </c>
      <c r="F191" s="230">
        <f>IF(F$47=0,0,(F$47-F$95)/NMM_fec!F$47)</f>
        <v>0</v>
      </c>
      <c r="G191" s="230">
        <f>IF(G$47=0,0,(G$47-G$95)/NMM_fec!G$47)</f>
        <v>0</v>
      </c>
      <c r="H191" s="230">
        <f>IF(H$47=0,0,(H$47-H$95)/NMM_fec!H$47)</f>
        <v>0</v>
      </c>
      <c r="I191" s="230">
        <f>IF(I$47=0,0,(I$47-I$95)/NMM_fec!I$47)</f>
        <v>0</v>
      </c>
      <c r="J191" s="230">
        <f>IF(J$47=0,0,(J$47-J$95)/NMM_fec!J$47)</f>
        <v>0</v>
      </c>
      <c r="K191" s="230">
        <f>IF(K$47=0,0,(K$47-K$95)/NMM_fec!K$47)</f>
        <v>0</v>
      </c>
      <c r="L191" s="230">
        <f>IF(L$47=0,0,(L$47-L$95)/NMM_fec!L$47)</f>
        <v>0</v>
      </c>
      <c r="M191" s="230">
        <f>IF(M$47=0,0,(M$47-M$95)/NMM_fec!M$47)</f>
        <v>0</v>
      </c>
      <c r="N191" s="230">
        <f>IF(N$47=0,0,(N$47-N$95)/NMM_fec!N$47)</f>
        <v>0</v>
      </c>
      <c r="O191" s="230">
        <f>IF(O$47=0,0,(O$47-O$95)/NMM_fec!O$47)</f>
        <v>0</v>
      </c>
      <c r="P191" s="230">
        <f>IF(P$47=0,0,(P$47-P$95)/NMM_fec!P$47)</f>
        <v>0</v>
      </c>
      <c r="Q191" s="230">
        <f>IF(Q$47=0,0,(Q$47-Q$95)/NMM_fec!Q$47)</f>
        <v>0</v>
      </c>
    </row>
    <row r="192" spans="1:17" x14ac:dyDescent="0.25">
      <c r="A192" s="132" t="s">
        <v>83</v>
      </c>
      <c r="B192" s="229">
        <f>IF(B$48=0,0,B$48/NMM_fec!B$48)</f>
        <v>0</v>
      </c>
      <c r="C192" s="229">
        <f>IF(C$48=0,0,C$48/NMM_fec!C$48)</f>
        <v>0</v>
      </c>
      <c r="D192" s="229">
        <f>IF(D$48=0,0,D$48/NMM_fec!D$48)</f>
        <v>0</v>
      </c>
      <c r="E192" s="229">
        <f>IF(E$48=0,0,E$48/NMM_fec!E$48)</f>
        <v>0</v>
      </c>
      <c r="F192" s="229">
        <f>IF(F$48=0,0,F$48/NMM_fec!F$48)</f>
        <v>0</v>
      </c>
      <c r="G192" s="229">
        <f>IF(G$48=0,0,G$48/NMM_fec!G$48)</f>
        <v>0</v>
      </c>
      <c r="H192" s="229">
        <f>IF(H$48=0,0,H$48/NMM_fec!H$48)</f>
        <v>0</v>
      </c>
      <c r="I192" s="229">
        <f>IF(I$48=0,0,I$48/NMM_fec!I$48)</f>
        <v>0</v>
      </c>
      <c r="J192" s="229">
        <f>IF(J$48=0,0,J$48/NMM_fec!J$48)</f>
        <v>0</v>
      </c>
      <c r="K192" s="229">
        <f>IF(K$48=0,0,K$48/NMM_fec!K$48)</f>
        <v>0</v>
      </c>
      <c r="L192" s="229">
        <f>IF(L$48=0,0,L$48/NMM_fec!L$48)</f>
        <v>0</v>
      </c>
      <c r="M192" s="229">
        <f>IF(M$48=0,0,M$48/NMM_fec!M$48)</f>
        <v>0</v>
      </c>
      <c r="N192" s="229">
        <f>IF(N$48=0,0,N$48/NMM_fec!N$48)</f>
        <v>0</v>
      </c>
      <c r="O192" s="229">
        <f>IF(O$48=0,0,O$48/NMM_fec!O$48)</f>
        <v>0</v>
      </c>
      <c r="P192" s="229">
        <f>IF(P$48=0,0,P$48/NMM_fec!P$48)</f>
        <v>0</v>
      </c>
      <c r="Q192" s="229">
        <f>IF(Q$48=0,0,Q$48/NMM_fec!Q$48)</f>
        <v>0</v>
      </c>
    </row>
    <row r="193" spans="1:17" x14ac:dyDescent="0.25">
      <c r="A193" s="76" t="s">
        <v>82</v>
      </c>
      <c r="B193" s="228">
        <f>IF(B$49=0,0,B$49/NMM_fec!B$49)</f>
        <v>0</v>
      </c>
      <c r="C193" s="228">
        <f>IF(C$49=0,0,C$49/NMM_fec!C$49)</f>
        <v>0</v>
      </c>
      <c r="D193" s="228">
        <f>IF(D$49=0,0,D$49/NMM_fec!D$49)</f>
        <v>0</v>
      </c>
      <c r="E193" s="228">
        <f>IF(E$49=0,0,E$49/NMM_fec!E$49)</f>
        <v>0</v>
      </c>
      <c r="F193" s="228">
        <f>IF(F$49=0,0,F$49/NMM_fec!F$49)</f>
        <v>0</v>
      </c>
      <c r="G193" s="228">
        <f>IF(G$49=0,0,G$49/NMM_fec!G$49)</f>
        <v>0</v>
      </c>
      <c r="H193" s="228">
        <f>IF(H$49=0,0,H$49/NMM_fec!H$49)</f>
        <v>0</v>
      </c>
      <c r="I193" s="228">
        <f>IF(I$49=0,0,I$49/NMM_fec!I$49)</f>
        <v>0</v>
      </c>
      <c r="J193" s="228">
        <f>IF(J$49=0,0,J$49/NMM_fec!J$49)</f>
        <v>0</v>
      </c>
      <c r="K193" s="228">
        <f>IF(K$49=0,0,K$49/NMM_fec!K$49)</f>
        <v>0</v>
      </c>
      <c r="L193" s="228">
        <f>IF(L$49=0,0,L$49/NMM_fec!L$49)</f>
        <v>0</v>
      </c>
      <c r="M193" s="228">
        <f>IF(M$49=0,0,M$49/NMM_fec!M$49)</f>
        <v>0</v>
      </c>
      <c r="N193" s="228">
        <f>IF(N$49=0,0,N$49/NMM_fec!N$49)</f>
        <v>0</v>
      </c>
      <c r="O193" s="228">
        <f>IF(O$49=0,0,O$49/NMM_fec!O$49)</f>
        <v>0</v>
      </c>
      <c r="P193" s="228">
        <f>IF(P$49=0,0,P$49/NMM_fec!P$49)</f>
        <v>0</v>
      </c>
      <c r="Q193" s="228">
        <f>IF(Q$49=0,0,Q$49/NMM_fec!Q$49)</f>
        <v>0</v>
      </c>
    </row>
    <row r="194" spans="1:17" x14ac:dyDescent="0.25">
      <c r="A194" s="76" t="s">
        <v>81</v>
      </c>
      <c r="B194" s="228">
        <f>IF(B$50=0,0,B$50/NMM_fec!B$50)</f>
        <v>0</v>
      </c>
      <c r="C194" s="228">
        <f>IF(C$50=0,0,C$50/NMM_fec!C$50)</f>
        <v>0</v>
      </c>
      <c r="D194" s="228">
        <f>IF(D$50=0,0,D$50/NMM_fec!D$50)</f>
        <v>0</v>
      </c>
      <c r="E194" s="228">
        <f>IF(E$50=0,0,E$50/NMM_fec!E$50)</f>
        <v>0</v>
      </c>
      <c r="F194" s="228">
        <f>IF(F$50=0,0,F$50/NMM_fec!F$50)</f>
        <v>0</v>
      </c>
      <c r="G194" s="228">
        <f>IF(G$50=0,0,G$50/NMM_fec!G$50)</f>
        <v>0</v>
      </c>
      <c r="H194" s="228">
        <f>IF(H$50=0,0,H$50/NMM_fec!H$50)</f>
        <v>0</v>
      </c>
      <c r="I194" s="228">
        <f>IF(I$50=0,0,I$50/NMM_fec!I$50)</f>
        <v>0</v>
      </c>
      <c r="J194" s="228">
        <f>IF(J$50=0,0,J$50/NMM_fec!J$50)</f>
        <v>0</v>
      </c>
      <c r="K194" s="228">
        <f>IF(K$50=0,0,K$50/NMM_fec!K$50)</f>
        <v>0</v>
      </c>
      <c r="L194" s="228">
        <f>IF(L$50=0,0,L$50/NMM_fec!L$50)</f>
        <v>0</v>
      </c>
      <c r="M194" s="228">
        <f>IF(M$50=0,0,M$50/NMM_fec!M$50)</f>
        <v>0</v>
      </c>
      <c r="N194" s="228">
        <f>IF(N$50=0,0,N$50/NMM_fec!N$50)</f>
        <v>0</v>
      </c>
      <c r="O194" s="228">
        <f>IF(O$50=0,0,O$50/NMM_fec!O$50)</f>
        <v>0</v>
      </c>
      <c r="P194" s="228">
        <f>IF(P$50=0,0,P$50/NMM_fec!P$50)</f>
        <v>0</v>
      </c>
      <c r="Q194" s="228">
        <f>IF(Q$50=0,0,Q$50/NMM_fec!Q$50)</f>
        <v>0</v>
      </c>
    </row>
    <row r="195" spans="1:17" x14ac:dyDescent="0.25">
      <c r="A195" s="76" t="s">
        <v>80</v>
      </c>
      <c r="B195" s="228">
        <f>IF(B$51=0,0,B$51/NMM_fec!B$51)</f>
        <v>0</v>
      </c>
      <c r="C195" s="228">
        <f>IF(C$51=0,0,C$51/NMM_fec!C$51)</f>
        <v>0</v>
      </c>
      <c r="D195" s="228">
        <f>IF(D$51=0,0,D$51/NMM_fec!D$51)</f>
        <v>0</v>
      </c>
      <c r="E195" s="228">
        <f>IF(E$51=0,0,E$51/NMM_fec!E$51)</f>
        <v>0</v>
      </c>
      <c r="F195" s="228">
        <f>IF(F$51=0,0,F$51/NMM_fec!F$51)</f>
        <v>0</v>
      </c>
      <c r="G195" s="228">
        <f>IF(G$51=0,0,G$51/NMM_fec!G$51)</f>
        <v>0</v>
      </c>
      <c r="H195" s="228">
        <f>IF(H$51=0,0,H$51/NMM_fec!H$51)</f>
        <v>0</v>
      </c>
      <c r="I195" s="228">
        <f>IF(I$51=0,0,I$51/NMM_fec!I$51)</f>
        <v>0</v>
      </c>
      <c r="J195" s="228">
        <f>IF(J$51=0,0,J$51/NMM_fec!J$51)</f>
        <v>0</v>
      </c>
      <c r="K195" s="228">
        <f>IF(K$51=0,0,K$51/NMM_fec!K$51)</f>
        <v>0</v>
      </c>
      <c r="L195" s="228">
        <f>IF(L$51=0,0,L$51/NMM_fec!L$51)</f>
        <v>0</v>
      </c>
      <c r="M195" s="228">
        <f>IF(M$51=0,0,M$51/NMM_fec!M$51)</f>
        <v>0</v>
      </c>
      <c r="N195" s="228">
        <f>IF(N$51=0,0,N$51/NMM_fec!N$51)</f>
        <v>0</v>
      </c>
      <c r="O195" s="228">
        <f>IF(O$51=0,0,O$51/NMM_fec!O$51)</f>
        <v>0</v>
      </c>
      <c r="P195" s="228">
        <f>IF(P$51=0,0,P$51/NMM_fec!P$51)</f>
        <v>0</v>
      </c>
      <c r="Q195" s="228">
        <f>IF(Q$51=0,0,Q$51/NMM_fec!Q$51)</f>
        <v>0</v>
      </c>
    </row>
    <row r="196" spans="1:17" x14ac:dyDescent="0.25">
      <c r="A196" s="129" t="s">
        <v>79</v>
      </c>
      <c r="B196" s="227">
        <f>IF(B$52=0,0,B$52/NMM_fec!B$52)</f>
        <v>0</v>
      </c>
      <c r="C196" s="227">
        <f>IF(C$52=0,0,C$52/NMM_fec!C$52)</f>
        <v>0</v>
      </c>
      <c r="D196" s="227">
        <f>IF(D$52=0,0,D$52/NMM_fec!D$52)</f>
        <v>0</v>
      </c>
      <c r="E196" s="227">
        <f>IF(E$52=0,0,E$52/NMM_fec!E$52)</f>
        <v>0</v>
      </c>
      <c r="F196" s="227">
        <f>IF(F$52=0,0,F$52/NMM_fec!F$52)</f>
        <v>0</v>
      </c>
      <c r="G196" s="227">
        <f>IF(G$52=0,0,G$52/NMM_fec!G$52)</f>
        <v>0</v>
      </c>
      <c r="H196" s="227">
        <f>IF(H$52=0,0,H$52/NMM_fec!H$52)</f>
        <v>0</v>
      </c>
      <c r="I196" s="227">
        <f>IF(I$52=0,0,I$52/NMM_fec!I$52)</f>
        <v>0</v>
      </c>
      <c r="J196" s="227">
        <f>IF(J$52=0,0,J$52/NMM_fec!J$52)</f>
        <v>0</v>
      </c>
      <c r="K196" s="227">
        <f>IF(K$52=0,0,K$52/NMM_fec!K$52)</f>
        <v>0</v>
      </c>
      <c r="L196" s="227">
        <f>IF(L$52=0,0,L$52/NMM_fec!L$52)</f>
        <v>0</v>
      </c>
      <c r="M196" s="227">
        <f>IF(M$52=0,0,M$52/NMM_fec!M$52)</f>
        <v>0</v>
      </c>
      <c r="N196" s="227">
        <f>IF(N$52=0,0,N$52/NMM_fec!N$52)</f>
        <v>0</v>
      </c>
      <c r="O196" s="227">
        <f>IF(O$52=0,0,O$52/NMM_fec!O$52)</f>
        <v>0</v>
      </c>
      <c r="P196" s="227">
        <f>IF(P$52=0,0,P$52/NMM_fec!P$52)</f>
        <v>0</v>
      </c>
      <c r="Q196" s="227">
        <f>IF(Q$52=0,0,Q$52/NMM_fec!Q$52)</f>
        <v>0</v>
      </c>
    </row>
    <row r="197" spans="1:17" x14ac:dyDescent="0.25">
      <c r="A197" s="127" t="s">
        <v>210</v>
      </c>
      <c r="B197" s="226">
        <f>IF(B$57=0,0,B$57/NMM_fec!B$57)</f>
        <v>0</v>
      </c>
      <c r="C197" s="226">
        <f>IF(C$57=0,0,C$57/NMM_fec!C$57)</f>
        <v>0</v>
      </c>
      <c r="D197" s="226">
        <f>IF(D$57=0,0,D$57/NMM_fec!D$57)</f>
        <v>0</v>
      </c>
      <c r="E197" s="226">
        <f>IF(E$57=0,0,E$57/NMM_fec!E$57)</f>
        <v>0</v>
      </c>
      <c r="F197" s="226">
        <f>IF(F$57=0,0,F$57/NMM_fec!F$57)</f>
        <v>0</v>
      </c>
      <c r="G197" s="226">
        <f>IF(G$57=0,0,G$57/NMM_fec!G$57)</f>
        <v>0</v>
      </c>
      <c r="H197" s="226">
        <f>IF(H$57=0,0,H$57/NMM_fec!H$57)</f>
        <v>0</v>
      </c>
      <c r="I197" s="226">
        <f>IF(I$57=0,0,I$57/NMM_fec!I$57)</f>
        <v>0</v>
      </c>
      <c r="J197" s="226">
        <f>IF(J$57=0,0,J$57/NMM_fec!J$57)</f>
        <v>0</v>
      </c>
      <c r="K197" s="226">
        <f>IF(K$57=0,0,K$57/NMM_fec!K$57)</f>
        <v>0</v>
      </c>
      <c r="L197" s="226">
        <f>IF(L$57=0,0,L$57/NMM_fec!L$57)</f>
        <v>0</v>
      </c>
      <c r="M197" s="226">
        <f>IF(M$57=0,0,M$57/NMM_fec!M$57)</f>
        <v>0</v>
      </c>
      <c r="N197" s="226">
        <f>IF(N$57=0,0,N$57/NMM_fec!N$57)</f>
        <v>0</v>
      </c>
      <c r="O197" s="226">
        <f>IF(O$57=0,0,O$57/NMM_fec!O$57)</f>
        <v>0</v>
      </c>
      <c r="P197" s="226">
        <f>IF(P$57=0,0,P$57/NMM_fec!P$57)</f>
        <v>0</v>
      </c>
      <c r="Q197" s="226">
        <f>IF(Q$57=0,0,Q$57/NMM_fec!Q$57)</f>
        <v>0</v>
      </c>
    </row>
    <row r="198" spans="1:17" x14ac:dyDescent="0.25">
      <c r="A198" s="127" t="s">
        <v>209</v>
      </c>
      <c r="B198" s="226">
        <f>IF(B$58=0,0,B$58/NMM_fec!B$58)</f>
        <v>0</v>
      </c>
      <c r="C198" s="226">
        <f>IF(C$58=0,0,C$58/NMM_fec!C$58)</f>
        <v>0</v>
      </c>
      <c r="D198" s="226">
        <f>IF(D$58=0,0,D$58/NMM_fec!D$58)</f>
        <v>0</v>
      </c>
      <c r="E198" s="226">
        <f>IF(E$58=0,0,E$58/NMM_fec!E$58)</f>
        <v>0</v>
      </c>
      <c r="F198" s="226">
        <f>IF(F$58=0,0,F$58/NMM_fec!F$58)</f>
        <v>0</v>
      </c>
      <c r="G198" s="226">
        <f>IF(G$58=0,0,G$58/NMM_fec!G$58)</f>
        <v>0</v>
      </c>
      <c r="H198" s="226">
        <f>IF(H$58=0,0,H$58/NMM_fec!H$58)</f>
        <v>0</v>
      </c>
      <c r="I198" s="226">
        <f>IF(I$58=0,0,I$58/NMM_fec!I$58)</f>
        <v>0</v>
      </c>
      <c r="J198" s="226">
        <f>IF(J$58=0,0,J$58/NMM_fec!J$58)</f>
        <v>0</v>
      </c>
      <c r="K198" s="226">
        <f>IF(K$58=0,0,K$58/NMM_fec!K$58)</f>
        <v>0</v>
      </c>
      <c r="L198" s="226">
        <f>IF(L$58=0,0,L$58/NMM_fec!L$58)</f>
        <v>0</v>
      </c>
      <c r="M198" s="226">
        <f>IF(M$58=0,0,M$58/NMM_fec!M$58)</f>
        <v>0</v>
      </c>
      <c r="N198" s="226">
        <f>IF(N$58=0,0,N$58/NMM_fec!N$58)</f>
        <v>0</v>
      </c>
      <c r="O198" s="226">
        <f>IF(O$58=0,0,O$58/NMM_fec!O$58)</f>
        <v>0</v>
      </c>
      <c r="P198" s="226">
        <f>IF(P$58=0,0,P$58/NMM_fec!P$58)</f>
        <v>0</v>
      </c>
      <c r="Q198" s="226">
        <f>IF(Q$58=0,0,Q$58/NMM_fec!Q$58)</f>
        <v>0</v>
      </c>
    </row>
    <row r="199" spans="1:17" x14ac:dyDescent="0.25">
      <c r="A199" s="127" t="s">
        <v>208</v>
      </c>
      <c r="B199" s="226">
        <f>IF(B$77=0,0,B$77/NMM_fec!B$77)</f>
        <v>0</v>
      </c>
      <c r="C199" s="226">
        <f>IF(C$77=0,0,C$77/NMM_fec!C$77)</f>
        <v>0</v>
      </c>
      <c r="D199" s="226">
        <f>IF(D$77=0,0,D$77/NMM_fec!D$77)</f>
        <v>0</v>
      </c>
      <c r="E199" s="226">
        <f>IF(E$77=0,0,E$77/NMM_fec!E$77)</f>
        <v>0</v>
      </c>
      <c r="F199" s="226">
        <f>IF(F$77=0,0,F$77/NMM_fec!F$77)</f>
        <v>0</v>
      </c>
      <c r="G199" s="226">
        <f>IF(G$77=0,0,G$77/NMM_fec!G$77)</f>
        <v>0</v>
      </c>
      <c r="H199" s="226">
        <f>IF(H$77=0,0,H$77/NMM_fec!H$77)</f>
        <v>0</v>
      </c>
      <c r="I199" s="226">
        <f>IF(I$77=0,0,I$77/NMM_fec!I$77)</f>
        <v>0</v>
      </c>
      <c r="J199" s="226">
        <f>IF(J$77=0,0,J$77/NMM_fec!J$77)</f>
        <v>0</v>
      </c>
      <c r="K199" s="226">
        <f>IF(K$77=0,0,K$77/NMM_fec!K$77)</f>
        <v>0</v>
      </c>
      <c r="L199" s="226">
        <f>IF(L$77=0,0,L$77/NMM_fec!L$77)</f>
        <v>0</v>
      </c>
      <c r="M199" s="226">
        <f>IF(M$77=0,0,M$77/NMM_fec!M$77)</f>
        <v>0</v>
      </c>
      <c r="N199" s="226">
        <f>IF(N$77=0,0,N$77/NMM_fec!N$77)</f>
        <v>0</v>
      </c>
      <c r="O199" s="226">
        <f>IF(O$77=0,0,O$77/NMM_fec!O$77)</f>
        <v>0</v>
      </c>
      <c r="P199" s="226">
        <f>IF(P$77=0,0,P$77/NMM_fec!P$77)</f>
        <v>0</v>
      </c>
      <c r="Q199" s="226">
        <f>IF(Q$77=0,0,Q$77/NMM_fec!Q$77)</f>
        <v>0</v>
      </c>
    </row>
    <row r="200" spans="1:17" x14ac:dyDescent="0.25">
      <c r="A200" s="72" t="s">
        <v>207</v>
      </c>
      <c r="B200" s="258">
        <f>IF(B$87=0,0,B$87/NMM_fec!B$87)</f>
        <v>0</v>
      </c>
      <c r="C200" s="258">
        <f>IF(C$87=0,0,C$87/NMM_fec!C$87)</f>
        <v>0</v>
      </c>
      <c r="D200" s="258">
        <f>IF(D$87=0,0,D$87/NMM_fec!D$87)</f>
        <v>0</v>
      </c>
      <c r="E200" s="258">
        <f>IF(E$87=0,0,E$87/NMM_fec!E$87)</f>
        <v>0</v>
      </c>
      <c r="F200" s="258">
        <f>IF(F$87=0,0,F$87/NMM_fec!F$87)</f>
        <v>0</v>
      </c>
      <c r="G200" s="258">
        <f>IF(G$87=0,0,G$87/NMM_fec!G$87)</f>
        <v>0</v>
      </c>
      <c r="H200" s="258">
        <f>IF(H$87=0,0,H$87/NMM_fec!H$87)</f>
        <v>0</v>
      </c>
      <c r="I200" s="258">
        <f>IF(I$87=0,0,I$87/NMM_fec!I$87)</f>
        <v>0</v>
      </c>
      <c r="J200" s="258">
        <f>IF(J$87=0,0,J$87/NMM_fec!J$87)</f>
        <v>0</v>
      </c>
      <c r="K200" s="258">
        <f>IF(K$87=0,0,K$87/NMM_fec!K$87)</f>
        <v>0</v>
      </c>
      <c r="L200" s="258">
        <f>IF(L$87=0,0,L$87/NMM_fec!L$87)</f>
        <v>0</v>
      </c>
      <c r="M200" s="258">
        <f>IF(M$87=0,0,M$87/NMM_fec!M$87)</f>
        <v>0</v>
      </c>
      <c r="N200" s="258">
        <f>IF(N$87=0,0,N$87/NMM_fec!N$87)</f>
        <v>0</v>
      </c>
      <c r="O200" s="258">
        <f>IF(O$87=0,0,O$87/NMM_fec!O$87)</f>
        <v>0</v>
      </c>
      <c r="P200" s="258">
        <f>IF(P$87=0,0,P$87/NMM_fec!P$87)</f>
        <v>0</v>
      </c>
      <c r="Q200" s="258">
        <f>IF(Q$87=0,0,Q$87/NMM_fec!Q$87)</f>
        <v>0</v>
      </c>
    </row>
    <row r="201" spans="1:17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</row>
    <row r="202" spans="1:17" x14ac:dyDescent="0.25">
      <c r="A202" s="78" t="s">
        <v>228</v>
      </c>
      <c r="B202" s="230">
        <f>IF(B$97=0,0,(B$97-B$125)/NMM_fec!B$97)</f>
        <v>0</v>
      </c>
      <c r="C202" s="230">
        <f>IF(C$97=0,0,(C$97-C$125)/NMM_fec!C$97)</f>
        <v>0</v>
      </c>
      <c r="D202" s="230">
        <f>IF(D$97=0,0,(D$97-D$125)/NMM_fec!D$97)</f>
        <v>0</v>
      </c>
      <c r="E202" s="230">
        <f>IF(E$97=0,0,(E$97-E$125)/NMM_fec!E$97)</f>
        <v>0</v>
      </c>
      <c r="F202" s="230">
        <f>IF(F$97=0,0,(F$97-F$125)/NMM_fec!F$97)</f>
        <v>0</v>
      </c>
      <c r="G202" s="230">
        <f>IF(G$97=0,0,(G$97-G$125)/NMM_fec!G$97)</f>
        <v>0</v>
      </c>
      <c r="H202" s="230">
        <f>IF(H$97=0,0,(H$97-H$125)/NMM_fec!H$97)</f>
        <v>0</v>
      </c>
      <c r="I202" s="230">
        <f>IF(I$97=0,0,(I$97-I$125)/NMM_fec!I$97)</f>
        <v>0</v>
      </c>
      <c r="J202" s="230">
        <f>IF(J$97=0,0,(J$97-J$125)/NMM_fec!J$97)</f>
        <v>0</v>
      </c>
      <c r="K202" s="230">
        <f>IF(K$97=0,0,(K$97-K$125)/NMM_fec!K$97)</f>
        <v>0</v>
      </c>
      <c r="L202" s="230">
        <f>IF(L$97=0,0,(L$97-L$125)/NMM_fec!L$97)</f>
        <v>0</v>
      </c>
      <c r="M202" s="230">
        <f>IF(M$97=0,0,(M$97-M$125)/NMM_fec!M$97)</f>
        <v>0</v>
      </c>
      <c r="N202" s="230">
        <f>IF(N$97=0,0,(N$97-N$125)/NMM_fec!N$97)</f>
        <v>0</v>
      </c>
      <c r="O202" s="230">
        <f>IF(O$97=0,0,(O$97-O$125)/NMM_fec!O$97)</f>
        <v>0</v>
      </c>
      <c r="P202" s="230">
        <f>IF(P$97=0,0,(P$97-P$125)/NMM_fec!P$97)</f>
        <v>0</v>
      </c>
      <c r="Q202" s="230">
        <f>IF(Q$97=0,0,(Q$97-Q$125)/NMM_fec!Q$97)</f>
        <v>0</v>
      </c>
    </row>
    <row r="203" spans="1:17" x14ac:dyDescent="0.25">
      <c r="A203" s="132" t="s">
        <v>83</v>
      </c>
      <c r="B203" s="229">
        <f>IF(B$98=0,0,B$98/NMM_fec!B$98)</f>
        <v>0</v>
      </c>
      <c r="C203" s="229">
        <f>IF(C$98=0,0,C$98/NMM_fec!C$98)</f>
        <v>0</v>
      </c>
      <c r="D203" s="229">
        <f>IF(D$98=0,0,D$98/NMM_fec!D$98)</f>
        <v>0</v>
      </c>
      <c r="E203" s="229">
        <f>IF(E$98=0,0,E$98/NMM_fec!E$98)</f>
        <v>0</v>
      </c>
      <c r="F203" s="229">
        <f>IF(F$98=0,0,F$98/NMM_fec!F$98)</f>
        <v>0</v>
      </c>
      <c r="G203" s="229">
        <f>IF(G$98=0,0,G$98/NMM_fec!G$98)</f>
        <v>0</v>
      </c>
      <c r="H203" s="229">
        <f>IF(H$98=0,0,H$98/NMM_fec!H$98)</f>
        <v>0</v>
      </c>
      <c r="I203" s="229">
        <f>IF(I$98=0,0,I$98/NMM_fec!I$98)</f>
        <v>0</v>
      </c>
      <c r="J203" s="229">
        <f>IF(J$98=0,0,J$98/NMM_fec!J$98)</f>
        <v>0</v>
      </c>
      <c r="K203" s="229">
        <f>IF(K$98=0,0,K$98/NMM_fec!K$98)</f>
        <v>0</v>
      </c>
      <c r="L203" s="229">
        <f>IF(L$98=0,0,L$98/NMM_fec!L$98)</f>
        <v>0</v>
      </c>
      <c r="M203" s="229">
        <f>IF(M$98=0,0,M$98/NMM_fec!M$98)</f>
        <v>0</v>
      </c>
      <c r="N203" s="229">
        <f>IF(N$98=0,0,N$98/NMM_fec!N$98)</f>
        <v>0</v>
      </c>
      <c r="O203" s="229">
        <f>IF(O$98=0,0,O$98/NMM_fec!O$98)</f>
        <v>0</v>
      </c>
      <c r="P203" s="229">
        <f>IF(P$98=0,0,P$98/NMM_fec!P$98)</f>
        <v>0</v>
      </c>
      <c r="Q203" s="229">
        <f>IF(Q$98=0,0,Q$98/NMM_fec!Q$98)</f>
        <v>0</v>
      </c>
    </row>
    <row r="204" spans="1:17" x14ac:dyDescent="0.25">
      <c r="A204" s="76" t="s">
        <v>82</v>
      </c>
      <c r="B204" s="228">
        <f>IF(B$99=0,0,B$99/NMM_fec!B$99)</f>
        <v>0</v>
      </c>
      <c r="C204" s="228">
        <f>IF(C$99=0,0,C$99/NMM_fec!C$99)</f>
        <v>0</v>
      </c>
      <c r="D204" s="228">
        <f>IF(D$99=0,0,D$99/NMM_fec!D$99)</f>
        <v>0</v>
      </c>
      <c r="E204" s="228">
        <f>IF(E$99=0,0,E$99/NMM_fec!E$99)</f>
        <v>0</v>
      </c>
      <c r="F204" s="228">
        <f>IF(F$99=0,0,F$99/NMM_fec!F$99)</f>
        <v>0</v>
      </c>
      <c r="G204" s="228">
        <f>IF(G$99=0,0,G$99/NMM_fec!G$99)</f>
        <v>0</v>
      </c>
      <c r="H204" s="228">
        <f>IF(H$99=0,0,H$99/NMM_fec!H$99)</f>
        <v>0</v>
      </c>
      <c r="I204" s="228">
        <f>IF(I$99=0,0,I$99/NMM_fec!I$99)</f>
        <v>0</v>
      </c>
      <c r="J204" s="228">
        <f>IF(J$99=0,0,J$99/NMM_fec!J$99)</f>
        <v>0</v>
      </c>
      <c r="K204" s="228">
        <f>IF(K$99=0,0,K$99/NMM_fec!K$99)</f>
        <v>0</v>
      </c>
      <c r="L204" s="228">
        <f>IF(L$99=0,0,L$99/NMM_fec!L$99)</f>
        <v>0</v>
      </c>
      <c r="M204" s="228">
        <f>IF(M$99=0,0,M$99/NMM_fec!M$99)</f>
        <v>0</v>
      </c>
      <c r="N204" s="228">
        <f>IF(N$99=0,0,N$99/NMM_fec!N$99)</f>
        <v>0</v>
      </c>
      <c r="O204" s="228">
        <f>IF(O$99=0,0,O$99/NMM_fec!O$99)</f>
        <v>0</v>
      </c>
      <c r="P204" s="228">
        <f>IF(P$99=0,0,P$99/NMM_fec!P$99)</f>
        <v>0</v>
      </c>
      <c r="Q204" s="228">
        <f>IF(Q$99=0,0,Q$99/NMM_fec!Q$99)</f>
        <v>0</v>
      </c>
    </row>
    <row r="205" spans="1:17" x14ac:dyDescent="0.25">
      <c r="A205" s="76" t="s">
        <v>81</v>
      </c>
      <c r="B205" s="228">
        <f>IF(B$100=0,0,B$100/NMM_fec!B$100)</f>
        <v>0</v>
      </c>
      <c r="C205" s="228">
        <f>IF(C$100=0,0,C$100/NMM_fec!C$100)</f>
        <v>0</v>
      </c>
      <c r="D205" s="228">
        <f>IF(D$100=0,0,D$100/NMM_fec!D$100)</f>
        <v>0</v>
      </c>
      <c r="E205" s="228">
        <f>IF(E$100=0,0,E$100/NMM_fec!E$100)</f>
        <v>0</v>
      </c>
      <c r="F205" s="228">
        <f>IF(F$100=0,0,F$100/NMM_fec!F$100)</f>
        <v>0</v>
      </c>
      <c r="G205" s="228">
        <f>IF(G$100=0,0,G$100/NMM_fec!G$100)</f>
        <v>0</v>
      </c>
      <c r="H205" s="228">
        <f>IF(H$100=0,0,H$100/NMM_fec!H$100)</f>
        <v>0</v>
      </c>
      <c r="I205" s="228">
        <f>IF(I$100=0,0,I$100/NMM_fec!I$100)</f>
        <v>0</v>
      </c>
      <c r="J205" s="228">
        <f>IF(J$100=0,0,J$100/NMM_fec!J$100)</f>
        <v>0</v>
      </c>
      <c r="K205" s="228">
        <f>IF(K$100=0,0,K$100/NMM_fec!K$100)</f>
        <v>0</v>
      </c>
      <c r="L205" s="228">
        <f>IF(L$100=0,0,L$100/NMM_fec!L$100)</f>
        <v>0</v>
      </c>
      <c r="M205" s="228">
        <f>IF(M$100=0,0,M$100/NMM_fec!M$100)</f>
        <v>0</v>
      </c>
      <c r="N205" s="228">
        <f>IF(N$100=0,0,N$100/NMM_fec!N$100)</f>
        <v>0</v>
      </c>
      <c r="O205" s="228">
        <f>IF(O$100=0,0,O$100/NMM_fec!O$100)</f>
        <v>0</v>
      </c>
      <c r="P205" s="228">
        <f>IF(P$100=0,0,P$100/NMM_fec!P$100)</f>
        <v>0</v>
      </c>
      <c r="Q205" s="228">
        <f>IF(Q$100=0,0,Q$100/NMM_fec!Q$100)</f>
        <v>0</v>
      </c>
    </row>
    <row r="206" spans="1:17" x14ac:dyDescent="0.25">
      <c r="A206" s="76" t="s">
        <v>80</v>
      </c>
      <c r="B206" s="228">
        <f>IF(B$101=0,0,B$101/NMM_fec!B$101)</f>
        <v>0</v>
      </c>
      <c r="C206" s="228">
        <f>IF(C$101=0,0,C$101/NMM_fec!C$101)</f>
        <v>0</v>
      </c>
      <c r="D206" s="228">
        <f>IF(D$101=0,0,D$101/NMM_fec!D$101)</f>
        <v>0</v>
      </c>
      <c r="E206" s="228">
        <f>IF(E$101=0,0,E$101/NMM_fec!E$101)</f>
        <v>0</v>
      </c>
      <c r="F206" s="228">
        <f>IF(F$101=0,0,F$101/NMM_fec!F$101)</f>
        <v>0</v>
      </c>
      <c r="G206" s="228">
        <f>IF(G$101=0,0,G$101/NMM_fec!G$101)</f>
        <v>0</v>
      </c>
      <c r="H206" s="228">
        <f>IF(H$101=0,0,H$101/NMM_fec!H$101)</f>
        <v>0</v>
      </c>
      <c r="I206" s="228">
        <f>IF(I$101=0,0,I$101/NMM_fec!I$101)</f>
        <v>0</v>
      </c>
      <c r="J206" s="228">
        <f>IF(J$101=0,0,J$101/NMM_fec!J$101)</f>
        <v>0</v>
      </c>
      <c r="K206" s="228">
        <f>IF(K$101=0,0,K$101/NMM_fec!K$101)</f>
        <v>0</v>
      </c>
      <c r="L206" s="228">
        <f>IF(L$101=0,0,L$101/NMM_fec!L$101)</f>
        <v>0</v>
      </c>
      <c r="M206" s="228">
        <f>IF(M$101=0,0,M$101/NMM_fec!M$101)</f>
        <v>0</v>
      </c>
      <c r="N206" s="228">
        <f>IF(N$101=0,0,N$101/NMM_fec!N$101)</f>
        <v>0</v>
      </c>
      <c r="O206" s="228">
        <f>IF(O$101=0,0,O$101/NMM_fec!O$101)</f>
        <v>0</v>
      </c>
      <c r="P206" s="228">
        <f>IF(P$101=0,0,P$101/NMM_fec!P$101)</f>
        <v>0</v>
      </c>
      <c r="Q206" s="228">
        <f>IF(Q$101=0,0,Q$101/NMM_fec!Q$101)</f>
        <v>0</v>
      </c>
    </row>
    <row r="207" spans="1:17" x14ac:dyDescent="0.25">
      <c r="A207" s="129" t="s">
        <v>79</v>
      </c>
      <c r="B207" s="227">
        <f>IF(B$102=0,0,B$102/NMM_fec!B$102)</f>
        <v>0</v>
      </c>
      <c r="C207" s="227">
        <f>IF(C$102=0,0,C$102/NMM_fec!C$102)</f>
        <v>0</v>
      </c>
      <c r="D207" s="227">
        <f>IF(D$102=0,0,D$102/NMM_fec!D$102)</f>
        <v>0</v>
      </c>
      <c r="E207" s="227">
        <f>IF(E$102=0,0,E$102/NMM_fec!E$102)</f>
        <v>0</v>
      </c>
      <c r="F207" s="227">
        <f>IF(F$102=0,0,F$102/NMM_fec!F$102)</f>
        <v>0</v>
      </c>
      <c r="G207" s="227">
        <f>IF(G$102=0,0,G$102/NMM_fec!G$102)</f>
        <v>0</v>
      </c>
      <c r="H207" s="227">
        <f>IF(H$102=0,0,H$102/NMM_fec!H$102)</f>
        <v>0</v>
      </c>
      <c r="I207" s="227">
        <f>IF(I$102=0,0,I$102/NMM_fec!I$102)</f>
        <v>0</v>
      </c>
      <c r="J207" s="227">
        <f>IF(J$102=0,0,J$102/NMM_fec!J$102)</f>
        <v>0</v>
      </c>
      <c r="K207" s="227">
        <f>IF(K$102=0,0,K$102/NMM_fec!K$102)</f>
        <v>0</v>
      </c>
      <c r="L207" s="227">
        <f>IF(L$102=0,0,L$102/NMM_fec!L$102)</f>
        <v>0</v>
      </c>
      <c r="M207" s="227">
        <f>IF(M$102=0,0,M$102/NMM_fec!M$102)</f>
        <v>0</v>
      </c>
      <c r="N207" s="227">
        <f>IF(N$102=0,0,N$102/NMM_fec!N$102)</f>
        <v>0</v>
      </c>
      <c r="O207" s="227">
        <f>IF(O$102=0,0,O$102/NMM_fec!O$102)</f>
        <v>0</v>
      </c>
      <c r="P207" s="227">
        <f>IF(P$102=0,0,P$102/NMM_fec!P$102)</f>
        <v>0</v>
      </c>
      <c r="Q207" s="227">
        <f>IF(Q$102=0,0,Q$102/NMM_fec!Q$102)</f>
        <v>0</v>
      </c>
    </row>
    <row r="208" spans="1:17" x14ac:dyDescent="0.25">
      <c r="A208" s="127" t="s">
        <v>206</v>
      </c>
      <c r="B208" s="226">
        <f>IF(B$107=0,0,B$107/NMM_fec!B$107)</f>
        <v>0</v>
      </c>
      <c r="C208" s="226">
        <f>IF(C$107=0,0,C$107/NMM_fec!C$107)</f>
        <v>0</v>
      </c>
      <c r="D208" s="226">
        <f>IF(D$107=0,0,D$107/NMM_fec!D$107)</f>
        <v>0</v>
      </c>
      <c r="E208" s="226">
        <f>IF(E$107=0,0,E$107/NMM_fec!E$107)</f>
        <v>0</v>
      </c>
      <c r="F208" s="226">
        <f>IF(F$107=0,0,F$107/NMM_fec!F$107)</f>
        <v>0</v>
      </c>
      <c r="G208" s="226">
        <f>IF(G$107=0,0,G$107/NMM_fec!G$107)</f>
        <v>0</v>
      </c>
      <c r="H208" s="226">
        <f>IF(H$107=0,0,H$107/NMM_fec!H$107)</f>
        <v>0</v>
      </c>
      <c r="I208" s="226">
        <f>IF(I$107=0,0,I$107/NMM_fec!I$107)</f>
        <v>0</v>
      </c>
      <c r="J208" s="226">
        <f>IF(J$107=0,0,J$107/NMM_fec!J$107)</f>
        <v>0</v>
      </c>
      <c r="K208" s="226">
        <f>IF(K$107=0,0,K$107/NMM_fec!K$107)</f>
        <v>0</v>
      </c>
      <c r="L208" s="226">
        <f>IF(L$107=0,0,L$107/NMM_fec!L$107)</f>
        <v>0</v>
      </c>
      <c r="M208" s="226">
        <f>IF(M$107=0,0,M$107/NMM_fec!M$107)</f>
        <v>0</v>
      </c>
      <c r="N208" s="226">
        <f>IF(N$107=0,0,N$107/NMM_fec!N$107)</f>
        <v>0</v>
      </c>
      <c r="O208" s="226">
        <f>IF(O$107=0,0,O$107/NMM_fec!O$107)</f>
        <v>0</v>
      </c>
      <c r="P208" s="226">
        <f>IF(P$107=0,0,P$107/NMM_fec!P$107)</f>
        <v>0</v>
      </c>
      <c r="Q208" s="226">
        <f>IF(Q$107=0,0,Q$107/NMM_fec!Q$107)</f>
        <v>0</v>
      </c>
    </row>
    <row r="209" spans="1:17" x14ac:dyDescent="0.25">
      <c r="A209" s="127" t="s">
        <v>205</v>
      </c>
      <c r="B209" s="226">
        <f>IF(B$115=0,0,B$115/NMM_fec!B$115)</f>
        <v>0</v>
      </c>
      <c r="C209" s="226">
        <f>IF(C$115=0,0,C$115/NMM_fec!C$115)</f>
        <v>0</v>
      </c>
      <c r="D209" s="226">
        <f>IF(D$115=0,0,D$115/NMM_fec!D$115)</f>
        <v>0</v>
      </c>
      <c r="E209" s="226">
        <f>IF(E$115=0,0,E$115/NMM_fec!E$115)</f>
        <v>0</v>
      </c>
      <c r="F209" s="226">
        <f>IF(F$115=0,0,F$115/NMM_fec!F$115)</f>
        <v>0</v>
      </c>
      <c r="G209" s="226">
        <f>IF(G$115=0,0,G$115/NMM_fec!G$115)</f>
        <v>0</v>
      </c>
      <c r="H209" s="226">
        <f>IF(H$115=0,0,H$115/NMM_fec!H$115)</f>
        <v>0</v>
      </c>
      <c r="I209" s="226">
        <f>IF(I$115=0,0,I$115/NMM_fec!I$115)</f>
        <v>0</v>
      </c>
      <c r="J209" s="226">
        <f>IF(J$115=0,0,J$115/NMM_fec!J$115)</f>
        <v>0</v>
      </c>
      <c r="K209" s="226">
        <f>IF(K$115=0,0,K$115/NMM_fec!K$115)</f>
        <v>0</v>
      </c>
      <c r="L209" s="226">
        <f>IF(L$115=0,0,L$115/NMM_fec!L$115)</f>
        <v>0</v>
      </c>
      <c r="M209" s="226">
        <f>IF(M$115=0,0,M$115/NMM_fec!M$115)</f>
        <v>0</v>
      </c>
      <c r="N209" s="226">
        <f>IF(N$115=0,0,N$115/NMM_fec!N$115)</f>
        <v>0</v>
      </c>
      <c r="O209" s="226">
        <f>IF(O$115=0,0,O$115/NMM_fec!O$115)</f>
        <v>0</v>
      </c>
      <c r="P209" s="226">
        <f>IF(P$115=0,0,P$115/NMM_fec!P$115)</f>
        <v>0</v>
      </c>
      <c r="Q209" s="226">
        <f>IF(Q$115=0,0,Q$115/NMM_fec!Q$115)</f>
        <v>0</v>
      </c>
    </row>
    <row r="210" spans="1:17" x14ac:dyDescent="0.25">
      <c r="A210" s="127" t="s">
        <v>204</v>
      </c>
      <c r="B210" s="226">
        <f>IF(B$116=0,0,B$116/NMM_fec!B$116)</f>
        <v>0</v>
      </c>
      <c r="C210" s="226">
        <f>IF(C$116=0,0,C$116/NMM_fec!C$116)</f>
        <v>0</v>
      </c>
      <c r="D210" s="226">
        <f>IF(D$116=0,0,D$116/NMM_fec!D$116)</f>
        <v>0</v>
      </c>
      <c r="E210" s="226">
        <f>IF(E$116=0,0,E$116/NMM_fec!E$116)</f>
        <v>0</v>
      </c>
      <c r="F210" s="226">
        <f>IF(F$116=0,0,F$116/NMM_fec!F$116)</f>
        <v>0</v>
      </c>
      <c r="G210" s="226">
        <f>IF(G$116=0,0,G$116/NMM_fec!G$116)</f>
        <v>0</v>
      </c>
      <c r="H210" s="226">
        <f>IF(H$116=0,0,H$116/NMM_fec!H$116)</f>
        <v>0</v>
      </c>
      <c r="I210" s="226">
        <f>IF(I$116=0,0,I$116/NMM_fec!I$116)</f>
        <v>0</v>
      </c>
      <c r="J210" s="226">
        <f>IF(J$116=0,0,J$116/NMM_fec!J$116)</f>
        <v>0</v>
      </c>
      <c r="K210" s="226">
        <f>IF(K$116=0,0,K$116/NMM_fec!K$116)</f>
        <v>0</v>
      </c>
      <c r="L210" s="226">
        <f>IF(L$116=0,0,L$116/NMM_fec!L$116)</f>
        <v>0</v>
      </c>
      <c r="M210" s="226">
        <f>IF(M$116=0,0,M$116/NMM_fec!M$116)</f>
        <v>0</v>
      </c>
      <c r="N210" s="226">
        <f>IF(N$116=0,0,N$116/NMM_fec!N$116)</f>
        <v>0</v>
      </c>
      <c r="O210" s="226">
        <f>IF(O$116=0,0,O$116/NMM_fec!O$116)</f>
        <v>0</v>
      </c>
      <c r="P210" s="226">
        <f>IF(P$116=0,0,P$116/NMM_fec!P$116)</f>
        <v>0</v>
      </c>
      <c r="Q210" s="226">
        <f>IF(Q$116=0,0,Q$116/NMM_fec!Q$116)</f>
        <v>0</v>
      </c>
    </row>
    <row r="211" spans="1:17" x14ac:dyDescent="0.25">
      <c r="A211" s="72" t="s">
        <v>203</v>
      </c>
      <c r="B211" s="224">
        <f>IF(B$124=0,0,B$124/NMM_fec!B$124)</f>
        <v>0</v>
      </c>
      <c r="C211" s="224">
        <f>IF(C$124=0,0,C$124/NMM_fec!C$124)</f>
        <v>0</v>
      </c>
      <c r="D211" s="224">
        <f>IF(D$124=0,0,D$124/NMM_fec!D$124)</f>
        <v>0</v>
      </c>
      <c r="E211" s="224">
        <f>IF(E$124=0,0,E$124/NMM_fec!E$124)</f>
        <v>0</v>
      </c>
      <c r="F211" s="224">
        <f>IF(F$124=0,0,F$124/NMM_fec!F$124)</f>
        <v>0</v>
      </c>
      <c r="G211" s="224">
        <f>IF(G$124=0,0,G$124/NMM_fec!G$124)</f>
        <v>0</v>
      </c>
      <c r="H211" s="224">
        <f>IF(H$124=0,0,H$124/NMM_fec!H$124)</f>
        <v>0</v>
      </c>
      <c r="I211" s="224">
        <f>IF(I$124=0,0,I$124/NMM_fec!I$124)</f>
        <v>0</v>
      </c>
      <c r="J211" s="224">
        <f>IF(J$124=0,0,J$124/NMM_fec!J$124)</f>
        <v>0</v>
      </c>
      <c r="K211" s="224">
        <f>IF(K$124=0,0,K$124/NMM_fec!K$124)</f>
        <v>0</v>
      </c>
      <c r="L211" s="224">
        <f>IF(L$124=0,0,L$124/NMM_fec!L$124)</f>
        <v>0</v>
      </c>
      <c r="M211" s="224">
        <f>IF(M$124=0,0,M$124/NMM_fec!M$124)</f>
        <v>0</v>
      </c>
      <c r="N211" s="224">
        <f>IF(N$124=0,0,N$124/NMM_fec!N$124)</f>
        <v>0</v>
      </c>
      <c r="O211" s="224">
        <f>IF(O$124=0,0,O$124/NMM_fec!O$124)</f>
        <v>0</v>
      </c>
      <c r="P211" s="224">
        <f>IF(P$124=0,0,P$124/NMM_fec!P$124)</f>
        <v>0</v>
      </c>
      <c r="Q211" s="224">
        <f>IF(Q$124=0,0,Q$124/NMM_fec!Q$124)</f>
        <v>0</v>
      </c>
    </row>
  </sheetData>
  <pageMargins left="0.39370078740157483" right="0.39370078740157483" top="0.39370078740157483" bottom="0.39370078740157483" header="0.31496062992125984" footer="0.31496062992125984"/>
  <pageSetup paperSize="9" scale="34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4" tint="0.39997558519241921"/>
    <pageSetUpPr fitToPage="1"/>
  </sheetPr>
  <dimension ref="A1:Q7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271"/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270"/>
      <c r="N2" s="270"/>
      <c r="O2" s="270"/>
      <c r="P2" s="270"/>
      <c r="Q2" s="270"/>
    </row>
    <row r="3" spans="1:17" x14ac:dyDescent="0.25">
      <c r="A3" s="31" t="s">
        <v>78</v>
      </c>
      <c r="B3" s="46">
        <f>SUM(B4,B7)</f>
        <v>0</v>
      </c>
      <c r="C3" s="46">
        <f t="shared" ref="C3:Q3" si="0">SUM(C4,C7)</f>
        <v>0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65.3</v>
      </c>
      <c r="M3" s="46">
        <f t="shared" si="0"/>
        <v>66.365184706642381</v>
      </c>
      <c r="N3" s="46">
        <f t="shared" si="0"/>
        <v>66.150881532399552</v>
      </c>
      <c r="O3" s="46">
        <f t="shared" si="0"/>
        <v>63.258419573452144</v>
      </c>
      <c r="P3" s="46">
        <f t="shared" si="0"/>
        <v>64.327592861475125</v>
      </c>
      <c r="Q3" s="46">
        <f t="shared" si="0"/>
        <v>66.012520853140074</v>
      </c>
    </row>
    <row r="4" spans="1:17" x14ac:dyDescent="0.25">
      <c r="A4" s="269" t="s">
        <v>234</v>
      </c>
      <c r="B4" s="214">
        <f>SUM(B5:B6)</f>
        <v>0</v>
      </c>
      <c r="C4" s="214">
        <f t="shared" ref="C4:Q4" si="1">SUM(C5:C6)</f>
        <v>0</v>
      </c>
      <c r="D4" s="214">
        <f t="shared" si="1"/>
        <v>0</v>
      </c>
      <c r="E4" s="214">
        <f t="shared" si="1"/>
        <v>0</v>
      </c>
      <c r="F4" s="214">
        <f t="shared" si="1"/>
        <v>0</v>
      </c>
      <c r="G4" s="214">
        <f t="shared" si="1"/>
        <v>0</v>
      </c>
      <c r="H4" s="214">
        <f t="shared" si="1"/>
        <v>0</v>
      </c>
      <c r="I4" s="214">
        <f t="shared" si="1"/>
        <v>0</v>
      </c>
      <c r="J4" s="214">
        <f t="shared" si="1"/>
        <v>0</v>
      </c>
      <c r="K4" s="214">
        <f t="shared" si="1"/>
        <v>0</v>
      </c>
      <c r="L4" s="214">
        <f t="shared" si="1"/>
        <v>0</v>
      </c>
      <c r="M4" s="214">
        <f t="shared" si="1"/>
        <v>0</v>
      </c>
      <c r="N4" s="214">
        <f t="shared" si="1"/>
        <v>0</v>
      </c>
      <c r="O4" s="214">
        <f t="shared" si="1"/>
        <v>0</v>
      </c>
      <c r="P4" s="214">
        <f t="shared" si="1"/>
        <v>0</v>
      </c>
      <c r="Q4" s="214">
        <f t="shared" si="1"/>
        <v>0</v>
      </c>
    </row>
    <row r="5" spans="1:17" x14ac:dyDescent="0.25">
      <c r="A5" s="268" t="s">
        <v>35</v>
      </c>
      <c r="B5" s="214">
        <v>0</v>
      </c>
      <c r="C5" s="214">
        <v>0</v>
      </c>
      <c r="D5" s="214">
        <v>0</v>
      </c>
      <c r="E5" s="214">
        <v>0</v>
      </c>
      <c r="F5" s="214">
        <v>0</v>
      </c>
      <c r="G5" s="214">
        <v>0</v>
      </c>
      <c r="H5" s="214">
        <v>0</v>
      </c>
      <c r="I5" s="214">
        <v>0</v>
      </c>
      <c r="J5" s="214">
        <v>0</v>
      </c>
      <c r="K5" s="214">
        <v>0</v>
      </c>
      <c r="L5" s="214">
        <v>0</v>
      </c>
      <c r="M5" s="214">
        <v>0</v>
      </c>
      <c r="N5" s="214">
        <v>0</v>
      </c>
      <c r="O5" s="214">
        <v>0</v>
      </c>
      <c r="P5" s="214">
        <v>0</v>
      </c>
      <c r="Q5" s="214">
        <v>0</v>
      </c>
    </row>
    <row r="6" spans="1:17" x14ac:dyDescent="0.25">
      <c r="A6" s="268" t="s">
        <v>56</v>
      </c>
      <c r="B6" s="214">
        <v>0</v>
      </c>
      <c r="C6" s="214">
        <v>0</v>
      </c>
      <c r="D6" s="214">
        <v>0</v>
      </c>
      <c r="E6" s="214">
        <v>0</v>
      </c>
      <c r="F6" s="214">
        <v>0</v>
      </c>
      <c r="G6" s="214">
        <v>0</v>
      </c>
      <c r="H6" s="214">
        <v>0</v>
      </c>
      <c r="I6" s="214">
        <v>0</v>
      </c>
      <c r="J6" s="214">
        <v>0</v>
      </c>
      <c r="K6" s="214">
        <v>0</v>
      </c>
      <c r="L6" s="214">
        <v>0</v>
      </c>
      <c r="M6" s="214">
        <v>0</v>
      </c>
      <c r="N6" s="214">
        <v>0</v>
      </c>
      <c r="O6" s="214">
        <v>0</v>
      </c>
      <c r="P6" s="214">
        <v>0</v>
      </c>
      <c r="Q6" s="214">
        <v>0</v>
      </c>
    </row>
    <row r="7" spans="1:17" x14ac:dyDescent="0.25">
      <c r="A7" s="223" t="s">
        <v>55</v>
      </c>
      <c r="B7" s="213">
        <v>0</v>
      </c>
      <c r="C7" s="213">
        <v>0</v>
      </c>
      <c r="D7" s="213">
        <v>0</v>
      </c>
      <c r="E7" s="213">
        <v>0</v>
      </c>
      <c r="F7" s="213">
        <v>0</v>
      </c>
      <c r="G7" s="213">
        <v>0</v>
      </c>
      <c r="H7" s="213">
        <v>0</v>
      </c>
      <c r="I7" s="213">
        <v>0</v>
      </c>
      <c r="J7" s="213">
        <v>0</v>
      </c>
      <c r="K7" s="213">
        <v>0</v>
      </c>
      <c r="L7" s="213">
        <v>65.3</v>
      </c>
      <c r="M7" s="213">
        <v>66.365184706642381</v>
      </c>
      <c r="N7" s="213">
        <v>66.150881532399552</v>
      </c>
      <c r="O7" s="213">
        <v>63.258419573452144</v>
      </c>
      <c r="P7" s="213">
        <v>64.327592861475125</v>
      </c>
      <c r="Q7" s="213">
        <v>66.012520853140074</v>
      </c>
    </row>
    <row r="8" spans="1:17" x14ac:dyDescent="0.25">
      <c r="A8" s="63"/>
      <c r="B8" s="267"/>
      <c r="C8" s="267"/>
      <c r="D8" s="267"/>
      <c r="E8" s="267"/>
      <c r="F8" s="267"/>
      <c r="G8" s="267"/>
      <c r="H8" s="267"/>
      <c r="I8" s="267"/>
      <c r="J8" s="267"/>
      <c r="K8" s="267"/>
      <c r="L8" s="267"/>
      <c r="M8" s="267"/>
      <c r="N8" s="267"/>
      <c r="O8" s="267"/>
      <c r="P8" s="267"/>
      <c r="Q8" s="267"/>
    </row>
    <row r="9" spans="1:17" x14ac:dyDescent="0.25">
      <c r="A9" s="31" t="s">
        <v>143</v>
      </c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</row>
    <row r="10" spans="1:17" x14ac:dyDescent="0.25">
      <c r="A10" s="110" t="s">
        <v>233</v>
      </c>
      <c r="B10" s="215">
        <v>0</v>
      </c>
      <c r="C10" s="215">
        <v>0</v>
      </c>
      <c r="D10" s="215">
        <v>0</v>
      </c>
      <c r="E10" s="215">
        <v>0</v>
      </c>
      <c r="F10" s="215">
        <v>0</v>
      </c>
      <c r="G10" s="215">
        <v>0</v>
      </c>
      <c r="H10" s="215">
        <v>0</v>
      </c>
      <c r="I10" s="215">
        <v>0</v>
      </c>
      <c r="J10" s="215">
        <v>0</v>
      </c>
      <c r="K10" s="215">
        <v>0</v>
      </c>
      <c r="L10" s="215">
        <v>0</v>
      </c>
      <c r="M10" s="215">
        <v>0</v>
      </c>
      <c r="N10" s="215">
        <v>0</v>
      </c>
      <c r="O10" s="215">
        <v>0</v>
      </c>
      <c r="P10" s="215">
        <v>0</v>
      </c>
      <c r="Q10" s="215">
        <v>0</v>
      </c>
    </row>
    <row r="11" spans="1:17" x14ac:dyDescent="0.25">
      <c r="A11" s="222" t="s">
        <v>232</v>
      </c>
      <c r="B11" s="214">
        <v>0</v>
      </c>
      <c r="C11" s="214">
        <v>0</v>
      </c>
      <c r="D11" s="214">
        <v>0</v>
      </c>
      <c r="E11" s="214">
        <v>0</v>
      </c>
      <c r="F11" s="214">
        <v>0</v>
      </c>
      <c r="G11" s="214">
        <v>0</v>
      </c>
      <c r="H11" s="214">
        <v>0</v>
      </c>
      <c r="I11" s="214">
        <v>0</v>
      </c>
      <c r="J11" s="214">
        <v>0</v>
      </c>
      <c r="K11" s="214">
        <v>0</v>
      </c>
      <c r="L11" s="214">
        <v>0</v>
      </c>
      <c r="M11" s="214">
        <v>0</v>
      </c>
      <c r="N11" s="214">
        <v>0</v>
      </c>
      <c r="O11" s="214">
        <v>0</v>
      </c>
      <c r="P11" s="214">
        <v>0</v>
      </c>
      <c r="Q11" s="214">
        <v>0</v>
      </c>
    </row>
    <row r="12" spans="1:17" x14ac:dyDescent="0.25">
      <c r="A12" s="221" t="s">
        <v>231</v>
      </c>
      <c r="B12" s="213">
        <v>0</v>
      </c>
      <c r="C12" s="213">
        <v>0</v>
      </c>
      <c r="D12" s="213">
        <v>0</v>
      </c>
      <c r="E12" s="213">
        <v>0</v>
      </c>
      <c r="F12" s="213">
        <v>0</v>
      </c>
      <c r="G12" s="213">
        <v>0</v>
      </c>
      <c r="H12" s="213">
        <v>0</v>
      </c>
      <c r="I12" s="213">
        <v>0</v>
      </c>
      <c r="J12" s="213">
        <v>0</v>
      </c>
      <c r="K12" s="213">
        <v>0</v>
      </c>
      <c r="L12" s="213">
        <v>11.890021849963583</v>
      </c>
      <c r="M12" s="213">
        <v>12.092377804720913</v>
      </c>
      <c r="N12" s="213">
        <v>12.062183471698349</v>
      </c>
      <c r="O12" s="213">
        <v>11.542804846968169</v>
      </c>
      <c r="P12" s="213">
        <v>11.785527323957155</v>
      </c>
      <c r="Q12" s="213">
        <v>12.126895544991813</v>
      </c>
    </row>
    <row r="13" spans="1:17" x14ac:dyDescent="0.25">
      <c r="A13" s="123"/>
      <c r="B13" s="122"/>
      <c r="C13" s="122"/>
      <c r="D13" s="122"/>
      <c r="E13" s="122"/>
      <c r="F13" s="122"/>
      <c r="G13" s="122"/>
      <c r="H13" s="122"/>
      <c r="I13" s="122"/>
      <c r="J13" s="122"/>
      <c r="K13" s="122"/>
      <c r="L13" s="122"/>
      <c r="M13" s="122"/>
      <c r="N13" s="122"/>
      <c r="O13" s="122"/>
      <c r="P13" s="122"/>
      <c r="Q13" s="122"/>
    </row>
    <row r="14" spans="1:17" x14ac:dyDescent="0.25">
      <c r="A14" s="31" t="s">
        <v>142</v>
      </c>
      <c r="B14" s="70"/>
      <c r="C14" s="70"/>
      <c r="D14" s="70"/>
      <c r="E14" s="70"/>
      <c r="F14" s="70"/>
      <c r="G14" s="70"/>
      <c r="H14" s="70"/>
      <c r="I14" s="70"/>
      <c r="J14" s="70"/>
      <c r="K14" s="70"/>
      <c r="L14" s="70"/>
      <c r="M14" s="70"/>
      <c r="N14" s="70"/>
      <c r="O14" s="70"/>
      <c r="P14" s="70"/>
      <c r="Q14" s="70"/>
    </row>
    <row r="15" spans="1:17" x14ac:dyDescent="0.25">
      <c r="A15" s="110" t="s">
        <v>233</v>
      </c>
      <c r="B15" s="120">
        <v>0</v>
      </c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80" t="s">
        <v>232</v>
      </c>
      <c r="B16" s="189">
        <v>0</v>
      </c>
      <c r="C16" s="189">
        <v>0</v>
      </c>
      <c r="D16" s="189">
        <v>0</v>
      </c>
      <c r="E16" s="189">
        <v>0</v>
      </c>
      <c r="F16" s="189">
        <v>0</v>
      </c>
      <c r="G16" s="189">
        <v>0</v>
      </c>
      <c r="H16" s="189">
        <v>0</v>
      </c>
      <c r="I16" s="189">
        <v>0</v>
      </c>
      <c r="J16" s="189">
        <v>0</v>
      </c>
      <c r="K16" s="189">
        <v>0</v>
      </c>
      <c r="L16" s="189">
        <v>0</v>
      </c>
      <c r="M16" s="189">
        <v>0</v>
      </c>
      <c r="N16" s="189">
        <v>0</v>
      </c>
      <c r="O16" s="189">
        <v>0</v>
      </c>
      <c r="P16" s="189">
        <v>0</v>
      </c>
      <c r="Q16" s="189">
        <v>0</v>
      </c>
    </row>
    <row r="17" spans="1:17" x14ac:dyDescent="0.25">
      <c r="A17" s="108" t="s">
        <v>231</v>
      </c>
      <c r="B17" s="118">
        <v>0</v>
      </c>
      <c r="C17" s="118">
        <v>0</v>
      </c>
      <c r="D17" s="118">
        <v>0</v>
      </c>
      <c r="E17" s="118">
        <v>0</v>
      </c>
      <c r="F17" s="118">
        <v>0</v>
      </c>
      <c r="G17" s="118">
        <v>0</v>
      </c>
      <c r="H17" s="118">
        <v>0</v>
      </c>
      <c r="I17" s="118">
        <v>0</v>
      </c>
      <c r="J17" s="118">
        <v>0</v>
      </c>
      <c r="K17" s="118">
        <v>0</v>
      </c>
      <c r="L17" s="118">
        <v>49.999999999999993</v>
      </c>
      <c r="M17" s="118">
        <v>50</v>
      </c>
      <c r="N17" s="118">
        <v>50</v>
      </c>
      <c r="O17" s="118">
        <v>50.000000000000007</v>
      </c>
      <c r="P17" s="118">
        <v>49.999999999999993</v>
      </c>
      <c r="Q17" s="118">
        <v>50</v>
      </c>
    </row>
    <row r="18" spans="1:17" x14ac:dyDescent="0.25">
      <c r="A18" s="124" t="s">
        <v>141</v>
      </c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</row>
    <row r="19" spans="1:17" x14ac:dyDescent="0.25">
      <c r="A19" s="121" t="s">
        <v>233</v>
      </c>
      <c r="B19" s="120"/>
      <c r="C19" s="120">
        <v>0</v>
      </c>
      <c r="D19" s="120">
        <v>0</v>
      </c>
      <c r="E19" s="120">
        <v>0</v>
      </c>
      <c r="F19" s="120">
        <v>0</v>
      </c>
      <c r="G19" s="120">
        <v>0</v>
      </c>
      <c r="H19" s="120">
        <v>0</v>
      </c>
      <c r="I19" s="120">
        <v>0</v>
      </c>
      <c r="J19" s="120">
        <v>0</v>
      </c>
      <c r="K19" s="120">
        <v>0</v>
      </c>
      <c r="L19" s="120">
        <v>0</v>
      </c>
      <c r="M19" s="120">
        <v>0</v>
      </c>
      <c r="N19" s="120">
        <v>0</v>
      </c>
      <c r="O19" s="120">
        <v>0</v>
      </c>
      <c r="P19" s="120">
        <v>0</v>
      </c>
      <c r="Q19" s="120">
        <v>0</v>
      </c>
    </row>
    <row r="20" spans="1:17" x14ac:dyDescent="0.25">
      <c r="A20" s="179" t="s">
        <v>232</v>
      </c>
      <c r="B20" s="189"/>
      <c r="C20" s="189">
        <v>0</v>
      </c>
      <c r="D20" s="189">
        <v>0</v>
      </c>
      <c r="E20" s="189">
        <v>0</v>
      </c>
      <c r="F20" s="189">
        <v>0</v>
      </c>
      <c r="G20" s="189">
        <v>0</v>
      </c>
      <c r="H20" s="189">
        <v>0</v>
      </c>
      <c r="I20" s="189">
        <v>0</v>
      </c>
      <c r="J20" s="189">
        <v>0</v>
      </c>
      <c r="K20" s="189">
        <v>0</v>
      </c>
      <c r="L20" s="189">
        <v>0</v>
      </c>
      <c r="M20" s="189">
        <v>0</v>
      </c>
      <c r="N20" s="189">
        <v>0</v>
      </c>
      <c r="O20" s="189">
        <v>0</v>
      </c>
      <c r="P20" s="189">
        <v>0</v>
      </c>
      <c r="Q20" s="189">
        <v>0</v>
      </c>
    </row>
    <row r="21" spans="1:17" x14ac:dyDescent="0.25">
      <c r="A21" s="119" t="s">
        <v>231</v>
      </c>
      <c r="B21" s="118"/>
      <c r="C21" s="118">
        <v>0</v>
      </c>
      <c r="D21" s="118">
        <v>0</v>
      </c>
      <c r="E21" s="118">
        <v>0</v>
      </c>
      <c r="F21" s="118">
        <v>0</v>
      </c>
      <c r="G21" s="118">
        <v>0</v>
      </c>
      <c r="H21" s="118">
        <v>0</v>
      </c>
      <c r="I21" s="118">
        <v>0</v>
      </c>
      <c r="J21" s="118">
        <v>0</v>
      </c>
      <c r="K21" s="118">
        <v>0</v>
      </c>
      <c r="L21" s="118">
        <v>49.999999999999993</v>
      </c>
      <c r="M21" s="118">
        <v>7.1054273576010019E-15</v>
      </c>
      <c r="N21" s="118">
        <v>0</v>
      </c>
      <c r="O21" s="118">
        <v>7.1054273576010019E-15</v>
      </c>
      <c r="P21" s="118">
        <v>0</v>
      </c>
      <c r="Q21" s="118">
        <v>7.1054273576010019E-15</v>
      </c>
    </row>
    <row r="22" spans="1:17" x14ac:dyDescent="0.25">
      <c r="A22" s="124" t="s">
        <v>140</v>
      </c>
      <c r="B22" s="193"/>
      <c r="C22" s="193"/>
      <c r="D22" s="193"/>
      <c r="E22" s="193"/>
      <c r="F22" s="193"/>
      <c r="G22" s="193"/>
      <c r="H22" s="193"/>
      <c r="I22" s="193"/>
      <c r="J22" s="193"/>
      <c r="K22" s="193"/>
      <c r="L22" s="193"/>
      <c r="M22" s="193"/>
      <c r="N22" s="193"/>
      <c r="O22" s="193"/>
      <c r="P22" s="193"/>
      <c r="Q22" s="193"/>
    </row>
    <row r="23" spans="1:17" x14ac:dyDescent="0.25">
      <c r="A23" s="121" t="s">
        <v>233</v>
      </c>
      <c r="B23" s="120"/>
      <c r="C23" s="120">
        <f>B15+C19-C15</f>
        <v>0</v>
      </c>
      <c r="D23" s="120">
        <f t="shared" ref="D23:Q23" si="2">C15+D19-D15</f>
        <v>0</v>
      </c>
      <c r="E23" s="120">
        <f t="shared" si="2"/>
        <v>0</v>
      </c>
      <c r="F23" s="120">
        <f t="shared" si="2"/>
        <v>0</v>
      </c>
      <c r="G23" s="120">
        <f t="shared" si="2"/>
        <v>0</v>
      </c>
      <c r="H23" s="120">
        <f t="shared" si="2"/>
        <v>0</v>
      </c>
      <c r="I23" s="120">
        <f t="shared" si="2"/>
        <v>0</v>
      </c>
      <c r="J23" s="120">
        <f t="shared" si="2"/>
        <v>0</v>
      </c>
      <c r="K23" s="120">
        <f t="shared" si="2"/>
        <v>0</v>
      </c>
      <c r="L23" s="120">
        <f t="shared" si="2"/>
        <v>0</v>
      </c>
      <c r="M23" s="120">
        <f t="shared" si="2"/>
        <v>0</v>
      </c>
      <c r="N23" s="120">
        <f t="shared" si="2"/>
        <v>0</v>
      </c>
      <c r="O23" s="120">
        <f t="shared" si="2"/>
        <v>0</v>
      </c>
      <c r="P23" s="120">
        <f t="shared" si="2"/>
        <v>0</v>
      </c>
      <c r="Q23" s="120">
        <f t="shared" si="2"/>
        <v>0</v>
      </c>
    </row>
    <row r="24" spans="1:17" x14ac:dyDescent="0.25">
      <c r="A24" s="179" t="s">
        <v>232</v>
      </c>
      <c r="B24" s="189"/>
      <c r="C24" s="189">
        <f t="shared" ref="C24:Q24" si="3">B16+C20-C16</f>
        <v>0</v>
      </c>
      <c r="D24" s="189">
        <f t="shared" si="3"/>
        <v>0</v>
      </c>
      <c r="E24" s="189">
        <f t="shared" si="3"/>
        <v>0</v>
      </c>
      <c r="F24" s="189">
        <f t="shared" si="3"/>
        <v>0</v>
      </c>
      <c r="G24" s="189">
        <f t="shared" si="3"/>
        <v>0</v>
      </c>
      <c r="H24" s="189">
        <f t="shared" si="3"/>
        <v>0</v>
      </c>
      <c r="I24" s="189">
        <f t="shared" si="3"/>
        <v>0</v>
      </c>
      <c r="J24" s="189">
        <f t="shared" si="3"/>
        <v>0</v>
      </c>
      <c r="K24" s="189">
        <f t="shared" si="3"/>
        <v>0</v>
      </c>
      <c r="L24" s="189">
        <f t="shared" si="3"/>
        <v>0</v>
      </c>
      <c r="M24" s="189">
        <f t="shared" si="3"/>
        <v>0</v>
      </c>
      <c r="N24" s="189">
        <f t="shared" si="3"/>
        <v>0</v>
      </c>
      <c r="O24" s="189">
        <f t="shared" si="3"/>
        <v>0</v>
      </c>
      <c r="P24" s="189">
        <f t="shared" si="3"/>
        <v>0</v>
      </c>
      <c r="Q24" s="189">
        <f t="shared" si="3"/>
        <v>0</v>
      </c>
    </row>
    <row r="25" spans="1:17" x14ac:dyDescent="0.25">
      <c r="A25" s="119" t="s">
        <v>231</v>
      </c>
      <c r="B25" s="118"/>
      <c r="C25" s="118">
        <f t="shared" ref="C25:Q25" si="4">B17+C21-C17</f>
        <v>0</v>
      </c>
      <c r="D25" s="118">
        <f t="shared" si="4"/>
        <v>0</v>
      </c>
      <c r="E25" s="118">
        <f t="shared" si="4"/>
        <v>0</v>
      </c>
      <c r="F25" s="118">
        <f t="shared" si="4"/>
        <v>0</v>
      </c>
      <c r="G25" s="118">
        <f t="shared" si="4"/>
        <v>0</v>
      </c>
      <c r="H25" s="118">
        <f t="shared" si="4"/>
        <v>0</v>
      </c>
      <c r="I25" s="118">
        <f t="shared" si="4"/>
        <v>0</v>
      </c>
      <c r="J25" s="118">
        <f t="shared" si="4"/>
        <v>0</v>
      </c>
      <c r="K25" s="118">
        <f t="shared" si="4"/>
        <v>0</v>
      </c>
      <c r="L25" s="118">
        <f t="shared" si="4"/>
        <v>0</v>
      </c>
      <c r="M25" s="118">
        <f t="shared" si="4"/>
        <v>0</v>
      </c>
      <c r="N25" s="118">
        <f t="shared" si="4"/>
        <v>0</v>
      </c>
      <c r="O25" s="118">
        <f t="shared" si="4"/>
        <v>0</v>
      </c>
      <c r="P25" s="118">
        <f t="shared" si="4"/>
        <v>0</v>
      </c>
      <c r="Q25" s="118">
        <f t="shared" si="4"/>
        <v>0</v>
      </c>
    </row>
    <row r="26" spans="1:17" x14ac:dyDescent="0.25">
      <c r="A26" s="31" t="s">
        <v>138</v>
      </c>
      <c r="B26" s="70"/>
      <c r="C26" s="70"/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O26" s="70"/>
      <c r="P26" s="70"/>
      <c r="Q26" s="70"/>
    </row>
    <row r="27" spans="1:17" x14ac:dyDescent="0.25">
      <c r="A27" s="110" t="s">
        <v>233</v>
      </c>
      <c r="B27" s="120">
        <f>B15-B10</f>
        <v>0</v>
      </c>
      <c r="C27" s="120">
        <f t="shared" ref="C27:Q27" si="5">C15-C10</f>
        <v>0</v>
      </c>
      <c r="D27" s="120">
        <f t="shared" si="5"/>
        <v>0</v>
      </c>
      <c r="E27" s="120">
        <f t="shared" si="5"/>
        <v>0</v>
      </c>
      <c r="F27" s="120">
        <f t="shared" si="5"/>
        <v>0</v>
      </c>
      <c r="G27" s="120">
        <f t="shared" si="5"/>
        <v>0</v>
      </c>
      <c r="H27" s="120">
        <f t="shared" si="5"/>
        <v>0</v>
      </c>
      <c r="I27" s="120">
        <f t="shared" si="5"/>
        <v>0</v>
      </c>
      <c r="J27" s="120">
        <f t="shared" si="5"/>
        <v>0</v>
      </c>
      <c r="K27" s="120">
        <f t="shared" si="5"/>
        <v>0</v>
      </c>
      <c r="L27" s="120">
        <f t="shared" si="5"/>
        <v>0</v>
      </c>
      <c r="M27" s="120">
        <f t="shared" si="5"/>
        <v>0</v>
      </c>
      <c r="N27" s="120">
        <f t="shared" si="5"/>
        <v>0</v>
      </c>
      <c r="O27" s="120">
        <f t="shared" si="5"/>
        <v>0</v>
      </c>
      <c r="P27" s="120">
        <f t="shared" si="5"/>
        <v>0</v>
      </c>
      <c r="Q27" s="120">
        <f t="shared" si="5"/>
        <v>0</v>
      </c>
    </row>
    <row r="28" spans="1:17" x14ac:dyDescent="0.25">
      <c r="A28" s="180" t="s">
        <v>232</v>
      </c>
      <c r="B28" s="189">
        <f t="shared" ref="B28:Q28" si="6">B16-B11</f>
        <v>0</v>
      </c>
      <c r="C28" s="189">
        <f t="shared" si="6"/>
        <v>0</v>
      </c>
      <c r="D28" s="189">
        <f t="shared" si="6"/>
        <v>0</v>
      </c>
      <c r="E28" s="189">
        <f t="shared" si="6"/>
        <v>0</v>
      </c>
      <c r="F28" s="189">
        <f t="shared" si="6"/>
        <v>0</v>
      </c>
      <c r="G28" s="189">
        <f t="shared" si="6"/>
        <v>0</v>
      </c>
      <c r="H28" s="189">
        <f t="shared" si="6"/>
        <v>0</v>
      </c>
      <c r="I28" s="189">
        <f t="shared" si="6"/>
        <v>0</v>
      </c>
      <c r="J28" s="189">
        <f t="shared" si="6"/>
        <v>0</v>
      </c>
      <c r="K28" s="189">
        <f t="shared" si="6"/>
        <v>0</v>
      </c>
      <c r="L28" s="189">
        <f t="shared" si="6"/>
        <v>0</v>
      </c>
      <c r="M28" s="189">
        <f t="shared" si="6"/>
        <v>0</v>
      </c>
      <c r="N28" s="189">
        <f t="shared" si="6"/>
        <v>0</v>
      </c>
      <c r="O28" s="189">
        <f t="shared" si="6"/>
        <v>0</v>
      </c>
      <c r="P28" s="189">
        <f t="shared" si="6"/>
        <v>0</v>
      </c>
      <c r="Q28" s="189">
        <f t="shared" si="6"/>
        <v>0</v>
      </c>
    </row>
    <row r="29" spans="1:17" x14ac:dyDescent="0.25">
      <c r="A29" s="108" t="s">
        <v>231</v>
      </c>
      <c r="B29" s="118">
        <f t="shared" ref="B29:Q29" si="7">B17-B12</f>
        <v>0</v>
      </c>
      <c r="C29" s="118">
        <f t="shared" si="7"/>
        <v>0</v>
      </c>
      <c r="D29" s="118">
        <f t="shared" si="7"/>
        <v>0</v>
      </c>
      <c r="E29" s="118">
        <f t="shared" si="7"/>
        <v>0</v>
      </c>
      <c r="F29" s="118">
        <f t="shared" si="7"/>
        <v>0</v>
      </c>
      <c r="G29" s="118">
        <f t="shared" si="7"/>
        <v>0</v>
      </c>
      <c r="H29" s="118">
        <f t="shared" si="7"/>
        <v>0</v>
      </c>
      <c r="I29" s="118">
        <f t="shared" si="7"/>
        <v>0</v>
      </c>
      <c r="J29" s="118">
        <f t="shared" si="7"/>
        <v>0</v>
      </c>
      <c r="K29" s="118">
        <f t="shared" si="7"/>
        <v>0</v>
      </c>
      <c r="L29" s="118">
        <f t="shared" si="7"/>
        <v>38.109978150036412</v>
      </c>
      <c r="M29" s="118">
        <f t="shared" si="7"/>
        <v>37.907622195279089</v>
      </c>
      <c r="N29" s="118">
        <f t="shared" si="7"/>
        <v>37.937816528301653</v>
      </c>
      <c r="O29" s="118">
        <f t="shared" si="7"/>
        <v>38.45719515303184</v>
      </c>
      <c r="P29" s="118">
        <f t="shared" si="7"/>
        <v>38.214472676042838</v>
      </c>
      <c r="Q29" s="118">
        <f t="shared" si="7"/>
        <v>37.873104455008189</v>
      </c>
    </row>
    <row r="30" spans="1:17" x14ac:dyDescent="0.25">
      <c r="A30" s="123"/>
      <c r="B30" s="122"/>
      <c r="C30" s="122"/>
      <c r="D30" s="122"/>
      <c r="E30" s="122"/>
      <c r="F30" s="122"/>
      <c r="G30" s="122"/>
      <c r="H30" s="122"/>
      <c r="I30" s="122"/>
      <c r="J30" s="122"/>
      <c r="K30" s="122"/>
      <c r="L30" s="122"/>
      <c r="M30" s="122"/>
      <c r="N30" s="122"/>
      <c r="O30" s="122"/>
      <c r="P30" s="122"/>
      <c r="Q30" s="122"/>
    </row>
    <row r="31" spans="1:17" x14ac:dyDescent="0.25">
      <c r="A31" s="31" t="s">
        <v>77</v>
      </c>
      <c r="B31" s="217"/>
      <c r="C31" s="217"/>
      <c r="D31" s="217"/>
      <c r="E31" s="217"/>
      <c r="F31" s="217"/>
      <c r="G31" s="217"/>
      <c r="H31" s="217"/>
      <c r="I31" s="217"/>
      <c r="J31" s="217"/>
      <c r="K31" s="217"/>
      <c r="L31" s="217"/>
      <c r="M31" s="217"/>
      <c r="N31" s="217"/>
      <c r="O31" s="217"/>
      <c r="P31" s="217"/>
      <c r="Q31" s="217"/>
    </row>
    <row r="32" spans="1:17" x14ac:dyDescent="0.25">
      <c r="A32" s="50" t="s">
        <v>69</v>
      </c>
      <c r="B32" s="38">
        <v>0</v>
      </c>
      <c r="C32" s="38">
        <v>0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1.7184878749797068</v>
      </c>
      <c r="M32" s="38">
        <v>1.8859890706029636</v>
      </c>
      <c r="N32" s="38">
        <v>1.8834318189445016</v>
      </c>
      <c r="O32" s="38">
        <v>1.8870695868571434</v>
      </c>
      <c r="P32" s="38">
        <v>1.9807789119180639</v>
      </c>
      <c r="Q32" s="38">
        <v>1.981551614966206</v>
      </c>
    </row>
    <row r="33" spans="1:17" x14ac:dyDescent="0.25">
      <c r="A33" s="55" t="s">
        <v>33</v>
      </c>
      <c r="B33" s="54">
        <v>0</v>
      </c>
      <c r="C33" s="54">
        <v>0</v>
      </c>
      <c r="D33" s="54">
        <v>0</v>
      </c>
      <c r="E33" s="54">
        <v>0</v>
      </c>
      <c r="F33" s="54">
        <v>0</v>
      </c>
      <c r="G33" s="54">
        <v>0</v>
      </c>
      <c r="H33" s="54">
        <v>0</v>
      </c>
      <c r="I33" s="54">
        <v>0</v>
      </c>
      <c r="J33" s="54">
        <v>0</v>
      </c>
      <c r="K33" s="54">
        <v>0</v>
      </c>
      <c r="L33" s="54">
        <v>0</v>
      </c>
      <c r="M33" s="54">
        <v>0</v>
      </c>
      <c r="N33" s="54">
        <v>0</v>
      </c>
      <c r="O33" s="54">
        <v>0</v>
      </c>
      <c r="P33" s="54">
        <v>0</v>
      </c>
      <c r="Q33" s="54">
        <v>0</v>
      </c>
    </row>
    <row r="34" spans="1:17" x14ac:dyDescent="0.25">
      <c r="A34" s="52" t="s">
        <v>32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3" t="s">
        <v>31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30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76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3" t="s">
        <v>29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28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2" t="s">
        <v>27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66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25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2" t="s">
        <v>24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3" t="s">
        <v>23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53" t="s">
        <v>74</v>
      </c>
      <c r="B45" s="51">
        <v>0</v>
      </c>
      <c r="C45" s="51">
        <v>0</v>
      </c>
      <c r="D45" s="51">
        <v>0</v>
      </c>
      <c r="E45" s="51">
        <v>0</v>
      </c>
      <c r="F45" s="51">
        <v>0</v>
      </c>
      <c r="G45" s="51">
        <v>0</v>
      </c>
      <c r="H45" s="51">
        <v>0</v>
      </c>
      <c r="I45" s="51">
        <v>0</v>
      </c>
      <c r="J45" s="51">
        <v>0</v>
      </c>
      <c r="K45" s="51">
        <v>0</v>
      </c>
      <c r="L45" s="51">
        <v>0</v>
      </c>
      <c r="M45" s="51">
        <v>0</v>
      </c>
      <c r="N45" s="51">
        <v>0</v>
      </c>
      <c r="O45" s="51">
        <v>0</v>
      </c>
      <c r="P45" s="51">
        <v>0</v>
      </c>
      <c r="Q45" s="51">
        <v>0</v>
      </c>
    </row>
    <row r="46" spans="1:17" x14ac:dyDescent="0.25">
      <c r="A46" s="53" t="s">
        <v>73</v>
      </c>
      <c r="B46" s="51">
        <v>0</v>
      </c>
      <c r="C46" s="51">
        <v>0</v>
      </c>
      <c r="D46" s="51">
        <v>0</v>
      </c>
      <c r="E46" s="51">
        <v>0</v>
      </c>
      <c r="F46" s="51">
        <v>0</v>
      </c>
      <c r="G46" s="51">
        <v>0</v>
      </c>
      <c r="H46" s="51">
        <v>0</v>
      </c>
      <c r="I46" s="51">
        <v>0</v>
      </c>
      <c r="J46" s="51">
        <v>0</v>
      </c>
      <c r="K46" s="51">
        <v>0</v>
      </c>
      <c r="L46" s="51">
        <v>0</v>
      </c>
      <c r="M46" s="51">
        <v>0</v>
      </c>
      <c r="N46" s="51">
        <v>0</v>
      </c>
      <c r="O46" s="51">
        <v>0</v>
      </c>
      <c r="P46" s="51">
        <v>0</v>
      </c>
      <c r="Q46" s="51">
        <v>0</v>
      </c>
    </row>
    <row r="47" spans="1:17" x14ac:dyDescent="0.25">
      <c r="A47" s="53" t="s">
        <v>72</v>
      </c>
      <c r="B47" s="51">
        <v>0</v>
      </c>
      <c r="C47" s="51">
        <v>0</v>
      </c>
      <c r="D47" s="51">
        <v>0</v>
      </c>
      <c r="E47" s="51">
        <v>0</v>
      </c>
      <c r="F47" s="51">
        <v>0</v>
      </c>
      <c r="G47" s="51">
        <v>0</v>
      </c>
      <c r="H47" s="51">
        <v>0</v>
      </c>
      <c r="I47" s="51">
        <v>0</v>
      </c>
      <c r="J47" s="51">
        <v>0</v>
      </c>
      <c r="K47" s="51">
        <v>0</v>
      </c>
      <c r="L47" s="51">
        <v>0</v>
      </c>
      <c r="M47" s="51">
        <v>0</v>
      </c>
      <c r="N47" s="51">
        <v>0</v>
      </c>
      <c r="O47" s="51">
        <v>0</v>
      </c>
      <c r="P47" s="51">
        <v>0</v>
      </c>
      <c r="Q47" s="51">
        <v>0</v>
      </c>
    </row>
    <row r="48" spans="1:17" x14ac:dyDescent="0.25">
      <c r="A48" s="53" t="s">
        <v>71</v>
      </c>
      <c r="B48" s="51">
        <v>0</v>
      </c>
      <c r="C48" s="51">
        <v>0</v>
      </c>
      <c r="D48" s="51">
        <v>0</v>
      </c>
      <c r="E48" s="51">
        <v>0</v>
      </c>
      <c r="F48" s="51">
        <v>0</v>
      </c>
      <c r="G48" s="51">
        <v>0</v>
      </c>
      <c r="H48" s="51">
        <v>0</v>
      </c>
      <c r="I48" s="51">
        <v>0</v>
      </c>
      <c r="J48" s="51">
        <v>0</v>
      </c>
      <c r="K48" s="51">
        <v>0</v>
      </c>
      <c r="L48" s="51">
        <v>0</v>
      </c>
      <c r="M48" s="51">
        <v>0</v>
      </c>
      <c r="N48" s="51">
        <v>0</v>
      </c>
      <c r="O48" s="51">
        <v>0</v>
      </c>
      <c r="P48" s="51">
        <v>0</v>
      </c>
      <c r="Q48" s="51">
        <v>0</v>
      </c>
    </row>
    <row r="49" spans="1:17" x14ac:dyDescent="0.25">
      <c r="A49" s="52" t="s">
        <v>22</v>
      </c>
      <c r="B49" s="51">
        <v>0</v>
      </c>
      <c r="C49" s="51">
        <v>0</v>
      </c>
      <c r="D49" s="51">
        <v>0</v>
      </c>
      <c r="E49" s="51">
        <v>0</v>
      </c>
      <c r="F49" s="51">
        <v>0</v>
      </c>
      <c r="G49" s="51">
        <v>0</v>
      </c>
      <c r="H49" s="51">
        <v>0</v>
      </c>
      <c r="I49" s="51">
        <v>0</v>
      </c>
      <c r="J49" s="51">
        <v>0</v>
      </c>
      <c r="K49" s="51">
        <v>0</v>
      </c>
      <c r="L49" s="51">
        <v>0</v>
      </c>
      <c r="M49" s="51">
        <v>0</v>
      </c>
      <c r="N49" s="51">
        <v>0</v>
      </c>
      <c r="O49" s="51">
        <v>0</v>
      </c>
      <c r="P49" s="51">
        <v>0</v>
      </c>
      <c r="Q49" s="51">
        <v>0</v>
      </c>
    </row>
    <row r="50" spans="1:17" x14ac:dyDescent="0.25">
      <c r="A50" s="63" t="s">
        <v>21</v>
      </c>
      <c r="B50" s="62">
        <v>0</v>
      </c>
      <c r="C50" s="62">
        <v>0</v>
      </c>
      <c r="D50" s="62">
        <v>0</v>
      </c>
      <c r="E50" s="62">
        <v>0</v>
      </c>
      <c r="F50" s="62">
        <v>0</v>
      </c>
      <c r="G50" s="62">
        <v>0</v>
      </c>
      <c r="H50" s="62">
        <v>0</v>
      </c>
      <c r="I50" s="62">
        <v>0</v>
      </c>
      <c r="J50" s="62">
        <v>0</v>
      </c>
      <c r="K50" s="62">
        <v>0</v>
      </c>
      <c r="L50" s="62">
        <v>1.7184878749797068</v>
      </c>
      <c r="M50" s="62">
        <v>1.8859890706029636</v>
      </c>
      <c r="N50" s="62">
        <v>1.8834318189445016</v>
      </c>
      <c r="O50" s="62">
        <v>1.8870695868571434</v>
      </c>
      <c r="P50" s="62">
        <v>1.9807789119180639</v>
      </c>
      <c r="Q50" s="62">
        <v>1.981551614966206</v>
      </c>
    </row>
    <row r="51" spans="1:17" x14ac:dyDescent="0.25">
      <c r="A51" s="191" t="s">
        <v>105</v>
      </c>
      <c r="B51" s="190">
        <f t="shared" ref="B51:Q51" si="8">SUM(B52:B54)</f>
        <v>0</v>
      </c>
      <c r="C51" s="190">
        <f t="shared" si="8"/>
        <v>0</v>
      </c>
      <c r="D51" s="190">
        <f t="shared" si="8"/>
        <v>0</v>
      </c>
      <c r="E51" s="190">
        <f t="shared" si="8"/>
        <v>0</v>
      </c>
      <c r="F51" s="190">
        <f t="shared" si="8"/>
        <v>0</v>
      </c>
      <c r="G51" s="190">
        <f t="shared" si="8"/>
        <v>0</v>
      </c>
      <c r="H51" s="190">
        <f t="shared" si="8"/>
        <v>0</v>
      </c>
      <c r="I51" s="190">
        <f t="shared" si="8"/>
        <v>0</v>
      </c>
      <c r="J51" s="190">
        <f t="shared" si="8"/>
        <v>0</v>
      </c>
      <c r="K51" s="190">
        <f t="shared" si="8"/>
        <v>0</v>
      </c>
      <c r="L51" s="190">
        <f t="shared" si="8"/>
        <v>1.7184878749797068</v>
      </c>
      <c r="M51" s="190">
        <f t="shared" si="8"/>
        <v>1.8859890706029634</v>
      </c>
      <c r="N51" s="190">
        <f t="shared" si="8"/>
        <v>1.8834318189445016</v>
      </c>
      <c r="O51" s="190">
        <f t="shared" si="8"/>
        <v>1.8870695868571432</v>
      </c>
      <c r="P51" s="190">
        <f t="shared" si="8"/>
        <v>1.9807789119180637</v>
      </c>
      <c r="Q51" s="190">
        <f t="shared" si="8"/>
        <v>1.9815516149662062</v>
      </c>
    </row>
    <row r="52" spans="1:17" x14ac:dyDescent="0.25">
      <c r="A52" s="216" t="s">
        <v>35</v>
      </c>
      <c r="B52" s="215">
        <v>0</v>
      </c>
      <c r="C52" s="215">
        <v>0</v>
      </c>
      <c r="D52" s="215">
        <v>0</v>
      </c>
      <c r="E52" s="215">
        <v>0</v>
      </c>
      <c r="F52" s="215">
        <v>0</v>
      </c>
      <c r="G52" s="215">
        <v>0</v>
      </c>
      <c r="H52" s="215">
        <v>0</v>
      </c>
      <c r="I52" s="215">
        <v>0</v>
      </c>
      <c r="J52" s="215">
        <v>0</v>
      </c>
      <c r="K52" s="215">
        <v>0</v>
      </c>
      <c r="L52" s="215">
        <v>0</v>
      </c>
      <c r="M52" s="215">
        <v>0</v>
      </c>
      <c r="N52" s="215">
        <v>0</v>
      </c>
      <c r="O52" s="215">
        <v>0</v>
      </c>
      <c r="P52" s="215">
        <v>0</v>
      </c>
      <c r="Q52" s="215">
        <v>0</v>
      </c>
    </row>
    <row r="53" spans="1:17" x14ac:dyDescent="0.25">
      <c r="A53" s="179" t="s">
        <v>56</v>
      </c>
      <c r="B53" s="214">
        <v>0</v>
      </c>
      <c r="C53" s="214">
        <v>0</v>
      </c>
      <c r="D53" s="214">
        <v>0</v>
      </c>
      <c r="E53" s="214">
        <v>0</v>
      </c>
      <c r="F53" s="214">
        <v>0</v>
      </c>
      <c r="G53" s="214">
        <v>0</v>
      </c>
      <c r="H53" s="214">
        <v>0</v>
      </c>
      <c r="I53" s="214">
        <v>0</v>
      </c>
      <c r="J53" s="214">
        <v>0</v>
      </c>
      <c r="K53" s="214">
        <v>0</v>
      </c>
      <c r="L53" s="214">
        <v>0</v>
      </c>
      <c r="M53" s="214">
        <v>0</v>
      </c>
      <c r="N53" s="214">
        <v>0</v>
      </c>
      <c r="O53" s="214">
        <v>0</v>
      </c>
      <c r="P53" s="214">
        <v>0</v>
      </c>
      <c r="Q53" s="214">
        <v>0</v>
      </c>
    </row>
    <row r="54" spans="1:17" x14ac:dyDescent="0.25">
      <c r="A54" s="119" t="s">
        <v>55</v>
      </c>
      <c r="B54" s="213">
        <v>0</v>
      </c>
      <c r="C54" s="213">
        <v>0</v>
      </c>
      <c r="D54" s="213">
        <v>0</v>
      </c>
      <c r="E54" s="213">
        <v>0</v>
      </c>
      <c r="F54" s="213">
        <v>0</v>
      </c>
      <c r="G54" s="213">
        <v>0</v>
      </c>
      <c r="H54" s="213">
        <v>0</v>
      </c>
      <c r="I54" s="213">
        <v>0</v>
      </c>
      <c r="J54" s="213">
        <v>0</v>
      </c>
      <c r="K54" s="213">
        <v>0</v>
      </c>
      <c r="L54" s="213">
        <v>1.7184878749797068</v>
      </c>
      <c r="M54" s="213">
        <v>1.8859890706029634</v>
      </c>
      <c r="N54" s="213">
        <v>1.8834318189445016</v>
      </c>
      <c r="O54" s="213">
        <v>1.8870695868571432</v>
      </c>
      <c r="P54" s="213">
        <v>1.9807789119180637</v>
      </c>
      <c r="Q54" s="213">
        <v>1.9815516149662062</v>
      </c>
    </row>
    <row r="55" spans="1:17" x14ac:dyDescent="0.25">
      <c r="B55" s="13"/>
    </row>
    <row r="56" spans="1:17" x14ac:dyDescent="0.25">
      <c r="A56" s="31" t="s">
        <v>63</v>
      </c>
      <c r="B56" s="70">
        <f>SUM(B57:B59)</f>
        <v>0</v>
      </c>
      <c r="C56" s="70">
        <f t="shared" ref="C56:Q56" si="9">SUM(C57:C59)</f>
        <v>0</v>
      </c>
      <c r="D56" s="70">
        <f t="shared" si="9"/>
        <v>0</v>
      </c>
      <c r="E56" s="70">
        <f t="shared" si="9"/>
        <v>0</v>
      </c>
      <c r="F56" s="70">
        <f t="shared" si="9"/>
        <v>0</v>
      </c>
      <c r="G56" s="70">
        <f t="shared" si="9"/>
        <v>0</v>
      </c>
      <c r="H56" s="70">
        <f t="shared" si="9"/>
        <v>0</v>
      </c>
      <c r="I56" s="70">
        <f t="shared" si="9"/>
        <v>0</v>
      </c>
      <c r="J56" s="70">
        <f t="shared" si="9"/>
        <v>0</v>
      </c>
      <c r="K56" s="70">
        <f t="shared" si="9"/>
        <v>0</v>
      </c>
      <c r="L56" s="70">
        <f t="shared" si="9"/>
        <v>0</v>
      </c>
      <c r="M56" s="70">
        <f t="shared" si="9"/>
        <v>0</v>
      </c>
      <c r="N56" s="70">
        <f t="shared" si="9"/>
        <v>0</v>
      </c>
      <c r="O56" s="70">
        <f t="shared" si="9"/>
        <v>0</v>
      </c>
      <c r="P56" s="70">
        <f t="shared" si="9"/>
        <v>0</v>
      </c>
      <c r="Q56" s="70">
        <f t="shared" si="9"/>
        <v>0</v>
      </c>
    </row>
    <row r="57" spans="1:17" x14ac:dyDescent="0.25">
      <c r="A57" s="121" t="s">
        <v>35</v>
      </c>
      <c r="B57" s="120">
        <f>PPA_emi!B5</f>
        <v>0</v>
      </c>
      <c r="C57" s="120">
        <f>PPA_emi!C5</f>
        <v>0</v>
      </c>
      <c r="D57" s="120">
        <f>PPA_emi!D5</f>
        <v>0</v>
      </c>
      <c r="E57" s="120">
        <f>PPA_emi!E5</f>
        <v>0</v>
      </c>
      <c r="F57" s="120">
        <f>PPA_emi!F5</f>
        <v>0</v>
      </c>
      <c r="G57" s="120">
        <f>PPA_emi!G5</f>
        <v>0</v>
      </c>
      <c r="H57" s="120">
        <f>PPA_emi!H5</f>
        <v>0</v>
      </c>
      <c r="I57" s="120">
        <f>PPA_emi!I5</f>
        <v>0</v>
      </c>
      <c r="J57" s="120">
        <f>PPA_emi!J5</f>
        <v>0</v>
      </c>
      <c r="K57" s="120">
        <f>PPA_emi!K5</f>
        <v>0</v>
      </c>
      <c r="L57" s="120">
        <f>PPA_emi!L5</f>
        <v>0</v>
      </c>
      <c r="M57" s="120">
        <f>PPA_emi!M5</f>
        <v>0</v>
      </c>
      <c r="N57" s="120">
        <f>PPA_emi!N5</f>
        <v>0</v>
      </c>
      <c r="O57" s="120">
        <f>PPA_emi!O5</f>
        <v>0</v>
      </c>
      <c r="P57" s="120">
        <f>PPA_emi!P5</f>
        <v>0</v>
      </c>
      <c r="Q57" s="120">
        <f>PPA_emi!Q5</f>
        <v>0</v>
      </c>
    </row>
    <row r="58" spans="1:17" x14ac:dyDescent="0.25">
      <c r="A58" s="179" t="s">
        <v>56</v>
      </c>
      <c r="B58" s="189">
        <f>PPA_emi!B31</f>
        <v>0</v>
      </c>
      <c r="C58" s="189">
        <f>PPA_emi!C31</f>
        <v>0</v>
      </c>
      <c r="D58" s="189">
        <f>PPA_emi!D31</f>
        <v>0</v>
      </c>
      <c r="E58" s="189">
        <f>PPA_emi!E31</f>
        <v>0</v>
      </c>
      <c r="F58" s="189">
        <f>PPA_emi!F31</f>
        <v>0</v>
      </c>
      <c r="G58" s="189">
        <f>PPA_emi!G31</f>
        <v>0</v>
      </c>
      <c r="H58" s="189">
        <f>PPA_emi!H31</f>
        <v>0</v>
      </c>
      <c r="I58" s="189">
        <f>PPA_emi!I31</f>
        <v>0</v>
      </c>
      <c r="J58" s="189">
        <f>PPA_emi!J31</f>
        <v>0</v>
      </c>
      <c r="K58" s="189">
        <f>PPA_emi!K31</f>
        <v>0</v>
      </c>
      <c r="L58" s="189">
        <f>PPA_emi!L31</f>
        <v>0</v>
      </c>
      <c r="M58" s="189">
        <f>PPA_emi!M31</f>
        <v>0</v>
      </c>
      <c r="N58" s="189">
        <f>PPA_emi!N31</f>
        <v>0</v>
      </c>
      <c r="O58" s="189">
        <f>PPA_emi!O31</f>
        <v>0</v>
      </c>
      <c r="P58" s="189">
        <f>PPA_emi!P31</f>
        <v>0</v>
      </c>
      <c r="Q58" s="189">
        <f>PPA_emi!Q31</f>
        <v>0</v>
      </c>
    </row>
    <row r="59" spans="1:17" x14ac:dyDescent="0.25">
      <c r="A59" s="119" t="s">
        <v>55</v>
      </c>
      <c r="B59" s="118">
        <f>PPA_emi!B81</f>
        <v>0</v>
      </c>
      <c r="C59" s="118">
        <f>PPA_emi!C81</f>
        <v>0</v>
      </c>
      <c r="D59" s="118">
        <f>PPA_emi!D81</f>
        <v>0</v>
      </c>
      <c r="E59" s="118">
        <f>PPA_emi!E81</f>
        <v>0</v>
      </c>
      <c r="F59" s="118">
        <f>PPA_emi!F81</f>
        <v>0</v>
      </c>
      <c r="G59" s="118">
        <f>PPA_emi!G81</f>
        <v>0</v>
      </c>
      <c r="H59" s="118">
        <f>PPA_emi!H81</f>
        <v>0</v>
      </c>
      <c r="I59" s="118">
        <f>PPA_emi!I81</f>
        <v>0</v>
      </c>
      <c r="J59" s="118">
        <f>PPA_emi!J81</f>
        <v>0</v>
      </c>
      <c r="K59" s="118">
        <f>PPA_emi!K81</f>
        <v>0</v>
      </c>
      <c r="L59" s="118">
        <f>PPA_emi!L81</f>
        <v>0</v>
      </c>
      <c r="M59" s="118">
        <f>PPA_emi!M81</f>
        <v>0</v>
      </c>
      <c r="N59" s="118">
        <f>PPA_emi!N81</f>
        <v>0</v>
      </c>
      <c r="O59" s="118">
        <f>PPA_emi!O81</f>
        <v>0</v>
      </c>
      <c r="P59" s="118">
        <f>PPA_emi!P81</f>
        <v>0</v>
      </c>
      <c r="Q59" s="118">
        <f>PPA_emi!Q81</f>
        <v>0</v>
      </c>
    </row>
    <row r="60" spans="1:17" x14ac:dyDescent="0.25">
      <c r="A60" s="117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</row>
    <row r="61" spans="1:17" x14ac:dyDescent="0.25">
      <c r="A61" s="184" t="s">
        <v>104</v>
      </c>
      <c r="B61" s="212"/>
      <c r="C61" s="212"/>
      <c r="D61" s="212"/>
      <c r="E61" s="212"/>
      <c r="F61" s="212"/>
      <c r="G61" s="212"/>
      <c r="H61" s="212"/>
      <c r="I61" s="212"/>
      <c r="J61" s="212"/>
      <c r="K61" s="212"/>
      <c r="L61" s="212"/>
      <c r="M61" s="212"/>
      <c r="N61" s="212"/>
      <c r="O61" s="212"/>
      <c r="P61" s="212"/>
      <c r="Q61" s="212"/>
    </row>
    <row r="62" spans="1:17" x14ac:dyDescent="0.25">
      <c r="A62" s="110" t="s">
        <v>35</v>
      </c>
      <c r="B62" s="187" t="str">
        <f t="shared" ref="B62:Q62" si="10">IF(B$10=0,"",B$5/B$10*1000)</f>
        <v/>
      </c>
      <c r="C62" s="187" t="str">
        <f t="shared" si="10"/>
        <v/>
      </c>
      <c r="D62" s="187" t="str">
        <f t="shared" si="10"/>
        <v/>
      </c>
      <c r="E62" s="187" t="str">
        <f t="shared" si="10"/>
        <v/>
      </c>
      <c r="F62" s="187" t="str">
        <f t="shared" si="10"/>
        <v/>
      </c>
      <c r="G62" s="187" t="str">
        <f t="shared" si="10"/>
        <v/>
      </c>
      <c r="H62" s="187" t="str">
        <f t="shared" si="10"/>
        <v/>
      </c>
      <c r="I62" s="187" t="str">
        <f t="shared" si="10"/>
        <v/>
      </c>
      <c r="J62" s="187" t="str">
        <f t="shared" si="10"/>
        <v/>
      </c>
      <c r="K62" s="187" t="str">
        <f t="shared" si="10"/>
        <v/>
      </c>
      <c r="L62" s="187" t="str">
        <f t="shared" si="10"/>
        <v/>
      </c>
      <c r="M62" s="187" t="str">
        <f t="shared" si="10"/>
        <v/>
      </c>
      <c r="N62" s="187" t="str">
        <f t="shared" si="10"/>
        <v/>
      </c>
      <c r="O62" s="187" t="str">
        <f t="shared" si="10"/>
        <v/>
      </c>
      <c r="P62" s="187" t="str">
        <f t="shared" si="10"/>
        <v/>
      </c>
      <c r="Q62" s="187" t="str">
        <f t="shared" si="10"/>
        <v/>
      </c>
    </row>
    <row r="63" spans="1:17" x14ac:dyDescent="0.25">
      <c r="A63" s="180" t="s">
        <v>56</v>
      </c>
      <c r="B63" s="186" t="str">
        <f t="shared" ref="B63:Q63" si="11">IF(B$11=0,"",B$6/B$11*1000)</f>
        <v/>
      </c>
      <c r="C63" s="186" t="str">
        <f t="shared" si="11"/>
        <v/>
      </c>
      <c r="D63" s="186" t="str">
        <f t="shared" si="11"/>
        <v/>
      </c>
      <c r="E63" s="186" t="str">
        <f t="shared" si="11"/>
        <v/>
      </c>
      <c r="F63" s="186" t="str">
        <f t="shared" si="11"/>
        <v/>
      </c>
      <c r="G63" s="186" t="str">
        <f t="shared" si="11"/>
        <v/>
      </c>
      <c r="H63" s="186" t="str">
        <f t="shared" si="11"/>
        <v/>
      </c>
      <c r="I63" s="186" t="str">
        <f t="shared" si="11"/>
        <v/>
      </c>
      <c r="J63" s="186" t="str">
        <f t="shared" si="11"/>
        <v/>
      </c>
      <c r="K63" s="186" t="str">
        <f t="shared" si="11"/>
        <v/>
      </c>
      <c r="L63" s="186" t="str">
        <f t="shared" si="11"/>
        <v/>
      </c>
      <c r="M63" s="186" t="str">
        <f t="shared" si="11"/>
        <v/>
      </c>
      <c r="N63" s="186" t="str">
        <f t="shared" si="11"/>
        <v/>
      </c>
      <c r="O63" s="186" t="str">
        <f t="shared" si="11"/>
        <v/>
      </c>
      <c r="P63" s="186" t="str">
        <f t="shared" si="11"/>
        <v/>
      </c>
      <c r="Q63" s="186" t="str">
        <f t="shared" si="11"/>
        <v/>
      </c>
    </row>
    <row r="64" spans="1:17" x14ac:dyDescent="0.25">
      <c r="A64" s="108" t="s">
        <v>55</v>
      </c>
      <c r="B64" s="185" t="str">
        <f t="shared" ref="B64:Q64" si="12">IF(B$12=0,"",B$7/B$12*1000)</f>
        <v/>
      </c>
      <c r="C64" s="185" t="str">
        <f t="shared" si="12"/>
        <v/>
      </c>
      <c r="D64" s="185" t="str">
        <f t="shared" si="12"/>
        <v/>
      </c>
      <c r="E64" s="185" t="str">
        <f t="shared" si="12"/>
        <v/>
      </c>
      <c r="F64" s="185" t="str">
        <f t="shared" si="12"/>
        <v/>
      </c>
      <c r="G64" s="185" t="str">
        <f t="shared" si="12"/>
        <v/>
      </c>
      <c r="H64" s="185" t="str">
        <f t="shared" si="12"/>
        <v/>
      </c>
      <c r="I64" s="185" t="str">
        <f t="shared" si="12"/>
        <v/>
      </c>
      <c r="J64" s="185" t="str">
        <f t="shared" si="12"/>
        <v/>
      </c>
      <c r="K64" s="185" t="str">
        <f t="shared" si="12"/>
        <v/>
      </c>
      <c r="L64" s="185">
        <f t="shared" si="12"/>
        <v>5492</v>
      </c>
      <c r="M64" s="185">
        <f t="shared" si="12"/>
        <v>5488.1831992325897</v>
      </c>
      <c r="N64" s="185">
        <f t="shared" si="12"/>
        <v>5484.1548122369541</v>
      </c>
      <c r="O64" s="185">
        <f t="shared" si="12"/>
        <v>5480.3334555264173</v>
      </c>
      <c r="P64" s="185">
        <f t="shared" si="12"/>
        <v>5458.1853737433148</v>
      </c>
      <c r="Q64" s="185">
        <f t="shared" si="12"/>
        <v>5443.4806177910923</v>
      </c>
    </row>
    <row r="65" spans="1:17" x14ac:dyDescent="0.25">
      <c r="A65" s="184" t="s">
        <v>103</v>
      </c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</row>
    <row r="66" spans="1:17" x14ac:dyDescent="0.25">
      <c r="A66" s="110" t="s">
        <v>35</v>
      </c>
      <c r="B66" s="113" t="str">
        <f t="shared" ref="B66:Q66" si="13">IF(B$52=0,"",B$52/B$10)</f>
        <v/>
      </c>
      <c r="C66" s="113" t="str">
        <f t="shared" si="13"/>
        <v/>
      </c>
      <c r="D66" s="113" t="str">
        <f t="shared" si="13"/>
        <v/>
      </c>
      <c r="E66" s="113" t="str">
        <f t="shared" si="13"/>
        <v/>
      </c>
      <c r="F66" s="113" t="str">
        <f t="shared" si="13"/>
        <v/>
      </c>
      <c r="G66" s="113" t="str">
        <f t="shared" si="13"/>
        <v/>
      </c>
      <c r="H66" s="113" t="str">
        <f t="shared" si="13"/>
        <v/>
      </c>
      <c r="I66" s="113" t="str">
        <f t="shared" si="13"/>
        <v/>
      </c>
      <c r="J66" s="113" t="str">
        <f t="shared" si="13"/>
        <v/>
      </c>
      <c r="K66" s="113" t="str">
        <f t="shared" si="13"/>
        <v/>
      </c>
      <c r="L66" s="113" t="str">
        <f t="shared" si="13"/>
        <v/>
      </c>
      <c r="M66" s="113" t="str">
        <f t="shared" si="13"/>
        <v/>
      </c>
      <c r="N66" s="113" t="str">
        <f t="shared" si="13"/>
        <v/>
      </c>
      <c r="O66" s="113" t="str">
        <f t="shared" si="13"/>
        <v/>
      </c>
      <c r="P66" s="113" t="str">
        <f t="shared" si="13"/>
        <v/>
      </c>
      <c r="Q66" s="113" t="str">
        <f t="shared" si="13"/>
        <v/>
      </c>
    </row>
    <row r="67" spans="1:17" x14ac:dyDescent="0.25">
      <c r="A67" s="180" t="s">
        <v>56</v>
      </c>
      <c r="B67" s="182" t="str">
        <f t="shared" ref="B67:Q67" si="14">IF(B$53=0,"",B$53/B$11)</f>
        <v/>
      </c>
      <c r="C67" s="182" t="str">
        <f t="shared" si="14"/>
        <v/>
      </c>
      <c r="D67" s="182" t="str">
        <f t="shared" si="14"/>
        <v/>
      </c>
      <c r="E67" s="182" t="str">
        <f t="shared" si="14"/>
        <v/>
      </c>
      <c r="F67" s="182" t="str">
        <f t="shared" si="14"/>
        <v/>
      </c>
      <c r="G67" s="182" t="str">
        <f t="shared" si="14"/>
        <v/>
      </c>
      <c r="H67" s="182" t="str">
        <f t="shared" si="14"/>
        <v/>
      </c>
      <c r="I67" s="182" t="str">
        <f t="shared" si="14"/>
        <v/>
      </c>
      <c r="J67" s="182" t="str">
        <f t="shared" si="14"/>
        <v/>
      </c>
      <c r="K67" s="182" t="str">
        <f t="shared" si="14"/>
        <v/>
      </c>
      <c r="L67" s="182" t="str">
        <f t="shared" si="14"/>
        <v/>
      </c>
      <c r="M67" s="182" t="str">
        <f t="shared" si="14"/>
        <v/>
      </c>
      <c r="N67" s="182" t="str">
        <f t="shared" si="14"/>
        <v/>
      </c>
      <c r="O67" s="182" t="str">
        <f t="shared" si="14"/>
        <v/>
      </c>
      <c r="P67" s="182" t="str">
        <f t="shared" si="14"/>
        <v/>
      </c>
      <c r="Q67" s="182" t="str">
        <f t="shared" si="14"/>
        <v/>
      </c>
    </row>
    <row r="68" spans="1:17" x14ac:dyDescent="0.25">
      <c r="A68" s="108" t="s">
        <v>55</v>
      </c>
      <c r="B68" s="112" t="str">
        <f t="shared" ref="B68:Q68" si="15">IF(B$54=0,"",B$54/B$12)</f>
        <v/>
      </c>
      <c r="C68" s="112" t="str">
        <f t="shared" si="15"/>
        <v/>
      </c>
      <c r="D68" s="112" t="str">
        <f t="shared" si="15"/>
        <v/>
      </c>
      <c r="E68" s="112" t="str">
        <f t="shared" si="15"/>
        <v/>
      </c>
      <c r="F68" s="112" t="str">
        <f t="shared" si="15"/>
        <v/>
      </c>
      <c r="G68" s="112" t="str">
        <f t="shared" si="15"/>
        <v/>
      </c>
      <c r="H68" s="112" t="str">
        <f t="shared" si="15"/>
        <v/>
      </c>
      <c r="I68" s="112" t="str">
        <f t="shared" si="15"/>
        <v/>
      </c>
      <c r="J68" s="112" t="str">
        <f t="shared" si="15"/>
        <v/>
      </c>
      <c r="K68" s="112" t="str">
        <f t="shared" si="15"/>
        <v/>
      </c>
      <c r="L68" s="112">
        <f t="shared" si="15"/>
        <v>0.14453193582524579</v>
      </c>
      <c r="M68" s="112">
        <f t="shared" si="15"/>
        <v>0.15596511298767607</v>
      </c>
      <c r="N68" s="112">
        <f t="shared" si="15"/>
        <v>0.15614352271822271</v>
      </c>
      <c r="O68" s="112">
        <f t="shared" si="15"/>
        <v>0.16348449201692955</v>
      </c>
      <c r="P68" s="112">
        <f t="shared" si="15"/>
        <v>0.16806875564164317</v>
      </c>
      <c r="Q68" s="112">
        <f t="shared" si="15"/>
        <v>0.16340139218767749</v>
      </c>
    </row>
    <row r="69" spans="1:17" x14ac:dyDescent="0.25">
      <c r="A69" s="184" t="s">
        <v>102</v>
      </c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</row>
    <row r="70" spans="1:17" x14ac:dyDescent="0.25">
      <c r="A70" s="110" t="s">
        <v>35</v>
      </c>
      <c r="B70" s="113" t="str">
        <f>IF(PPA_ued!B$5=0,"",PPA_ued!B$5/B$10)</f>
        <v/>
      </c>
      <c r="C70" s="113" t="str">
        <f>IF(PPA_ued!C$5=0,"",PPA_ued!C$5/C$10)</f>
        <v/>
      </c>
      <c r="D70" s="113" t="str">
        <f>IF(PPA_ued!D$5=0,"",PPA_ued!D$5/D$10)</f>
        <v/>
      </c>
      <c r="E70" s="113" t="str">
        <f>IF(PPA_ued!E$5=0,"",PPA_ued!E$5/E$10)</f>
        <v/>
      </c>
      <c r="F70" s="113" t="str">
        <f>IF(PPA_ued!F$5=0,"",PPA_ued!F$5/F$10)</f>
        <v/>
      </c>
      <c r="G70" s="113" t="str">
        <f>IF(PPA_ued!G$5=0,"",PPA_ued!G$5/G$10)</f>
        <v/>
      </c>
      <c r="H70" s="113" t="str">
        <f>IF(PPA_ued!H$5=0,"",PPA_ued!H$5/H$10)</f>
        <v/>
      </c>
      <c r="I70" s="113" t="str">
        <f>IF(PPA_ued!I$5=0,"",PPA_ued!I$5/I$10)</f>
        <v/>
      </c>
      <c r="J70" s="113" t="str">
        <f>IF(PPA_ued!J$5=0,"",PPA_ued!J$5/J$10)</f>
        <v/>
      </c>
      <c r="K70" s="113" t="str">
        <f>IF(PPA_ued!K$5=0,"",PPA_ued!K$5/K$10)</f>
        <v/>
      </c>
      <c r="L70" s="113" t="str">
        <f>IF(PPA_ued!L$5=0,"",PPA_ued!L$5/L$10)</f>
        <v/>
      </c>
      <c r="M70" s="113" t="str">
        <f>IF(PPA_ued!M$5=0,"",PPA_ued!M$5/M$10)</f>
        <v/>
      </c>
      <c r="N70" s="113" t="str">
        <f>IF(PPA_ued!N$5=0,"",PPA_ued!N$5/N$10)</f>
        <v/>
      </c>
      <c r="O70" s="113" t="str">
        <f>IF(PPA_ued!O$5=0,"",PPA_ued!O$5/O$10)</f>
        <v/>
      </c>
      <c r="P70" s="113" t="str">
        <f>IF(PPA_ued!P$5=0,"",PPA_ued!P$5/P$10)</f>
        <v/>
      </c>
      <c r="Q70" s="113" t="str">
        <f>IF(PPA_ued!Q$5=0,"",PPA_ued!Q$5/Q$10)</f>
        <v/>
      </c>
    </row>
    <row r="71" spans="1:17" x14ac:dyDescent="0.25">
      <c r="A71" s="180" t="s">
        <v>56</v>
      </c>
      <c r="B71" s="182" t="str">
        <f>IF(PPA_ued!B$31=0,"",PPA_ued!B$31/B$11)</f>
        <v/>
      </c>
      <c r="C71" s="182" t="str">
        <f>IF(PPA_ued!C$31=0,"",PPA_ued!C$31/C$11)</f>
        <v/>
      </c>
      <c r="D71" s="182" t="str">
        <f>IF(PPA_ued!D$31=0,"",PPA_ued!D$31/D$11)</f>
        <v/>
      </c>
      <c r="E71" s="182" t="str">
        <f>IF(PPA_ued!E$31=0,"",PPA_ued!E$31/E$11)</f>
        <v/>
      </c>
      <c r="F71" s="182" t="str">
        <f>IF(PPA_ued!F$31=0,"",PPA_ued!F$31/F$11)</f>
        <v/>
      </c>
      <c r="G71" s="182" t="str">
        <f>IF(PPA_ued!G$31=0,"",PPA_ued!G$31/G$11)</f>
        <v/>
      </c>
      <c r="H71" s="182" t="str">
        <f>IF(PPA_ued!H$31=0,"",PPA_ued!H$31/H$11)</f>
        <v/>
      </c>
      <c r="I71" s="182" t="str">
        <f>IF(PPA_ued!I$31=0,"",PPA_ued!I$31/I$11)</f>
        <v/>
      </c>
      <c r="J71" s="182" t="str">
        <f>IF(PPA_ued!J$31=0,"",PPA_ued!J$31/J$11)</f>
        <v/>
      </c>
      <c r="K71" s="182" t="str">
        <f>IF(PPA_ued!K$31=0,"",PPA_ued!K$31/K$11)</f>
        <v/>
      </c>
      <c r="L71" s="182" t="str">
        <f>IF(PPA_ued!L$31=0,"",PPA_ued!L$31/L$11)</f>
        <v/>
      </c>
      <c r="M71" s="182" t="str">
        <f>IF(PPA_ued!M$31=0,"",PPA_ued!M$31/M$11)</f>
        <v/>
      </c>
      <c r="N71" s="182" t="str">
        <f>IF(PPA_ued!N$31=0,"",PPA_ued!N$31/N$11)</f>
        <v/>
      </c>
      <c r="O71" s="182" t="str">
        <f>IF(PPA_ued!O$31=0,"",PPA_ued!O$31/O$11)</f>
        <v/>
      </c>
      <c r="P71" s="182" t="str">
        <f>IF(PPA_ued!P$31=0,"",PPA_ued!P$31/P$11)</f>
        <v/>
      </c>
      <c r="Q71" s="182" t="str">
        <f>IF(PPA_ued!Q$31=0,"",PPA_ued!Q$31/Q$11)</f>
        <v/>
      </c>
    </row>
    <row r="72" spans="1:17" x14ac:dyDescent="0.25">
      <c r="A72" s="108" t="s">
        <v>55</v>
      </c>
      <c r="B72" s="112" t="str">
        <f>IF(PPA_ued!B$81=0,"",PPA_ued!B$81/B$12)</f>
        <v/>
      </c>
      <c r="C72" s="112" t="str">
        <f>IF(PPA_ued!C$81=0,"",PPA_ued!C$81/C$12)</f>
        <v/>
      </c>
      <c r="D72" s="112" t="str">
        <f>IF(PPA_ued!D$81=0,"",PPA_ued!D$81/D$12)</f>
        <v/>
      </c>
      <c r="E72" s="112" t="str">
        <f>IF(PPA_ued!E$81=0,"",PPA_ued!E$81/E$12)</f>
        <v/>
      </c>
      <c r="F72" s="112" t="str">
        <f>IF(PPA_ued!F$81=0,"",PPA_ued!F$81/F$12)</f>
        <v/>
      </c>
      <c r="G72" s="112" t="str">
        <f>IF(PPA_ued!G$81=0,"",PPA_ued!G$81/G$12)</f>
        <v/>
      </c>
      <c r="H72" s="112" t="str">
        <f>IF(PPA_ued!H$81=0,"",PPA_ued!H$81/H$12)</f>
        <v/>
      </c>
      <c r="I72" s="112" t="str">
        <f>IF(PPA_ued!I$81=0,"",PPA_ued!I$81/I$12)</f>
        <v/>
      </c>
      <c r="J72" s="112" t="str">
        <f>IF(PPA_ued!J$81=0,"",PPA_ued!J$81/J$12)</f>
        <v/>
      </c>
      <c r="K72" s="112" t="str">
        <f>IF(PPA_ued!K$81=0,"",PPA_ued!K$81/K$12)</f>
        <v/>
      </c>
      <c r="L72" s="112">
        <f>IF(PPA_ued!L$81=0,"",PPA_ued!L$81/L$12)</f>
        <v>9.7160020902124195E-2</v>
      </c>
      <c r="M72" s="112">
        <f>IF(PPA_ued!M$81=0,"",PPA_ued!M$81/M$12)</f>
        <v>0.10484584982108745</v>
      </c>
      <c r="N72" s="112">
        <f>IF(PPA_ued!N$81=0,"",PPA_ued!N$81/N$12)</f>
        <v>0.10496578382079538</v>
      </c>
      <c r="O72" s="112">
        <f>IF(PPA_ued!O$81=0,"",PPA_ued!O$81/O$12)</f>
        <v>0.10990067053930305</v>
      </c>
      <c r="P72" s="112">
        <f>IF(PPA_ued!P$81=0,"",PPA_ued!P$81/P$12)</f>
        <v>0.11298239186998922</v>
      </c>
      <c r="Q72" s="112">
        <f>IF(PPA_ued!Q$81=0,"",PPA_ued!Q$81/Q$12)</f>
        <v>0.10984480758347262</v>
      </c>
    </row>
    <row r="73" spans="1:17" x14ac:dyDescent="0.25">
      <c r="A73" s="39" t="s">
        <v>60</v>
      </c>
      <c r="B73" s="111" t="str">
        <f t="shared" ref="B73:Q73" si="16">IF(B$51=0,"",B$56/B$51)</f>
        <v/>
      </c>
      <c r="C73" s="111" t="str">
        <f t="shared" si="16"/>
        <v/>
      </c>
      <c r="D73" s="111" t="str">
        <f t="shared" si="16"/>
        <v/>
      </c>
      <c r="E73" s="111" t="str">
        <f t="shared" si="16"/>
        <v/>
      </c>
      <c r="F73" s="111" t="str">
        <f t="shared" si="16"/>
        <v/>
      </c>
      <c r="G73" s="111" t="str">
        <f t="shared" si="16"/>
        <v/>
      </c>
      <c r="H73" s="111" t="str">
        <f t="shared" si="16"/>
        <v/>
      </c>
      <c r="I73" s="111" t="str">
        <f t="shared" si="16"/>
        <v/>
      </c>
      <c r="J73" s="111" t="str">
        <f t="shared" si="16"/>
        <v/>
      </c>
      <c r="K73" s="111" t="str">
        <f t="shared" si="16"/>
        <v/>
      </c>
      <c r="L73" s="111">
        <f t="shared" si="16"/>
        <v>0</v>
      </c>
      <c r="M73" s="111">
        <f t="shared" si="16"/>
        <v>0</v>
      </c>
      <c r="N73" s="111">
        <f t="shared" si="16"/>
        <v>0</v>
      </c>
      <c r="O73" s="111">
        <f t="shared" si="16"/>
        <v>0</v>
      </c>
      <c r="P73" s="111">
        <f t="shared" si="16"/>
        <v>0</v>
      </c>
      <c r="Q73" s="111">
        <f t="shared" si="16"/>
        <v>0</v>
      </c>
    </row>
    <row r="74" spans="1:17" x14ac:dyDescent="0.25">
      <c r="A74" s="110" t="s">
        <v>35</v>
      </c>
      <c r="B74" s="109" t="str">
        <f t="shared" ref="B74:Q74" si="17">IF(B$52=0,"",B$57/B$52)</f>
        <v/>
      </c>
      <c r="C74" s="109" t="str">
        <f t="shared" si="17"/>
        <v/>
      </c>
      <c r="D74" s="109" t="str">
        <f t="shared" si="17"/>
        <v/>
      </c>
      <c r="E74" s="109" t="str">
        <f t="shared" si="17"/>
        <v/>
      </c>
      <c r="F74" s="109" t="str">
        <f t="shared" si="17"/>
        <v/>
      </c>
      <c r="G74" s="109" t="str">
        <f t="shared" si="17"/>
        <v/>
      </c>
      <c r="H74" s="109" t="str">
        <f t="shared" si="17"/>
        <v/>
      </c>
      <c r="I74" s="109" t="str">
        <f t="shared" si="17"/>
        <v/>
      </c>
      <c r="J74" s="109" t="str">
        <f t="shared" si="17"/>
        <v/>
      </c>
      <c r="K74" s="109" t="str">
        <f t="shared" si="17"/>
        <v/>
      </c>
      <c r="L74" s="109" t="str">
        <f t="shared" si="17"/>
        <v/>
      </c>
      <c r="M74" s="109" t="str">
        <f t="shared" si="17"/>
        <v/>
      </c>
      <c r="N74" s="109" t="str">
        <f t="shared" si="17"/>
        <v/>
      </c>
      <c r="O74" s="109" t="str">
        <f t="shared" si="17"/>
        <v/>
      </c>
      <c r="P74" s="109" t="str">
        <f t="shared" si="17"/>
        <v/>
      </c>
      <c r="Q74" s="109" t="str">
        <f t="shared" si="17"/>
        <v/>
      </c>
    </row>
    <row r="75" spans="1:17" x14ac:dyDescent="0.25">
      <c r="A75" s="180" t="s">
        <v>56</v>
      </c>
      <c r="B75" s="178" t="str">
        <f t="shared" ref="B75:Q75" si="18">IF(B$53=0,"",B$58/B$53)</f>
        <v/>
      </c>
      <c r="C75" s="178" t="str">
        <f t="shared" si="18"/>
        <v/>
      </c>
      <c r="D75" s="178" t="str">
        <f t="shared" si="18"/>
        <v/>
      </c>
      <c r="E75" s="178" t="str">
        <f t="shared" si="18"/>
        <v/>
      </c>
      <c r="F75" s="178" t="str">
        <f t="shared" si="18"/>
        <v/>
      </c>
      <c r="G75" s="178" t="str">
        <f t="shared" si="18"/>
        <v/>
      </c>
      <c r="H75" s="178" t="str">
        <f t="shared" si="18"/>
        <v/>
      </c>
      <c r="I75" s="178" t="str">
        <f t="shared" si="18"/>
        <v/>
      </c>
      <c r="J75" s="178" t="str">
        <f t="shared" si="18"/>
        <v/>
      </c>
      <c r="K75" s="178" t="str">
        <f t="shared" si="18"/>
        <v/>
      </c>
      <c r="L75" s="178" t="str">
        <f t="shared" si="18"/>
        <v/>
      </c>
      <c r="M75" s="178" t="str">
        <f t="shared" si="18"/>
        <v/>
      </c>
      <c r="N75" s="178" t="str">
        <f t="shared" si="18"/>
        <v/>
      </c>
      <c r="O75" s="178" t="str">
        <f t="shared" si="18"/>
        <v/>
      </c>
      <c r="P75" s="178" t="str">
        <f t="shared" si="18"/>
        <v/>
      </c>
      <c r="Q75" s="178" t="str">
        <f t="shared" si="18"/>
        <v/>
      </c>
    </row>
    <row r="76" spans="1:17" x14ac:dyDescent="0.25">
      <c r="A76" s="108" t="s">
        <v>55</v>
      </c>
      <c r="B76" s="107" t="str">
        <f t="shared" ref="B76:Q76" si="19">IF(B$54=0,"",B$59/B$54)</f>
        <v/>
      </c>
      <c r="C76" s="107" t="str">
        <f t="shared" si="19"/>
        <v/>
      </c>
      <c r="D76" s="107" t="str">
        <f t="shared" si="19"/>
        <v/>
      </c>
      <c r="E76" s="107" t="str">
        <f t="shared" si="19"/>
        <v/>
      </c>
      <c r="F76" s="107" t="str">
        <f t="shared" si="19"/>
        <v/>
      </c>
      <c r="G76" s="107" t="str">
        <f t="shared" si="19"/>
        <v/>
      </c>
      <c r="H76" s="107" t="str">
        <f t="shared" si="19"/>
        <v/>
      </c>
      <c r="I76" s="107" t="str">
        <f t="shared" si="19"/>
        <v/>
      </c>
      <c r="J76" s="107" t="str">
        <f t="shared" si="19"/>
        <v/>
      </c>
      <c r="K76" s="107" t="str">
        <f t="shared" si="19"/>
        <v/>
      </c>
      <c r="L76" s="107">
        <f t="shared" si="19"/>
        <v>0</v>
      </c>
      <c r="M76" s="107">
        <f t="shared" si="19"/>
        <v>0</v>
      </c>
      <c r="N76" s="107">
        <f t="shared" si="19"/>
        <v>0</v>
      </c>
      <c r="O76" s="107">
        <f t="shared" si="19"/>
        <v>0</v>
      </c>
      <c r="P76" s="107">
        <f t="shared" si="19"/>
        <v>0</v>
      </c>
      <c r="Q76" s="107">
        <f t="shared" si="19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127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</row>
    <row r="31" spans="1:17" ht="12.75" x14ac:dyDescent="0.25">
      <c r="A31" s="97" t="s">
        <v>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0</v>
      </c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</row>
    <row r="42" spans="1:17" x14ac:dyDescent="0.25">
      <c r="A42" s="152" t="s">
        <v>247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</row>
    <row r="55" spans="1:17" x14ac:dyDescent="0.25">
      <c r="A55" s="152" t="s">
        <v>245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152" t="s">
        <v>243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</row>
    <row r="81" spans="1:17" ht="12.75" x14ac:dyDescent="0.25">
      <c r="A81" s="97" t="s">
        <v>55</v>
      </c>
      <c r="B81" s="96">
        <v>0</v>
      </c>
      <c r="C81" s="96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0</v>
      </c>
      <c r="L81" s="96">
        <v>1.718487874979707</v>
      </c>
      <c r="M81" s="96">
        <v>1.8859890706029636</v>
      </c>
      <c r="N81" s="96">
        <v>1.8834318189445016</v>
      </c>
      <c r="O81" s="96">
        <v>1.8870695868571432</v>
      </c>
      <c r="P81" s="96">
        <v>1.9807789119180639</v>
      </c>
      <c r="Q81" s="96">
        <v>1.981551614966206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7.0808881823306427E-2</v>
      </c>
      <c r="M82" s="160">
        <v>7.771063105228472E-2</v>
      </c>
      <c r="N82" s="160">
        <v>7.7605261597479214E-2</v>
      </c>
      <c r="O82" s="160">
        <v>7.7755152837316974E-2</v>
      </c>
      <c r="P82" s="160">
        <v>8.1616368630916258E-2</v>
      </c>
      <c r="Q82" s="160">
        <v>8.1648207225541808E-2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3.1222260287482567E-2</v>
      </c>
      <c r="M83" s="159">
        <v>3.426549731251867E-2</v>
      </c>
      <c r="N83" s="159">
        <v>3.4219036014732654E-2</v>
      </c>
      <c r="O83" s="159">
        <v>3.4285128617588694E-2</v>
      </c>
      <c r="P83" s="159">
        <v>3.598768176388361E-2</v>
      </c>
      <c r="Q83" s="159">
        <v>3.6001720580243785E-2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0.24217983135803398</v>
      </c>
      <c r="M84" s="159">
        <v>0.26578512523232939</v>
      </c>
      <c r="N84" s="159">
        <v>0.26542474167396779</v>
      </c>
      <c r="O84" s="159">
        <v>0.26593739819743245</v>
      </c>
      <c r="P84" s="159">
        <v>0.27914348994259353</v>
      </c>
      <c r="Q84" s="159">
        <v>0.27925238398637092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0.10693595107945705</v>
      </c>
      <c r="M85" s="159">
        <v>0.11735900958438289</v>
      </c>
      <c r="N85" s="159">
        <v>0.11719988007161261</v>
      </c>
      <c r="O85" s="159">
        <v>0.11742624662165259</v>
      </c>
      <c r="P85" s="159">
        <v>0.1232574753118881</v>
      </c>
      <c r="Q85" s="159">
        <v>0.12330555812734355</v>
      </c>
    </row>
    <row r="86" spans="1:17" x14ac:dyDescent="0.25">
      <c r="A86" s="129" t="s">
        <v>79</v>
      </c>
      <c r="B86" s="158">
        <v>0</v>
      </c>
      <c r="C86" s="158">
        <v>0</v>
      </c>
      <c r="D86" s="158">
        <v>0</v>
      </c>
      <c r="E86" s="158">
        <v>0</v>
      </c>
      <c r="F86" s="158">
        <v>0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0.37044025203129521</v>
      </c>
      <c r="M86" s="158">
        <v>0.4065471027258078</v>
      </c>
      <c r="N86" s="158">
        <v>0.40599585708557928</v>
      </c>
      <c r="O86" s="158">
        <v>0.40678002069942282</v>
      </c>
      <c r="P86" s="158">
        <v>0.4269801667107293</v>
      </c>
      <c r="Q86" s="158">
        <v>0.42714673193127384</v>
      </c>
    </row>
    <row r="87" spans="1:17" x14ac:dyDescent="0.25">
      <c r="A87" s="92" t="s">
        <v>125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</v>
      </c>
      <c r="C88" s="91">
        <v>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0.37044025203129521</v>
      </c>
      <c r="M90" s="157">
        <v>0.4065471027258078</v>
      </c>
      <c r="N90" s="157">
        <v>0.40599585708557928</v>
      </c>
      <c r="O90" s="157">
        <v>0.40678002069942282</v>
      </c>
      <c r="P90" s="157">
        <v>0.4269801667107293</v>
      </c>
      <c r="Q90" s="157">
        <v>0.42714673193127384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0.89690069840013165</v>
      </c>
      <c r="M91" s="242">
        <v>0.98432170469564018</v>
      </c>
      <c r="N91" s="242">
        <v>0.98298704250113011</v>
      </c>
      <c r="O91" s="242">
        <v>0.9848856398837299</v>
      </c>
      <c r="P91" s="242">
        <v>1.033793729558053</v>
      </c>
      <c r="Q91" s="242">
        <v>1.0341970131154321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</v>
      </c>
      <c r="C107" s="77">
        <f t="shared" si="11"/>
        <v>0</v>
      </c>
      <c r="D107" s="77">
        <f t="shared" si="11"/>
        <v>0</v>
      </c>
      <c r="E107" s="77">
        <f t="shared" si="11"/>
        <v>0</v>
      </c>
      <c r="F107" s="77">
        <f t="shared" si="11"/>
        <v>0</v>
      </c>
      <c r="G107" s="77">
        <f t="shared" si="11"/>
        <v>0</v>
      </c>
      <c r="H107" s="77">
        <f t="shared" si="11"/>
        <v>0</v>
      </c>
      <c r="I107" s="77">
        <f t="shared" si="11"/>
        <v>0</v>
      </c>
      <c r="J107" s="77">
        <f t="shared" si="11"/>
        <v>0</v>
      </c>
      <c r="K107" s="77">
        <f t="shared" si="11"/>
        <v>0</v>
      </c>
      <c r="L107" s="77">
        <f t="shared" si="11"/>
        <v>0</v>
      </c>
      <c r="M107" s="77">
        <f t="shared" si="11"/>
        <v>0</v>
      </c>
      <c r="N107" s="77">
        <f t="shared" si="11"/>
        <v>0</v>
      </c>
      <c r="O107" s="77">
        <f t="shared" si="11"/>
        <v>0</v>
      </c>
      <c r="P107" s="77">
        <f t="shared" si="11"/>
        <v>0</v>
      </c>
      <c r="Q107" s="77">
        <f t="shared" si="11"/>
        <v>0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0</v>
      </c>
      <c r="C112" s="201">
        <f t="shared" si="16"/>
        <v>0</v>
      </c>
      <c r="D112" s="201">
        <f t="shared" si="16"/>
        <v>0</v>
      </c>
      <c r="E112" s="201">
        <f t="shared" si="16"/>
        <v>0</v>
      </c>
      <c r="F112" s="201">
        <f t="shared" si="16"/>
        <v>0</v>
      </c>
      <c r="G112" s="201">
        <f t="shared" si="16"/>
        <v>0</v>
      </c>
      <c r="H112" s="201">
        <f t="shared" si="16"/>
        <v>0</v>
      </c>
      <c r="I112" s="201">
        <f t="shared" si="16"/>
        <v>0</v>
      </c>
      <c r="J112" s="201">
        <f t="shared" si="16"/>
        <v>0</v>
      </c>
      <c r="K112" s="201">
        <f t="shared" si="16"/>
        <v>0</v>
      </c>
      <c r="L112" s="201">
        <f t="shared" si="16"/>
        <v>0</v>
      </c>
      <c r="M112" s="201">
        <f t="shared" si="16"/>
        <v>0</v>
      </c>
      <c r="N112" s="201">
        <f t="shared" si="16"/>
        <v>0</v>
      </c>
      <c r="O112" s="201">
        <f t="shared" si="16"/>
        <v>0</v>
      </c>
      <c r="P112" s="201">
        <f t="shared" si="16"/>
        <v>0</v>
      </c>
      <c r="Q112" s="201">
        <f t="shared" si="16"/>
        <v>0</v>
      </c>
    </row>
    <row r="113" spans="1:17" x14ac:dyDescent="0.25">
      <c r="A113" s="127" t="s">
        <v>238</v>
      </c>
      <c r="B113" s="200">
        <f t="shared" ref="B113:Q113" si="17">IF(B$41=0,0,B$41/B$31)</f>
        <v>0</v>
      </c>
      <c r="C113" s="200">
        <f t="shared" si="17"/>
        <v>0</v>
      </c>
      <c r="D113" s="200">
        <f t="shared" si="17"/>
        <v>0</v>
      </c>
      <c r="E113" s="200">
        <f t="shared" si="17"/>
        <v>0</v>
      </c>
      <c r="F113" s="200">
        <f t="shared" si="17"/>
        <v>0</v>
      </c>
      <c r="G113" s="200">
        <f t="shared" si="17"/>
        <v>0</v>
      </c>
      <c r="H113" s="200">
        <f t="shared" si="17"/>
        <v>0</v>
      </c>
      <c r="I113" s="200">
        <f t="shared" si="17"/>
        <v>0</v>
      </c>
      <c r="J113" s="200">
        <f t="shared" si="17"/>
        <v>0</v>
      </c>
      <c r="K113" s="200">
        <f t="shared" si="17"/>
        <v>0</v>
      </c>
      <c r="L113" s="200">
        <f t="shared" si="17"/>
        <v>0</v>
      </c>
      <c r="M113" s="200">
        <f t="shared" si="17"/>
        <v>0</v>
      </c>
      <c r="N113" s="200">
        <f t="shared" si="17"/>
        <v>0</v>
      </c>
      <c r="O113" s="200">
        <f t="shared" si="17"/>
        <v>0</v>
      </c>
      <c r="P113" s="200">
        <f t="shared" si="17"/>
        <v>0</v>
      </c>
      <c r="Q113" s="200">
        <f t="shared" si="17"/>
        <v>0</v>
      </c>
    </row>
    <row r="114" spans="1:17" x14ac:dyDescent="0.25">
      <c r="A114" s="142" t="s">
        <v>247</v>
      </c>
      <c r="B114" s="199">
        <f t="shared" ref="B114:Q114" si="18">IF(B$42=0,0,B$42/B$31)</f>
        <v>0</v>
      </c>
      <c r="C114" s="199">
        <f t="shared" si="18"/>
        <v>0</v>
      </c>
      <c r="D114" s="199">
        <f t="shared" si="18"/>
        <v>0</v>
      </c>
      <c r="E114" s="199">
        <f t="shared" si="18"/>
        <v>0</v>
      </c>
      <c r="F114" s="199">
        <f t="shared" si="18"/>
        <v>0</v>
      </c>
      <c r="G114" s="199">
        <f t="shared" si="18"/>
        <v>0</v>
      </c>
      <c r="H114" s="199">
        <f t="shared" si="18"/>
        <v>0</v>
      </c>
      <c r="I114" s="199">
        <f t="shared" si="18"/>
        <v>0</v>
      </c>
      <c r="J114" s="199">
        <f t="shared" si="18"/>
        <v>0</v>
      </c>
      <c r="K114" s="199">
        <f t="shared" si="18"/>
        <v>0</v>
      </c>
      <c r="L114" s="199">
        <f t="shared" si="18"/>
        <v>0</v>
      </c>
      <c r="M114" s="199">
        <f t="shared" si="18"/>
        <v>0</v>
      </c>
      <c r="N114" s="199">
        <f t="shared" si="18"/>
        <v>0</v>
      </c>
      <c r="O114" s="199">
        <f t="shared" si="18"/>
        <v>0</v>
      </c>
      <c r="P114" s="199">
        <f t="shared" si="18"/>
        <v>0</v>
      </c>
      <c r="Q114" s="199">
        <f t="shared" si="18"/>
        <v>0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</v>
      </c>
      <c r="C116" s="200">
        <f t="shared" si="20"/>
        <v>0</v>
      </c>
      <c r="D116" s="200">
        <f t="shared" si="20"/>
        <v>0</v>
      </c>
      <c r="E116" s="200">
        <f t="shared" si="20"/>
        <v>0</v>
      </c>
      <c r="F116" s="200">
        <f t="shared" si="20"/>
        <v>0</v>
      </c>
      <c r="G116" s="200">
        <f t="shared" si="20"/>
        <v>0</v>
      </c>
      <c r="H116" s="200">
        <f t="shared" si="20"/>
        <v>0</v>
      </c>
      <c r="I116" s="200">
        <f t="shared" si="20"/>
        <v>0</v>
      </c>
      <c r="J116" s="200">
        <f t="shared" si="20"/>
        <v>0</v>
      </c>
      <c r="K116" s="200">
        <f t="shared" si="20"/>
        <v>0</v>
      </c>
      <c r="L116" s="200">
        <f t="shared" si="20"/>
        <v>0</v>
      </c>
      <c r="M116" s="200">
        <f t="shared" si="20"/>
        <v>0</v>
      </c>
      <c r="N116" s="200">
        <f t="shared" si="20"/>
        <v>0</v>
      </c>
      <c r="O116" s="200">
        <f t="shared" si="20"/>
        <v>0</v>
      </c>
      <c r="P116" s="200">
        <f t="shared" si="20"/>
        <v>0</v>
      </c>
      <c r="Q116" s="200">
        <f t="shared" si="20"/>
        <v>0</v>
      </c>
    </row>
    <row r="117" spans="1:17" x14ac:dyDescent="0.25">
      <c r="A117" s="142" t="s">
        <v>245</v>
      </c>
      <c r="B117" s="199">
        <f t="shared" ref="B117:Q117" si="21">IF(B$55=0,0,B$55/B$31)</f>
        <v>0</v>
      </c>
      <c r="C117" s="199">
        <f t="shared" si="21"/>
        <v>0</v>
      </c>
      <c r="D117" s="199">
        <f t="shared" si="21"/>
        <v>0</v>
      </c>
      <c r="E117" s="199">
        <f t="shared" si="21"/>
        <v>0</v>
      </c>
      <c r="F117" s="199">
        <f t="shared" si="21"/>
        <v>0</v>
      </c>
      <c r="G117" s="199">
        <f t="shared" si="21"/>
        <v>0</v>
      </c>
      <c r="H117" s="199">
        <f t="shared" si="21"/>
        <v>0</v>
      </c>
      <c r="I117" s="199">
        <f t="shared" si="21"/>
        <v>0</v>
      </c>
      <c r="J117" s="199">
        <f t="shared" si="21"/>
        <v>0</v>
      </c>
      <c r="K117" s="199">
        <f t="shared" si="21"/>
        <v>0</v>
      </c>
      <c r="L117" s="199">
        <f t="shared" si="21"/>
        <v>0</v>
      </c>
      <c r="M117" s="199">
        <f t="shared" si="21"/>
        <v>0</v>
      </c>
      <c r="N117" s="199">
        <f t="shared" si="21"/>
        <v>0</v>
      </c>
      <c r="O117" s="199">
        <f t="shared" si="21"/>
        <v>0</v>
      </c>
      <c r="P117" s="199">
        <f t="shared" si="21"/>
        <v>0</v>
      </c>
      <c r="Q117" s="199">
        <f t="shared" si="21"/>
        <v>0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</v>
      </c>
      <c r="C119" s="200">
        <f t="shared" si="23"/>
        <v>0</v>
      </c>
      <c r="D119" s="200">
        <f t="shared" si="23"/>
        <v>0</v>
      </c>
      <c r="E119" s="200">
        <f t="shared" si="23"/>
        <v>0</v>
      </c>
      <c r="F119" s="200">
        <f t="shared" si="23"/>
        <v>0</v>
      </c>
      <c r="G119" s="200">
        <f t="shared" si="23"/>
        <v>0</v>
      </c>
      <c r="H119" s="200">
        <f t="shared" si="23"/>
        <v>0</v>
      </c>
      <c r="I119" s="200">
        <f t="shared" si="23"/>
        <v>0</v>
      </c>
      <c r="J119" s="200">
        <f t="shared" si="23"/>
        <v>0</v>
      </c>
      <c r="K119" s="200">
        <f t="shared" si="23"/>
        <v>0</v>
      </c>
      <c r="L119" s="200">
        <f t="shared" si="23"/>
        <v>0</v>
      </c>
      <c r="M119" s="200">
        <f t="shared" si="23"/>
        <v>0</v>
      </c>
      <c r="N119" s="200">
        <f t="shared" si="23"/>
        <v>0</v>
      </c>
      <c r="O119" s="200">
        <f t="shared" si="23"/>
        <v>0</v>
      </c>
      <c r="P119" s="200">
        <f t="shared" si="23"/>
        <v>0</v>
      </c>
      <c r="Q119" s="200">
        <f t="shared" si="23"/>
        <v>0</v>
      </c>
    </row>
    <row r="120" spans="1:17" x14ac:dyDescent="0.25">
      <c r="A120" s="142" t="s">
        <v>243</v>
      </c>
      <c r="B120" s="199">
        <f t="shared" ref="B120:Q120" si="24">IF(B$68=0,0,B$68/B$31)</f>
        <v>0</v>
      </c>
      <c r="C120" s="199">
        <f t="shared" si="24"/>
        <v>0</v>
      </c>
      <c r="D120" s="199">
        <f t="shared" si="24"/>
        <v>0</v>
      </c>
      <c r="E120" s="199">
        <f t="shared" si="24"/>
        <v>0</v>
      </c>
      <c r="F120" s="199">
        <f t="shared" si="24"/>
        <v>0</v>
      </c>
      <c r="G120" s="199">
        <f t="shared" si="24"/>
        <v>0</v>
      </c>
      <c r="H120" s="199">
        <f t="shared" si="24"/>
        <v>0</v>
      </c>
      <c r="I120" s="199">
        <f t="shared" si="24"/>
        <v>0</v>
      </c>
      <c r="J120" s="199">
        <f t="shared" si="24"/>
        <v>0</v>
      </c>
      <c r="K120" s="199">
        <f t="shared" si="24"/>
        <v>0</v>
      </c>
      <c r="L120" s="199">
        <f t="shared" si="24"/>
        <v>0</v>
      </c>
      <c r="M120" s="199">
        <f t="shared" si="24"/>
        <v>0</v>
      </c>
      <c r="N120" s="199">
        <f t="shared" si="24"/>
        <v>0</v>
      </c>
      <c r="O120" s="199">
        <f t="shared" si="24"/>
        <v>0</v>
      </c>
      <c r="P120" s="199">
        <f t="shared" si="24"/>
        <v>0</v>
      </c>
      <c r="Q120" s="199">
        <f t="shared" si="24"/>
        <v>0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0</v>
      </c>
      <c r="C123" s="77">
        <f t="shared" si="26"/>
        <v>0</v>
      </c>
      <c r="D123" s="77">
        <f t="shared" si="26"/>
        <v>0</v>
      </c>
      <c r="E123" s="77">
        <f t="shared" si="26"/>
        <v>0</v>
      </c>
      <c r="F123" s="77">
        <f t="shared" si="26"/>
        <v>0</v>
      </c>
      <c r="G123" s="77">
        <f t="shared" si="26"/>
        <v>0</v>
      </c>
      <c r="H123" s="77">
        <f t="shared" si="26"/>
        <v>0</v>
      </c>
      <c r="I123" s="77">
        <f t="shared" si="26"/>
        <v>0</v>
      </c>
      <c r="J123" s="77">
        <f t="shared" si="26"/>
        <v>0</v>
      </c>
      <c r="K123" s="77">
        <f t="shared" si="26"/>
        <v>0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4.1204178891365517E-2</v>
      </c>
      <c r="M124" s="203">
        <f t="shared" si="27"/>
        <v>4.1204178891365524E-2</v>
      </c>
      <c r="N124" s="203">
        <f t="shared" si="27"/>
        <v>4.1204178891365524E-2</v>
      </c>
      <c r="O124" s="203">
        <f t="shared" si="27"/>
        <v>4.1204178891365531E-2</v>
      </c>
      <c r="P124" s="203">
        <f t="shared" si="27"/>
        <v>4.1204178891365524E-2</v>
      </c>
      <c r="Q124" s="203">
        <f t="shared" si="27"/>
        <v>4.1204178891365524E-2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1.8168449566658279E-2</v>
      </c>
      <c r="M125" s="202">
        <f t="shared" si="28"/>
        <v>1.8168449566658283E-2</v>
      </c>
      <c r="N125" s="202">
        <f t="shared" si="28"/>
        <v>1.8168449566658283E-2</v>
      </c>
      <c r="O125" s="202">
        <f t="shared" si="28"/>
        <v>1.8168449566658286E-2</v>
      </c>
      <c r="P125" s="202">
        <f t="shared" si="28"/>
        <v>1.8168449566658283E-2</v>
      </c>
      <c r="Q125" s="202">
        <f t="shared" si="28"/>
        <v>1.8168449566658283E-2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0.14092612167013036</v>
      </c>
      <c r="M126" s="202">
        <f t="shared" si="29"/>
        <v>0.14092612167013038</v>
      </c>
      <c r="N126" s="202">
        <f t="shared" si="29"/>
        <v>0.14092612167013038</v>
      </c>
      <c r="O126" s="202">
        <f t="shared" si="29"/>
        <v>0.14092612167013038</v>
      </c>
      <c r="P126" s="202">
        <f t="shared" si="29"/>
        <v>0.14092612167013038</v>
      </c>
      <c r="Q126" s="202">
        <f t="shared" si="29"/>
        <v>0.14092612167013038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6.2226770777023856E-2</v>
      </c>
      <c r="M127" s="202">
        <f t="shared" si="30"/>
        <v>6.2226770777023863E-2</v>
      </c>
      <c r="N127" s="202">
        <f t="shared" si="30"/>
        <v>6.2226770777023863E-2</v>
      </c>
      <c r="O127" s="202">
        <f t="shared" si="30"/>
        <v>6.222677077702387E-2</v>
      </c>
      <c r="P127" s="202">
        <f t="shared" si="30"/>
        <v>6.2226770777023863E-2</v>
      </c>
      <c r="Q127" s="202">
        <f t="shared" si="30"/>
        <v>6.2226770777023863E-2</v>
      </c>
    </row>
    <row r="128" spans="1:17" x14ac:dyDescent="0.25">
      <c r="A128" s="129" t="s">
        <v>79</v>
      </c>
      <c r="B128" s="201">
        <f t="shared" ref="B128:Q128" si="31">IF(B$86=0,0,B$86/B$81)</f>
        <v>0</v>
      </c>
      <c r="C128" s="201">
        <f t="shared" si="31"/>
        <v>0</v>
      </c>
      <c r="D128" s="201">
        <f t="shared" si="31"/>
        <v>0</v>
      </c>
      <c r="E128" s="201">
        <f t="shared" si="31"/>
        <v>0</v>
      </c>
      <c r="F128" s="201">
        <f t="shared" si="31"/>
        <v>0</v>
      </c>
      <c r="G128" s="201">
        <f t="shared" si="31"/>
        <v>0</v>
      </c>
      <c r="H128" s="201">
        <f t="shared" si="31"/>
        <v>0</v>
      </c>
      <c r="I128" s="201">
        <f t="shared" si="31"/>
        <v>0</v>
      </c>
      <c r="J128" s="201">
        <f t="shared" si="31"/>
        <v>0</v>
      </c>
      <c r="K128" s="201">
        <f t="shared" si="31"/>
        <v>0</v>
      </c>
      <c r="L128" s="201">
        <f t="shared" si="31"/>
        <v>0.21556174903804287</v>
      </c>
      <c r="M128" s="201">
        <f t="shared" si="31"/>
        <v>0.2155617490380429</v>
      </c>
      <c r="N128" s="201">
        <f t="shared" si="31"/>
        <v>0.21556174903804287</v>
      </c>
      <c r="O128" s="201">
        <f t="shared" si="31"/>
        <v>0.2155617490380429</v>
      </c>
      <c r="P128" s="201">
        <f t="shared" si="31"/>
        <v>0.21556174903804287</v>
      </c>
      <c r="Q128" s="201">
        <f t="shared" si="31"/>
        <v>0.21556174903804287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0.52191273005677907</v>
      </c>
      <c r="M129" s="276">
        <f t="shared" si="32"/>
        <v>0.52191273005677907</v>
      </c>
      <c r="N129" s="276">
        <f t="shared" si="32"/>
        <v>0.52191273005677907</v>
      </c>
      <c r="O129" s="276">
        <f t="shared" si="32"/>
        <v>0.52191273005677918</v>
      </c>
      <c r="P129" s="276">
        <f t="shared" si="32"/>
        <v>0.52191273005677907</v>
      </c>
      <c r="Q129" s="276">
        <f t="shared" si="32"/>
        <v>0.52191273005677907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118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 t="shared" ref="B133:Q133" si="33">SUM(B$134:B$141)</f>
        <v>0</v>
      </c>
      <c r="C133" s="230">
        <f t="shared" si="33"/>
        <v>0</v>
      </c>
      <c r="D133" s="230">
        <f t="shared" si="33"/>
        <v>0</v>
      </c>
      <c r="E133" s="230">
        <f t="shared" si="33"/>
        <v>0</v>
      </c>
      <c r="F133" s="230">
        <f t="shared" si="33"/>
        <v>0</v>
      </c>
      <c r="G133" s="230">
        <f t="shared" si="33"/>
        <v>0</v>
      </c>
      <c r="H133" s="230">
        <f t="shared" si="33"/>
        <v>0</v>
      </c>
      <c r="I133" s="230">
        <f t="shared" si="33"/>
        <v>0</v>
      </c>
      <c r="J133" s="230">
        <f t="shared" si="33"/>
        <v>0</v>
      </c>
      <c r="K133" s="230">
        <f t="shared" si="33"/>
        <v>0</v>
      </c>
      <c r="L133" s="230">
        <f t="shared" si="33"/>
        <v>0</v>
      </c>
      <c r="M133" s="230">
        <f t="shared" si="33"/>
        <v>0</v>
      </c>
      <c r="N133" s="230">
        <f t="shared" si="33"/>
        <v>0</v>
      </c>
      <c r="O133" s="230">
        <f t="shared" si="33"/>
        <v>0</v>
      </c>
      <c r="P133" s="230">
        <f t="shared" si="33"/>
        <v>0</v>
      </c>
      <c r="Q133" s="230">
        <f t="shared" si="33"/>
        <v>0</v>
      </c>
    </row>
    <row r="134" spans="1:17" x14ac:dyDescent="0.25">
      <c r="A134" s="132" t="s">
        <v>83</v>
      </c>
      <c r="B134" s="229">
        <f>IF(B$6=0,0,B$6/PPA!B$10*1000)</f>
        <v>0</v>
      </c>
      <c r="C134" s="229">
        <f>IF(C$6=0,0,C$6/PPA!C$10*1000)</f>
        <v>0</v>
      </c>
      <c r="D134" s="229">
        <f>IF(D$6=0,0,D$6/PPA!D$10*1000)</f>
        <v>0</v>
      </c>
      <c r="E134" s="229">
        <f>IF(E$6=0,0,E$6/PPA!E$10*1000)</f>
        <v>0</v>
      </c>
      <c r="F134" s="229">
        <f>IF(F$6=0,0,F$6/PPA!F$10*1000)</f>
        <v>0</v>
      </c>
      <c r="G134" s="229">
        <f>IF(G$6=0,0,G$6/PPA!G$10*1000)</f>
        <v>0</v>
      </c>
      <c r="H134" s="229">
        <f>IF(H$6=0,0,H$6/PPA!H$10*1000)</f>
        <v>0</v>
      </c>
      <c r="I134" s="229">
        <f>IF(I$6=0,0,I$6/PPA!I$10*1000)</f>
        <v>0</v>
      </c>
      <c r="J134" s="229">
        <f>IF(J$6=0,0,J$6/PPA!J$10*1000)</f>
        <v>0</v>
      </c>
      <c r="K134" s="229">
        <f>IF(K$6=0,0,K$6/PPA!K$10*1000)</f>
        <v>0</v>
      </c>
      <c r="L134" s="229">
        <f>IF(L$6=0,0,L$6/PPA!L$10*1000)</f>
        <v>0</v>
      </c>
      <c r="M134" s="229">
        <f>IF(M$6=0,0,M$6/PPA!M$10*1000)</f>
        <v>0</v>
      </c>
      <c r="N134" s="229">
        <f>IF(N$6=0,0,N$6/PPA!N$10*1000)</f>
        <v>0</v>
      </c>
      <c r="O134" s="229">
        <f>IF(O$6=0,0,O$6/PPA!O$10*1000)</f>
        <v>0</v>
      </c>
      <c r="P134" s="229">
        <f>IF(P$6=0,0,P$6/PPA!P$10*1000)</f>
        <v>0</v>
      </c>
      <c r="Q134" s="229">
        <f>IF(Q$6=0,0,Q$6/PPA!Q$10*1000)</f>
        <v>0</v>
      </c>
    </row>
    <row r="135" spans="1:17" x14ac:dyDescent="0.25">
      <c r="A135" s="76" t="s">
        <v>82</v>
      </c>
      <c r="B135" s="228">
        <f>IF(B$7=0,0,B$7/PPA!B$10*1000)</f>
        <v>0</v>
      </c>
      <c r="C135" s="228">
        <f>IF(C$7=0,0,C$7/PPA!C$10*1000)</f>
        <v>0</v>
      </c>
      <c r="D135" s="228">
        <f>IF(D$7=0,0,D$7/PPA!D$10*1000)</f>
        <v>0</v>
      </c>
      <c r="E135" s="228">
        <f>IF(E$7=0,0,E$7/PPA!E$10*1000)</f>
        <v>0</v>
      </c>
      <c r="F135" s="228">
        <f>IF(F$7=0,0,F$7/PPA!F$10*1000)</f>
        <v>0</v>
      </c>
      <c r="G135" s="228">
        <f>IF(G$7=0,0,G$7/PPA!G$10*1000)</f>
        <v>0</v>
      </c>
      <c r="H135" s="228">
        <f>IF(H$7=0,0,H$7/PPA!H$10*1000)</f>
        <v>0</v>
      </c>
      <c r="I135" s="228">
        <f>IF(I$7=0,0,I$7/PPA!I$10*1000)</f>
        <v>0</v>
      </c>
      <c r="J135" s="228">
        <f>IF(J$7=0,0,J$7/PPA!J$10*1000)</f>
        <v>0</v>
      </c>
      <c r="K135" s="228">
        <f>IF(K$7=0,0,K$7/PPA!K$10*1000)</f>
        <v>0</v>
      </c>
      <c r="L135" s="228">
        <f>IF(L$7=0,0,L$7/PPA!L$10*1000)</f>
        <v>0</v>
      </c>
      <c r="M135" s="228">
        <f>IF(M$7=0,0,M$7/PPA!M$10*1000)</f>
        <v>0</v>
      </c>
      <c r="N135" s="228">
        <f>IF(N$7=0,0,N$7/PPA!N$10*1000)</f>
        <v>0</v>
      </c>
      <c r="O135" s="228">
        <f>IF(O$7=0,0,O$7/PPA!O$10*1000)</f>
        <v>0</v>
      </c>
      <c r="P135" s="228">
        <f>IF(P$7=0,0,P$7/PPA!P$10*1000)</f>
        <v>0</v>
      </c>
      <c r="Q135" s="228">
        <f>IF(Q$7=0,0,Q$7/PPA!Q$10*1000)</f>
        <v>0</v>
      </c>
    </row>
    <row r="136" spans="1:17" x14ac:dyDescent="0.25">
      <c r="A136" s="76" t="s">
        <v>81</v>
      </c>
      <c r="B136" s="228">
        <f>IF(B$8=0,0,B$8/PPA!B$10*1000)</f>
        <v>0</v>
      </c>
      <c r="C136" s="228">
        <f>IF(C$8=0,0,C$8/PPA!C$10*1000)</f>
        <v>0</v>
      </c>
      <c r="D136" s="228">
        <f>IF(D$8=0,0,D$8/PPA!D$10*1000)</f>
        <v>0</v>
      </c>
      <c r="E136" s="228">
        <f>IF(E$8=0,0,E$8/PPA!E$10*1000)</f>
        <v>0</v>
      </c>
      <c r="F136" s="228">
        <f>IF(F$8=0,0,F$8/PPA!F$10*1000)</f>
        <v>0</v>
      </c>
      <c r="G136" s="228">
        <f>IF(G$8=0,0,G$8/PPA!G$10*1000)</f>
        <v>0</v>
      </c>
      <c r="H136" s="228">
        <f>IF(H$8=0,0,H$8/PPA!H$10*1000)</f>
        <v>0</v>
      </c>
      <c r="I136" s="228">
        <f>IF(I$8=0,0,I$8/PPA!I$10*1000)</f>
        <v>0</v>
      </c>
      <c r="J136" s="228">
        <f>IF(J$8=0,0,J$8/PPA!J$10*1000)</f>
        <v>0</v>
      </c>
      <c r="K136" s="228">
        <f>IF(K$8=0,0,K$8/PPA!K$10*1000)</f>
        <v>0</v>
      </c>
      <c r="L136" s="228">
        <f>IF(L$8=0,0,L$8/PPA!L$10*1000)</f>
        <v>0</v>
      </c>
      <c r="M136" s="228">
        <f>IF(M$8=0,0,M$8/PPA!M$10*1000)</f>
        <v>0</v>
      </c>
      <c r="N136" s="228">
        <f>IF(N$8=0,0,N$8/PPA!N$10*1000)</f>
        <v>0</v>
      </c>
      <c r="O136" s="228">
        <f>IF(O$8=0,0,O$8/PPA!O$10*1000)</f>
        <v>0</v>
      </c>
      <c r="P136" s="228">
        <f>IF(P$8=0,0,P$8/PPA!P$10*1000)</f>
        <v>0</v>
      </c>
      <c r="Q136" s="228">
        <f>IF(Q$8=0,0,Q$8/PPA!Q$10*1000)</f>
        <v>0</v>
      </c>
    </row>
    <row r="137" spans="1:17" x14ac:dyDescent="0.25">
      <c r="A137" s="76" t="s">
        <v>80</v>
      </c>
      <c r="B137" s="228">
        <f>IF(B$9=0,0,B$9/PPA!B$10*1000)</f>
        <v>0</v>
      </c>
      <c r="C137" s="228">
        <f>IF(C$9=0,0,C$9/PPA!C$10*1000)</f>
        <v>0</v>
      </c>
      <c r="D137" s="228">
        <f>IF(D$9=0,0,D$9/PPA!D$10*1000)</f>
        <v>0</v>
      </c>
      <c r="E137" s="228">
        <f>IF(E$9=0,0,E$9/PPA!E$10*1000)</f>
        <v>0</v>
      </c>
      <c r="F137" s="228">
        <f>IF(F$9=0,0,F$9/PPA!F$10*1000)</f>
        <v>0</v>
      </c>
      <c r="G137" s="228">
        <f>IF(G$9=0,0,G$9/PPA!G$10*1000)</f>
        <v>0</v>
      </c>
      <c r="H137" s="228">
        <f>IF(H$9=0,0,H$9/PPA!H$10*1000)</f>
        <v>0</v>
      </c>
      <c r="I137" s="228">
        <f>IF(I$9=0,0,I$9/PPA!I$10*1000)</f>
        <v>0</v>
      </c>
      <c r="J137" s="228">
        <f>IF(J$9=0,0,J$9/PPA!J$10*1000)</f>
        <v>0</v>
      </c>
      <c r="K137" s="228">
        <f>IF(K$9=0,0,K$9/PPA!K$10*1000)</f>
        <v>0</v>
      </c>
      <c r="L137" s="228">
        <f>IF(L$9=0,0,L$9/PPA!L$10*1000)</f>
        <v>0</v>
      </c>
      <c r="M137" s="228">
        <f>IF(M$9=0,0,M$9/PPA!M$10*1000)</f>
        <v>0</v>
      </c>
      <c r="N137" s="228">
        <f>IF(N$9=0,0,N$9/PPA!N$10*1000)</f>
        <v>0</v>
      </c>
      <c r="O137" s="228">
        <f>IF(O$9=0,0,O$9/PPA!O$10*1000)</f>
        <v>0</v>
      </c>
      <c r="P137" s="228">
        <f>IF(P$9=0,0,P$9/PPA!P$10*1000)</f>
        <v>0</v>
      </c>
      <c r="Q137" s="228">
        <f>IF(Q$9=0,0,Q$9/PPA!Q$10*1000)</f>
        <v>0</v>
      </c>
    </row>
    <row r="138" spans="1:17" x14ac:dyDescent="0.25">
      <c r="A138" s="129" t="s">
        <v>79</v>
      </c>
      <c r="B138" s="227">
        <f>IF(B$10=0,0,B$10/PPA!B$10*1000)</f>
        <v>0</v>
      </c>
      <c r="C138" s="227">
        <f>IF(C$10=0,0,C$10/PPA!C$10*1000)</f>
        <v>0</v>
      </c>
      <c r="D138" s="227">
        <f>IF(D$10=0,0,D$10/PPA!D$10*1000)</f>
        <v>0</v>
      </c>
      <c r="E138" s="227">
        <f>IF(E$10=0,0,E$10/PPA!E$10*1000)</f>
        <v>0</v>
      </c>
      <c r="F138" s="227">
        <f>IF(F$10=0,0,F$10/PPA!F$10*1000)</f>
        <v>0</v>
      </c>
      <c r="G138" s="227">
        <f>IF(G$10=0,0,G$10/PPA!G$10*1000)</f>
        <v>0</v>
      </c>
      <c r="H138" s="227">
        <f>IF(H$10=0,0,H$10/PPA!H$10*1000)</f>
        <v>0</v>
      </c>
      <c r="I138" s="227">
        <f>IF(I$10=0,0,I$10/PPA!I$10*1000)</f>
        <v>0</v>
      </c>
      <c r="J138" s="227">
        <f>IF(J$10=0,0,J$10/PPA!J$10*1000)</f>
        <v>0</v>
      </c>
      <c r="K138" s="227">
        <f>IF(K$10=0,0,K$10/PPA!K$10*1000)</f>
        <v>0</v>
      </c>
      <c r="L138" s="227">
        <f>IF(L$10=0,0,L$10/PPA!L$10*1000)</f>
        <v>0</v>
      </c>
      <c r="M138" s="227">
        <f>IF(M$10=0,0,M$10/PPA!M$10*1000)</f>
        <v>0</v>
      </c>
      <c r="N138" s="227">
        <f>IF(N$10=0,0,N$10/PPA!N$10*1000)</f>
        <v>0</v>
      </c>
      <c r="O138" s="227">
        <f>IF(O$10=0,0,O$10/PPA!O$10*1000)</f>
        <v>0</v>
      </c>
      <c r="P138" s="227">
        <f>IF(P$10=0,0,P$10/PPA!P$10*1000)</f>
        <v>0</v>
      </c>
      <c r="Q138" s="227">
        <f>IF(Q$10=0,0,Q$10/PPA!Q$10*1000)</f>
        <v>0</v>
      </c>
    </row>
    <row r="139" spans="1:17" x14ac:dyDescent="0.25">
      <c r="A139" s="127" t="s">
        <v>241</v>
      </c>
      <c r="B139" s="225">
        <f>IF(B$15=0,0,B$15/PPA!B$10*1000)</f>
        <v>0</v>
      </c>
      <c r="C139" s="225">
        <f>IF(C$15=0,0,C$15/PPA!C$10*1000)</f>
        <v>0</v>
      </c>
      <c r="D139" s="225">
        <f>IF(D$15=0,0,D$15/PPA!D$10*1000)</f>
        <v>0</v>
      </c>
      <c r="E139" s="225">
        <f>IF(E$15=0,0,E$15/PPA!E$10*1000)</f>
        <v>0</v>
      </c>
      <c r="F139" s="225">
        <f>IF(F$15=0,0,F$15/PPA!F$10*1000)</f>
        <v>0</v>
      </c>
      <c r="G139" s="225">
        <f>IF(G$15=0,0,G$15/PPA!G$10*1000)</f>
        <v>0</v>
      </c>
      <c r="H139" s="225">
        <f>IF(H$15=0,0,H$15/PPA!H$10*1000)</f>
        <v>0</v>
      </c>
      <c r="I139" s="225">
        <f>IF(I$15=0,0,I$15/PPA!I$10*1000)</f>
        <v>0</v>
      </c>
      <c r="J139" s="225">
        <f>IF(J$15=0,0,J$15/PPA!J$10*1000)</f>
        <v>0</v>
      </c>
      <c r="K139" s="225">
        <f>IF(K$15=0,0,K$15/PPA!K$10*1000)</f>
        <v>0</v>
      </c>
      <c r="L139" s="225">
        <f>IF(L$15=0,0,L$15/PPA!L$10*1000)</f>
        <v>0</v>
      </c>
      <c r="M139" s="225">
        <f>IF(M$15=0,0,M$15/PPA!M$10*1000)</f>
        <v>0</v>
      </c>
      <c r="N139" s="225">
        <f>IF(N$15=0,0,N$15/PPA!N$10*1000)</f>
        <v>0</v>
      </c>
      <c r="O139" s="225">
        <f>IF(O$15=0,0,O$15/PPA!O$10*1000)</f>
        <v>0</v>
      </c>
      <c r="P139" s="225">
        <f>IF(P$15=0,0,P$15/PPA!P$10*1000)</f>
        <v>0</v>
      </c>
      <c r="Q139" s="225">
        <f>IF(Q$15=0,0,Q$15/PPA!Q$10*1000)</f>
        <v>0</v>
      </c>
    </row>
    <row r="140" spans="1:17" x14ac:dyDescent="0.25">
      <c r="A140" s="127" t="s">
        <v>240</v>
      </c>
      <c r="B140" s="226">
        <f>IF(B$16=0,0,B$16/PPA!B$10*1000)</f>
        <v>0</v>
      </c>
      <c r="C140" s="226">
        <f>IF(C$16=0,0,C$16/PPA!C$10*1000)</f>
        <v>0</v>
      </c>
      <c r="D140" s="226">
        <f>IF(D$16=0,0,D$16/PPA!D$10*1000)</f>
        <v>0</v>
      </c>
      <c r="E140" s="226">
        <f>IF(E$16=0,0,E$16/PPA!E$10*1000)</f>
        <v>0</v>
      </c>
      <c r="F140" s="226">
        <f>IF(F$16=0,0,F$16/PPA!F$10*1000)</f>
        <v>0</v>
      </c>
      <c r="G140" s="226">
        <f>IF(G$16=0,0,G$16/PPA!G$10*1000)</f>
        <v>0</v>
      </c>
      <c r="H140" s="226">
        <f>IF(H$16=0,0,H$16/PPA!H$10*1000)</f>
        <v>0</v>
      </c>
      <c r="I140" s="226">
        <f>IF(I$16=0,0,I$16/PPA!I$10*1000)</f>
        <v>0</v>
      </c>
      <c r="J140" s="226">
        <f>IF(J$16=0,0,J$16/PPA!J$10*1000)</f>
        <v>0</v>
      </c>
      <c r="K140" s="226">
        <f>IF(K$16=0,0,K$16/PPA!K$10*1000)</f>
        <v>0</v>
      </c>
      <c r="L140" s="226">
        <f>IF(L$16=0,0,L$16/PPA!L$10*1000)</f>
        <v>0</v>
      </c>
      <c r="M140" s="226">
        <f>IF(M$16=0,0,M$16/PPA!M$10*1000)</f>
        <v>0</v>
      </c>
      <c r="N140" s="226">
        <f>IF(N$16=0,0,N$16/PPA!N$10*1000)</f>
        <v>0</v>
      </c>
      <c r="O140" s="226">
        <f>IF(O$16=0,0,O$16/PPA!O$10*1000)</f>
        <v>0</v>
      </c>
      <c r="P140" s="226">
        <f>IF(P$16=0,0,P$16/PPA!P$10*1000)</f>
        <v>0</v>
      </c>
      <c r="Q140" s="226">
        <f>IF(Q$16=0,0,Q$16/PPA!Q$10*1000)</f>
        <v>0</v>
      </c>
    </row>
    <row r="141" spans="1:17" x14ac:dyDescent="0.25">
      <c r="A141" s="72" t="s">
        <v>239</v>
      </c>
      <c r="B141" s="258">
        <f>IF(B$29=0,0,B$29/PPA!B$10*1000)</f>
        <v>0</v>
      </c>
      <c r="C141" s="258">
        <f>IF(C$29=0,0,C$29/PPA!C$10*1000)</f>
        <v>0</v>
      </c>
      <c r="D141" s="258">
        <f>IF(D$29=0,0,D$29/PPA!D$10*1000)</f>
        <v>0</v>
      </c>
      <c r="E141" s="258">
        <f>IF(E$29=0,0,E$29/PPA!E$10*1000)</f>
        <v>0</v>
      </c>
      <c r="F141" s="258">
        <f>IF(F$29=0,0,F$29/PPA!F$10*1000)</f>
        <v>0</v>
      </c>
      <c r="G141" s="258">
        <f>IF(G$29=0,0,G$29/PPA!G$10*1000)</f>
        <v>0</v>
      </c>
      <c r="H141" s="258">
        <f>IF(H$29=0,0,H$29/PPA!H$10*1000)</f>
        <v>0</v>
      </c>
      <c r="I141" s="258">
        <f>IF(I$29=0,0,I$29/PPA!I$10*1000)</f>
        <v>0</v>
      </c>
      <c r="J141" s="258">
        <f>IF(J$29=0,0,J$29/PPA!J$10*1000)</f>
        <v>0</v>
      </c>
      <c r="K141" s="258">
        <f>IF(K$29=0,0,K$29/PPA!K$10*1000)</f>
        <v>0</v>
      </c>
      <c r="L141" s="258">
        <f>IF(L$29=0,0,L$29/PPA!L$10*1000)</f>
        <v>0</v>
      </c>
      <c r="M141" s="258">
        <f>IF(M$29=0,0,M$29/PPA!M$10*1000)</f>
        <v>0</v>
      </c>
      <c r="N141" s="258">
        <f>IF(N$29=0,0,N$29/PPA!N$10*1000)</f>
        <v>0</v>
      </c>
      <c r="O141" s="258">
        <f>IF(O$29=0,0,O$29/PPA!O$10*1000)</f>
        <v>0</v>
      </c>
      <c r="P141" s="258">
        <f>IF(P$29=0,0,P$29/PPA!P$10*1000)</f>
        <v>0</v>
      </c>
      <c r="Q141" s="258">
        <f>IF(Q$29=0,0,Q$29/PPA!Q$10*1000)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 t="shared" ref="B143:Q143" si="34">SUM(B$144:B$151)</f>
        <v>0</v>
      </c>
      <c r="C143" s="230">
        <f t="shared" si="34"/>
        <v>0</v>
      </c>
      <c r="D143" s="230">
        <f t="shared" si="34"/>
        <v>0</v>
      </c>
      <c r="E143" s="230">
        <f t="shared" si="34"/>
        <v>0</v>
      </c>
      <c r="F143" s="230">
        <f t="shared" si="34"/>
        <v>0</v>
      </c>
      <c r="G143" s="230">
        <f t="shared" si="34"/>
        <v>0</v>
      </c>
      <c r="H143" s="230">
        <f t="shared" si="34"/>
        <v>0</v>
      </c>
      <c r="I143" s="230">
        <f t="shared" si="34"/>
        <v>0</v>
      </c>
      <c r="J143" s="230">
        <f t="shared" si="34"/>
        <v>0</v>
      </c>
      <c r="K143" s="230">
        <f t="shared" si="34"/>
        <v>0</v>
      </c>
      <c r="L143" s="230">
        <f t="shared" si="34"/>
        <v>0</v>
      </c>
      <c r="M143" s="230">
        <f t="shared" si="34"/>
        <v>0</v>
      </c>
      <c r="N143" s="230">
        <f t="shared" si="34"/>
        <v>0</v>
      </c>
      <c r="O143" s="230">
        <f t="shared" si="34"/>
        <v>0</v>
      </c>
      <c r="P143" s="230">
        <f t="shared" si="34"/>
        <v>0</v>
      </c>
      <c r="Q143" s="230">
        <f t="shared" si="34"/>
        <v>0</v>
      </c>
    </row>
    <row r="144" spans="1:17" x14ac:dyDescent="0.25">
      <c r="A144" s="132" t="s">
        <v>83</v>
      </c>
      <c r="B144" s="229">
        <f>IF(B$32=0,0,B$32/PPA!B$11*1000)</f>
        <v>0</v>
      </c>
      <c r="C144" s="229">
        <f>IF(C$32=0,0,C$32/PPA!C$11*1000)</f>
        <v>0</v>
      </c>
      <c r="D144" s="229">
        <f>IF(D$32=0,0,D$32/PPA!D$11*1000)</f>
        <v>0</v>
      </c>
      <c r="E144" s="229">
        <f>IF(E$32=0,0,E$32/PPA!E$11*1000)</f>
        <v>0</v>
      </c>
      <c r="F144" s="229">
        <f>IF(F$32=0,0,F$32/PPA!F$11*1000)</f>
        <v>0</v>
      </c>
      <c r="G144" s="229">
        <f>IF(G$32=0,0,G$32/PPA!G$11*1000)</f>
        <v>0</v>
      </c>
      <c r="H144" s="229">
        <f>IF(H$32=0,0,H$32/PPA!H$11*1000)</f>
        <v>0</v>
      </c>
      <c r="I144" s="229">
        <f>IF(I$32=0,0,I$32/PPA!I$11*1000)</f>
        <v>0</v>
      </c>
      <c r="J144" s="229">
        <f>IF(J$32=0,0,J$32/PPA!J$11*1000)</f>
        <v>0</v>
      </c>
      <c r="K144" s="229">
        <f>IF(K$32=0,0,K$32/PPA!K$11*1000)</f>
        <v>0</v>
      </c>
      <c r="L144" s="229">
        <f>IF(L$32=0,0,L$32/PPA!L$11*1000)</f>
        <v>0</v>
      </c>
      <c r="M144" s="229">
        <f>IF(M$32=0,0,M$32/PPA!M$11*1000)</f>
        <v>0</v>
      </c>
      <c r="N144" s="229">
        <f>IF(N$32=0,0,N$32/PPA!N$11*1000)</f>
        <v>0</v>
      </c>
      <c r="O144" s="229">
        <f>IF(O$32=0,0,O$32/PPA!O$11*1000)</f>
        <v>0</v>
      </c>
      <c r="P144" s="229">
        <f>IF(P$32=0,0,P$32/PPA!P$11*1000)</f>
        <v>0</v>
      </c>
      <c r="Q144" s="229">
        <f>IF(Q$32=0,0,Q$32/PPA!Q$11*1000)</f>
        <v>0</v>
      </c>
    </row>
    <row r="145" spans="1:17" x14ac:dyDescent="0.25">
      <c r="A145" s="76" t="s">
        <v>82</v>
      </c>
      <c r="B145" s="228">
        <f>IF(B$33=0,0,B$33/PPA!B$11*1000)</f>
        <v>0</v>
      </c>
      <c r="C145" s="228">
        <f>IF(C$33=0,0,C$33/PPA!C$11*1000)</f>
        <v>0</v>
      </c>
      <c r="D145" s="228">
        <f>IF(D$33=0,0,D$33/PPA!D$11*1000)</f>
        <v>0</v>
      </c>
      <c r="E145" s="228">
        <f>IF(E$33=0,0,E$33/PPA!E$11*1000)</f>
        <v>0</v>
      </c>
      <c r="F145" s="228">
        <f>IF(F$33=0,0,F$33/PPA!F$11*1000)</f>
        <v>0</v>
      </c>
      <c r="G145" s="228">
        <f>IF(G$33=0,0,G$33/PPA!G$11*1000)</f>
        <v>0</v>
      </c>
      <c r="H145" s="228">
        <f>IF(H$33=0,0,H$33/PPA!H$11*1000)</f>
        <v>0</v>
      </c>
      <c r="I145" s="228">
        <f>IF(I$33=0,0,I$33/PPA!I$11*1000)</f>
        <v>0</v>
      </c>
      <c r="J145" s="228">
        <f>IF(J$33=0,0,J$33/PPA!J$11*1000)</f>
        <v>0</v>
      </c>
      <c r="K145" s="228">
        <f>IF(K$33=0,0,K$33/PPA!K$11*1000)</f>
        <v>0</v>
      </c>
      <c r="L145" s="228">
        <f>IF(L$33=0,0,L$33/PPA!L$11*1000)</f>
        <v>0</v>
      </c>
      <c r="M145" s="228">
        <f>IF(M$33=0,0,M$33/PPA!M$11*1000)</f>
        <v>0</v>
      </c>
      <c r="N145" s="228">
        <f>IF(N$33=0,0,N$33/PPA!N$11*1000)</f>
        <v>0</v>
      </c>
      <c r="O145" s="228">
        <f>IF(O$33=0,0,O$33/PPA!O$11*1000)</f>
        <v>0</v>
      </c>
      <c r="P145" s="228">
        <f>IF(P$33=0,0,P$33/PPA!P$11*1000)</f>
        <v>0</v>
      </c>
      <c r="Q145" s="228">
        <f>IF(Q$33=0,0,Q$33/PPA!Q$11*1000)</f>
        <v>0</v>
      </c>
    </row>
    <row r="146" spans="1:17" x14ac:dyDescent="0.25">
      <c r="A146" s="76" t="s">
        <v>81</v>
      </c>
      <c r="B146" s="228">
        <f>IF(B$34=0,0,B$34/PPA!B$11*1000)</f>
        <v>0</v>
      </c>
      <c r="C146" s="228">
        <f>IF(C$34=0,0,C$34/PPA!C$11*1000)</f>
        <v>0</v>
      </c>
      <c r="D146" s="228">
        <f>IF(D$34=0,0,D$34/PPA!D$11*1000)</f>
        <v>0</v>
      </c>
      <c r="E146" s="228">
        <f>IF(E$34=0,0,E$34/PPA!E$11*1000)</f>
        <v>0</v>
      </c>
      <c r="F146" s="228">
        <f>IF(F$34=0,0,F$34/PPA!F$11*1000)</f>
        <v>0</v>
      </c>
      <c r="G146" s="228">
        <f>IF(G$34=0,0,G$34/PPA!G$11*1000)</f>
        <v>0</v>
      </c>
      <c r="H146" s="228">
        <f>IF(H$34=0,0,H$34/PPA!H$11*1000)</f>
        <v>0</v>
      </c>
      <c r="I146" s="228">
        <f>IF(I$34=0,0,I$34/PPA!I$11*1000)</f>
        <v>0</v>
      </c>
      <c r="J146" s="228">
        <f>IF(J$34=0,0,J$34/PPA!J$11*1000)</f>
        <v>0</v>
      </c>
      <c r="K146" s="228">
        <f>IF(K$34=0,0,K$34/PPA!K$11*1000)</f>
        <v>0</v>
      </c>
      <c r="L146" s="228">
        <f>IF(L$34=0,0,L$34/PPA!L$11*1000)</f>
        <v>0</v>
      </c>
      <c r="M146" s="228">
        <f>IF(M$34=0,0,M$34/PPA!M$11*1000)</f>
        <v>0</v>
      </c>
      <c r="N146" s="228">
        <f>IF(N$34=0,0,N$34/PPA!N$11*1000)</f>
        <v>0</v>
      </c>
      <c r="O146" s="228">
        <f>IF(O$34=0,0,O$34/PPA!O$11*1000)</f>
        <v>0</v>
      </c>
      <c r="P146" s="228">
        <f>IF(P$34=0,0,P$34/PPA!P$11*1000)</f>
        <v>0</v>
      </c>
      <c r="Q146" s="228">
        <f>IF(Q$34=0,0,Q$34/PPA!Q$11*1000)</f>
        <v>0</v>
      </c>
    </row>
    <row r="147" spans="1:17" x14ac:dyDescent="0.25">
      <c r="A147" s="76" t="s">
        <v>80</v>
      </c>
      <c r="B147" s="228">
        <f>IF(B$35=0,0,B$35/PPA!B$11*1000)</f>
        <v>0</v>
      </c>
      <c r="C147" s="228">
        <f>IF(C$35=0,0,C$35/PPA!C$11*1000)</f>
        <v>0</v>
      </c>
      <c r="D147" s="228">
        <f>IF(D$35=0,0,D$35/PPA!D$11*1000)</f>
        <v>0</v>
      </c>
      <c r="E147" s="228">
        <f>IF(E$35=0,0,E$35/PPA!E$11*1000)</f>
        <v>0</v>
      </c>
      <c r="F147" s="228">
        <f>IF(F$35=0,0,F$35/PPA!F$11*1000)</f>
        <v>0</v>
      </c>
      <c r="G147" s="228">
        <f>IF(G$35=0,0,G$35/PPA!G$11*1000)</f>
        <v>0</v>
      </c>
      <c r="H147" s="228">
        <f>IF(H$35=0,0,H$35/PPA!H$11*1000)</f>
        <v>0</v>
      </c>
      <c r="I147" s="228">
        <f>IF(I$35=0,0,I$35/PPA!I$11*1000)</f>
        <v>0</v>
      </c>
      <c r="J147" s="228">
        <f>IF(J$35=0,0,J$35/PPA!J$11*1000)</f>
        <v>0</v>
      </c>
      <c r="K147" s="228">
        <f>IF(K$35=0,0,K$35/PPA!K$11*1000)</f>
        <v>0</v>
      </c>
      <c r="L147" s="228">
        <f>IF(L$35=0,0,L$35/PPA!L$11*1000)</f>
        <v>0</v>
      </c>
      <c r="M147" s="228">
        <f>IF(M$35=0,0,M$35/PPA!M$11*1000)</f>
        <v>0</v>
      </c>
      <c r="N147" s="228">
        <f>IF(N$35=0,0,N$35/PPA!N$11*1000)</f>
        <v>0</v>
      </c>
      <c r="O147" s="228">
        <f>IF(O$35=0,0,O$35/PPA!O$11*1000)</f>
        <v>0</v>
      </c>
      <c r="P147" s="228">
        <f>IF(P$35=0,0,P$35/PPA!P$11*1000)</f>
        <v>0</v>
      </c>
      <c r="Q147" s="228">
        <f>IF(Q$35=0,0,Q$35/PPA!Q$11*1000)</f>
        <v>0</v>
      </c>
    </row>
    <row r="148" spans="1:17" x14ac:dyDescent="0.25">
      <c r="A148" s="129" t="s">
        <v>79</v>
      </c>
      <c r="B148" s="227">
        <f>IF(B$36=0,0,B$36/PPA!B$11*1000)</f>
        <v>0</v>
      </c>
      <c r="C148" s="227">
        <f>IF(C$36=0,0,C$36/PPA!C$11*1000)</f>
        <v>0</v>
      </c>
      <c r="D148" s="227">
        <f>IF(D$36=0,0,D$36/PPA!D$11*1000)</f>
        <v>0</v>
      </c>
      <c r="E148" s="227">
        <f>IF(E$36=0,0,E$36/PPA!E$11*1000)</f>
        <v>0</v>
      </c>
      <c r="F148" s="227">
        <f>IF(F$36=0,0,F$36/PPA!F$11*1000)</f>
        <v>0</v>
      </c>
      <c r="G148" s="227">
        <f>IF(G$36=0,0,G$36/PPA!G$11*1000)</f>
        <v>0</v>
      </c>
      <c r="H148" s="227">
        <f>IF(H$36=0,0,H$36/PPA!H$11*1000)</f>
        <v>0</v>
      </c>
      <c r="I148" s="227">
        <f>IF(I$36=0,0,I$36/PPA!I$11*1000)</f>
        <v>0</v>
      </c>
      <c r="J148" s="227">
        <f>IF(J$36=0,0,J$36/PPA!J$11*1000)</f>
        <v>0</v>
      </c>
      <c r="K148" s="227">
        <f>IF(K$36=0,0,K$36/PPA!K$11*1000)</f>
        <v>0</v>
      </c>
      <c r="L148" s="227">
        <f>IF(L$36=0,0,L$36/PPA!L$11*1000)</f>
        <v>0</v>
      </c>
      <c r="M148" s="227">
        <f>IF(M$36=0,0,M$36/PPA!M$11*1000)</f>
        <v>0</v>
      </c>
      <c r="N148" s="227">
        <f>IF(N$36=0,0,N$36/PPA!N$11*1000)</f>
        <v>0</v>
      </c>
      <c r="O148" s="227">
        <f>IF(O$36=0,0,O$36/PPA!O$11*1000)</f>
        <v>0</v>
      </c>
      <c r="P148" s="227">
        <f>IF(P$36=0,0,P$36/PPA!P$11*1000)</f>
        <v>0</v>
      </c>
      <c r="Q148" s="227">
        <f>IF(Q$36=0,0,Q$36/PPA!Q$11*1000)</f>
        <v>0</v>
      </c>
    </row>
    <row r="149" spans="1:17" x14ac:dyDescent="0.25">
      <c r="A149" s="127" t="s">
        <v>238</v>
      </c>
      <c r="B149" s="225">
        <f>IF(B$41=0,0,B$41/PPA!B$11*1000)</f>
        <v>0</v>
      </c>
      <c r="C149" s="225">
        <f>IF(C$41=0,0,C$41/PPA!C$11*1000)</f>
        <v>0</v>
      </c>
      <c r="D149" s="225">
        <f>IF(D$41=0,0,D$41/PPA!D$11*1000)</f>
        <v>0</v>
      </c>
      <c r="E149" s="225">
        <f>IF(E$41=0,0,E$41/PPA!E$11*1000)</f>
        <v>0</v>
      </c>
      <c r="F149" s="225">
        <f>IF(F$41=0,0,F$41/PPA!F$11*1000)</f>
        <v>0</v>
      </c>
      <c r="G149" s="225">
        <f>IF(G$41=0,0,G$41/PPA!G$11*1000)</f>
        <v>0</v>
      </c>
      <c r="H149" s="225">
        <f>IF(H$41=0,0,H$41/PPA!H$11*1000)</f>
        <v>0</v>
      </c>
      <c r="I149" s="225">
        <f>IF(I$41=0,0,I$41/PPA!I$11*1000)</f>
        <v>0</v>
      </c>
      <c r="J149" s="225">
        <f>IF(J$41=0,0,J$41/PPA!J$11*1000)</f>
        <v>0</v>
      </c>
      <c r="K149" s="225">
        <f>IF(K$41=0,0,K$41/PPA!K$11*1000)</f>
        <v>0</v>
      </c>
      <c r="L149" s="225">
        <f>IF(L$41=0,0,L$41/PPA!L$11*1000)</f>
        <v>0</v>
      </c>
      <c r="M149" s="225">
        <f>IF(M$41=0,0,M$41/PPA!M$11*1000)</f>
        <v>0</v>
      </c>
      <c r="N149" s="225">
        <f>IF(N$41=0,0,N$41/PPA!N$11*1000)</f>
        <v>0</v>
      </c>
      <c r="O149" s="225">
        <f>IF(O$41=0,0,O$41/PPA!O$11*1000)</f>
        <v>0</v>
      </c>
      <c r="P149" s="225">
        <f>IF(P$41=0,0,P$41/PPA!P$11*1000)</f>
        <v>0</v>
      </c>
      <c r="Q149" s="225">
        <f>IF(Q$41=0,0,Q$41/PPA!Q$11*1000)</f>
        <v>0</v>
      </c>
    </row>
    <row r="150" spans="1:17" x14ac:dyDescent="0.25">
      <c r="A150" s="127" t="s">
        <v>237</v>
      </c>
      <c r="B150" s="226">
        <f>IF(B$54=0,0,B$54/PPA!B$11*1000)</f>
        <v>0</v>
      </c>
      <c r="C150" s="226">
        <f>IF(C$54=0,0,C$54/PPA!C$11*1000)</f>
        <v>0</v>
      </c>
      <c r="D150" s="226">
        <f>IF(D$54=0,0,D$54/PPA!D$11*1000)</f>
        <v>0</v>
      </c>
      <c r="E150" s="226">
        <f>IF(E$54=0,0,E$54/PPA!E$11*1000)</f>
        <v>0</v>
      </c>
      <c r="F150" s="226">
        <f>IF(F$54=0,0,F$54/PPA!F$11*1000)</f>
        <v>0</v>
      </c>
      <c r="G150" s="226">
        <f>IF(G$54=0,0,G$54/PPA!G$11*1000)</f>
        <v>0</v>
      </c>
      <c r="H150" s="226">
        <f>IF(H$54=0,0,H$54/PPA!H$11*1000)</f>
        <v>0</v>
      </c>
      <c r="I150" s="226">
        <f>IF(I$54=0,0,I$54/PPA!I$11*1000)</f>
        <v>0</v>
      </c>
      <c r="J150" s="226">
        <f>IF(J$54=0,0,J$54/PPA!J$11*1000)</f>
        <v>0</v>
      </c>
      <c r="K150" s="226">
        <f>IF(K$54=0,0,K$54/PPA!K$11*1000)</f>
        <v>0</v>
      </c>
      <c r="L150" s="226">
        <f>IF(L$54=0,0,L$54/PPA!L$11*1000)</f>
        <v>0</v>
      </c>
      <c r="M150" s="226">
        <f>IF(M$54=0,0,M$54/PPA!M$11*1000)</f>
        <v>0</v>
      </c>
      <c r="N150" s="226">
        <f>IF(N$54=0,0,N$54/PPA!N$11*1000)</f>
        <v>0</v>
      </c>
      <c r="O150" s="226">
        <f>IF(O$54=0,0,O$54/PPA!O$11*1000)</f>
        <v>0</v>
      </c>
      <c r="P150" s="226">
        <f>IF(P$54=0,0,P$54/PPA!P$11*1000)</f>
        <v>0</v>
      </c>
      <c r="Q150" s="226">
        <f>IF(Q$54=0,0,Q$54/PPA!Q$11*1000)</f>
        <v>0</v>
      </c>
    </row>
    <row r="151" spans="1:17" x14ac:dyDescent="0.25">
      <c r="A151" s="72" t="s">
        <v>236</v>
      </c>
      <c r="B151" s="258">
        <f>IF(B$67=0,0,B$67/PPA!B$11*1000)</f>
        <v>0</v>
      </c>
      <c r="C151" s="258">
        <f>IF(C$67=0,0,C$67/PPA!C$11*1000)</f>
        <v>0</v>
      </c>
      <c r="D151" s="258">
        <f>IF(D$67=0,0,D$67/PPA!D$11*1000)</f>
        <v>0</v>
      </c>
      <c r="E151" s="258">
        <f>IF(E$67=0,0,E$67/PPA!E$11*1000)</f>
        <v>0</v>
      </c>
      <c r="F151" s="258">
        <f>IF(F$67=0,0,F$67/PPA!F$11*1000)</f>
        <v>0</v>
      </c>
      <c r="G151" s="258">
        <f>IF(G$67=0,0,G$67/PPA!G$11*1000)</f>
        <v>0</v>
      </c>
      <c r="H151" s="258">
        <f>IF(H$67=0,0,H$67/PPA!H$11*1000)</f>
        <v>0</v>
      </c>
      <c r="I151" s="258">
        <f>IF(I$67=0,0,I$67/PPA!I$11*1000)</f>
        <v>0</v>
      </c>
      <c r="J151" s="258">
        <f>IF(J$67=0,0,J$67/PPA!J$11*1000)</f>
        <v>0</v>
      </c>
      <c r="K151" s="258">
        <f>IF(K$67=0,0,K$67/PPA!K$11*1000)</f>
        <v>0</v>
      </c>
      <c r="L151" s="258">
        <f>IF(L$67=0,0,L$67/PPA!L$11*1000)</f>
        <v>0</v>
      </c>
      <c r="M151" s="258">
        <f>IF(M$67=0,0,M$67/PPA!M$11*1000)</f>
        <v>0</v>
      </c>
      <c r="N151" s="258">
        <f>IF(N$67=0,0,N$67/PPA!N$11*1000)</f>
        <v>0</v>
      </c>
      <c r="O151" s="258">
        <f>IF(O$67=0,0,O$67/PPA!O$11*1000)</f>
        <v>0</v>
      </c>
      <c r="P151" s="258">
        <f>IF(P$67=0,0,P$67/PPA!P$11*1000)</f>
        <v>0</v>
      </c>
      <c r="Q151" s="258">
        <f>IF(Q$67=0,0,Q$67/PPA!Q$11*1000)</f>
        <v>0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 t="shared" ref="B153:Q153" si="35">SUM(B$154:B$159)</f>
        <v>0</v>
      </c>
      <c r="C153" s="230">
        <f t="shared" si="35"/>
        <v>0</v>
      </c>
      <c r="D153" s="230">
        <f t="shared" si="35"/>
        <v>0</v>
      </c>
      <c r="E153" s="230">
        <f t="shared" si="35"/>
        <v>0</v>
      </c>
      <c r="F153" s="230">
        <f t="shared" si="35"/>
        <v>0</v>
      </c>
      <c r="G153" s="230">
        <f t="shared" si="35"/>
        <v>0</v>
      </c>
      <c r="H153" s="230">
        <f t="shared" si="35"/>
        <v>0</v>
      </c>
      <c r="I153" s="230">
        <f t="shared" si="35"/>
        <v>0</v>
      </c>
      <c r="J153" s="230">
        <f t="shared" si="35"/>
        <v>0</v>
      </c>
      <c r="K153" s="230">
        <f t="shared" si="35"/>
        <v>0</v>
      </c>
      <c r="L153" s="230">
        <f t="shared" si="35"/>
        <v>144.5319358252458</v>
      </c>
      <c r="M153" s="230">
        <f t="shared" si="35"/>
        <v>155.96511298767609</v>
      </c>
      <c r="N153" s="230">
        <f t="shared" si="35"/>
        <v>156.1435227182227</v>
      </c>
      <c r="O153" s="230">
        <f t="shared" si="35"/>
        <v>163.48449201692958</v>
      </c>
      <c r="P153" s="230">
        <f t="shared" si="35"/>
        <v>168.06875564164318</v>
      </c>
      <c r="Q153" s="230">
        <f t="shared" si="35"/>
        <v>163.40139218767746</v>
      </c>
    </row>
    <row r="154" spans="1:17" x14ac:dyDescent="0.25">
      <c r="A154" s="132" t="s">
        <v>83</v>
      </c>
      <c r="B154" s="275">
        <f>IF(B$82=0,0,B$82/PPA!B$12*1000)</f>
        <v>0</v>
      </c>
      <c r="C154" s="275">
        <f>IF(C$82=0,0,C$82/PPA!C$12*1000)</f>
        <v>0</v>
      </c>
      <c r="D154" s="275">
        <f>IF(D$82=0,0,D$82/PPA!D$12*1000)</f>
        <v>0</v>
      </c>
      <c r="E154" s="275">
        <f>IF(E$82=0,0,E$82/PPA!E$12*1000)</f>
        <v>0</v>
      </c>
      <c r="F154" s="275">
        <f>IF(F$82=0,0,F$82/PPA!F$12*1000)</f>
        <v>0</v>
      </c>
      <c r="G154" s="275">
        <f>IF(G$82=0,0,G$82/PPA!G$12*1000)</f>
        <v>0</v>
      </c>
      <c r="H154" s="275">
        <f>IF(H$82=0,0,H$82/PPA!H$12*1000)</f>
        <v>0</v>
      </c>
      <c r="I154" s="275">
        <f>IF(I$82=0,0,I$82/PPA!I$12*1000)</f>
        <v>0</v>
      </c>
      <c r="J154" s="275">
        <f>IF(J$82=0,0,J$82/PPA!J$12*1000)</f>
        <v>0</v>
      </c>
      <c r="K154" s="275">
        <f>IF(K$82=0,0,K$82/PPA!K$12*1000)</f>
        <v>0</v>
      </c>
      <c r="L154" s="275">
        <f>IF(L$82=0,0,L$82/PPA!L$12*1000)</f>
        <v>5.9553197392587887</v>
      </c>
      <c r="M154" s="275">
        <f>IF(M$82=0,0,M$82/PPA!M$12*1000)</f>
        <v>6.4264144163562422</v>
      </c>
      <c r="N154" s="275">
        <f>IF(N$82=0,0,N$82/PPA!N$12*1000)</f>
        <v>6.4337656428096457</v>
      </c>
      <c r="O154" s="275">
        <f>IF(O$82=0,0,O$82/PPA!O$12*1000)</f>
        <v>6.7362442550295851</v>
      </c>
      <c r="P154" s="275">
        <f>IF(P$82=0,0,P$82/PPA!P$12*1000)</f>
        <v>6.925135073507465</v>
      </c>
      <c r="Q154" s="275">
        <f>IF(Q$82=0,0,Q$82/PPA!Q$12*1000)</f>
        <v>6.7328201947992401</v>
      </c>
    </row>
    <row r="155" spans="1:17" x14ac:dyDescent="0.25">
      <c r="A155" s="76" t="s">
        <v>82</v>
      </c>
      <c r="B155" s="274">
        <f>IF(B$83=0,0,B$83/PPA!B$12*1000)</f>
        <v>0</v>
      </c>
      <c r="C155" s="274">
        <f>IF(C$83=0,0,C$83/PPA!C$12*1000)</f>
        <v>0</v>
      </c>
      <c r="D155" s="274">
        <f>IF(D$83=0,0,D$83/PPA!D$12*1000)</f>
        <v>0</v>
      </c>
      <c r="E155" s="274">
        <f>IF(E$83=0,0,E$83/PPA!E$12*1000)</f>
        <v>0</v>
      </c>
      <c r="F155" s="274">
        <f>IF(F$83=0,0,F$83/PPA!F$12*1000)</f>
        <v>0</v>
      </c>
      <c r="G155" s="274">
        <f>IF(G$83=0,0,G$83/PPA!G$12*1000)</f>
        <v>0</v>
      </c>
      <c r="H155" s="274">
        <f>IF(H$83=0,0,H$83/PPA!H$12*1000)</f>
        <v>0</v>
      </c>
      <c r="I155" s="274">
        <f>IF(I$83=0,0,I$83/PPA!I$12*1000)</f>
        <v>0</v>
      </c>
      <c r="J155" s="274">
        <f>IF(J$83=0,0,J$83/PPA!J$12*1000)</f>
        <v>0</v>
      </c>
      <c r="K155" s="274">
        <f>IF(K$83=0,0,K$83/PPA!K$12*1000)</f>
        <v>0</v>
      </c>
      <c r="L155" s="274">
        <f>IF(L$83=0,0,L$83/PPA!L$12*1000)</f>
        <v>2.6259211868124694</v>
      </c>
      <c r="M155" s="274">
        <f>IF(M$83=0,0,M$83/PPA!M$12*1000)</f>
        <v>2.8336442894747536</v>
      </c>
      <c r="N155" s="274">
        <f>IF(N$83=0,0,N$83/PPA!N$12*1000)</f>
        <v>2.8368857176663913</v>
      </c>
      <c r="O155" s="274">
        <f>IF(O$83=0,0,O$83/PPA!O$12*1000)</f>
        <v>2.9702597481403332</v>
      </c>
      <c r="P155" s="274">
        <f>IF(P$83=0,0,P$83/PPA!P$12*1000)</f>
        <v>3.0535487106062087</v>
      </c>
      <c r="Q155" s="274">
        <f>IF(Q$83=0,0,Q$83/PPA!Q$12*1000)</f>
        <v>2.9687499530835688</v>
      </c>
    </row>
    <row r="156" spans="1:17" x14ac:dyDescent="0.25">
      <c r="A156" s="76" t="s">
        <v>81</v>
      </c>
      <c r="B156" s="274">
        <f>IF(B$84=0,0,B$84/PPA!B$12*1000)</f>
        <v>0</v>
      </c>
      <c r="C156" s="274">
        <f>IF(C$84=0,0,C$84/PPA!C$12*1000)</f>
        <v>0</v>
      </c>
      <c r="D156" s="274">
        <f>IF(D$84=0,0,D$84/PPA!D$12*1000)</f>
        <v>0</v>
      </c>
      <c r="E156" s="274">
        <f>IF(E$84=0,0,E$84/PPA!E$12*1000)</f>
        <v>0</v>
      </c>
      <c r="F156" s="274">
        <f>IF(F$84=0,0,F$84/PPA!F$12*1000)</f>
        <v>0</v>
      </c>
      <c r="G156" s="274">
        <f>IF(G$84=0,0,G$84/PPA!G$12*1000)</f>
        <v>0</v>
      </c>
      <c r="H156" s="274">
        <f>IF(H$84=0,0,H$84/PPA!H$12*1000)</f>
        <v>0</v>
      </c>
      <c r="I156" s="274">
        <f>IF(I$84=0,0,I$84/PPA!I$12*1000)</f>
        <v>0</v>
      </c>
      <c r="J156" s="274">
        <f>IF(J$84=0,0,J$84/PPA!J$12*1000)</f>
        <v>0</v>
      </c>
      <c r="K156" s="274">
        <f>IF(K$84=0,0,K$84/PPA!K$12*1000)</f>
        <v>0</v>
      </c>
      <c r="L156" s="274">
        <f>IF(L$84=0,0,L$84/PPA!L$12*1000)</f>
        <v>20.368325173328063</v>
      </c>
      <c r="M156" s="274">
        <f>IF(M$84=0,0,M$84/PPA!M$12*1000)</f>
        <v>21.979558489196872</v>
      </c>
      <c r="N156" s="274">
        <f>IF(N$84=0,0,N$84/PPA!N$12*1000)</f>
        <v>22.004701080591019</v>
      </c>
      <c r="O156" s="274">
        <f>IF(O$84=0,0,O$84/PPA!O$12*1000)</f>
        <v>23.039235413157275</v>
      </c>
      <c r="P156" s="274">
        <f>IF(P$84=0,0,P$84/PPA!P$12*1000)</f>
        <v>23.685277906501618</v>
      </c>
      <c r="Q156" s="274">
        <f>IF(Q$84=0,0,Q$84/PPA!Q$12*1000)</f>
        <v>23.027524476509328</v>
      </c>
    </row>
    <row r="157" spans="1:17" x14ac:dyDescent="0.25">
      <c r="A157" s="76" t="s">
        <v>80</v>
      </c>
      <c r="B157" s="274">
        <f>IF(B$85=0,0,B$85/PPA!B$12*1000)</f>
        <v>0</v>
      </c>
      <c r="C157" s="274">
        <f>IF(C$85=0,0,C$85/PPA!C$12*1000)</f>
        <v>0</v>
      </c>
      <c r="D157" s="274">
        <f>IF(D$85=0,0,D$85/PPA!D$12*1000)</f>
        <v>0</v>
      </c>
      <c r="E157" s="274">
        <f>IF(E$85=0,0,E$85/PPA!E$12*1000)</f>
        <v>0</v>
      </c>
      <c r="F157" s="274">
        <f>IF(F$85=0,0,F$85/PPA!F$12*1000)</f>
        <v>0</v>
      </c>
      <c r="G157" s="274">
        <f>IF(G$85=0,0,G$85/PPA!G$12*1000)</f>
        <v>0</v>
      </c>
      <c r="H157" s="274">
        <f>IF(H$85=0,0,H$85/PPA!H$12*1000)</f>
        <v>0</v>
      </c>
      <c r="I157" s="274">
        <f>IF(I$85=0,0,I$85/PPA!I$12*1000)</f>
        <v>0</v>
      </c>
      <c r="J157" s="274">
        <f>IF(J$85=0,0,J$85/PPA!J$12*1000)</f>
        <v>0</v>
      </c>
      <c r="K157" s="274">
        <f>IF(K$85=0,0,K$85/PPA!K$12*1000)</f>
        <v>0</v>
      </c>
      <c r="L157" s="274">
        <f>IF(L$85=0,0,L$85/PPA!L$12*1000)</f>
        <v>8.993755640557092</v>
      </c>
      <c r="M157" s="274">
        <f>IF(M$85=0,0,M$85/PPA!M$12*1000)</f>
        <v>9.7052053350967462</v>
      </c>
      <c r="N157" s="274">
        <f>IF(N$85=0,0,N$85/PPA!N$12*1000)</f>
        <v>9.7163071965038625</v>
      </c>
      <c r="O157" s="274">
        <f>IF(O$85=0,0,O$85/PPA!O$12*1000)</f>
        <v>10.173112010335664</v>
      </c>
      <c r="P157" s="274">
        <f>IF(P$85=0,0,P$85/PPA!P$12*1000)</f>
        <v>10.458375932092165</v>
      </c>
      <c r="Q157" s="274">
        <f>IF(Q$85=0,0,Q$85/PPA!Q$12*1000)</f>
        <v>10.167940976309184</v>
      </c>
    </row>
    <row r="158" spans="1:17" x14ac:dyDescent="0.25">
      <c r="A158" s="129" t="s">
        <v>79</v>
      </c>
      <c r="B158" s="273">
        <f>IF(B$86=0,0,B$86/PPA!B$12*1000)</f>
        <v>0</v>
      </c>
      <c r="C158" s="273">
        <f>IF(C$86=0,0,C$86/PPA!C$12*1000)</f>
        <v>0</v>
      </c>
      <c r="D158" s="273">
        <f>IF(D$86=0,0,D$86/PPA!D$12*1000)</f>
        <v>0</v>
      </c>
      <c r="E158" s="273">
        <f>IF(E$86=0,0,E$86/PPA!E$12*1000)</f>
        <v>0</v>
      </c>
      <c r="F158" s="273">
        <f>IF(F$86=0,0,F$86/PPA!F$12*1000)</f>
        <v>0</v>
      </c>
      <c r="G158" s="273">
        <f>IF(G$86=0,0,G$86/PPA!G$12*1000)</f>
        <v>0</v>
      </c>
      <c r="H158" s="273">
        <f>IF(H$86=0,0,H$86/PPA!H$12*1000)</f>
        <v>0</v>
      </c>
      <c r="I158" s="273">
        <f>IF(I$86=0,0,I$86/PPA!I$12*1000)</f>
        <v>0</v>
      </c>
      <c r="J158" s="273">
        <f>IF(J$86=0,0,J$86/PPA!J$12*1000)</f>
        <v>0</v>
      </c>
      <c r="K158" s="273">
        <f>IF(K$86=0,0,K$86/PPA!K$12*1000)</f>
        <v>0</v>
      </c>
      <c r="L158" s="273">
        <f>IF(L$86=0,0,L$86/PPA!L$12*1000)</f>
        <v>31.155556878344154</v>
      </c>
      <c r="M158" s="273">
        <f>IF(M$86=0,0,M$86/PPA!M$12*1000)</f>
        <v>33.620112544539438</v>
      </c>
      <c r="N158" s="273">
        <f>IF(N$86=0,0,N$86/PPA!N$12*1000)</f>
        <v>33.65857085810147</v>
      </c>
      <c r="O158" s="273">
        <f>IF(O$86=0,0,O$86/PPA!O$12*1000)</f>
        <v>35.241003039765296</v>
      </c>
      <c r="P158" s="273">
        <f>IF(P$86=0,0,P$86/PPA!P$12*1000)</f>
        <v>36.229194924760037</v>
      </c>
      <c r="Q158" s="273">
        <f>IF(Q$86=0,0,Q$86/PPA!Q$12*1000)</f>
        <v>35.223089895226948</v>
      </c>
    </row>
    <row r="159" spans="1:17" x14ac:dyDescent="0.25">
      <c r="A159" s="72" t="s">
        <v>235</v>
      </c>
      <c r="B159" s="272">
        <f>IF(B$91=0,0,B$91/PPA!B$12*1000)</f>
        <v>0</v>
      </c>
      <c r="C159" s="272">
        <f>IF(C$91=0,0,C$91/PPA!C$12*1000)</f>
        <v>0</v>
      </c>
      <c r="D159" s="272">
        <f>IF(D$91=0,0,D$91/PPA!D$12*1000)</f>
        <v>0</v>
      </c>
      <c r="E159" s="272">
        <f>IF(E$91=0,0,E$91/PPA!E$12*1000)</f>
        <v>0</v>
      </c>
      <c r="F159" s="272">
        <f>IF(F$91=0,0,F$91/PPA!F$12*1000)</f>
        <v>0</v>
      </c>
      <c r="G159" s="272">
        <f>IF(G$91=0,0,G$91/PPA!G$12*1000)</f>
        <v>0</v>
      </c>
      <c r="H159" s="272">
        <f>IF(H$91=0,0,H$91/PPA!H$12*1000)</f>
        <v>0</v>
      </c>
      <c r="I159" s="272">
        <f>IF(I$91=0,0,I$91/PPA!I$12*1000)</f>
        <v>0</v>
      </c>
      <c r="J159" s="272">
        <f>IF(J$91=0,0,J$91/PPA!J$12*1000)</f>
        <v>0</v>
      </c>
      <c r="K159" s="272">
        <f>IF(K$91=0,0,K$91/PPA!K$12*1000)</f>
        <v>0</v>
      </c>
      <c r="L159" s="272">
        <f>IF(L$91=0,0,L$91/PPA!L$12*1000)</f>
        <v>75.433057206945222</v>
      </c>
      <c r="M159" s="272">
        <f>IF(M$91=0,0,M$91/PPA!M$12*1000)</f>
        <v>81.40017791301203</v>
      </c>
      <c r="N159" s="272">
        <f>IF(N$91=0,0,N$91/PPA!N$12*1000)</f>
        <v>81.493292222550323</v>
      </c>
      <c r="O159" s="272">
        <f>IF(O$91=0,0,O$91/PPA!O$12*1000)</f>
        <v>85.324637550501421</v>
      </c>
      <c r="P159" s="272">
        <f>IF(P$91=0,0,P$91/PPA!P$12*1000)</f>
        <v>87.717223094175679</v>
      </c>
      <c r="Q159" s="272">
        <f>IF(Q$91=0,0,Q$91/PPA!Q$12*1000)</f>
        <v>85.281266691749209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130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0</v>
      </c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</row>
    <row r="42" spans="1:17" x14ac:dyDescent="0.25">
      <c r="A42" s="152" t="s">
        <v>247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</row>
    <row r="55" spans="1:17" x14ac:dyDescent="0.25">
      <c r="A55" s="152" t="s">
        <v>245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152" t="s">
        <v>243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0</v>
      </c>
      <c r="C81" s="96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0</v>
      </c>
      <c r="L81" s="96">
        <v>1.1552347714691751</v>
      </c>
      <c r="M81" s="96">
        <v>1.26783562729362</v>
      </c>
      <c r="N81" s="96">
        <v>1.26611654269706</v>
      </c>
      <c r="O81" s="96">
        <v>1.2685619925861191</v>
      </c>
      <c r="P81" s="96">
        <v>1.3315570665097927</v>
      </c>
      <c r="Q81" s="96">
        <v>1.3320765077244969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3.3280338043888184E-2</v>
      </c>
      <c r="M82" s="160">
        <v>3.6524176126343823E-2</v>
      </c>
      <c r="N82" s="160">
        <v>3.6474652239154387E-2</v>
      </c>
      <c r="O82" s="160">
        <v>3.6545101468165885E-2</v>
      </c>
      <c r="P82" s="160">
        <v>3.8359881811570323E-2</v>
      </c>
      <c r="Q82" s="160">
        <v>3.8374846024599764E-2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3.8459122990039804E-3</v>
      </c>
      <c r="M83" s="159">
        <v>4.2207737791019771E-3</v>
      </c>
      <c r="N83" s="159">
        <v>4.2150507444806001E-3</v>
      </c>
      <c r="O83" s="159">
        <v>4.2231919345115838E-3</v>
      </c>
      <c r="P83" s="159">
        <v>4.4329099377808301E-3</v>
      </c>
      <c r="Q83" s="159">
        <v>4.434639218621036E-3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0.16766808705024411</v>
      </c>
      <c r="M84" s="159">
        <v>0.18401071329607191</v>
      </c>
      <c r="N84" s="159">
        <v>0.18376120935721782</v>
      </c>
      <c r="O84" s="159">
        <v>0.18411613626471934</v>
      </c>
      <c r="P84" s="159">
        <v>0.19325909473448427</v>
      </c>
      <c r="Q84" s="159">
        <v>0.19333448522389432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5.2019140914638003E-2</v>
      </c>
      <c r="M85" s="159">
        <v>5.7089452102372991E-2</v>
      </c>
      <c r="N85" s="159">
        <v>5.7012043331375814E-2</v>
      </c>
      <c r="O85" s="159">
        <v>5.7122159651902489E-2</v>
      </c>
      <c r="P85" s="159">
        <v>5.9958768892114447E-2</v>
      </c>
      <c r="Q85" s="159">
        <v>5.9982158844020243E-2</v>
      </c>
    </row>
    <row r="86" spans="1:17" x14ac:dyDescent="0.25">
      <c r="A86" s="129" t="s">
        <v>79</v>
      </c>
      <c r="B86" s="158">
        <v>0</v>
      </c>
      <c r="C86" s="158">
        <v>0</v>
      </c>
      <c r="D86" s="158">
        <v>0</v>
      </c>
      <c r="E86" s="158">
        <v>0</v>
      </c>
      <c r="F86" s="158">
        <v>0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0.32219830777563979</v>
      </c>
      <c r="M86" s="158">
        <v>0.3536030110417871</v>
      </c>
      <c r="N86" s="158">
        <v>0.35312355339247276</v>
      </c>
      <c r="O86" s="158">
        <v>0.35380559641564369</v>
      </c>
      <c r="P86" s="158">
        <v>0.37137510411891012</v>
      </c>
      <c r="Q86" s="158">
        <v>0.37151997777100226</v>
      </c>
    </row>
    <row r="87" spans="1:17" x14ac:dyDescent="0.25">
      <c r="A87" s="92" t="s">
        <v>125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</v>
      </c>
      <c r="C88" s="91">
        <v>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0.32219830777563979</v>
      </c>
      <c r="M90" s="157">
        <v>0.3536030110417871</v>
      </c>
      <c r="N90" s="157">
        <v>0.35312355339247276</v>
      </c>
      <c r="O90" s="157">
        <v>0.35380559641564369</v>
      </c>
      <c r="P90" s="157">
        <v>0.37137510411891012</v>
      </c>
      <c r="Q90" s="157">
        <v>0.37151997777100226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0.576222985385761</v>
      </c>
      <c r="M91" s="242">
        <v>0.63238750094794216</v>
      </c>
      <c r="N91" s="242">
        <v>0.63153003363235871</v>
      </c>
      <c r="O91" s="242">
        <v>0.63274980685117621</v>
      </c>
      <c r="P91" s="242">
        <v>0.66417130701493265</v>
      </c>
      <c r="Q91" s="242">
        <v>0.66443040064235925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129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</v>
      </c>
      <c r="C107" s="77">
        <f t="shared" si="11"/>
        <v>0</v>
      </c>
      <c r="D107" s="77">
        <f t="shared" si="11"/>
        <v>0</v>
      </c>
      <c r="E107" s="77">
        <f t="shared" si="11"/>
        <v>0</v>
      </c>
      <c r="F107" s="77">
        <f t="shared" si="11"/>
        <v>0</v>
      </c>
      <c r="G107" s="77">
        <f t="shared" si="11"/>
        <v>0</v>
      </c>
      <c r="H107" s="77">
        <f t="shared" si="11"/>
        <v>0</v>
      </c>
      <c r="I107" s="77">
        <f t="shared" si="11"/>
        <v>0</v>
      </c>
      <c r="J107" s="77">
        <f t="shared" si="11"/>
        <v>0</v>
      </c>
      <c r="K107" s="77">
        <f t="shared" si="11"/>
        <v>0</v>
      </c>
      <c r="L107" s="77">
        <f t="shared" si="11"/>
        <v>0</v>
      </c>
      <c r="M107" s="77">
        <f t="shared" si="11"/>
        <v>0</v>
      </c>
      <c r="N107" s="77">
        <f t="shared" si="11"/>
        <v>0</v>
      </c>
      <c r="O107" s="77">
        <f t="shared" si="11"/>
        <v>0</v>
      </c>
      <c r="P107" s="77">
        <f t="shared" si="11"/>
        <v>0</v>
      </c>
      <c r="Q107" s="77">
        <f t="shared" si="11"/>
        <v>0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0</v>
      </c>
      <c r="C112" s="201">
        <f t="shared" si="16"/>
        <v>0</v>
      </c>
      <c r="D112" s="201">
        <f t="shared" si="16"/>
        <v>0</v>
      </c>
      <c r="E112" s="201">
        <f t="shared" si="16"/>
        <v>0</v>
      </c>
      <c r="F112" s="201">
        <f t="shared" si="16"/>
        <v>0</v>
      </c>
      <c r="G112" s="201">
        <f t="shared" si="16"/>
        <v>0</v>
      </c>
      <c r="H112" s="201">
        <f t="shared" si="16"/>
        <v>0</v>
      </c>
      <c r="I112" s="201">
        <f t="shared" si="16"/>
        <v>0</v>
      </c>
      <c r="J112" s="201">
        <f t="shared" si="16"/>
        <v>0</v>
      </c>
      <c r="K112" s="201">
        <f t="shared" si="16"/>
        <v>0</v>
      </c>
      <c r="L112" s="201">
        <f t="shared" si="16"/>
        <v>0</v>
      </c>
      <c r="M112" s="201">
        <f t="shared" si="16"/>
        <v>0</v>
      </c>
      <c r="N112" s="201">
        <f t="shared" si="16"/>
        <v>0</v>
      </c>
      <c r="O112" s="201">
        <f t="shared" si="16"/>
        <v>0</v>
      </c>
      <c r="P112" s="201">
        <f t="shared" si="16"/>
        <v>0</v>
      </c>
      <c r="Q112" s="201">
        <f t="shared" si="16"/>
        <v>0</v>
      </c>
    </row>
    <row r="113" spans="1:17" x14ac:dyDescent="0.25">
      <c r="A113" s="127" t="s">
        <v>238</v>
      </c>
      <c r="B113" s="200">
        <f t="shared" ref="B113:Q113" si="17">IF(B$41=0,0,B$41/B$31)</f>
        <v>0</v>
      </c>
      <c r="C113" s="200">
        <f t="shared" si="17"/>
        <v>0</v>
      </c>
      <c r="D113" s="200">
        <f t="shared" si="17"/>
        <v>0</v>
      </c>
      <c r="E113" s="200">
        <f t="shared" si="17"/>
        <v>0</v>
      </c>
      <c r="F113" s="200">
        <f t="shared" si="17"/>
        <v>0</v>
      </c>
      <c r="G113" s="200">
        <f t="shared" si="17"/>
        <v>0</v>
      </c>
      <c r="H113" s="200">
        <f t="shared" si="17"/>
        <v>0</v>
      </c>
      <c r="I113" s="200">
        <f t="shared" si="17"/>
        <v>0</v>
      </c>
      <c r="J113" s="200">
        <f t="shared" si="17"/>
        <v>0</v>
      </c>
      <c r="K113" s="200">
        <f t="shared" si="17"/>
        <v>0</v>
      </c>
      <c r="L113" s="200">
        <f t="shared" si="17"/>
        <v>0</v>
      </c>
      <c r="M113" s="200">
        <f t="shared" si="17"/>
        <v>0</v>
      </c>
      <c r="N113" s="200">
        <f t="shared" si="17"/>
        <v>0</v>
      </c>
      <c r="O113" s="200">
        <f t="shared" si="17"/>
        <v>0</v>
      </c>
      <c r="P113" s="200">
        <f t="shared" si="17"/>
        <v>0</v>
      </c>
      <c r="Q113" s="200">
        <f t="shared" si="17"/>
        <v>0</v>
      </c>
    </row>
    <row r="114" spans="1:17" x14ac:dyDescent="0.25">
      <c r="A114" s="142" t="s">
        <v>247</v>
      </c>
      <c r="B114" s="199">
        <f t="shared" ref="B114:Q114" si="18">IF(B$42=0,0,B$42/B$31)</f>
        <v>0</v>
      </c>
      <c r="C114" s="199">
        <f t="shared" si="18"/>
        <v>0</v>
      </c>
      <c r="D114" s="199">
        <f t="shared" si="18"/>
        <v>0</v>
      </c>
      <c r="E114" s="199">
        <f t="shared" si="18"/>
        <v>0</v>
      </c>
      <c r="F114" s="199">
        <f t="shared" si="18"/>
        <v>0</v>
      </c>
      <c r="G114" s="199">
        <f t="shared" si="18"/>
        <v>0</v>
      </c>
      <c r="H114" s="199">
        <f t="shared" si="18"/>
        <v>0</v>
      </c>
      <c r="I114" s="199">
        <f t="shared" si="18"/>
        <v>0</v>
      </c>
      <c r="J114" s="199">
        <f t="shared" si="18"/>
        <v>0</v>
      </c>
      <c r="K114" s="199">
        <f t="shared" si="18"/>
        <v>0</v>
      </c>
      <c r="L114" s="199">
        <f t="shared" si="18"/>
        <v>0</v>
      </c>
      <c r="M114" s="199">
        <f t="shared" si="18"/>
        <v>0</v>
      </c>
      <c r="N114" s="199">
        <f t="shared" si="18"/>
        <v>0</v>
      </c>
      <c r="O114" s="199">
        <f t="shared" si="18"/>
        <v>0</v>
      </c>
      <c r="P114" s="199">
        <f t="shared" si="18"/>
        <v>0</v>
      </c>
      <c r="Q114" s="199">
        <f t="shared" si="18"/>
        <v>0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</v>
      </c>
      <c r="C116" s="200">
        <f t="shared" si="20"/>
        <v>0</v>
      </c>
      <c r="D116" s="200">
        <f t="shared" si="20"/>
        <v>0</v>
      </c>
      <c r="E116" s="200">
        <f t="shared" si="20"/>
        <v>0</v>
      </c>
      <c r="F116" s="200">
        <f t="shared" si="20"/>
        <v>0</v>
      </c>
      <c r="G116" s="200">
        <f t="shared" si="20"/>
        <v>0</v>
      </c>
      <c r="H116" s="200">
        <f t="shared" si="20"/>
        <v>0</v>
      </c>
      <c r="I116" s="200">
        <f t="shared" si="20"/>
        <v>0</v>
      </c>
      <c r="J116" s="200">
        <f t="shared" si="20"/>
        <v>0</v>
      </c>
      <c r="K116" s="200">
        <f t="shared" si="20"/>
        <v>0</v>
      </c>
      <c r="L116" s="200">
        <f t="shared" si="20"/>
        <v>0</v>
      </c>
      <c r="M116" s="200">
        <f t="shared" si="20"/>
        <v>0</v>
      </c>
      <c r="N116" s="200">
        <f t="shared" si="20"/>
        <v>0</v>
      </c>
      <c r="O116" s="200">
        <f t="shared" si="20"/>
        <v>0</v>
      </c>
      <c r="P116" s="200">
        <f t="shared" si="20"/>
        <v>0</v>
      </c>
      <c r="Q116" s="200">
        <f t="shared" si="20"/>
        <v>0</v>
      </c>
    </row>
    <row r="117" spans="1:17" x14ac:dyDescent="0.25">
      <c r="A117" s="142" t="s">
        <v>245</v>
      </c>
      <c r="B117" s="199">
        <f t="shared" ref="B117:Q117" si="21">IF(B$55=0,0,B$55/B$31)</f>
        <v>0</v>
      </c>
      <c r="C117" s="199">
        <f t="shared" si="21"/>
        <v>0</v>
      </c>
      <c r="D117" s="199">
        <f t="shared" si="21"/>
        <v>0</v>
      </c>
      <c r="E117" s="199">
        <f t="shared" si="21"/>
        <v>0</v>
      </c>
      <c r="F117" s="199">
        <f t="shared" si="21"/>
        <v>0</v>
      </c>
      <c r="G117" s="199">
        <f t="shared" si="21"/>
        <v>0</v>
      </c>
      <c r="H117" s="199">
        <f t="shared" si="21"/>
        <v>0</v>
      </c>
      <c r="I117" s="199">
        <f t="shared" si="21"/>
        <v>0</v>
      </c>
      <c r="J117" s="199">
        <f t="shared" si="21"/>
        <v>0</v>
      </c>
      <c r="K117" s="199">
        <f t="shared" si="21"/>
        <v>0</v>
      </c>
      <c r="L117" s="199">
        <f t="shared" si="21"/>
        <v>0</v>
      </c>
      <c r="M117" s="199">
        <f t="shared" si="21"/>
        <v>0</v>
      </c>
      <c r="N117" s="199">
        <f t="shared" si="21"/>
        <v>0</v>
      </c>
      <c r="O117" s="199">
        <f t="shared" si="21"/>
        <v>0</v>
      </c>
      <c r="P117" s="199">
        <f t="shared" si="21"/>
        <v>0</v>
      </c>
      <c r="Q117" s="199">
        <f t="shared" si="21"/>
        <v>0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</v>
      </c>
      <c r="C119" s="200">
        <f t="shared" si="23"/>
        <v>0</v>
      </c>
      <c r="D119" s="200">
        <f t="shared" si="23"/>
        <v>0</v>
      </c>
      <c r="E119" s="200">
        <f t="shared" si="23"/>
        <v>0</v>
      </c>
      <c r="F119" s="200">
        <f t="shared" si="23"/>
        <v>0</v>
      </c>
      <c r="G119" s="200">
        <f t="shared" si="23"/>
        <v>0</v>
      </c>
      <c r="H119" s="200">
        <f t="shared" si="23"/>
        <v>0</v>
      </c>
      <c r="I119" s="200">
        <f t="shared" si="23"/>
        <v>0</v>
      </c>
      <c r="J119" s="200">
        <f t="shared" si="23"/>
        <v>0</v>
      </c>
      <c r="K119" s="200">
        <f t="shared" si="23"/>
        <v>0</v>
      </c>
      <c r="L119" s="200">
        <f t="shared" si="23"/>
        <v>0</v>
      </c>
      <c r="M119" s="200">
        <f t="shared" si="23"/>
        <v>0</v>
      </c>
      <c r="N119" s="200">
        <f t="shared" si="23"/>
        <v>0</v>
      </c>
      <c r="O119" s="200">
        <f t="shared" si="23"/>
        <v>0</v>
      </c>
      <c r="P119" s="200">
        <f t="shared" si="23"/>
        <v>0</v>
      </c>
      <c r="Q119" s="200">
        <f t="shared" si="23"/>
        <v>0</v>
      </c>
    </row>
    <row r="120" spans="1:17" x14ac:dyDescent="0.25">
      <c r="A120" s="142" t="s">
        <v>243</v>
      </c>
      <c r="B120" s="199">
        <f t="shared" ref="B120:Q120" si="24">IF(B$68=0,0,B$68/B$31)</f>
        <v>0</v>
      </c>
      <c r="C120" s="199">
        <f t="shared" si="24"/>
        <v>0</v>
      </c>
      <c r="D120" s="199">
        <f t="shared" si="24"/>
        <v>0</v>
      </c>
      <c r="E120" s="199">
        <f t="shared" si="24"/>
        <v>0</v>
      </c>
      <c r="F120" s="199">
        <f t="shared" si="24"/>
        <v>0</v>
      </c>
      <c r="G120" s="199">
        <f t="shared" si="24"/>
        <v>0</v>
      </c>
      <c r="H120" s="199">
        <f t="shared" si="24"/>
        <v>0</v>
      </c>
      <c r="I120" s="199">
        <f t="shared" si="24"/>
        <v>0</v>
      </c>
      <c r="J120" s="199">
        <f t="shared" si="24"/>
        <v>0</v>
      </c>
      <c r="K120" s="199">
        <f t="shared" si="24"/>
        <v>0</v>
      </c>
      <c r="L120" s="199">
        <f t="shared" si="24"/>
        <v>0</v>
      </c>
      <c r="M120" s="199">
        <f t="shared" si="24"/>
        <v>0</v>
      </c>
      <c r="N120" s="199">
        <f t="shared" si="24"/>
        <v>0</v>
      </c>
      <c r="O120" s="199">
        <f t="shared" si="24"/>
        <v>0</v>
      </c>
      <c r="P120" s="199">
        <f t="shared" si="24"/>
        <v>0</v>
      </c>
      <c r="Q120" s="199">
        <f t="shared" si="24"/>
        <v>0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0</v>
      </c>
      <c r="C123" s="77">
        <f t="shared" si="26"/>
        <v>0</v>
      </c>
      <c r="D123" s="77">
        <f t="shared" si="26"/>
        <v>0</v>
      </c>
      <c r="E123" s="77">
        <f t="shared" si="26"/>
        <v>0</v>
      </c>
      <c r="F123" s="77">
        <f t="shared" si="26"/>
        <v>0</v>
      </c>
      <c r="G123" s="77">
        <f t="shared" si="26"/>
        <v>0</v>
      </c>
      <c r="H123" s="77">
        <f t="shared" si="26"/>
        <v>0</v>
      </c>
      <c r="I123" s="77">
        <f t="shared" si="26"/>
        <v>0</v>
      </c>
      <c r="J123" s="77">
        <f t="shared" si="26"/>
        <v>0</v>
      </c>
      <c r="K123" s="77">
        <f t="shared" si="26"/>
        <v>0</v>
      </c>
      <c r="L123" s="77">
        <f t="shared" si="26"/>
        <v>1</v>
      </c>
      <c r="M123" s="77">
        <f t="shared" si="26"/>
        <v>1</v>
      </c>
      <c r="N123" s="77">
        <f t="shared" si="26"/>
        <v>1</v>
      </c>
      <c r="O123" s="77">
        <f t="shared" si="26"/>
        <v>1</v>
      </c>
      <c r="P123" s="77">
        <f t="shared" si="26"/>
        <v>1</v>
      </c>
      <c r="Q123" s="77">
        <f t="shared" si="26"/>
        <v>1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2.8808289765693048E-2</v>
      </c>
      <c r="M124" s="203">
        <f t="shared" si="27"/>
        <v>2.8808289765693051E-2</v>
      </c>
      <c r="N124" s="203">
        <f t="shared" si="27"/>
        <v>2.8808289765693055E-2</v>
      </c>
      <c r="O124" s="203">
        <f t="shared" si="27"/>
        <v>2.8808289765693055E-2</v>
      </c>
      <c r="P124" s="203">
        <f t="shared" si="27"/>
        <v>2.8808289765693051E-2</v>
      </c>
      <c r="Q124" s="203">
        <f t="shared" si="27"/>
        <v>2.8808289765693051E-2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3.3291175040662288E-3</v>
      </c>
      <c r="M125" s="202">
        <f t="shared" si="28"/>
        <v>3.3291175040662284E-3</v>
      </c>
      <c r="N125" s="202">
        <f t="shared" si="28"/>
        <v>3.3291175040662297E-3</v>
      </c>
      <c r="O125" s="202">
        <f t="shared" si="28"/>
        <v>3.3291175040662297E-3</v>
      </c>
      <c r="P125" s="202">
        <f t="shared" si="28"/>
        <v>3.3291175040662284E-3</v>
      </c>
      <c r="Q125" s="202">
        <f t="shared" si="28"/>
        <v>3.3291175040662288E-3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0.14513767347654491</v>
      </c>
      <c r="M126" s="202">
        <f t="shared" si="29"/>
        <v>0.14513767347654491</v>
      </c>
      <c r="N126" s="202">
        <f t="shared" si="29"/>
        <v>0.14513767347654491</v>
      </c>
      <c r="O126" s="202">
        <f t="shared" si="29"/>
        <v>0.14513767347654491</v>
      </c>
      <c r="P126" s="202">
        <f t="shared" si="29"/>
        <v>0.14513767347654491</v>
      </c>
      <c r="Q126" s="202">
        <f t="shared" si="29"/>
        <v>0.14513767347654494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4.5029064393969392E-2</v>
      </c>
      <c r="M127" s="202">
        <f t="shared" si="30"/>
        <v>4.5029064393969392E-2</v>
      </c>
      <c r="N127" s="202">
        <f t="shared" si="30"/>
        <v>4.5029064393969392E-2</v>
      </c>
      <c r="O127" s="202">
        <f t="shared" si="30"/>
        <v>4.5029064393969399E-2</v>
      </c>
      <c r="P127" s="202">
        <f t="shared" si="30"/>
        <v>4.5029064393969399E-2</v>
      </c>
      <c r="Q127" s="202">
        <f t="shared" si="30"/>
        <v>4.5029064393969392E-2</v>
      </c>
    </row>
    <row r="128" spans="1:17" x14ac:dyDescent="0.25">
      <c r="A128" s="129" t="s">
        <v>79</v>
      </c>
      <c r="B128" s="201">
        <f t="shared" ref="B128:Q128" si="31">IF(B$86=0,0,B$86/B$81)</f>
        <v>0</v>
      </c>
      <c r="C128" s="201">
        <f t="shared" si="31"/>
        <v>0</v>
      </c>
      <c r="D128" s="201">
        <f t="shared" si="31"/>
        <v>0</v>
      </c>
      <c r="E128" s="201">
        <f t="shared" si="31"/>
        <v>0</v>
      </c>
      <c r="F128" s="201">
        <f t="shared" si="31"/>
        <v>0</v>
      </c>
      <c r="G128" s="201">
        <f t="shared" si="31"/>
        <v>0</v>
      </c>
      <c r="H128" s="201">
        <f t="shared" si="31"/>
        <v>0</v>
      </c>
      <c r="I128" s="201">
        <f t="shared" si="31"/>
        <v>0</v>
      </c>
      <c r="J128" s="201">
        <f t="shared" si="31"/>
        <v>0</v>
      </c>
      <c r="K128" s="201">
        <f t="shared" si="31"/>
        <v>0</v>
      </c>
      <c r="L128" s="201">
        <f t="shared" si="31"/>
        <v>0.27890288254211965</v>
      </c>
      <c r="M128" s="201">
        <f t="shared" si="31"/>
        <v>0.27890288254211965</v>
      </c>
      <c r="N128" s="201">
        <f t="shared" si="31"/>
        <v>0.27890288254211965</v>
      </c>
      <c r="O128" s="201">
        <f t="shared" si="31"/>
        <v>0.2789028825421197</v>
      </c>
      <c r="P128" s="201">
        <f t="shared" si="31"/>
        <v>0.27890288254211965</v>
      </c>
      <c r="Q128" s="201">
        <f t="shared" si="31"/>
        <v>0.27890288254211965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0.49879297231760672</v>
      </c>
      <c r="M129" s="276">
        <f t="shared" si="32"/>
        <v>0.49879297231760672</v>
      </c>
      <c r="N129" s="276">
        <f t="shared" si="32"/>
        <v>0.49879297231760683</v>
      </c>
      <c r="O129" s="276">
        <f t="shared" si="32"/>
        <v>0.49879297231760678</v>
      </c>
      <c r="P129" s="276">
        <f t="shared" si="32"/>
        <v>0.49879297231760672</v>
      </c>
      <c r="Q129" s="276">
        <f t="shared" si="32"/>
        <v>0.49879297231760672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80" t="s">
        <v>128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53">
        <f>IF(B$5=0,0,B$5/PPA_fec!B$5)</f>
        <v>0</v>
      </c>
      <c r="C133" s="253">
        <f>IF(C$5=0,0,C$5/PPA_fec!C$5)</f>
        <v>0</v>
      </c>
      <c r="D133" s="253">
        <f>IF(D$5=0,0,D$5/PPA_fec!D$5)</f>
        <v>0</v>
      </c>
      <c r="E133" s="253">
        <f>IF(E$5=0,0,E$5/PPA_fec!E$5)</f>
        <v>0</v>
      </c>
      <c r="F133" s="253">
        <f>IF(F$5=0,0,F$5/PPA_fec!F$5)</f>
        <v>0</v>
      </c>
      <c r="G133" s="253">
        <f>IF(G$5=0,0,G$5/PPA_fec!G$5)</f>
        <v>0</v>
      </c>
      <c r="H133" s="253">
        <f>IF(H$5=0,0,H$5/PPA_fec!H$5)</f>
        <v>0</v>
      </c>
      <c r="I133" s="253">
        <f>IF(I$5=0,0,I$5/PPA_fec!I$5)</f>
        <v>0</v>
      </c>
      <c r="J133" s="253">
        <f>IF(J$5=0,0,J$5/PPA_fec!J$5)</f>
        <v>0</v>
      </c>
      <c r="K133" s="253">
        <f>IF(K$5=0,0,K$5/PPA_fec!K$5)</f>
        <v>0</v>
      </c>
      <c r="L133" s="253">
        <f>IF(L$5=0,0,L$5/PPA_fec!L$5)</f>
        <v>0</v>
      </c>
      <c r="M133" s="253">
        <f>IF(M$5=0,0,M$5/PPA_fec!M$5)</f>
        <v>0</v>
      </c>
      <c r="N133" s="253">
        <f>IF(N$5=0,0,N$5/PPA_fec!N$5)</f>
        <v>0</v>
      </c>
      <c r="O133" s="253">
        <f>IF(O$5=0,0,O$5/PPA_fec!O$5)</f>
        <v>0</v>
      </c>
      <c r="P133" s="253">
        <f>IF(P$5=0,0,P$5/PPA_fec!P$5)</f>
        <v>0</v>
      </c>
      <c r="Q133" s="253">
        <f>IF(Q$5=0,0,Q$5/PPA_fec!Q$5)</f>
        <v>0</v>
      </c>
    </row>
    <row r="134" spans="1:17" x14ac:dyDescent="0.25">
      <c r="A134" s="132" t="s">
        <v>83</v>
      </c>
      <c r="B134" s="252">
        <f>IF(B$6=0,0,B$6/PPA_fec!B$6)</f>
        <v>0</v>
      </c>
      <c r="C134" s="252">
        <f>IF(C$6=0,0,C$6/PPA_fec!C$6)</f>
        <v>0</v>
      </c>
      <c r="D134" s="252">
        <f>IF(D$6=0,0,D$6/PPA_fec!D$6)</f>
        <v>0</v>
      </c>
      <c r="E134" s="252">
        <f>IF(E$6=0,0,E$6/PPA_fec!E$6)</f>
        <v>0</v>
      </c>
      <c r="F134" s="252">
        <f>IF(F$6=0,0,F$6/PPA_fec!F$6)</f>
        <v>0</v>
      </c>
      <c r="G134" s="252">
        <f>IF(G$6=0,0,G$6/PPA_fec!G$6)</f>
        <v>0</v>
      </c>
      <c r="H134" s="252">
        <f>IF(H$6=0,0,H$6/PPA_fec!H$6)</f>
        <v>0</v>
      </c>
      <c r="I134" s="252">
        <f>IF(I$6=0,0,I$6/PPA_fec!I$6)</f>
        <v>0</v>
      </c>
      <c r="J134" s="252">
        <f>IF(J$6=0,0,J$6/PPA_fec!J$6)</f>
        <v>0</v>
      </c>
      <c r="K134" s="252">
        <f>IF(K$6=0,0,K$6/PPA_fec!K$6)</f>
        <v>0</v>
      </c>
      <c r="L134" s="252">
        <f>IF(L$6=0,0,L$6/PPA_fec!L$6)</f>
        <v>0</v>
      </c>
      <c r="M134" s="252">
        <f>IF(M$6=0,0,M$6/PPA_fec!M$6)</f>
        <v>0</v>
      </c>
      <c r="N134" s="252">
        <f>IF(N$6=0,0,N$6/PPA_fec!N$6)</f>
        <v>0</v>
      </c>
      <c r="O134" s="252">
        <f>IF(O$6=0,0,O$6/PPA_fec!O$6)</f>
        <v>0</v>
      </c>
      <c r="P134" s="252">
        <f>IF(P$6=0,0,P$6/PPA_fec!P$6)</f>
        <v>0</v>
      </c>
      <c r="Q134" s="252">
        <f>IF(Q$6=0,0,Q$6/PPA_fec!Q$6)</f>
        <v>0</v>
      </c>
    </row>
    <row r="135" spans="1:17" x14ac:dyDescent="0.25">
      <c r="A135" s="76" t="s">
        <v>82</v>
      </c>
      <c r="B135" s="251">
        <f>IF(B$7=0,0,B$7/PPA_fec!B$7)</f>
        <v>0</v>
      </c>
      <c r="C135" s="251">
        <f>IF(C$7=0,0,C$7/PPA_fec!C$7)</f>
        <v>0</v>
      </c>
      <c r="D135" s="251">
        <f>IF(D$7=0,0,D$7/PPA_fec!D$7)</f>
        <v>0</v>
      </c>
      <c r="E135" s="251">
        <f>IF(E$7=0,0,E$7/PPA_fec!E$7)</f>
        <v>0</v>
      </c>
      <c r="F135" s="251">
        <f>IF(F$7=0,0,F$7/PPA_fec!F$7)</f>
        <v>0</v>
      </c>
      <c r="G135" s="251">
        <f>IF(G$7=0,0,G$7/PPA_fec!G$7)</f>
        <v>0</v>
      </c>
      <c r="H135" s="251">
        <f>IF(H$7=0,0,H$7/PPA_fec!H$7)</f>
        <v>0</v>
      </c>
      <c r="I135" s="251">
        <f>IF(I$7=0,0,I$7/PPA_fec!I$7)</f>
        <v>0</v>
      </c>
      <c r="J135" s="251">
        <f>IF(J$7=0,0,J$7/PPA_fec!J$7)</f>
        <v>0</v>
      </c>
      <c r="K135" s="251">
        <f>IF(K$7=0,0,K$7/PPA_fec!K$7)</f>
        <v>0</v>
      </c>
      <c r="L135" s="251">
        <f>IF(L$7=0,0,L$7/PPA_fec!L$7)</f>
        <v>0</v>
      </c>
      <c r="M135" s="251">
        <f>IF(M$7=0,0,M$7/PPA_fec!M$7)</f>
        <v>0</v>
      </c>
      <c r="N135" s="251">
        <f>IF(N$7=0,0,N$7/PPA_fec!N$7)</f>
        <v>0</v>
      </c>
      <c r="O135" s="251">
        <f>IF(O$7=0,0,O$7/PPA_fec!O$7)</f>
        <v>0</v>
      </c>
      <c r="P135" s="251">
        <f>IF(P$7=0,0,P$7/PPA_fec!P$7)</f>
        <v>0</v>
      </c>
      <c r="Q135" s="251">
        <f>IF(Q$7=0,0,Q$7/PPA_fec!Q$7)</f>
        <v>0</v>
      </c>
    </row>
    <row r="136" spans="1:17" x14ac:dyDescent="0.25">
      <c r="A136" s="76" t="s">
        <v>81</v>
      </c>
      <c r="B136" s="251">
        <f>IF(B$8=0,0,B$8/PPA_fec!B$8)</f>
        <v>0</v>
      </c>
      <c r="C136" s="251">
        <f>IF(C$8=0,0,C$8/PPA_fec!C$8)</f>
        <v>0</v>
      </c>
      <c r="D136" s="251">
        <f>IF(D$8=0,0,D$8/PPA_fec!D$8)</f>
        <v>0</v>
      </c>
      <c r="E136" s="251">
        <f>IF(E$8=0,0,E$8/PPA_fec!E$8)</f>
        <v>0</v>
      </c>
      <c r="F136" s="251">
        <f>IF(F$8=0,0,F$8/PPA_fec!F$8)</f>
        <v>0</v>
      </c>
      <c r="G136" s="251">
        <f>IF(G$8=0,0,G$8/PPA_fec!G$8)</f>
        <v>0</v>
      </c>
      <c r="H136" s="251">
        <f>IF(H$8=0,0,H$8/PPA_fec!H$8)</f>
        <v>0</v>
      </c>
      <c r="I136" s="251">
        <f>IF(I$8=0,0,I$8/PPA_fec!I$8)</f>
        <v>0</v>
      </c>
      <c r="J136" s="251">
        <f>IF(J$8=0,0,J$8/PPA_fec!J$8)</f>
        <v>0</v>
      </c>
      <c r="K136" s="251">
        <f>IF(K$8=0,0,K$8/PPA_fec!K$8)</f>
        <v>0</v>
      </c>
      <c r="L136" s="251">
        <f>IF(L$8=0,0,L$8/PPA_fec!L$8)</f>
        <v>0</v>
      </c>
      <c r="M136" s="251">
        <f>IF(M$8=0,0,M$8/PPA_fec!M$8)</f>
        <v>0</v>
      </c>
      <c r="N136" s="251">
        <f>IF(N$8=0,0,N$8/PPA_fec!N$8)</f>
        <v>0</v>
      </c>
      <c r="O136" s="251">
        <f>IF(O$8=0,0,O$8/PPA_fec!O$8)</f>
        <v>0</v>
      </c>
      <c r="P136" s="251">
        <f>IF(P$8=0,0,P$8/PPA_fec!P$8)</f>
        <v>0</v>
      </c>
      <c r="Q136" s="251">
        <f>IF(Q$8=0,0,Q$8/PPA_fec!Q$8)</f>
        <v>0</v>
      </c>
    </row>
    <row r="137" spans="1:17" x14ac:dyDescent="0.25">
      <c r="A137" s="76" t="s">
        <v>80</v>
      </c>
      <c r="B137" s="251">
        <f>IF(B$9=0,0,B$9/PPA_fec!B$9)</f>
        <v>0</v>
      </c>
      <c r="C137" s="251">
        <f>IF(C$9=0,0,C$9/PPA_fec!C$9)</f>
        <v>0</v>
      </c>
      <c r="D137" s="251">
        <f>IF(D$9=0,0,D$9/PPA_fec!D$9)</f>
        <v>0</v>
      </c>
      <c r="E137" s="251">
        <f>IF(E$9=0,0,E$9/PPA_fec!E$9)</f>
        <v>0</v>
      </c>
      <c r="F137" s="251">
        <f>IF(F$9=0,0,F$9/PPA_fec!F$9)</f>
        <v>0</v>
      </c>
      <c r="G137" s="251">
        <f>IF(G$9=0,0,G$9/PPA_fec!G$9)</f>
        <v>0</v>
      </c>
      <c r="H137" s="251">
        <f>IF(H$9=0,0,H$9/PPA_fec!H$9)</f>
        <v>0</v>
      </c>
      <c r="I137" s="251">
        <f>IF(I$9=0,0,I$9/PPA_fec!I$9)</f>
        <v>0</v>
      </c>
      <c r="J137" s="251">
        <f>IF(J$9=0,0,J$9/PPA_fec!J$9)</f>
        <v>0</v>
      </c>
      <c r="K137" s="251">
        <f>IF(K$9=0,0,K$9/PPA_fec!K$9)</f>
        <v>0</v>
      </c>
      <c r="L137" s="251">
        <f>IF(L$9=0,0,L$9/PPA_fec!L$9)</f>
        <v>0</v>
      </c>
      <c r="M137" s="251">
        <f>IF(M$9=0,0,M$9/PPA_fec!M$9)</f>
        <v>0</v>
      </c>
      <c r="N137" s="251">
        <f>IF(N$9=0,0,N$9/PPA_fec!N$9)</f>
        <v>0</v>
      </c>
      <c r="O137" s="251">
        <f>IF(O$9=0,0,O$9/PPA_fec!O$9)</f>
        <v>0</v>
      </c>
      <c r="P137" s="251">
        <f>IF(P$9=0,0,P$9/PPA_fec!P$9)</f>
        <v>0</v>
      </c>
      <c r="Q137" s="251">
        <f>IF(Q$9=0,0,Q$9/PPA_fec!Q$9)</f>
        <v>0</v>
      </c>
    </row>
    <row r="138" spans="1:17" x14ac:dyDescent="0.25">
      <c r="A138" s="129" t="s">
        <v>79</v>
      </c>
      <c r="B138" s="250">
        <f>IF(B$10=0,0,B$10/PPA_fec!B$10)</f>
        <v>0</v>
      </c>
      <c r="C138" s="250">
        <f>IF(C$10=0,0,C$10/PPA_fec!C$10)</f>
        <v>0</v>
      </c>
      <c r="D138" s="250">
        <f>IF(D$10=0,0,D$10/PPA_fec!D$10)</f>
        <v>0</v>
      </c>
      <c r="E138" s="250">
        <f>IF(E$10=0,0,E$10/PPA_fec!E$10)</f>
        <v>0</v>
      </c>
      <c r="F138" s="250">
        <f>IF(F$10=0,0,F$10/PPA_fec!F$10)</f>
        <v>0</v>
      </c>
      <c r="G138" s="250">
        <f>IF(G$10=0,0,G$10/PPA_fec!G$10)</f>
        <v>0</v>
      </c>
      <c r="H138" s="250">
        <f>IF(H$10=0,0,H$10/PPA_fec!H$10)</f>
        <v>0</v>
      </c>
      <c r="I138" s="250">
        <f>IF(I$10=0,0,I$10/PPA_fec!I$10)</f>
        <v>0</v>
      </c>
      <c r="J138" s="250">
        <f>IF(J$10=0,0,J$10/PPA_fec!J$10)</f>
        <v>0</v>
      </c>
      <c r="K138" s="250">
        <f>IF(K$10=0,0,K$10/PPA_fec!K$10)</f>
        <v>0</v>
      </c>
      <c r="L138" s="250">
        <f>IF(L$10=0,0,L$10/PPA_fec!L$10)</f>
        <v>0</v>
      </c>
      <c r="M138" s="250">
        <f>IF(M$10=0,0,M$10/PPA_fec!M$10)</f>
        <v>0</v>
      </c>
      <c r="N138" s="250">
        <f>IF(N$10=0,0,N$10/PPA_fec!N$10)</f>
        <v>0</v>
      </c>
      <c r="O138" s="250">
        <f>IF(O$10=0,0,O$10/PPA_fec!O$10)</f>
        <v>0</v>
      </c>
      <c r="P138" s="250">
        <f>IF(P$10=0,0,P$10/PPA_fec!P$10)</f>
        <v>0</v>
      </c>
      <c r="Q138" s="250">
        <f>IF(Q$10=0,0,Q$10/PPA_fec!Q$10)</f>
        <v>0</v>
      </c>
    </row>
    <row r="139" spans="1:17" x14ac:dyDescent="0.25">
      <c r="A139" s="127" t="s">
        <v>241</v>
      </c>
      <c r="B139" s="248">
        <f>IF(B$15=0,0,B$15/PPA_fec!B$15)</f>
        <v>0</v>
      </c>
      <c r="C139" s="248">
        <f>IF(C$15=0,0,C$15/PPA_fec!C$15)</f>
        <v>0</v>
      </c>
      <c r="D139" s="248">
        <f>IF(D$15=0,0,D$15/PPA_fec!D$15)</f>
        <v>0</v>
      </c>
      <c r="E139" s="248">
        <f>IF(E$15=0,0,E$15/PPA_fec!E$15)</f>
        <v>0</v>
      </c>
      <c r="F139" s="248">
        <f>IF(F$15=0,0,F$15/PPA_fec!F$15)</f>
        <v>0</v>
      </c>
      <c r="G139" s="248">
        <f>IF(G$15=0,0,G$15/PPA_fec!G$15)</f>
        <v>0</v>
      </c>
      <c r="H139" s="248">
        <f>IF(H$15=0,0,H$15/PPA_fec!H$15)</f>
        <v>0</v>
      </c>
      <c r="I139" s="248">
        <f>IF(I$15=0,0,I$15/PPA_fec!I$15)</f>
        <v>0</v>
      </c>
      <c r="J139" s="248">
        <f>IF(J$15=0,0,J$15/PPA_fec!J$15)</f>
        <v>0</v>
      </c>
      <c r="K139" s="248">
        <f>IF(K$15=0,0,K$15/PPA_fec!K$15)</f>
        <v>0</v>
      </c>
      <c r="L139" s="248">
        <f>IF(L$15=0,0,L$15/PPA_fec!L$15)</f>
        <v>0</v>
      </c>
      <c r="M139" s="248">
        <f>IF(M$15=0,0,M$15/PPA_fec!M$15)</f>
        <v>0</v>
      </c>
      <c r="N139" s="248">
        <f>IF(N$15=0,0,N$15/PPA_fec!N$15)</f>
        <v>0</v>
      </c>
      <c r="O139" s="248">
        <f>IF(O$15=0,0,O$15/PPA_fec!O$15)</f>
        <v>0</v>
      </c>
      <c r="P139" s="248">
        <f>IF(P$15=0,0,P$15/PPA_fec!P$15)</f>
        <v>0</v>
      </c>
      <c r="Q139" s="248">
        <f>IF(Q$15=0,0,Q$15/PPA_fec!Q$15)</f>
        <v>0</v>
      </c>
    </row>
    <row r="140" spans="1:17" x14ac:dyDescent="0.25">
      <c r="A140" s="127" t="s">
        <v>240</v>
      </c>
      <c r="B140" s="249">
        <f>IF(B$16=0,0,B$16/PPA_fec!B$16)</f>
        <v>0</v>
      </c>
      <c r="C140" s="249">
        <f>IF(C$16=0,0,C$16/PPA_fec!C$16)</f>
        <v>0</v>
      </c>
      <c r="D140" s="249">
        <f>IF(D$16=0,0,D$16/PPA_fec!D$16)</f>
        <v>0</v>
      </c>
      <c r="E140" s="249">
        <f>IF(E$16=0,0,E$16/PPA_fec!E$16)</f>
        <v>0</v>
      </c>
      <c r="F140" s="249">
        <f>IF(F$16=0,0,F$16/PPA_fec!F$16)</f>
        <v>0</v>
      </c>
      <c r="G140" s="249">
        <f>IF(G$16=0,0,G$16/PPA_fec!G$16)</f>
        <v>0</v>
      </c>
      <c r="H140" s="249">
        <f>IF(H$16=0,0,H$16/PPA_fec!H$16)</f>
        <v>0</v>
      </c>
      <c r="I140" s="249">
        <f>IF(I$16=0,0,I$16/PPA_fec!I$16)</f>
        <v>0</v>
      </c>
      <c r="J140" s="249">
        <f>IF(J$16=0,0,J$16/PPA_fec!J$16)</f>
        <v>0</v>
      </c>
      <c r="K140" s="249">
        <f>IF(K$16=0,0,K$16/PPA_fec!K$16)</f>
        <v>0</v>
      </c>
      <c r="L140" s="249">
        <f>IF(L$16=0,0,L$16/PPA_fec!L$16)</f>
        <v>0</v>
      </c>
      <c r="M140" s="249">
        <f>IF(M$16=0,0,M$16/PPA_fec!M$16)</f>
        <v>0</v>
      </c>
      <c r="N140" s="249">
        <f>IF(N$16=0,0,N$16/PPA_fec!N$16)</f>
        <v>0</v>
      </c>
      <c r="O140" s="249">
        <f>IF(O$16=0,0,O$16/PPA_fec!O$16)</f>
        <v>0</v>
      </c>
      <c r="P140" s="249">
        <f>IF(P$16=0,0,P$16/PPA_fec!P$16)</f>
        <v>0</v>
      </c>
      <c r="Q140" s="249">
        <f>IF(Q$16=0,0,Q$16/PPA_fec!Q$16)</f>
        <v>0</v>
      </c>
    </row>
    <row r="141" spans="1:17" x14ac:dyDescent="0.25">
      <c r="A141" s="72" t="s">
        <v>239</v>
      </c>
      <c r="B141" s="265">
        <f>IF(B$29=0,0,B$29/PPA_fec!B$29)</f>
        <v>0</v>
      </c>
      <c r="C141" s="265">
        <f>IF(C$29=0,0,C$29/PPA_fec!C$29)</f>
        <v>0</v>
      </c>
      <c r="D141" s="265">
        <f>IF(D$29=0,0,D$29/PPA_fec!D$29)</f>
        <v>0</v>
      </c>
      <c r="E141" s="265">
        <f>IF(E$29=0,0,E$29/PPA_fec!E$29)</f>
        <v>0</v>
      </c>
      <c r="F141" s="265">
        <f>IF(F$29=0,0,F$29/PPA_fec!F$29)</f>
        <v>0</v>
      </c>
      <c r="G141" s="265">
        <f>IF(G$29=0,0,G$29/PPA_fec!G$29)</f>
        <v>0</v>
      </c>
      <c r="H141" s="265">
        <f>IF(H$29=0,0,H$29/PPA_fec!H$29)</f>
        <v>0</v>
      </c>
      <c r="I141" s="265">
        <f>IF(I$29=0,0,I$29/PPA_fec!I$29)</f>
        <v>0</v>
      </c>
      <c r="J141" s="265">
        <f>IF(J$29=0,0,J$29/PPA_fec!J$29)</f>
        <v>0</v>
      </c>
      <c r="K141" s="265">
        <f>IF(K$29=0,0,K$29/PPA_fec!K$29)</f>
        <v>0</v>
      </c>
      <c r="L141" s="265">
        <f>IF(L$29=0,0,L$29/PPA_fec!L$29)</f>
        <v>0</v>
      </c>
      <c r="M141" s="265">
        <f>IF(M$29=0,0,M$29/PPA_fec!M$29)</f>
        <v>0</v>
      </c>
      <c r="N141" s="265">
        <f>IF(N$29=0,0,N$29/PPA_fec!N$29)</f>
        <v>0</v>
      </c>
      <c r="O141" s="265">
        <f>IF(O$29=0,0,O$29/PPA_fec!O$29)</f>
        <v>0</v>
      </c>
      <c r="P141" s="265">
        <f>IF(P$29=0,0,P$29/PPA_fec!P$29)</f>
        <v>0</v>
      </c>
      <c r="Q141" s="265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53">
        <f>IF(B$31=0,0,B$31/PPA_fec!B$31)</f>
        <v>0</v>
      </c>
      <c r="C143" s="253">
        <f>IF(C$31=0,0,C$31/PPA_fec!C$31)</f>
        <v>0</v>
      </c>
      <c r="D143" s="253">
        <f>IF(D$31=0,0,D$31/PPA_fec!D$31)</f>
        <v>0</v>
      </c>
      <c r="E143" s="253">
        <f>IF(E$31=0,0,E$31/PPA_fec!E$31)</f>
        <v>0</v>
      </c>
      <c r="F143" s="253">
        <f>IF(F$31=0,0,F$31/PPA_fec!F$31)</f>
        <v>0</v>
      </c>
      <c r="G143" s="253">
        <f>IF(G$31=0,0,G$31/PPA_fec!G$31)</f>
        <v>0</v>
      </c>
      <c r="H143" s="253">
        <f>IF(H$31=0,0,H$31/PPA_fec!H$31)</f>
        <v>0</v>
      </c>
      <c r="I143" s="253">
        <f>IF(I$31=0,0,I$31/PPA_fec!I$31)</f>
        <v>0</v>
      </c>
      <c r="J143" s="253">
        <f>IF(J$31=0,0,J$31/PPA_fec!J$31)</f>
        <v>0</v>
      </c>
      <c r="K143" s="253">
        <f>IF(K$31=0,0,K$31/PPA_fec!K$31)</f>
        <v>0</v>
      </c>
      <c r="L143" s="253">
        <f>IF(L$31=0,0,L$31/PPA_fec!L$31)</f>
        <v>0</v>
      </c>
      <c r="M143" s="253">
        <f>IF(M$31=0,0,M$31/PPA_fec!M$31)</f>
        <v>0</v>
      </c>
      <c r="N143" s="253">
        <f>IF(N$31=0,0,N$31/PPA_fec!N$31)</f>
        <v>0</v>
      </c>
      <c r="O143" s="253">
        <f>IF(O$31=0,0,O$31/PPA_fec!O$31)</f>
        <v>0</v>
      </c>
      <c r="P143" s="253">
        <f>IF(P$31=0,0,P$31/PPA_fec!P$31)</f>
        <v>0</v>
      </c>
      <c r="Q143" s="253">
        <f>IF(Q$31=0,0,Q$31/PPA_fec!Q$31)</f>
        <v>0</v>
      </c>
    </row>
    <row r="144" spans="1:17" x14ac:dyDescent="0.25">
      <c r="A144" s="132" t="s">
        <v>83</v>
      </c>
      <c r="B144" s="252">
        <f>IF(B$32=0,0,B$32/PPA_fec!B$32)</f>
        <v>0</v>
      </c>
      <c r="C144" s="252">
        <f>IF(C$32=0,0,C$32/PPA_fec!C$32)</f>
        <v>0</v>
      </c>
      <c r="D144" s="252">
        <f>IF(D$32=0,0,D$32/PPA_fec!D$32)</f>
        <v>0</v>
      </c>
      <c r="E144" s="252">
        <f>IF(E$32=0,0,E$32/PPA_fec!E$32)</f>
        <v>0</v>
      </c>
      <c r="F144" s="252">
        <f>IF(F$32=0,0,F$32/PPA_fec!F$32)</f>
        <v>0</v>
      </c>
      <c r="G144" s="252">
        <f>IF(G$32=0,0,G$32/PPA_fec!G$32)</f>
        <v>0</v>
      </c>
      <c r="H144" s="252">
        <f>IF(H$32=0,0,H$32/PPA_fec!H$32)</f>
        <v>0</v>
      </c>
      <c r="I144" s="252">
        <f>IF(I$32=0,0,I$32/PPA_fec!I$32)</f>
        <v>0</v>
      </c>
      <c r="J144" s="252">
        <f>IF(J$32=0,0,J$32/PPA_fec!J$32)</f>
        <v>0</v>
      </c>
      <c r="K144" s="252">
        <f>IF(K$32=0,0,K$32/PPA_fec!K$32)</f>
        <v>0</v>
      </c>
      <c r="L144" s="252">
        <f>IF(L$32=0,0,L$32/PPA_fec!L$32)</f>
        <v>0</v>
      </c>
      <c r="M144" s="252">
        <f>IF(M$32=0,0,M$32/PPA_fec!M$32)</f>
        <v>0</v>
      </c>
      <c r="N144" s="252">
        <f>IF(N$32=0,0,N$32/PPA_fec!N$32)</f>
        <v>0</v>
      </c>
      <c r="O144" s="252">
        <f>IF(O$32=0,0,O$32/PPA_fec!O$32)</f>
        <v>0</v>
      </c>
      <c r="P144" s="252">
        <f>IF(P$32=0,0,P$32/PPA_fec!P$32)</f>
        <v>0</v>
      </c>
      <c r="Q144" s="252">
        <f>IF(Q$32=0,0,Q$32/PPA_fec!Q$32)</f>
        <v>0</v>
      </c>
    </row>
    <row r="145" spans="1:17" x14ac:dyDescent="0.25">
      <c r="A145" s="76" t="s">
        <v>82</v>
      </c>
      <c r="B145" s="251">
        <f>IF(B$33=0,0,B$33/PPA_fec!B$33)</f>
        <v>0</v>
      </c>
      <c r="C145" s="251">
        <f>IF(C$33=0,0,C$33/PPA_fec!C$33)</f>
        <v>0</v>
      </c>
      <c r="D145" s="251">
        <f>IF(D$33=0,0,D$33/PPA_fec!D$33)</f>
        <v>0</v>
      </c>
      <c r="E145" s="251">
        <f>IF(E$33=0,0,E$33/PPA_fec!E$33)</f>
        <v>0</v>
      </c>
      <c r="F145" s="251">
        <f>IF(F$33=0,0,F$33/PPA_fec!F$33)</f>
        <v>0</v>
      </c>
      <c r="G145" s="251">
        <f>IF(G$33=0,0,G$33/PPA_fec!G$33)</f>
        <v>0</v>
      </c>
      <c r="H145" s="251">
        <f>IF(H$33=0,0,H$33/PPA_fec!H$33)</f>
        <v>0</v>
      </c>
      <c r="I145" s="251">
        <f>IF(I$33=0,0,I$33/PPA_fec!I$33)</f>
        <v>0</v>
      </c>
      <c r="J145" s="251">
        <f>IF(J$33=0,0,J$33/PPA_fec!J$33)</f>
        <v>0</v>
      </c>
      <c r="K145" s="251">
        <f>IF(K$33=0,0,K$33/PPA_fec!K$33)</f>
        <v>0</v>
      </c>
      <c r="L145" s="251">
        <f>IF(L$33=0,0,L$33/PPA_fec!L$33)</f>
        <v>0</v>
      </c>
      <c r="M145" s="251">
        <f>IF(M$33=0,0,M$33/PPA_fec!M$33)</f>
        <v>0</v>
      </c>
      <c r="N145" s="251">
        <f>IF(N$33=0,0,N$33/PPA_fec!N$33)</f>
        <v>0</v>
      </c>
      <c r="O145" s="251">
        <f>IF(O$33=0,0,O$33/PPA_fec!O$33)</f>
        <v>0</v>
      </c>
      <c r="P145" s="251">
        <f>IF(P$33=0,0,P$33/PPA_fec!P$33)</f>
        <v>0</v>
      </c>
      <c r="Q145" s="251">
        <f>IF(Q$33=0,0,Q$33/PPA_fec!Q$33)</f>
        <v>0</v>
      </c>
    </row>
    <row r="146" spans="1:17" x14ac:dyDescent="0.25">
      <c r="A146" s="76" t="s">
        <v>81</v>
      </c>
      <c r="B146" s="251">
        <f>IF(B$34=0,0,B$34/PPA_fec!B$34)</f>
        <v>0</v>
      </c>
      <c r="C146" s="251">
        <f>IF(C$34=0,0,C$34/PPA_fec!C$34)</f>
        <v>0</v>
      </c>
      <c r="D146" s="251">
        <f>IF(D$34=0,0,D$34/PPA_fec!D$34)</f>
        <v>0</v>
      </c>
      <c r="E146" s="251">
        <f>IF(E$34=0,0,E$34/PPA_fec!E$34)</f>
        <v>0</v>
      </c>
      <c r="F146" s="251">
        <f>IF(F$34=0,0,F$34/PPA_fec!F$34)</f>
        <v>0</v>
      </c>
      <c r="G146" s="251">
        <f>IF(G$34=0,0,G$34/PPA_fec!G$34)</f>
        <v>0</v>
      </c>
      <c r="H146" s="251">
        <f>IF(H$34=0,0,H$34/PPA_fec!H$34)</f>
        <v>0</v>
      </c>
      <c r="I146" s="251">
        <f>IF(I$34=0,0,I$34/PPA_fec!I$34)</f>
        <v>0</v>
      </c>
      <c r="J146" s="251">
        <f>IF(J$34=0,0,J$34/PPA_fec!J$34)</f>
        <v>0</v>
      </c>
      <c r="K146" s="251">
        <f>IF(K$34=0,0,K$34/PPA_fec!K$34)</f>
        <v>0</v>
      </c>
      <c r="L146" s="251">
        <f>IF(L$34=0,0,L$34/PPA_fec!L$34)</f>
        <v>0</v>
      </c>
      <c r="M146" s="251">
        <f>IF(M$34=0,0,M$34/PPA_fec!M$34)</f>
        <v>0</v>
      </c>
      <c r="N146" s="251">
        <f>IF(N$34=0,0,N$34/PPA_fec!N$34)</f>
        <v>0</v>
      </c>
      <c r="O146" s="251">
        <f>IF(O$34=0,0,O$34/PPA_fec!O$34)</f>
        <v>0</v>
      </c>
      <c r="P146" s="251">
        <f>IF(P$34=0,0,P$34/PPA_fec!P$34)</f>
        <v>0</v>
      </c>
      <c r="Q146" s="251">
        <f>IF(Q$34=0,0,Q$34/PPA_fec!Q$34)</f>
        <v>0</v>
      </c>
    </row>
    <row r="147" spans="1:17" x14ac:dyDescent="0.25">
      <c r="A147" s="76" t="s">
        <v>80</v>
      </c>
      <c r="B147" s="251">
        <f>IF(B$35=0,0,B$35/PPA_fec!B$35)</f>
        <v>0</v>
      </c>
      <c r="C147" s="251">
        <f>IF(C$35=0,0,C$35/PPA_fec!C$35)</f>
        <v>0</v>
      </c>
      <c r="D147" s="251">
        <f>IF(D$35=0,0,D$35/PPA_fec!D$35)</f>
        <v>0</v>
      </c>
      <c r="E147" s="251">
        <f>IF(E$35=0,0,E$35/PPA_fec!E$35)</f>
        <v>0</v>
      </c>
      <c r="F147" s="251">
        <f>IF(F$35=0,0,F$35/PPA_fec!F$35)</f>
        <v>0</v>
      </c>
      <c r="G147" s="251">
        <f>IF(G$35=0,0,G$35/PPA_fec!G$35)</f>
        <v>0</v>
      </c>
      <c r="H147" s="251">
        <f>IF(H$35=0,0,H$35/PPA_fec!H$35)</f>
        <v>0</v>
      </c>
      <c r="I147" s="251">
        <f>IF(I$35=0,0,I$35/PPA_fec!I$35)</f>
        <v>0</v>
      </c>
      <c r="J147" s="251">
        <f>IF(J$35=0,0,J$35/PPA_fec!J$35)</f>
        <v>0</v>
      </c>
      <c r="K147" s="251">
        <f>IF(K$35=0,0,K$35/PPA_fec!K$35)</f>
        <v>0</v>
      </c>
      <c r="L147" s="251">
        <f>IF(L$35=0,0,L$35/PPA_fec!L$35)</f>
        <v>0</v>
      </c>
      <c r="M147" s="251">
        <f>IF(M$35=0,0,M$35/PPA_fec!M$35)</f>
        <v>0</v>
      </c>
      <c r="N147" s="251">
        <f>IF(N$35=0,0,N$35/PPA_fec!N$35)</f>
        <v>0</v>
      </c>
      <c r="O147" s="251">
        <f>IF(O$35=0,0,O$35/PPA_fec!O$35)</f>
        <v>0</v>
      </c>
      <c r="P147" s="251">
        <f>IF(P$35=0,0,P$35/PPA_fec!P$35)</f>
        <v>0</v>
      </c>
      <c r="Q147" s="251">
        <f>IF(Q$35=0,0,Q$35/PPA_fec!Q$35)</f>
        <v>0</v>
      </c>
    </row>
    <row r="148" spans="1:17" x14ac:dyDescent="0.25">
      <c r="A148" s="129" t="s">
        <v>79</v>
      </c>
      <c r="B148" s="250">
        <f>IF(B$36=0,0,B$36/PPA_fec!B$36)</f>
        <v>0</v>
      </c>
      <c r="C148" s="250">
        <f>IF(C$36=0,0,C$36/PPA_fec!C$36)</f>
        <v>0</v>
      </c>
      <c r="D148" s="250">
        <f>IF(D$36=0,0,D$36/PPA_fec!D$36)</f>
        <v>0</v>
      </c>
      <c r="E148" s="250">
        <f>IF(E$36=0,0,E$36/PPA_fec!E$36)</f>
        <v>0</v>
      </c>
      <c r="F148" s="250">
        <f>IF(F$36=0,0,F$36/PPA_fec!F$36)</f>
        <v>0</v>
      </c>
      <c r="G148" s="250">
        <f>IF(G$36=0,0,G$36/PPA_fec!G$36)</f>
        <v>0</v>
      </c>
      <c r="H148" s="250">
        <f>IF(H$36=0,0,H$36/PPA_fec!H$36)</f>
        <v>0</v>
      </c>
      <c r="I148" s="250">
        <f>IF(I$36=0,0,I$36/PPA_fec!I$36)</f>
        <v>0</v>
      </c>
      <c r="J148" s="250">
        <f>IF(J$36=0,0,J$36/PPA_fec!J$36)</f>
        <v>0</v>
      </c>
      <c r="K148" s="250">
        <f>IF(K$36=0,0,K$36/PPA_fec!K$36)</f>
        <v>0</v>
      </c>
      <c r="L148" s="250">
        <f>IF(L$36=0,0,L$36/PPA_fec!L$36)</f>
        <v>0</v>
      </c>
      <c r="M148" s="250">
        <f>IF(M$36=0,0,M$36/PPA_fec!M$36)</f>
        <v>0</v>
      </c>
      <c r="N148" s="250">
        <f>IF(N$36=0,0,N$36/PPA_fec!N$36)</f>
        <v>0</v>
      </c>
      <c r="O148" s="250">
        <f>IF(O$36=0,0,O$36/PPA_fec!O$36)</f>
        <v>0</v>
      </c>
      <c r="P148" s="250">
        <f>IF(P$36=0,0,P$36/PPA_fec!P$36)</f>
        <v>0</v>
      </c>
      <c r="Q148" s="250">
        <f>IF(Q$36=0,0,Q$36/PPA_fec!Q$36)</f>
        <v>0</v>
      </c>
    </row>
    <row r="149" spans="1:17" x14ac:dyDescent="0.25">
      <c r="A149" s="127" t="s">
        <v>238</v>
      </c>
      <c r="B149" s="248">
        <f>IF(B$41=0,0,B$41/PPA_fec!B$41)</f>
        <v>0</v>
      </c>
      <c r="C149" s="248">
        <f>IF(C$41=0,0,C$41/PPA_fec!C$41)</f>
        <v>0</v>
      </c>
      <c r="D149" s="248">
        <f>IF(D$41=0,0,D$41/PPA_fec!D$41)</f>
        <v>0</v>
      </c>
      <c r="E149" s="248">
        <f>IF(E$41=0,0,E$41/PPA_fec!E$41)</f>
        <v>0</v>
      </c>
      <c r="F149" s="248">
        <f>IF(F$41=0,0,F$41/PPA_fec!F$41)</f>
        <v>0</v>
      </c>
      <c r="G149" s="248">
        <f>IF(G$41=0,0,G$41/PPA_fec!G$41)</f>
        <v>0</v>
      </c>
      <c r="H149" s="248">
        <f>IF(H$41=0,0,H$41/PPA_fec!H$41)</f>
        <v>0</v>
      </c>
      <c r="I149" s="248">
        <f>IF(I$41=0,0,I$41/PPA_fec!I$41)</f>
        <v>0</v>
      </c>
      <c r="J149" s="248">
        <f>IF(J$41=0,0,J$41/PPA_fec!J$41)</f>
        <v>0</v>
      </c>
      <c r="K149" s="248">
        <f>IF(K$41=0,0,K$41/PPA_fec!K$41)</f>
        <v>0</v>
      </c>
      <c r="L149" s="248">
        <f>IF(L$41=0,0,L$41/PPA_fec!L$41)</f>
        <v>0</v>
      </c>
      <c r="M149" s="248">
        <f>IF(M$41=0,0,M$41/PPA_fec!M$41)</f>
        <v>0</v>
      </c>
      <c r="N149" s="248">
        <f>IF(N$41=0,0,N$41/PPA_fec!N$41)</f>
        <v>0</v>
      </c>
      <c r="O149" s="248">
        <f>IF(O$41=0,0,O$41/PPA_fec!O$41)</f>
        <v>0</v>
      </c>
      <c r="P149" s="248">
        <f>IF(P$41=0,0,P$41/PPA_fec!P$41)</f>
        <v>0</v>
      </c>
      <c r="Q149" s="248">
        <f>IF(Q$41=0,0,Q$41/PPA_fec!Q$41)</f>
        <v>0</v>
      </c>
    </row>
    <row r="150" spans="1:17" x14ac:dyDescent="0.25">
      <c r="A150" s="127" t="s">
        <v>237</v>
      </c>
      <c r="B150" s="249">
        <f>IF(B$54=0,0,B$54/PPA_fec!B$54)</f>
        <v>0</v>
      </c>
      <c r="C150" s="249">
        <f>IF(C$54=0,0,C$54/PPA_fec!C$54)</f>
        <v>0</v>
      </c>
      <c r="D150" s="249">
        <f>IF(D$54=0,0,D$54/PPA_fec!D$54)</f>
        <v>0</v>
      </c>
      <c r="E150" s="249">
        <f>IF(E$54=0,0,E$54/PPA_fec!E$54)</f>
        <v>0</v>
      </c>
      <c r="F150" s="249">
        <f>IF(F$54=0,0,F$54/PPA_fec!F$54)</f>
        <v>0</v>
      </c>
      <c r="G150" s="249">
        <f>IF(G$54=0,0,G$54/PPA_fec!G$54)</f>
        <v>0</v>
      </c>
      <c r="H150" s="249">
        <f>IF(H$54=0,0,H$54/PPA_fec!H$54)</f>
        <v>0</v>
      </c>
      <c r="I150" s="249">
        <f>IF(I$54=0,0,I$54/PPA_fec!I$54)</f>
        <v>0</v>
      </c>
      <c r="J150" s="249">
        <f>IF(J$54=0,0,J$54/PPA_fec!J$54)</f>
        <v>0</v>
      </c>
      <c r="K150" s="249">
        <f>IF(K$54=0,0,K$54/PPA_fec!K$54)</f>
        <v>0</v>
      </c>
      <c r="L150" s="249">
        <f>IF(L$54=0,0,L$54/PPA_fec!L$54)</f>
        <v>0</v>
      </c>
      <c r="M150" s="249">
        <f>IF(M$54=0,0,M$54/PPA_fec!M$54)</f>
        <v>0</v>
      </c>
      <c r="N150" s="249">
        <f>IF(N$54=0,0,N$54/PPA_fec!N$54)</f>
        <v>0</v>
      </c>
      <c r="O150" s="249">
        <f>IF(O$54=0,0,O$54/PPA_fec!O$54)</f>
        <v>0</v>
      </c>
      <c r="P150" s="249">
        <f>IF(P$54=0,0,P$54/PPA_fec!P$54)</f>
        <v>0</v>
      </c>
      <c r="Q150" s="249">
        <f>IF(Q$54=0,0,Q$54/PPA_fec!Q$54)</f>
        <v>0</v>
      </c>
    </row>
    <row r="151" spans="1:17" x14ac:dyDescent="0.25">
      <c r="A151" s="72" t="s">
        <v>236</v>
      </c>
      <c r="B151" s="265">
        <f>IF(B$67=0,0,B$67/PPA_fec!B$67)</f>
        <v>0</v>
      </c>
      <c r="C151" s="265">
        <f>IF(C$67=0,0,C$67/PPA_fec!C$67)</f>
        <v>0</v>
      </c>
      <c r="D151" s="265">
        <f>IF(D$67=0,0,D$67/PPA_fec!D$67)</f>
        <v>0</v>
      </c>
      <c r="E151" s="265">
        <f>IF(E$67=0,0,E$67/PPA_fec!E$67)</f>
        <v>0</v>
      </c>
      <c r="F151" s="265">
        <f>IF(F$67=0,0,F$67/PPA_fec!F$67)</f>
        <v>0</v>
      </c>
      <c r="G151" s="265">
        <f>IF(G$67=0,0,G$67/PPA_fec!G$67)</f>
        <v>0</v>
      </c>
      <c r="H151" s="265">
        <f>IF(H$67=0,0,H$67/PPA_fec!H$67)</f>
        <v>0</v>
      </c>
      <c r="I151" s="265">
        <f>IF(I$67=0,0,I$67/PPA_fec!I$67)</f>
        <v>0</v>
      </c>
      <c r="J151" s="265">
        <f>IF(J$67=0,0,J$67/PPA_fec!J$67)</f>
        <v>0</v>
      </c>
      <c r="K151" s="265">
        <f>IF(K$67=0,0,K$67/PPA_fec!K$67)</f>
        <v>0</v>
      </c>
      <c r="L151" s="265">
        <f>IF(L$67=0,0,L$67/PPA_fec!L$67)</f>
        <v>0</v>
      </c>
      <c r="M151" s="265">
        <f>IF(M$67=0,0,M$67/PPA_fec!M$67)</f>
        <v>0</v>
      </c>
      <c r="N151" s="265">
        <f>IF(N$67=0,0,N$67/PPA_fec!N$67)</f>
        <v>0</v>
      </c>
      <c r="O151" s="265">
        <f>IF(O$67=0,0,O$67/PPA_fec!O$67)</f>
        <v>0</v>
      </c>
      <c r="P151" s="265">
        <f>IF(P$67=0,0,P$67/PPA_fec!P$67)</f>
        <v>0</v>
      </c>
      <c r="Q151" s="265">
        <f>IF(Q$67=0,0,Q$67/PPA_fec!Q$67)</f>
        <v>0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53">
        <f>IF(B$81=0,0,B$81/PPA_fec!B$81)</f>
        <v>0</v>
      </c>
      <c r="C153" s="253">
        <f>IF(C$81=0,0,C$81/PPA_fec!C$81)</f>
        <v>0</v>
      </c>
      <c r="D153" s="253">
        <f>IF(D$81=0,0,D$81/PPA_fec!D$81)</f>
        <v>0</v>
      </c>
      <c r="E153" s="253">
        <f>IF(E$81=0,0,E$81/PPA_fec!E$81)</f>
        <v>0</v>
      </c>
      <c r="F153" s="253">
        <f>IF(F$81=0,0,F$81/PPA_fec!F$81)</f>
        <v>0</v>
      </c>
      <c r="G153" s="253">
        <f>IF(G$81=0,0,G$81/PPA_fec!G$81)</f>
        <v>0</v>
      </c>
      <c r="H153" s="253">
        <f>IF(H$81=0,0,H$81/PPA_fec!H$81)</f>
        <v>0</v>
      </c>
      <c r="I153" s="253">
        <f>IF(I$81=0,0,I$81/PPA_fec!I$81)</f>
        <v>0</v>
      </c>
      <c r="J153" s="253">
        <f>IF(J$81=0,0,J$81/PPA_fec!J$81)</f>
        <v>0</v>
      </c>
      <c r="K153" s="253">
        <f>IF(K$81=0,0,K$81/PPA_fec!K$81)</f>
        <v>0</v>
      </c>
      <c r="L153" s="253">
        <f>IF(L$81=0,0,L$81/PPA_fec!L$81)</f>
        <v>0.67223911689386628</v>
      </c>
      <c r="M153" s="253">
        <f>IF(M$81=0,0,M$81/PPA_fec!M$81)</f>
        <v>0.67223911689386628</v>
      </c>
      <c r="N153" s="253">
        <f>IF(N$81=0,0,N$81/PPA_fec!N$81)</f>
        <v>0.67223911689386628</v>
      </c>
      <c r="O153" s="253">
        <f>IF(O$81=0,0,O$81/PPA_fec!O$81)</f>
        <v>0.67223911689386628</v>
      </c>
      <c r="P153" s="253">
        <f>IF(P$81=0,0,P$81/PPA_fec!P$81)</f>
        <v>0.67223911689386628</v>
      </c>
      <c r="Q153" s="253">
        <f>IF(Q$81=0,0,Q$81/PPA_fec!Q$81)</f>
        <v>0.67223911689386628</v>
      </c>
    </row>
    <row r="154" spans="1:17" x14ac:dyDescent="0.25">
      <c r="A154" s="132" t="s">
        <v>83</v>
      </c>
      <c r="B154" s="282">
        <f>IF(B$82=0,0,B$82/PPA_fec!B$82)</f>
        <v>0</v>
      </c>
      <c r="C154" s="282">
        <f>IF(C$82=0,0,C$82/PPA_fec!C$82)</f>
        <v>0</v>
      </c>
      <c r="D154" s="282">
        <f>IF(D$82=0,0,D$82/PPA_fec!D$82)</f>
        <v>0</v>
      </c>
      <c r="E154" s="282">
        <f>IF(E$82=0,0,E$82/PPA_fec!E$82)</f>
        <v>0</v>
      </c>
      <c r="F154" s="282">
        <f>IF(F$82=0,0,F$82/PPA_fec!F$82)</f>
        <v>0</v>
      </c>
      <c r="G154" s="282">
        <f>IF(G$82=0,0,G$82/PPA_fec!G$82)</f>
        <v>0</v>
      </c>
      <c r="H154" s="282">
        <f>IF(H$82=0,0,H$82/PPA_fec!H$82)</f>
        <v>0</v>
      </c>
      <c r="I154" s="282">
        <f>IF(I$82=0,0,I$82/PPA_fec!I$82)</f>
        <v>0</v>
      </c>
      <c r="J154" s="282">
        <f>IF(J$82=0,0,J$82/PPA_fec!J$82)</f>
        <v>0</v>
      </c>
      <c r="K154" s="282">
        <f>IF(K$82=0,0,K$82/PPA_fec!K$82)</f>
        <v>0</v>
      </c>
      <c r="L154" s="282">
        <f>IF(L$82=0,0,L$82/PPA_fec!L$82)</f>
        <v>0.47000231026009665</v>
      </c>
      <c r="M154" s="282">
        <f>IF(M$82=0,0,M$82/PPA_fec!M$82)</f>
        <v>0.47000231026009665</v>
      </c>
      <c r="N154" s="282">
        <f>IF(N$82=0,0,N$82/PPA_fec!N$82)</f>
        <v>0.47000231026009665</v>
      </c>
      <c r="O154" s="282">
        <f>IF(O$82=0,0,O$82/PPA_fec!O$82)</f>
        <v>0.47000231026009665</v>
      </c>
      <c r="P154" s="282">
        <f>IF(P$82=0,0,P$82/PPA_fec!P$82)</f>
        <v>0.47000231026009665</v>
      </c>
      <c r="Q154" s="282">
        <f>IF(Q$82=0,0,Q$82/PPA_fec!Q$82)</f>
        <v>0.47000231026009665</v>
      </c>
    </row>
    <row r="155" spans="1:17" x14ac:dyDescent="0.25">
      <c r="A155" s="76" t="s">
        <v>82</v>
      </c>
      <c r="B155" s="281">
        <f>IF(B$83=0,0,B$83/PPA_fec!B$83)</f>
        <v>0</v>
      </c>
      <c r="C155" s="281">
        <f>IF(C$83=0,0,C$83/PPA_fec!C$83)</f>
        <v>0</v>
      </c>
      <c r="D155" s="281">
        <f>IF(D$83=0,0,D$83/PPA_fec!D$83)</f>
        <v>0</v>
      </c>
      <c r="E155" s="281">
        <f>IF(E$83=0,0,E$83/PPA_fec!E$83)</f>
        <v>0</v>
      </c>
      <c r="F155" s="281">
        <f>IF(F$83=0,0,F$83/PPA_fec!F$83)</f>
        <v>0</v>
      </c>
      <c r="G155" s="281">
        <f>IF(G$83=0,0,G$83/PPA_fec!G$83)</f>
        <v>0</v>
      </c>
      <c r="H155" s="281">
        <f>IF(H$83=0,0,H$83/PPA_fec!H$83)</f>
        <v>0</v>
      </c>
      <c r="I155" s="281">
        <f>IF(I$83=0,0,I$83/PPA_fec!I$83)</f>
        <v>0</v>
      </c>
      <c r="J155" s="281">
        <f>IF(J$83=0,0,J$83/PPA_fec!J$83)</f>
        <v>0</v>
      </c>
      <c r="K155" s="281">
        <f>IF(K$83=0,0,K$83/PPA_fec!K$83)</f>
        <v>0</v>
      </c>
      <c r="L155" s="281">
        <f>IF(L$83=0,0,L$83/PPA_fec!L$83)</f>
        <v>0.12317853555739715</v>
      </c>
      <c r="M155" s="281">
        <f>IF(M$83=0,0,M$83/PPA_fec!M$83)</f>
        <v>0.12317853555739713</v>
      </c>
      <c r="N155" s="281">
        <f>IF(N$83=0,0,N$83/PPA_fec!N$83)</f>
        <v>0.12317853555739716</v>
      </c>
      <c r="O155" s="281">
        <f>IF(O$83=0,0,O$83/PPA_fec!O$83)</f>
        <v>0.12317853555739716</v>
      </c>
      <c r="P155" s="281">
        <f>IF(P$83=0,0,P$83/PPA_fec!P$83)</f>
        <v>0.12317853555739715</v>
      </c>
      <c r="Q155" s="281">
        <f>IF(Q$83=0,0,Q$83/PPA_fec!Q$83)</f>
        <v>0.12317853555739716</v>
      </c>
    </row>
    <row r="156" spans="1:17" x14ac:dyDescent="0.25">
      <c r="A156" s="76" t="s">
        <v>81</v>
      </c>
      <c r="B156" s="281">
        <f>IF(B$84=0,0,B$84/PPA_fec!B$84)</f>
        <v>0</v>
      </c>
      <c r="C156" s="281">
        <f>IF(C$84=0,0,C$84/PPA_fec!C$84)</f>
        <v>0</v>
      </c>
      <c r="D156" s="281">
        <f>IF(D$84=0,0,D$84/PPA_fec!D$84)</f>
        <v>0</v>
      </c>
      <c r="E156" s="281">
        <f>IF(E$84=0,0,E$84/PPA_fec!E$84)</f>
        <v>0</v>
      </c>
      <c r="F156" s="281">
        <f>IF(F$84=0,0,F$84/PPA_fec!F$84)</f>
        <v>0</v>
      </c>
      <c r="G156" s="281">
        <f>IF(G$84=0,0,G$84/PPA_fec!G$84)</f>
        <v>0</v>
      </c>
      <c r="H156" s="281">
        <f>IF(H$84=0,0,H$84/PPA_fec!H$84)</f>
        <v>0</v>
      </c>
      <c r="I156" s="281">
        <f>IF(I$84=0,0,I$84/PPA_fec!I$84)</f>
        <v>0</v>
      </c>
      <c r="J156" s="281">
        <f>IF(J$84=0,0,J$84/PPA_fec!J$84)</f>
        <v>0</v>
      </c>
      <c r="K156" s="281">
        <f>IF(K$84=0,0,K$84/PPA_fec!K$84)</f>
        <v>0</v>
      </c>
      <c r="L156" s="281">
        <f>IF(L$84=0,0,L$84/PPA_fec!L$84)</f>
        <v>0.69232886202801447</v>
      </c>
      <c r="M156" s="281">
        <f>IF(M$84=0,0,M$84/PPA_fec!M$84)</f>
        <v>0.69232886202801447</v>
      </c>
      <c r="N156" s="281">
        <f>IF(N$84=0,0,N$84/PPA_fec!N$84)</f>
        <v>0.69232886202801447</v>
      </c>
      <c r="O156" s="281">
        <f>IF(O$84=0,0,O$84/PPA_fec!O$84)</f>
        <v>0.69232886202801447</v>
      </c>
      <c r="P156" s="281">
        <f>IF(P$84=0,0,P$84/PPA_fec!P$84)</f>
        <v>0.69232886202801447</v>
      </c>
      <c r="Q156" s="281">
        <f>IF(Q$84=0,0,Q$84/PPA_fec!Q$84)</f>
        <v>0.69232886202801447</v>
      </c>
    </row>
    <row r="157" spans="1:17" x14ac:dyDescent="0.25">
      <c r="A157" s="76" t="s">
        <v>80</v>
      </c>
      <c r="B157" s="281">
        <f>IF(B$85=0,0,B$85/PPA_fec!B$85)</f>
        <v>0</v>
      </c>
      <c r="C157" s="281">
        <f>IF(C$85=0,0,C$85/PPA_fec!C$85)</f>
        <v>0</v>
      </c>
      <c r="D157" s="281">
        <f>IF(D$85=0,0,D$85/PPA_fec!D$85)</f>
        <v>0</v>
      </c>
      <c r="E157" s="281">
        <f>IF(E$85=0,0,E$85/PPA_fec!E$85)</f>
        <v>0</v>
      </c>
      <c r="F157" s="281">
        <f>IF(F$85=0,0,F$85/PPA_fec!F$85)</f>
        <v>0</v>
      </c>
      <c r="G157" s="281">
        <f>IF(G$85=0,0,G$85/PPA_fec!G$85)</f>
        <v>0</v>
      </c>
      <c r="H157" s="281">
        <f>IF(H$85=0,0,H$85/PPA_fec!H$85)</f>
        <v>0</v>
      </c>
      <c r="I157" s="281">
        <f>IF(I$85=0,0,I$85/PPA_fec!I$85)</f>
        <v>0</v>
      </c>
      <c r="J157" s="281">
        <f>IF(J$85=0,0,J$85/PPA_fec!J$85)</f>
        <v>0</v>
      </c>
      <c r="K157" s="281">
        <f>IF(K$85=0,0,K$85/PPA_fec!K$85)</f>
        <v>0</v>
      </c>
      <c r="L157" s="281">
        <f>IF(L$85=0,0,L$85/PPA_fec!L$85)</f>
        <v>0.48645137944287803</v>
      </c>
      <c r="M157" s="281">
        <f>IF(M$85=0,0,M$85/PPA_fec!M$85)</f>
        <v>0.48645137944287797</v>
      </c>
      <c r="N157" s="281">
        <f>IF(N$85=0,0,N$85/PPA_fec!N$85)</f>
        <v>0.48645137944287792</v>
      </c>
      <c r="O157" s="281">
        <f>IF(O$85=0,0,O$85/PPA_fec!O$85)</f>
        <v>0.48645137944287797</v>
      </c>
      <c r="P157" s="281">
        <f>IF(P$85=0,0,P$85/PPA_fec!P$85)</f>
        <v>0.48645137944287797</v>
      </c>
      <c r="Q157" s="281">
        <f>IF(Q$85=0,0,Q$85/PPA_fec!Q$85)</f>
        <v>0.48645137944287797</v>
      </c>
    </row>
    <row r="158" spans="1:17" x14ac:dyDescent="0.25">
      <c r="A158" s="129" t="s">
        <v>79</v>
      </c>
      <c r="B158" s="280">
        <f>IF(B$86=0,0,B$86/PPA_fec!B$86)</f>
        <v>0</v>
      </c>
      <c r="C158" s="280">
        <f>IF(C$86=0,0,C$86/PPA_fec!C$86)</f>
        <v>0</v>
      </c>
      <c r="D158" s="280">
        <f>IF(D$86=0,0,D$86/PPA_fec!D$86)</f>
        <v>0</v>
      </c>
      <c r="E158" s="280">
        <f>IF(E$86=0,0,E$86/PPA_fec!E$86)</f>
        <v>0</v>
      </c>
      <c r="F158" s="280">
        <f>IF(F$86=0,0,F$86/PPA_fec!F$86)</f>
        <v>0</v>
      </c>
      <c r="G158" s="280">
        <f>IF(G$86=0,0,G$86/PPA_fec!G$86)</f>
        <v>0</v>
      </c>
      <c r="H158" s="280">
        <f>IF(H$86=0,0,H$86/PPA_fec!H$86)</f>
        <v>0</v>
      </c>
      <c r="I158" s="280">
        <f>IF(I$86=0,0,I$86/PPA_fec!I$86)</f>
        <v>0</v>
      </c>
      <c r="J158" s="280">
        <f>IF(J$86=0,0,J$86/PPA_fec!J$86)</f>
        <v>0</v>
      </c>
      <c r="K158" s="280">
        <f>IF(K$86=0,0,K$86/PPA_fec!K$86)</f>
        <v>0</v>
      </c>
      <c r="L158" s="280">
        <f>IF(L$86=0,0,L$86/PPA_fec!L$86)</f>
        <v>0.86977132211976826</v>
      </c>
      <c r="M158" s="280">
        <f>IF(M$86=0,0,M$86/PPA_fec!M$86)</f>
        <v>0.86977132211976826</v>
      </c>
      <c r="N158" s="280">
        <f>IF(N$86=0,0,N$86/PPA_fec!N$86)</f>
        <v>0.86977132211976826</v>
      </c>
      <c r="O158" s="280">
        <f>IF(O$86=0,0,O$86/PPA_fec!O$86)</f>
        <v>0.86977132211976826</v>
      </c>
      <c r="P158" s="280">
        <f>IF(P$86=0,0,P$86/PPA_fec!P$86)</f>
        <v>0.86977132211976838</v>
      </c>
      <c r="Q158" s="280">
        <f>IF(Q$86=0,0,Q$86/PPA_fec!Q$86)</f>
        <v>0.86977132211976826</v>
      </c>
    </row>
    <row r="159" spans="1:17" x14ac:dyDescent="0.25">
      <c r="A159" s="72" t="s">
        <v>235</v>
      </c>
      <c r="B159" s="279">
        <f>IF(B$91=0,0,B$91/PPA_fec!B$91)</f>
        <v>0</v>
      </c>
      <c r="C159" s="279">
        <f>IF(C$91=0,0,C$91/PPA_fec!C$91)</f>
        <v>0</v>
      </c>
      <c r="D159" s="279">
        <f>IF(D$91=0,0,D$91/PPA_fec!D$91)</f>
        <v>0</v>
      </c>
      <c r="E159" s="279">
        <f>IF(E$91=0,0,E$91/PPA_fec!E$91)</f>
        <v>0</v>
      </c>
      <c r="F159" s="279">
        <f>IF(F$91=0,0,F$91/PPA_fec!F$91)</f>
        <v>0</v>
      </c>
      <c r="G159" s="279">
        <f>IF(G$91=0,0,G$91/PPA_fec!G$91)</f>
        <v>0</v>
      </c>
      <c r="H159" s="279">
        <f>IF(H$91=0,0,H$91/PPA_fec!H$91)</f>
        <v>0</v>
      </c>
      <c r="I159" s="279">
        <f>IF(I$91=0,0,I$91/PPA_fec!I$91)</f>
        <v>0</v>
      </c>
      <c r="J159" s="279">
        <f>IF(J$91=0,0,J$91/PPA_fec!J$91)</f>
        <v>0</v>
      </c>
      <c r="K159" s="279">
        <f>IF(K$91=0,0,K$91/PPA_fec!K$91)</f>
        <v>0</v>
      </c>
      <c r="L159" s="279">
        <f>IF(L$91=0,0,L$91/PPA_fec!L$91)</f>
        <v>0.642460181393116</v>
      </c>
      <c r="M159" s="279">
        <f>IF(M$91=0,0,M$91/PPA_fec!M$91)</f>
        <v>0.642460181393116</v>
      </c>
      <c r="N159" s="279">
        <f>IF(N$91=0,0,N$91/PPA_fec!N$91)</f>
        <v>0.642460181393116</v>
      </c>
      <c r="O159" s="279">
        <f>IF(O$91=0,0,O$91/PPA_fec!O$91)</f>
        <v>0.642460181393116</v>
      </c>
      <c r="P159" s="279">
        <f>IF(P$91=0,0,P$91/PPA_fec!P$91)</f>
        <v>0.642460181393116</v>
      </c>
      <c r="Q159" s="279">
        <f>IF(Q$91=0,0,Q$91/PPA_fec!Q$91)</f>
        <v>0.642460181393116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theme="4" tint="0.39997558519241921"/>
    <pageSetUpPr fitToPage="1"/>
  </sheetPr>
  <dimension ref="A1:Q15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374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80" t="s">
        <v>135</v>
      </c>
      <c r="B3" s="233"/>
      <c r="C3" s="233"/>
      <c r="D3" s="233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</row>
    <row r="4" spans="1:17" x14ac:dyDescent="0.25">
      <c r="A4" s="40"/>
      <c r="B4" s="32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</row>
    <row r="5" spans="1:17" ht="12.75" x14ac:dyDescent="0.25">
      <c r="A5" s="97" t="s">
        <v>35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241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156" t="s">
        <v>240</v>
      </c>
      <c r="B16" s="206">
        <v>0</v>
      </c>
      <c r="C16" s="206">
        <v>0</v>
      </c>
      <c r="D16" s="206">
        <v>0</v>
      </c>
      <c r="E16" s="206">
        <v>0</v>
      </c>
      <c r="F16" s="206">
        <v>0</v>
      </c>
      <c r="G16" s="206">
        <v>0</v>
      </c>
      <c r="H16" s="206">
        <v>0</v>
      </c>
      <c r="I16" s="206">
        <v>0</v>
      </c>
      <c r="J16" s="206">
        <v>0</v>
      </c>
      <c r="K16" s="206">
        <v>0</v>
      </c>
      <c r="L16" s="206">
        <v>0</v>
      </c>
      <c r="M16" s="206">
        <v>0</v>
      </c>
      <c r="N16" s="206">
        <v>0</v>
      </c>
      <c r="O16" s="206">
        <v>0</v>
      </c>
      <c r="P16" s="206">
        <v>0</v>
      </c>
      <c r="Q16" s="206">
        <v>0</v>
      </c>
    </row>
    <row r="17" spans="1:17" x14ac:dyDescent="0.25">
      <c r="A17" s="152" t="s">
        <v>249</v>
      </c>
      <c r="B17" s="264">
        <v>0</v>
      </c>
      <c r="C17" s="264">
        <v>0</v>
      </c>
      <c r="D17" s="264">
        <v>0</v>
      </c>
      <c r="E17" s="264">
        <v>0</v>
      </c>
      <c r="F17" s="264">
        <v>0</v>
      </c>
      <c r="G17" s="264">
        <v>0</v>
      </c>
      <c r="H17" s="264">
        <v>0</v>
      </c>
      <c r="I17" s="264">
        <v>0</v>
      </c>
      <c r="J17" s="264">
        <v>0</v>
      </c>
      <c r="K17" s="264">
        <v>0</v>
      </c>
      <c r="L17" s="264">
        <v>0</v>
      </c>
      <c r="M17" s="264">
        <v>0</v>
      </c>
      <c r="N17" s="264">
        <v>0</v>
      </c>
      <c r="O17" s="264">
        <v>0</v>
      </c>
      <c r="P17" s="264">
        <v>0</v>
      </c>
      <c r="Q17" s="264">
        <v>0</v>
      </c>
    </row>
    <row r="18" spans="1:17" x14ac:dyDescent="0.25">
      <c r="A18" s="150" t="s">
        <v>33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150" t="s">
        <v>31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150" t="s">
        <v>30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150" t="s">
        <v>125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150" t="s">
        <v>29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150" t="s">
        <v>28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150" t="s">
        <v>26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150" t="s">
        <v>25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0" t="s">
        <v>86</v>
      </c>
      <c r="B26" s="87">
        <v>0</v>
      </c>
      <c r="C26" s="87">
        <v>0</v>
      </c>
      <c r="D26" s="87">
        <v>0</v>
      </c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</row>
    <row r="27" spans="1:17" x14ac:dyDescent="0.25">
      <c r="A27" s="150" t="s">
        <v>22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152" t="s">
        <v>248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243" t="s">
        <v>239</v>
      </c>
      <c r="B29" s="278">
        <v>0</v>
      </c>
      <c r="C29" s="278">
        <v>0</v>
      </c>
      <c r="D29" s="278">
        <v>0</v>
      </c>
      <c r="E29" s="278">
        <v>0</v>
      </c>
      <c r="F29" s="278">
        <v>0</v>
      </c>
      <c r="G29" s="278">
        <v>0</v>
      </c>
      <c r="H29" s="278">
        <v>0</v>
      </c>
      <c r="I29" s="278">
        <v>0</v>
      </c>
      <c r="J29" s="278">
        <v>0</v>
      </c>
      <c r="K29" s="278">
        <v>0</v>
      </c>
      <c r="L29" s="278">
        <v>0</v>
      </c>
      <c r="M29" s="278">
        <v>0</v>
      </c>
      <c r="N29" s="278">
        <v>0</v>
      </c>
      <c r="O29" s="278">
        <v>0</v>
      </c>
      <c r="P29" s="278">
        <v>0</v>
      </c>
      <c r="Q29" s="278">
        <v>0</v>
      </c>
    </row>
    <row r="30" spans="1:17" x14ac:dyDescent="0.25">
      <c r="A30" s="40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</row>
    <row r="31" spans="1:17" ht="12.75" x14ac:dyDescent="0.25">
      <c r="A31" s="97" t="s">
        <v>34</v>
      </c>
      <c r="B31" s="96">
        <v>0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0</v>
      </c>
      <c r="M31" s="96">
        <v>0</v>
      </c>
      <c r="N31" s="96">
        <v>0</v>
      </c>
      <c r="O31" s="96">
        <v>0</v>
      </c>
      <c r="P31" s="96">
        <v>0</v>
      </c>
      <c r="Q31" s="96">
        <v>0</v>
      </c>
    </row>
    <row r="32" spans="1:17" x14ac:dyDescent="0.25">
      <c r="A32" s="132" t="s">
        <v>83</v>
      </c>
      <c r="B32" s="160">
        <v>0</v>
      </c>
      <c r="C32" s="160">
        <v>0</v>
      </c>
      <c r="D32" s="160">
        <v>0</v>
      </c>
      <c r="E32" s="160">
        <v>0</v>
      </c>
      <c r="F32" s="160">
        <v>0</v>
      </c>
      <c r="G32" s="160">
        <v>0</v>
      </c>
      <c r="H32" s="160">
        <v>0</v>
      </c>
      <c r="I32" s="160">
        <v>0</v>
      </c>
      <c r="J32" s="160">
        <v>0</v>
      </c>
      <c r="K32" s="160">
        <v>0</v>
      </c>
      <c r="L32" s="160">
        <v>0</v>
      </c>
      <c r="M32" s="160">
        <v>0</v>
      </c>
      <c r="N32" s="160">
        <v>0</v>
      </c>
      <c r="O32" s="160">
        <v>0</v>
      </c>
      <c r="P32" s="160">
        <v>0</v>
      </c>
      <c r="Q32" s="160">
        <v>0</v>
      </c>
    </row>
    <row r="33" spans="1:17" x14ac:dyDescent="0.25">
      <c r="A33" s="76" t="s">
        <v>82</v>
      </c>
      <c r="B33" s="159">
        <v>0</v>
      </c>
      <c r="C33" s="159">
        <v>0</v>
      </c>
      <c r="D33" s="159">
        <v>0</v>
      </c>
      <c r="E33" s="159">
        <v>0</v>
      </c>
      <c r="F33" s="159">
        <v>0</v>
      </c>
      <c r="G33" s="159">
        <v>0</v>
      </c>
      <c r="H33" s="159">
        <v>0</v>
      </c>
      <c r="I33" s="159">
        <v>0</v>
      </c>
      <c r="J33" s="159">
        <v>0</v>
      </c>
      <c r="K33" s="159">
        <v>0</v>
      </c>
      <c r="L33" s="159">
        <v>0</v>
      </c>
      <c r="M33" s="159">
        <v>0</v>
      </c>
      <c r="N33" s="159">
        <v>0</v>
      </c>
      <c r="O33" s="159">
        <v>0</v>
      </c>
      <c r="P33" s="159">
        <v>0</v>
      </c>
      <c r="Q33" s="159">
        <v>0</v>
      </c>
    </row>
    <row r="34" spans="1:17" x14ac:dyDescent="0.25">
      <c r="A34" s="76" t="s">
        <v>81</v>
      </c>
      <c r="B34" s="159">
        <v>0</v>
      </c>
      <c r="C34" s="159">
        <v>0</v>
      </c>
      <c r="D34" s="159">
        <v>0</v>
      </c>
      <c r="E34" s="159">
        <v>0</v>
      </c>
      <c r="F34" s="159">
        <v>0</v>
      </c>
      <c r="G34" s="159">
        <v>0</v>
      </c>
      <c r="H34" s="159">
        <v>0</v>
      </c>
      <c r="I34" s="159">
        <v>0</v>
      </c>
      <c r="J34" s="159">
        <v>0</v>
      </c>
      <c r="K34" s="159">
        <v>0</v>
      </c>
      <c r="L34" s="159">
        <v>0</v>
      </c>
      <c r="M34" s="159">
        <v>0</v>
      </c>
      <c r="N34" s="159">
        <v>0</v>
      </c>
      <c r="O34" s="159">
        <v>0</v>
      </c>
      <c r="P34" s="159">
        <v>0</v>
      </c>
      <c r="Q34" s="159">
        <v>0</v>
      </c>
    </row>
    <row r="35" spans="1:17" x14ac:dyDescent="0.25">
      <c r="A35" s="76" t="s">
        <v>80</v>
      </c>
      <c r="B35" s="159">
        <v>0</v>
      </c>
      <c r="C35" s="159">
        <v>0</v>
      </c>
      <c r="D35" s="159">
        <v>0</v>
      </c>
      <c r="E35" s="159">
        <v>0</v>
      </c>
      <c r="F35" s="159">
        <v>0</v>
      </c>
      <c r="G35" s="159">
        <v>0</v>
      </c>
      <c r="H35" s="159">
        <v>0</v>
      </c>
      <c r="I35" s="159">
        <v>0</v>
      </c>
      <c r="J35" s="159">
        <v>0</v>
      </c>
      <c r="K35" s="159">
        <v>0</v>
      </c>
      <c r="L35" s="159">
        <v>0</v>
      </c>
      <c r="M35" s="159">
        <v>0</v>
      </c>
      <c r="N35" s="159">
        <v>0</v>
      </c>
      <c r="O35" s="159">
        <v>0</v>
      </c>
      <c r="P35" s="159">
        <v>0</v>
      </c>
      <c r="Q35" s="159">
        <v>0</v>
      </c>
    </row>
    <row r="36" spans="1:17" x14ac:dyDescent="0.25">
      <c r="A36" s="129" t="s">
        <v>79</v>
      </c>
      <c r="B36" s="158">
        <v>0</v>
      </c>
      <c r="C36" s="158">
        <v>0</v>
      </c>
      <c r="D36" s="158">
        <v>0</v>
      </c>
      <c r="E36" s="158">
        <v>0</v>
      </c>
      <c r="F36" s="158">
        <v>0</v>
      </c>
      <c r="G36" s="158">
        <v>0</v>
      </c>
      <c r="H36" s="158">
        <v>0</v>
      </c>
      <c r="I36" s="158">
        <v>0</v>
      </c>
      <c r="J36" s="158">
        <v>0</v>
      </c>
      <c r="K36" s="158">
        <v>0</v>
      </c>
      <c r="L36" s="158">
        <v>0</v>
      </c>
      <c r="M36" s="158">
        <v>0</v>
      </c>
      <c r="N36" s="158">
        <v>0</v>
      </c>
      <c r="O36" s="158">
        <v>0</v>
      </c>
      <c r="P36" s="158">
        <v>0</v>
      </c>
      <c r="Q36" s="158">
        <v>0</v>
      </c>
    </row>
    <row r="37" spans="1:17" x14ac:dyDescent="0.25">
      <c r="A37" s="92" t="s">
        <v>125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</row>
    <row r="38" spans="1:17" x14ac:dyDescent="0.25">
      <c r="A38" s="92" t="s">
        <v>26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1:17" x14ac:dyDescent="0.25">
      <c r="A39" s="92" t="s">
        <v>126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</row>
    <row r="40" spans="1:17" x14ac:dyDescent="0.25">
      <c r="A40" s="92" t="s">
        <v>21</v>
      </c>
      <c r="B40" s="157">
        <v>0</v>
      </c>
      <c r="C40" s="157">
        <v>0</v>
      </c>
      <c r="D40" s="157">
        <v>0</v>
      </c>
      <c r="E40" s="157">
        <v>0</v>
      </c>
      <c r="F40" s="157">
        <v>0</v>
      </c>
      <c r="G40" s="157">
        <v>0</v>
      </c>
      <c r="H40" s="157">
        <v>0</v>
      </c>
      <c r="I40" s="157">
        <v>0</v>
      </c>
      <c r="J40" s="157">
        <v>0</v>
      </c>
      <c r="K40" s="157">
        <v>0</v>
      </c>
      <c r="L40" s="157">
        <v>0</v>
      </c>
      <c r="M40" s="157">
        <v>0</v>
      </c>
      <c r="N40" s="157">
        <v>0</v>
      </c>
      <c r="O40" s="157">
        <v>0</v>
      </c>
      <c r="P40" s="157">
        <v>0</v>
      </c>
      <c r="Q40" s="157">
        <v>0</v>
      </c>
    </row>
    <row r="41" spans="1:17" x14ac:dyDescent="0.25">
      <c r="A41" s="156" t="s">
        <v>238</v>
      </c>
      <c r="B41" s="204">
        <v>0</v>
      </c>
      <c r="C41" s="204">
        <v>0</v>
      </c>
      <c r="D41" s="204">
        <v>0</v>
      </c>
      <c r="E41" s="204">
        <v>0</v>
      </c>
      <c r="F41" s="204">
        <v>0</v>
      </c>
      <c r="G41" s="204">
        <v>0</v>
      </c>
      <c r="H41" s="204">
        <v>0</v>
      </c>
      <c r="I41" s="204">
        <v>0</v>
      </c>
      <c r="J41" s="204">
        <v>0</v>
      </c>
      <c r="K41" s="204">
        <v>0</v>
      </c>
      <c r="L41" s="204">
        <v>0</v>
      </c>
      <c r="M41" s="204">
        <v>0</v>
      </c>
      <c r="N41" s="204">
        <v>0</v>
      </c>
      <c r="O41" s="204">
        <v>0</v>
      </c>
      <c r="P41" s="204">
        <v>0</v>
      </c>
      <c r="Q41" s="204">
        <v>0</v>
      </c>
    </row>
    <row r="42" spans="1:17" x14ac:dyDescent="0.25">
      <c r="A42" s="152" t="s">
        <v>247</v>
      </c>
      <c r="B42" s="151">
        <v>0</v>
      </c>
      <c r="C42" s="151">
        <v>0</v>
      </c>
      <c r="D42" s="151">
        <v>0</v>
      </c>
      <c r="E42" s="151">
        <v>0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v>0</v>
      </c>
      <c r="Q42" s="151">
        <v>0</v>
      </c>
    </row>
    <row r="43" spans="1:17" x14ac:dyDescent="0.25">
      <c r="A43" s="150" t="s">
        <v>33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31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30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125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29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28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26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25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86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22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2" t="s">
        <v>246</v>
      </c>
      <c r="B53" s="151">
        <v>0</v>
      </c>
      <c r="C53" s="151">
        <v>0</v>
      </c>
      <c r="D53" s="151">
        <v>0</v>
      </c>
      <c r="E53" s="151">
        <v>0</v>
      </c>
      <c r="F53" s="151">
        <v>0</v>
      </c>
      <c r="G53" s="151">
        <v>0</v>
      </c>
      <c r="H53" s="151">
        <v>0</v>
      </c>
      <c r="I53" s="151">
        <v>0</v>
      </c>
      <c r="J53" s="151">
        <v>0</v>
      </c>
      <c r="K53" s="151">
        <v>0</v>
      </c>
      <c r="L53" s="151">
        <v>0</v>
      </c>
      <c r="M53" s="151">
        <v>0</v>
      </c>
      <c r="N53" s="151">
        <v>0</v>
      </c>
      <c r="O53" s="151">
        <v>0</v>
      </c>
      <c r="P53" s="151">
        <v>0</v>
      </c>
      <c r="Q53" s="151">
        <v>0</v>
      </c>
    </row>
    <row r="54" spans="1:17" x14ac:dyDescent="0.25">
      <c r="A54" s="156" t="s">
        <v>237</v>
      </c>
      <c r="B54" s="204">
        <v>0</v>
      </c>
      <c r="C54" s="204">
        <v>0</v>
      </c>
      <c r="D54" s="204">
        <v>0</v>
      </c>
      <c r="E54" s="204">
        <v>0</v>
      </c>
      <c r="F54" s="204">
        <v>0</v>
      </c>
      <c r="G54" s="204">
        <v>0</v>
      </c>
      <c r="H54" s="204">
        <v>0</v>
      </c>
      <c r="I54" s="204">
        <v>0</v>
      </c>
      <c r="J54" s="204">
        <v>0</v>
      </c>
      <c r="K54" s="204">
        <v>0</v>
      </c>
      <c r="L54" s="204">
        <v>0</v>
      </c>
      <c r="M54" s="204">
        <v>0</v>
      </c>
      <c r="N54" s="204">
        <v>0</v>
      </c>
      <c r="O54" s="204">
        <v>0</v>
      </c>
      <c r="P54" s="204">
        <v>0</v>
      </c>
      <c r="Q54" s="204">
        <v>0</v>
      </c>
    </row>
    <row r="55" spans="1:17" x14ac:dyDescent="0.25">
      <c r="A55" s="152" t="s">
        <v>245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244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236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152" t="s">
        <v>243</v>
      </c>
      <c r="B68" s="151">
        <v>0</v>
      </c>
      <c r="C68" s="151">
        <v>0</v>
      </c>
      <c r="D68" s="151">
        <v>0</v>
      </c>
      <c r="E68" s="151">
        <v>0</v>
      </c>
      <c r="F68" s="151">
        <v>0</v>
      </c>
      <c r="G68" s="151">
        <v>0</v>
      </c>
      <c r="H68" s="151">
        <v>0</v>
      </c>
      <c r="I68" s="151">
        <v>0</v>
      </c>
      <c r="J68" s="151">
        <v>0</v>
      </c>
      <c r="K68" s="151">
        <v>0</v>
      </c>
      <c r="L68" s="151">
        <v>0</v>
      </c>
      <c r="M68" s="151">
        <v>0</v>
      </c>
      <c r="N68" s="151">
        <v>0</v>
      </c>
      <c r="O68" s="151">
        <v>0</v>
      </c>
      <c r="P68" s="151">
        <v>0</v>
      </c>
      <c r="Q68" s="151">
        <v>0</v>
      </c>
    </row>
    <row r="69" spans="1:17" x14ac:dyDescent="0.25">
      <c r="A69" s="150" t="s">
        <v>33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31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30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125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29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28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26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25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86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150" t="s">
        <v>22</v>
      </c>
      <c r="B78" s="87">
        <v>0</v>
      </c>
      <c r="C78" s="87">
        <v>0</v>
      </c>
      <c r="D78" s="87">
        <v>0</v>
      </c>
      <c r="E78" s="87">
        <v>0</v>
      </c>
      <c r="F78" s="87">
        <v>0</v>
      </c>
      <c r="G78" s="87">
        <v>0</v>
      </c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</row>
    <row r="79" spans="1:17" x14ac:dyDescent="0.25">
      <c r="A79" s="149" t="s">
        <v>242</v>
      </c>
      <c r="B79" s="148">
        <v>0</v>
      </c>
      <c r="C79" s="148">
        <v>0</v>
      </c>
      <c r="D79" s="148">
        <v>0</v>
      </c>
      <c r="E79" s="148">
        <v>0</v>
      </c>
      <c r="F79" s="148">
        <v>0</v>
      </c>
      <c r="G79" s="148">
        <v>0</v>
      </c>
      <c r="H79" s="148">
        <v>0</v>
      </c>
      <c r="I79" s="148">
        <v>0</v>
      </c>
      <c r="J79" s="148">
        <v>0</v>
      </c>
      <c r="K79" s="148">
        <v>0</v>
      </c>
      <c r="L79" s="148">
        <v>0</v>
      </c>
      <c r="M79" s="148">
        <v>0</v>
      </c>
      <c r="N79" s="148">
        <v>0</v>
      </c>
      <c r="O79" s="148">
        <v>0</v>
      </c>
      <c r="P79" s="148">
        <v>0</v>
      </c>
      <c r="Q79" s="148">
        <v>0</v>
      </c>
    </row>
    <row r="80" spans="1:17" x14ac:dyDescent="0.25">
      <c r="A80" s="40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</row>
    <row r="81" spans="1:17" ht="12.75" x14ac:dyDescent="0.25">
      <c r="A81" s="97" t="s">
        <v>55</v>
      </c>
      <c r="B81" s="96">
        <v>0</v>
      </c>
      <c r="C81" s="96">
        <v>0</v>
      </c>
      <c r="D81" s="96">
        <v>0</v>
      </c>
      <c r="E81" s="96">
        <v>0</v>
      </c>
      <c r="F81" s="96">
        <v>0</v>
      </c>
      <c r="G81" s="96">
        <v>0</v>
      </c>
      <c r="H81" s="96">
        <v>0</v>
      </c>
      <c r="I81" s="96">
        <v>0</v>
      </c>
      <c r="J81" s="96">
        <v>0</v>
      </c>
      <c r="K81" s="96">
        <v>0</v>
      </c>
      <c r="L81" s="96">
        <v>0</v>
      </c>
      <c r="M81" s="96">
        <v>0</v>
      </c>
      <c r="N81" s="96">
        <v>0</v>
      </c>
      <c r="O81" s="96">
        <v>0</v>
      </c>
      <c r="P81" s="96">
        <v>0</v>
      </c>
      <c r="Q81" s="96">
        <v>0</v>
      </c>
    </row>
    <row r="82" spans="1:17" x14ac:dyDescent="0.25">
      <c r="A82" s="132" t="s">
        <v>83</v>
      </c>
      <c r="B82" s="160">
        <v>0</v>
      </c>
      <c r="C82" s="160">
        <v>0</v>
      </c>
      <c r="D82" s="160">
        <v>0</v>
      </c>
      <c r="E82" s="160">
        <v>0</v>
      </c>
      <c r="F82" s="160">
        <v>0</v>
      </c>
      <c r="G82" s="160">
        <v>0</v>
      </c>
      <c r="H82" s="160">
        <v>0</v>
      </c>
      <c r="I82" s="160">
        <v>0</v>
      </c>
      <c r="J82" s="160">
        <v>0</v>
      </c>
      <c r="K82" s="160">
        <v>0</v>
      </c>
      <c r="L82" s="160">
        <v>0</v>
      </c>
      <c r="M82" s="160">
        <v>0</v>
      </c>
      <c r="N82" s="160">
        <v>0</v>
      </c>
      <c r="O82" s="160">
        <v>0</v>
      </c>
      <c r="P82" s="160">
        <v>0</v>
      </c>
      <c r="Q82" s="160">
        <v>0</v>
      </c>
    </row>
    <row r="83" spans="1:17" x14ac:dyDescent="0.25">
      <c r="A83" s="76" t="s">
        <v>82</v>
      </c>
      <c r="B83" s="159">
        <v>0</v>
      </c>
      <c r="C83" s="159">
        <v>0</v>
      </c>
      <c r="D83" s="159">
        <v>0</v>
      </c>
      <c r="E83" s="159">
        <v>0</v>
      </c>
      <c r="F83" s="159">
        <v>0</v>
      </c>
      <c r="G83" s="159">
        <v>0</v>
      </c>
      <c r="H83" s="159">
        <v>0</v>
      </c>
      <c r="I83" s="159">
        <v>0</v>
      </c>
      <c r="J83" s="159">
        <v>0</v>
      </c>
      <c r="K83" s="159">
        <v>0</v>
      </c>
      <c r="L83" s="159">
        <v>0</v>
      </c>
      <c r="M83" s="159">
        <v>0</v>
      </c>
      <c r="N83" s="159">
        <v>0</v>
      </c>
      <c r="O83" s="159">
        <v>0</v>
      </c>
      <c r="P83" s="159">
        <v>0</v>
      </c>
      <c r="Q83" s="159">
        <v>0</v>
      </c>
    </row>
    <row r="84" spans="1:17" x14ac:dyDescent="0.25">
      <c r="A84" s="76" t="s">
        <v>81</v>
      </c>
      <c r="B84" s="159">
        <v>0</v>
      </c>
      <c r="C84" s="159">
        <v>0</v>
      </c>
      <c r="D84" s="159">
        <v>0</v>
      </c>
      <c r="E84" s="159">
        <v>0</v>
      </c>
      <c r="F84" s="159">
        <v>0</v>
      </c>
      <c r="G84" s="159">
        <v>0</v>
      </c>
      <c r="H84" s="159">
        <v>0</v>
      </c>
      <c r="I84" s="159">
        <v>0</v>
      </c>
      <c r="J84" s="159">
        <v>0</v>
      </c>
      <c r="K84" s="159">
        <v>0</v>
      </c>
      <c r="L84" s="159">
        <v>0</v>
      </c>
      <c r="M84" s="159">
        <v>0</v>
      </c>
      <c r="N84" s="159">
        <v>0</v>
      </c>
      <c r="O84" s="159">
        <v>0</v>
      </c>
      <c r="P84" s="159">
        <v>0</v>
      </c>
      <c r="Q84" s="159">
        <v>0</v>
      </c>
    </row>
    <row r="85" spans="1:17" x14ac:dyDescent="0.25">
      <c r="A85" s="76" t="s">
        <v>80</v>
      </c>
      <c r="B85" s="159">
        <v>0</v>
      </c>
      <c r="C85" s="159">
        <v>0</v>
      </c>
      <c r="D85" s="159">
        <v>0</v>
      </c>
      <c r="E85" s="159">
        <v>0</v>
      </c>
      <c r="F85" s="159">
        <v>0</v>
      </c>
      <c r="G85" s="159">
        <v>0</v>
      </c>
      <c r="H85" s="159">
        <v>0</v>
      </c>
      <c r="I85" s="159">
        <v>0</v>
      </c>
      <c r="J85" s="159">
        <v>0</v>
      </c>
      <c r="K85" s="159">
        <v>0</v>
      </c>
      <c r="L85" s="159">
        <v>0</v>
      </c>
      <c r="M85" s="159">
        <v>0</v>
      </c>
      <c r="N85" s="159">
        <v>0</v>
      </c>
      <c r="O85" s="159">
        <v>0</v>
      </c>
      <c r="P85" s="159">
        <v>0</v>
      </c>
      <c r="Q85" s="159">
        <v>0</v>
      </c>
    </row>
    <row r="86" spans="1:17" x14ac:dyDescent="0.25">
      <c r="A86" s="129" t="s">
        <v>79</v>
      </c>
      <c r="B86" s="158">
        <v>0</v>
      </c>
      <c r="C86" s="158">
        <v>0</v>
      </c>
      <c r="D86" s="158">
        <v>0</v>
      </c>
      <c r="E86" s="158">
        <v>0</v>
      </c>
      <c r="F86" s="158">
        <v>0</v>
      </c>
      <c r="G86" s="158">
        <v>0</v>
      </c>
      <c r="H86" s="158">
        <v>0</v>
      </c>
      <c r="I86" s="158">
        <v>0</v>
      </c>
      <c r="J86" s="158">
        <v>0</v>
      </c>
      <c r="K86" s="158">
        <v>0</v>
      </c>
      <c r="L86" s="158">
        <v>0</v>
      </c>
      <c r="M86" s="158">
        <v>0</v>
      </c>
      <c r="N86" s="158">
        <v>0</v>
      </c>
      <c r="O86" s="158">
        <v>0</v>
      </c>
      <c r="P86" s="158">
        <v>0</v>
      </c>
      <c r="Q86" s="158">
        <v>0</v>
      </c>
    </row>
    <row r="87" spans="1:17" x14ac:dyDescent="0.25">
      <c r="A87" s="92" t="s">
        <v>125</v>
      </c>
      <c r="B87" s="91">
        <v>0</v>
      </c>
      <c r="C87" s="91">
        <v>0</v>
      </c>
      <c r="D87" s="91">
        <v>0</v>
      </c>
      <c r="E87" s="91">
        <v>0</v>
      </c>
      <c r="F87" s="91">
        <v>0</v>
      </c>
      <c r="G87" s="91">
        <v>0</v>
      </c>
      <c r="H87" s="91">
        <v>0</v>
      </c>
      <c r="I87" s="91">
        <v>0</v>
      </c>
      <c r="J87" s="91">
        <v>0</v>
      </c>
      <c r="K87" s="91">
        <v>0</v>
      </c>
      <c r="L87" s="91">
        <v>0</v>
      </c>
      <c r="M87" s="91">
        <v>0</v>
      </c>
      <c r="N87" s="91">
        <v>0</v>
      </c>
      <c r="O87" s="91">
        <v>0</v>
      </c>
      <c r="P87" s="91">
        <v>0</v>
      </c>
      <c r="Q87" s="91">
        <v>0</v>
      </c>
    </row>
    <row r="88" spans="1:17" x14ac:dyDescent="0.25">
      <c r="A88" s="92" t="s">
        <v>26</v>
      </c>
      <c r="B88" s="91">
        <v>0</v>
      </c>
      <c r="C88" s="91">
        <v>0</v>
      </c>
      <c r="D88" s="91">
        <v>0</v>
      </c>
      <c r="E88" s="91">
        <v>0</v>
      </c>
      <c r="F88" s="91">
        <v>0</v>
      </c>
      <c r="G88" s="91">
        <v>0</v>
      </c>
      <c r="H88" s="91">
        <v>0</v>
      </c>
      <c r="I88" s="91">
        <v>0</v>
      </c>
      <c r="J88" s="91">
        <v>0</v>
      </c>
      <c r="K88" s="91">
        <v>0</v>
      </c>
      <c r="L88" s="91">
        <v>0</v>
      </c>
      <c r="M88" s="91">
        <v>0</v>
      </c>
      <c r="N88" s="91">
        <v>0</v>
      </c>
      <c r="O88" s="91">
        <v>0</v>
      </c>
      <c r="P88" s="91">
        <v>0</v>
      </c>
      <c r="Q88" s="91">
        <v>0</v>
      </c>
    </row>
    <row r="89" spans="1:17" x14ac:dyDescent="0.25">
      <c r="A89" s="92" t="s">
        <v>126</v>
      </c>
      <c r="B89" s="91">
        <v>0</v>
      </c>
      <c r="C89" s="91">
        <v>0</v>
      </c>
      <c r="D89" s="91">
        <v>0</v>
      </c>
      <c r="E89" s="91">
        <v>0</v>
      </c>
      <c r="F89" s="91">
        <v>0</v>
      </c>
      <c r="G89" s="91">
        <v>0</v>
      </c>
      <c r="H89" s="91">
        <v>0</v>
      </c>
      <c r="I89" s="91">
        <v>0</v>
      </c>
      <c r="J89" s="91">
        <v>0</v>
      </c>
      <c r="K89" s="91">
        <v>0</v>
      </c>
      <c r="L89" s="91">
        <v>0</v>
      </c>
      <c r="M89" s="91">
        <v>0</v>
      </c>
      <c r="N89" s="91">
        <v>0</v>
      </c>
      <c r="O89" s="91">
        <v>0</v>
      </c>
      <c r="P89" s="91">
        <v>0</v>
      </c>
      <c r="Q89" s="91">
        <v>0</v>
      </c>
    </row>
    <row r="90" spans="1:17" x14ac:dyDescent="0.25">
      <c r="A90" s="92" t="s">
        <v>21</v>
      </c>
      <c r="B90" s="157">
        <v>0</v>
      </c>
      <c r="C90" s="157">
        <v>0</v>
      </c>
      <c r="D90" s="157">
        <v>0</v>
      </c>
      <c r="E90" s="157">
        <v>0</v>
      </c>
      <c r="F90" s="157">
        <v>0</v>
      </c>
      <c r="G90" s="157">
        <v>0</v>
      </c>
      <c r="H90" s="157">
        <v>0</v>
      </c>
      <c r="I90" s="157">
        <v>0</v>
      </c>
      <c r="J90" s="157">
        <v>0</v>
      </c>
      <c r="K90" s="157">
        <v>0</v>
      </c>
      <c r="L90" s="157">
        <v>0</v>
      </c>
      <c r="M90" s="157">
        <v>0</v>
      </c>
      <c r="N90" s="157">
        <v>0</v>
      </c>
      <c r="O90" s="157">
        <v>0</v>
      </c>
      <c r="P90" s="157">
        <v>0</v>
      </c>
      <c r="Q90" s="157">
        <v>0</v>
      </c>
    </row>
    <row r="91" spans="1:17" x14ac:dyDescent="0.25">
      <c r="A91" s="243" t="s">
        <v>235</v>
      </c>
      <c r="B91" s="242">
        <v>0</v>
      </c>
      <c r="C91" s="242">
        <v>0</v>
      </c>
      <c r="D91" s="242">
        <v>0</v>
      </c>
      <c r="E91" s="242">
        <v>0</v>
      </c>
      <c r="F91" s="242">
        <v>0</v>
      </c>
      <c r="G91" s="242">
        <v>0</v>
      </c>
      <c r="H91" s="242">
        <v>0</v>
      </c>
      <c r="I91" s="242">
        <v>0</v>
      </c>
      <c r="J91" s="242">
        <v>0</v>
      </c>
      <c r="K91" s="242">
        <v>0</v>
      </c>
      <c r="L91" s="242">
        <v>0</v>
      </c>
      <c r="M91" s="242">
        <v>0</v>
      </c>
      <c r="N91" s="242">
        <v>0</v>
      </c>
      <c r="O91" s="242">
        <v>0</v>
      </c>
      <c r="P91" s="242">
        <v>0</v>
      </c>
      <c r="Q91" s="242">
        <v>0</v>
      </c>
    </row>
    <row r="92" spans="1:17" x14ac:dyDescent="0.25">
      <c r="A92" s="40"/>
      <c r="B92" s="32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</row>
    <row r="93" spans="1:17" ht="12.75" x14ac:dyDescent="0.25">
      <c r="A93" s="80" t="s">
        <v>134</v>
      </c>
      <c r="B93" s="233"/>
      <c r="C93" s="233"/>
      <c r="D93" s="233"/>
      <c r="E93" s="233"/>
      <c r="F93" s="233"/>
      <c r="G93" s="233"/>
      <c r="H93" s="233"/>
      <c r="I93" s="233"/>
      <c r="J93" s="233"/>
      <c r="K93" s="233"/>
      <c r="L93" s="233"/>
      <c r="M93" s="233"/>
      <c r="N93" s="233"/>
      <c r="O93" s="233"/>
      <c r="P93" s="233"/>
      <c r="Q93" s="233"/>
    </row>
    <row r="94" spans="1:17" x14ac:dyDescent="0.25">
      <c r="A94" s="40"/>
      <c r="B94" s="32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</row>
    <row r="95" spans="1:17" x14ac:dyDescent="0.25">
      <c r="A95" s="78" t="s">
        <v>35</v>
      </c>
      <c r="B95" s="77">
        <f t="shared" ref="B95:Q95" si="0">SUM(B$96:B$101,B$103:B$105)</f>
        <v>0</v>
      </c>
      <c r="C95" s="77">
        <f t="shared" si="0"/>
        <v>0</v>
      </c>
      <c r="D95" s="77">
        <f t="shared" si="0"/>
        <v>0</v>
      </c>
      <c r="E95" s="77">
        <f t="shared" si="0"/>
        <v>0</v>
      </c>
      <c r="F95" s="77">
        <f t="shared" si="0"/>
        <v>0</v>
      </c>
      <c r="G95" s="77">
        <f t="shared" si="0"/>
        <v>0</v>
      </c>
      <c r="H95" s="77">
        <f t="shared" si="0"/>
        <v>0</v>
      </c>
      <c r="I95" s="77">
        <f t="shared" si="0"/>
        <v>0</v>
      </c>
      <c r="J95" s="77">
        <f t="shared" si="0"/>
        <v>0</v>
      </c>
      <c r="K95" s="77">
        <f t="shared" si="0"/>
        <v>0</v>
      </c>
      <c r="L95" s="77">
        <f t="shared" si="0"/>
        <v>0</v>
      </c>
      <c r="M95" s="77">
        <f t="shared" si="0"/>
        <v>0</v>
      </c>
      <c r="N95" s="77">
        <f t="shared" si="0"/>
        <v>0</v>
      </c>
      <c r="O95" s="77">
        <f t="shared" si="0"/>
        <v>0</v>
      </c>
      <c r="P95" s="77">
        <f t="shared" si="0"/>
        <v>0</v>
      </c>
      <c r="Q95" s="77">
        <f t="shared" si="0"/>
        <v>0</v>
      </c>
    </row>
    <row r="96" spans="1:17" x14ac:dyDescent="0.25">
      <c r="A96" s="132" t="s">
        <v>83</v>
      </c>
      <c r="B96" s="240">
        <f t="shared" ref="B96:Q96" si="1">IF(B$6=0,0,B$6/B$5)</f>
        <v>0</v>
      </c>
      <c r="C96" s="240">
        <f t="shared" si="1"/>
        <v>0</v>
      </c>
      <c r="D96" s="240">
        <f t="shared" si="1"/>
        <v>0</v>
      </c>
      <c r="E96" s="240">
        <f t="shared" si="1"/>
        <v>0</v>
      </c>
      <c r="F96" s="240">
        <f t="shared" si="1"/>
        <v>0</v>
      </c>
      <c r="G96" s="240">
        <f t="shared" si="1"/>
        <v>0</v>
      </c>
      <c r="H96" s="240">
        <f t="shared" si="1"/>
        <v>0</v>
      </c>
      <c r="I96" s="240">
        <f t="shared" si="1"/>
        <v>0</v>
      </c>
      <c r="J96" s="240">
        <f t="shared" si="1"/>
        <v>0</v>
      </c>
      <c r="K96" s="240">
        <f t="shared" si="1"/>
        <v>0</v>
      </c>
      <c r="L96" s="240">
        <f t="shared" si="1"/>
        <v>0</v>
      </c>
      <c r="M96" s="240">
        <f t="shared" si="1"/>
        <v>0</v>
      </c>
      <c r="N96" s="240">
        <f t="shared" si="1"/>
        <v>0</v>
      </c>
      <c r="O96" s="240">
        <f t="shared" si="1"/>
        <v>0</v>
      </c>
      <c r="P96" s="240">
        <f t="shared" si="1"/>
        <v>0</v>
      </c>
      <c r="Q96" s="240">
        <f t="shared" si="1"/>
        <v>0</v>
      </c>
    </row>
    <row r="97" spans="1:17" x14ac:dyDescent="0.25">
      <c r="A97" s="76" t="s">
        <v>82</v>
      </c>
      <c r="B97" s="239">
        <f t="shared" ref="B97:Q97" si="2">IF(B$7=0,0,B$7/B$5)</f>
        <v>0</v>
      </c>
      <c r="C97" s="239">
        <f t="shared" si="2"/>
        <v>0</v>
      </c>
      <c r="D97" s="239">
        <f t="shared" si="2"/>
        <v>0</v>
      </c>
      <c r="E97" s="239">
        <f t="shared" si="2"/>
        <v>0</v>
      </c>
      <c r="F97" s="239">
        <f t="shared" si="2"/>
        <v>0</v>
      </c>
      <c r="G97" s="239">
        <f t="shared" si="2"/>
        <v>0</v>
      </c>
      <c r="H97" s="239">
        <f t="shared" si="2"/>
        <v>0</v>
      </c>
      <c r="I97" s="239">
        <f t="shared" si="2"/>
        <v>0</v>
      </c>
      <c r="J97" s="239">
        <f t="shared" si="2"/>
        <v>0</v>
      </c>
      <c r="K97" s="239">
        <f t="shared" si="2"/>
        <v>0</v>
      </c>
      <c r="L97" s="239">
        <f t="shared" si="2"/>
        <v>0</v>
      </c>
      <c r="M97" s="239">
        <f t="shared" si="2"/>
        <v>0</v>
      </c>
      <c r="N97" s="239">
        <f t="shared" si="2"/>
        <v>0</v>
      </c>
      <c r="O97" s="239">
        <f t="shared" si="2"/>
        <v>0</v>
      </c>
      <c r="P97" s="239">
        <f t="shared" si="2"/>
        <v>0</v>
      </c>
      <c r="Q97" s="239">
        <f t="shared" si="2"/>
        <v>0</v>
      </c>
    </row>
    <row r="98" spans="1:17" x14ac:dyDescent="0.25">
      <c r="A98" s="76" t="s">
        <v>81</v>
      </c>
      <c r="B98" s="239">
        <f t="shared" ref="B98:Q98" si="3">IF(B$8=0,0,B$8/B$5)</f>
        <v>0</v>
      </c>
      <c r="C98" s="239">
        <f t="shared" si="3"/>
        <v>0</v>
      </c>
      <c r="D98" s="239">
        <f t="shared" si="3"/>
        <v>0</v>
      </c>
      <c r="E98" s="239">
        <f t="shared" si="3"/>
        <v>0</v>
      </c>
      <c r="F98" s="239">
        <f t="shared" si="3"/>
        <v>0</v>
      </c>
      <c r="G98" s="239">
        <f t="shared" si="3"/>
        <v>0</v>
      </c>
      <c r="H98" s="239">
        <f t="shared" si="3"/>
        <v>0</v>
      </c>
      <c r="I98" s="239">
        <f t="shared" si="3"/>
        <v>0</v>
      </c>
      <c r="J98" s="239">
        <f t="shared" si="3"/>
        <v>0</v>
      </c>
      <c r="K98" s="239">
        <f t="shared" si="3"/>
        <v>0</v>
      </c>
      <c r="L98" s="239">
        <f t="shared" si="3"/>
        <v>0</v>
      </c>
      <c r="M98" s="239">
        <f t="shared" si="3"/>
        <v>0</v>
      </c>
      <c r="N98" s="239">
        <f t="shared" si="3"/>
        <v>0</v>
      </c>
      <c r="O98" s="239">
        <f t="shared" si="3"/>
        <v>0</v>
      </c>
      <c r="P98" s="239">
        <f t="shared" si="3"/>
        <v>0</v>
      </c>
      <c r="Q98" s="239">
        <f t="shared" si="3"/>
        <v>0</v>
      </c>
    </row>
    <row r="99" spans="1:17" x14ac:dyDescent="0.25">
      <c r="A99" s="76" t="s">
        <v>80</v>
      </c>
      <c r="B99" s="239">
        <f t="shared" ref="B99:Q99" si="4">IF(B$9=0,0,B$9/B$5)</f>
        <v>0</v>
      </c>
      <c r="C99" s="239">
        <f t="shared" si="4"/>
        <v>0</v>
      </c>
      <c r="D99" s="239">
        <f t="shared" si="4"/>
        <v>0</v>
      </c>
      <c r="E99" s="239">
        <f t="shared" si="4"/>
        <v>0</v>
      </c>
      <c r="F99" s="239">
        <f t="shared" si="4"/>
        <v>0</v>
      </c>
      <c r="G99" s="239">
        <f t="shared" si="4"/>
        <v>0</v>
      </c>
      <c r="H99" s="239">
        <f t="shared" si="4"/>
        <v>0</v>
      </c>
      <c r="I99" s="239">
        <f t="shared" si="4"/>
        <v>0</v>
      </c>
      <c r="J99" s="239">
        <f t="shared" si="4"/>
        <v>0</v>
      </c>
      <c r="K99" s="239">
        <f t="shared" si="4"/>
        <v>0</v>
      </c>
      <c r="L99" s="239">
        <f t="shared" si="4"/>
        <v>0</v>
      </c>
      <c r="M99" s="239">
        <f t="shared" si="4"/>
        <v>0</v>
      </c>
      <c r="N99" s="239">
        <f t="shared" si="4"/>
        <v>0</v>
      </c>
      <c r="O99" s="239">
        <f t="shared" si="4"/>
        <v>0</v>
      </c>
      <c r="P99" s="239">
        <f t="shared" si="4"/>
        <v>0</v>
      </c>
      <c r="Q99" s="239">
        <f t="shared" si="4"/>
        <v>0</v>
      </c>
    </row>
    <row r="100" spans="1:17" x14ac:dyDescent="0.25">
      <c r="A100" s="129" t="s">
        <v>79</v>
      </c>
      <c r="B100" s="238">
        <f t="shared" ref="B100:Q100" si="5">IF(B$10=0,0,B$10/B$5)</f>
        <v>0</v>
      </c>
      <c r="C100" s="238">
        <f t="shared" si="5"/>
        <v>0</v>
      </c>
      <c r="D100" s="238">
        <f t="shared" si="5"/>
        <v>0</v>
      </c>
      <c r="E100" s="238">
        <f t="shared" si="5"/>
        <v>0</v>
      </c>
      <c r="F100" s="238">
        <f t="shared" si="5"/>
        <v>0</v>
      </c>
      <c r="G100" s="238">
        <f t="shared" si="5"/>
        <v>0</v>
      </c>
      <c r="H100" s="238">
        <f t="shared" si="5"/>
        <v>0</v>
      </c>
      <c r="I100" s="238">
        <f t="shared" si="5"/>
        <v>0</v>
      </c>
      <c r="J100" s="238">
        <f t="shared" si="5"/>
        <v>0</v>
      </c>
      <c r="K100" s="238">
        <f t="shared" si="5"/>
        <v>0</v>
      </c>
      <c r="L100" s="238">
        <f t="shared" si="5"/>
        <v>0</v>
      </c>
      <c r="M100" s="238">
        <f t="shared" si="5"/>
        <v>0</v>
      </c>
      <c r="N100" s="238">
        <f t="shared" si="5"/>
        <v>0</v>
      </c>
      <c r="O100" s="238">
        <f t="shared" si="5"/>
        <v>0</v>
      </c>
      <c r="P100" s="238">
        <f t="shared" si="5"/>
        <v>0</v>
      </c>
      <c r="Q100" s="238">
        <f t="shared" si="5"/>
        <v>0</v>
      </c>
    </row>
    <row r="101" spans="1:17" x14ac:dyDescent="0.25">
      <c r="A101" s="127" t="s">
        <v>241</v>
      </c>
      <c r="B101" s="236">
        <f t="shared" ref="B101:Q101" si="6">IF(B$15=0,0,B$15/B$5)</f>
        <v>0</v>
      </c>
      <c r="C101" s="236">
        <f t="shared" si="6"/>
        <v>0</v>
      </c>
      <c r="D101" s="236">
        <f t="shared" si="6"/>
        <v>0</v>
      </c>
      <c r="E101" s="236">
        <f t="shared" si="6"/>
        <v>0</v>
      </c>
      <c r="F101" s="236">
        <f t="shared" si="6"/>
        <v>0</v>
      </c>
      <c r="G101" s="236">
        <f t="shared" si="6"/>
        <v>0</v>
      </c>
      <c r="H101" s="236">
        <f t="shared" si="6"/>
        <v>0</v>
      </c>
      <c r="I101" s="236">
        <f t="shared" si="6"/>
        <v>0</v>
      </c>
      <c r="J101" s="236">
        <f t="shared" si="6"/>
        <v>0</v>
      </c>
      <c r="K101" s="236">
        <f t="shared" si="6"/>
        <v>0</v>
      </c>
      <c r="L101" s="236">
        <f t="shared" si="6"/>
        <v>0</v>
      </c>
      <c r="M101" s="236">
        <f t="shared" si="6"/>
        <v>0</v>
      </c>
      <c r="N101" s="236">
        <f t="shared" si="6"/>
        <v>0</v>
      </c>
      <c r="O101" s="236">
        <f t="shared" si="6"/>
        <v>0</v>
      </c>
      <c r="P101" s="236">
        <f t="shared" si="6"/>
        <v>0</v>
      </c>
      <c r="Q101" s="236">
        <f t="shared" si="6"/>
        <v>0</v>
      </c>
    </row>
    <row r="102" spans="1:17" x14ac:dyDescent="0.25">
      <c r="A102" s="127" t="s">
        <v>240</v>
      </c>
      <c r="B102" s="237">
        <f t="shared" ref="B102:Q102" si="7">IF(B$16=0,0,B$16/B$5)</f>
        <v>0</v>
      </c>
      <c r="C102" s="237">
        <f t="shared" si="7"/>
        <v>0</v>
      </c>
      <c r="D102" s="237">
        <f t="shared" si="7"/>
        <v>0</v>
      </c>
      <c r="E102" s="237">
        <f t="shared" si="7"/>
        <v>0</v>
      </c>
      <c r="F102" s="237">
        <f t="shared" si="7"/>
        <v>0</v>
      </c>
      <c r="G102" s="237">
        <f t="shared" si="7"/>
        <v>0</v>
      </c>
      <c r="H102" s="237">
        <f t="shared" si="7"/>
        <v>0</v>
      </c>
      <c r="I102" s="237">
        <f t="shared" si="7"/>
        <v>0</v>
      </c>
      <c r="J102" s="237">
        <f t="shared" si="7"/>
        <v>0</v>
      </c>
      <c r="K102" s="237">
        <f t="shared" si="7"/>
        <v>0</v>
      </c>
      <c r="L102" s="237">
        <f t="shared" si="7"/>
        <v>0</v>
      </c>
      <c r="M102" s="237">
        <f t="shared" si="7"/>
        <v>0</v>
      </c>
      <c r="N102" s="237">
        <f t="shared" si="7"/>
        <v>0</v>
      </c>
      <c r="O102" s="237">
        <f t="shared" si="7"/>
        <v>0</v>
      </c>
      <c r="P102" s="237">
        <f t="shared" si="7"/>
        <v>0</v>
      </c>
      <c r="Q102" s="237">
        <f t="shared" si="7"/>
        <v>0</v>
      </c>
    </row>
    <row r="103" spans="1:17" x14ac:dyDescent="0.25">
      <c r="A103" s="142" t="s">
        <v>249</v>
      </c>
      <c r="B103" s="235">
        <f t="shared" ref="B103:Q103" si="8">IF(B$17=0,0,B$17/B$5)</f>
        <v>0</v>
      </c>
      <c r="C103" s="235">
        <f t="shared" si="8"/>
        <v>0</v>
      </c>
      <c r="D103" s="235">
        <f t="shared" si="8"/>
        <v>0</v>
      </c>
      <c r="E103" s="235">
        <f t="shared" si="8"/>
        <v>0</v>
      </c>
      <c r="F103" s="235">
        <f t="shared" si="8"/>
        <v>0</v>
      </c>
      <c r="G103" s="235">
        <f t="shared" si="8"/>
        <v>0</v>
      </c>
      <c r="H103" s="235">
        <f t="shared" si="8"/>
        <v>0</v>
      </c>
      <c r="I103" s="235">
        <f t="shared" si="8"/>
        <v>0</v>
      </c>
      <c r="J103" s="235">
        <f t="shared" si="8"/>
        <v>0</v>
      </c>
      <c r="K103" s="235">
        <f t="shared" si="8"/>
        <v>0</v>
      </c>
      <c r="L103" s="235">
        <f t="shared" si="8"/>
        <v>0</v>
      </c>
      <c r="M103" s="235">
        <f t="shared" si="8"/>
        <v>0</v>
      </c>
      <c r="N103" s="235">
        <f t="shared" si="8"/>
        <v>0</v>
      </c>
      <c r="O103" s="235">
        <f t="shared" si="8"/>
        <v>0</v>
      </c>
      <c r="P103" s="235">
        <f t="shared" si="8"/>
        <v>0</v>
      </c>
      <c r="Q103" s="235">
        <f t="shared" si="8"/>
        <v>0</v>
      </c>
    </row>
    <row r="104" spans="1:17" x14ac:dyDescent="0.25">
      <c r="A104" s="142" t="s">
        <v>248</v>
      </c>
      <c r="B104" s="235">
        <f t="shared" ref="B104:Q104" si="9">IF(B$28=0,0,B$28/B$5)</f>
        <v>0</v>
      </c>
      <c r="C104" s="235">
        <f t="shared" si="9"/>
        <v>0</v>
      </c>
      <c r="D104" s="235">
        <f t="shared" si="9"/>
        <v>0</v>
      </c>
      <c r="E104" s="235">
        <f t="shared" si="9"/>
        <v>0</v>
      </c>
      <c r="F104" s="235">
        <f t="shared" si="9"/>
        <v>0</v>
      </c>
      <c r="G104" s="235">
        <f t="shared" si="9"/>
        <v>0</v>
      </c>
      <c r="H104" s="235">
        <f t="shared" si="9"/>
        <v>0</v>
      </c>
      <c r="I104" s="235">
        <f t="shared" si="9"/>
        <v>0</v>
      </c>
      <c r="J104" s="235">
        <f t="shared" si="9"/>
        <v>0</v>
      </c>
      <c r="K104" s="235">
        <f t="shared" si="9"/>
        <v>0</v>
      </c>
      <c r="L104" s="235">
        <f t="shared" si="9"/>
        <v>0</v>
      </c>
      <c r="M104" s="235">
        <f t="shared" si="9"/>
        <v>0</v>
      </c>
      <c r="N104" s="235">
        <f t="shared" si="9"/>
        <v>0</v>
      </c>
      <c r="O104" s="235">
        <f t="shared" si="9"/>
        <v>0</v>
      </c>
      <c r="P104" s="235">
        <f t="shared" si="9"/>
        <v>0</v>
      </c>
      <c r="Q104" s="235">
        <f t="shared" si="9"/>
        <v>0</v>
      </c>
    </row>
    <row r="105" spans="1:17" x14ac:dyDescent="0.25">
      <c r="A105" s="72" t="s">
        <v>239</v>
      </c>
      <c r="B105" s="277">
        <f t="shared" ref="B105:Q105" si="10">IF(B$29=0,0,B$29/B$5)</f>
        <v>0</v>
      </c>
      <c r="C105" s="277">
        <f t="shared" si="10"/>
        <v>0</v>
      </c>
      <c r="D105" s="277">
        <f t="shared" si="10"/>
        <v>0</v>
      </c>
      <c r="E105" s="277">
        <f t="shared" si="10"/>
        <v>0</v>
      </c>
      <c r="F105" s="277">
        <f t="shared" si="10"/>
        <v>0</v>
      </c>
      <c r="G105" s="277">
        <f t="shared" si="10"/>
        <v>0</v>
      </c>
      <c r="H105" s="277">
        <f t="shared" si="10"/>
        <v>0</v>
      </c>
      <c r="I105" s="277">
        <f t="shared" si="10"/>
        <v>0</v>
      </c>
      <c r="J105" s="277">
        <f t="shared" si="10"/>
        <v>0</v>
      </c>
      <c r="K105" s="277">
        <f t="shared" si="10"/>
        <v>0</v>
      </c>
      <c r="L105" s="277">
        <f t="shared" si="10"/>
        <v>0</v>
      </c>
      <c r="M105" s="277">
        <f t="shared" si="10"/>
        <v>0</v>
      </c>
      <c r="N105" s="277">
        <f t="shared" si="10"/>
        <v>0</v>
      </c>
      <c r="O105" s="277">
        <f t="shared" si="10"/>
        <v>0</v>
      </c>
      <c r="P105" s="277">
        <f t="shared" si="10"/>
        <v>0</v>
      </c>
      <c r="Q105" s="277">
        <f t="shared" si="10"/>
        <v>0</v>
      </c>
    </row>
    <row r="106" spans="1:17" x14ac:dyDescent="0.25">
      <c r="A106" s="40"/>
      <c r="B106" s="32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</row>
    <row r="107" spans="1:17" x14ac:dyDescent="0.25">
      <c r="A107" s="78" t="s">
        <v>34</v>
      </c>
      <c r="B107" s="77">
        <f t="shared" ref="B107:Q107" si="11">SUM(B$108:B$112,B$114:B$115,B$117:B$118,B$120:B$121)</f>
        <v>0</v>
      </c>
      <c r="C107" s="77">
        <f t="shared" si="11"/>
        <v>0</v>
      </c>
      <c r="D107" s="77">
        <f t="shared" si="11"/>
        <v>0</v>
      </c>
      <c r="E107" s="77">
        <f t="shared" si="11"/>
        <v>0</v>
      </c>
      <c r="F107" s="77">
        <f t="shared" si="11"/>
        <v>0</v>
      </c>
      <c r="G107" s="77">
        <f t="shared" si="11"/>
        <v>0</v>
      </c>
      <c r="H107" s="77">
        <f t="shared" si="11"/>
        <v>0</v>
      </c>
      <c r="I107" s="77">
        <f t="shared" si="11"/>
        <v>0</v>
      </c>
      <c r="J107" s="77">
        <f t="shared" si="11"/>
        <v>0</v>
      </c>
      <c r="K107" s="77">
        <f t="shared" si="11"/>
        <v>0</v>
      </c>
      <c r="L107" s="77">
        <f t="shared" si="11"/>
        <v>0</v>
      </c>
      <c r="M107" s="77">
        <f t="shared" si="11"/>
        <v>0</v>
      </c>
      <c r="N107" s="77">
        <f t="shared" si="11"/>
        <v>0</v>
      </c>
      <c r="O107" s="77">
        <f t="shared" si="11"/>
        <v>0</v>
      </c>
      <c r="P107" s="77">
        <f t="shared" si="11"/>
        <v>0</v>
      </c>
      <c r="Q107" s="77">
        <f t="shared" si="11"/>
        <v>0</v>
      </c>
    </row>
    <row r="108" spans="1:17" x14ac:dyDescent="0.25">
      <c r="A108" s="132" t="s">
        <v>83</v>
      </c>
      <c r="B108" s="203">
        <f t="shared" ref="B108:Q108" si="12">IF(B$32=0,0,B$32/B$31)</f>
        <v>0</v>
      </c>
      <c r="C108" s="203">
        <f t="shared" si="12"/>
        <v>0</v>
      </c>
      <c r="D108" s="203">
        <f t="shared" si="12"/>
        <v>0</v>
      </c>
      <c r="E108" s="203">
        <f t="shared" si="12"/>
        <v>0</v>
      </c>
      <c r="F108" s="203">
        <f t="shared" si="12"/>
        <v>0</v>
      </c>
      <c r="G108" s="203">
        <f t="shared" si="12"/>
        <v>0</v>
      </c>
      <c r="H108" s="203">
        <f t="shared" si="12"/>
        <v>0</v>
      </c>
      <c r="I108" s="203">
        <f t="shared" si="12"/>
        <v>0</v>
      </c>
      <c r="J108" s="203">
        <f t="shared" si="12"/>
        <v>0</v>
      </c>
      <c r="K108" s="203">
        <f t="shared" si="12"/>
        <v>0</v>
      </c>
      <c r="L108" s="203">
        <f t="shared" si="12"/>
        <v>0</v>
      </c>
      <c r="M108" s="203">
        <f t="shared" si="12"/>
        <v>0</v>
      </c>
      <c r="N108" s="203">
        <f t="shared" si="12"/>
        <v>0</v>
      </c>
      <c r="O108" s="203">
        <f t="shared" si="12"/>
        <v>0</v>
      </c>
      <c r="P108" s="203">
        <f t="shared" si="12"/>
        <v>0</v>
      </c>
      <c r="Q108" s="203">
        <f t="shared" si="12"/>
        <v>0</v>
      </c>
    </row>
    <row r="109" spans="1:17" x14ac:dyDescent="0.25">
      <c r="A109" s="76" t="s">
        <v>82</v>
      </c>
      <c r="B109" s="202">
        <f t="shared" ref="B109:Q109" si="13">IF(B$33=0,0,B$33/B$31)</f>
        <v>0</v>
      </c>
      <c r="C109" s="202">
        <f t="shared" si="13"/>
        <v>0</v>
      </c>
      <c r="D109" s="202">
        <f t="shared" si="13"/>
        <v>0</v>
      </c>
      <c r="E109" s="202">
        <f t="shared" si="13"/>
        <v>0</v>
      </c>
      <c r="F109" s="202">
        <f t="shared" si="13"/>
        <v>0</v>
      </c>
      <c r="G109" s="202">
        <f t="shared" si="13"/>
        <v>0</v>
      </c>
      <c r="H109" s="202">
        <f t="shared" si="13"/>
        <v>0</v>
      </c>
      <c r="I109" s="202">
        <f t="shared" si="13"/>
        <v>0</v>
      </c>
      <c r="J109" s="202">
        <f t="shared" si="13"/>
        <v>0</v>
      </c>
      <c r="K109" s="202">
        <f t="shared" si="13"/>
        <v>0</v>
      </c>
      <c r="L109" s="202">
        <f t="shared" si="13"/>
        <v>0</v>
      </c>
      <c r="M109" s="202">
        <f t="shared" si="13"/>
        <v>0</v>
      </c>
      <c r="N109" s="202">
        <f t="shared" si="13"/>
        <v>0</v>
      </c>
      <c r="O109" s="202">
        <f t="shared" si="13"/>
        <v>0</v>
      </c>
      <c r="P109" s="202">
        <f t="shared" si="13"/>
        <v>0</v>
      </c>
      <c r="Q109" s="202">
        <f t="shared" si="13"/>
        <v>0</v>
      </c>
    </row>
    <row r="110" spans="1:17" x14ac:dyDescent="0.25">
      <c r="A110" s="76" t="s">
        <v>81</v>
      </c>
      <c r="B110" s="202">
        <f t="shared" ref="B110:Q110" si="14">IF(B$34=0,0,B$34/B$31)</f>
        <v>0</v>
      </c>
      <c r="C110" s="202">
        <f t="shared" si="14"/>
        <v>0</v>
      </c>
      <c r="D110" s="202">
        <f t="shared" si="14"/>
        <v>0</v>
      </c>
      <c r="E110" s="202">
        <f t="shared" si="14"/>
        <v>0</v>
      </c>
      <c r="F110" s="202">
        <f t="shared" si="14"/>
        <v>0</v>
      </c>
      <c r="G110" s="202">
        <f t="shared" si="14"/>
        <v>0</v>
      </c>
      <c r="H110" s="202">
        <f t="shared" si="14"/>
        <v>0</v>
      </c>
      <c r="I110" s="202">
        <f t="shared" si="14"/>
        <v>0</v>
      </c>
      <c r="J110" s="202">
        <f t="shared" si="14"/>
        <v>0</v>
      </c>
      <c r="K110" s="202">
        <f t="shared" si="14"/>
        <v>0</v>
      </c>
      <c r="L110" s="202">
        <f t="shared" si="14"/>
        <v>0</v>
      </c>
      <c r="M110" s="202">
        <f t="shared" si="14"/>
        <v>0</v>
      </c>
      <c r="N110" s="202">
        <f t="shared" si="14"/>
        <v>0</v>
      </c>
      <c r="O110" s="202">
        <f t="shared" si="14"/>
        <v>0</v>
      </c>
      <c r="P110" s="202">
        <f t="shared" si="14"/>
        <v>0</v>
      </c>
      <c r="Q110" s="202">
        <f t="shared" si="14"/>
        <v>0</v>
      </c>
    </row>
    <row r="111" spans="1:17" x14ac:dyDescent="0.25">
      <c r="A111" s="76" t="s">
        <v>80</v>
      </c>
      <c r="B111" s="202">
        <f t="shared" ref="B111:Q111" si="15">IF(B$35=0,0,B$35/B$31)</f>
        <v>0</v>
      </c>
      <c r="C111" s="202">
        <f t="shared" si="15"/>
        <v>0</v>
      </c>
      <c r="D111" s="202">
        <f t="shared" si="15"/>
        <v>0</v>
      </c>
      <c r="E111" s="202">
        <f t="shared" si="15"/>
        <v>0</v>
      </c>
      <c r="F111" s="202">
        <f t="shared" si="15"/>
        <v>0</v>
      </c>
      <c r="G111" s="202">
        <f t="shared" si="15"/>
        <v>0</v>
      </c>
      <c r="H111" s="202">
        <f t="shared" si="15"/>
        <v>0</v>
      </c>
      <c r="I111" s="202">
        <f t="shared" si="15"/>
        <v>0</v>
      </c>
      <c r="J111" s="202">
        <f t="shared" si="15"/>
        <v>0</v>
      </c>
      <c r="K111" s="202">
        <f t="shared" si="15"/>
        <v>0</v>
      </c>
      <c r="L111" s="202">
        <f t="shared" si="15"/>
        <v>0</v>
      </c>
      <c r="M111" s="202">
        <f t="shared" si="15"/>
        <v>0</v>
      </c>
      <c r="N111" s="202">
        <f t="shared" si="15"/>
        <v>0</v>
      </c>
      <c r="O111" s="202">
        <f t="shared" si="15"/>
        <v>0</v>
      </c>
      <c r="P111" s="202">
        <f t="shared" si="15"/>
        <v>0</v>
      </c>
      <c r="Q111" s="202">
        <f t="shared" si="15"/>
        <v>0</v>
      </c>
    </row>
    <row r="112" spans="1:17" x14ac:dyDescent="0.25">
      <c r="A112" s="129" t="s">
        <v>79</v>
      </c>
      <c r="B112" s="201">
        <f t="shared" ref="B112:Q112" si="16">IF(B$36=0,0,B$36/B$31)</f>
        <v>0</v>
      </c>
      <c r="C112" s="201">
        <f t="shared" si="16"/>
        <v>0</v>
      </c>
      <c r="D112" s="201">
        <f t="shared" si="16"/>
        <v>0</v>
      </c>
      <c r="E112" s="201">
        <f t="shared" si="16"/>
        <v>0</v>
      </c>
      <c r="F112" s="201">
        <f t="shared" si="16"/>
        <v>0</v>
      </c>
      <c r="G112" s="201">
        <f t="shared" si="16"/>
        <v>0</v>
      </c>
      <c r="H112" s="201">
        <f t="shared" si="16"/>
        <v>0</v>
      </c>
      <c r="I112" s="201">
        <f t="shared" si="16"/>
        <v>0</v>
      </c>
      <c r="J112" s="201">
        <f t="shared" si="16"/>
        <v>0</v>
      </c>
      <c r="K112" s="201">
        <f t="shared" si="16"/>
        <v>0</v>
      </c>
      <c r="L112" s="201">
        <f t="shared" si="16"/>
        <v>0</v>
      </c>
      <c r="M112" s="201">
        <f t="shared" si="16"/>
        <v>0</v>
      </c>
      <c r="N112" s="201">
        <f t="shared" si="16"/>
        <v>0</v>
      </c>
      <c r="O112" s="201">
        <f t="shared" si="16"/>
        <v>0</v>
      </c>
      <c r="P112" s="201">
        <f t="shared" si="16"/>
        <v>0</v>
      </c>
      <c r="Q112" s="201">
        <f t="shared" si="16"/>
        <v>0</v>
      </c>
    </row>
    <row r="113" spans="1:17" x14ac:dyDescent="0.25">
      <c r="A113" s="127" t="s">
        <v>238</v>
      </c>
      <c r="B113" s="200">
        <f t="shared" ref="B113:Q113" si="17">IF(B$41=0,0,B$41/B$31)</f>
        <v>0</v>
      </c>
      <c r="C113" s="200">
        <f t="shared" si="17"/>
        <v>0</v>
      </c>
      <c r="D113" s="200">
        <f t="shared" si="17"/>
        <v>0</v>
      </c>
      <c r="E113" s="200">
        <f t="shared" si="17"/>
        <v>0</v>
      </c>
      <c r="F113" s="200">
        <f t="shared" si="17"/>
        <v>0</v>
      </c>
      <c r="G113" s="200">
        <f t="shared" si="17"/>
        <v>0</v>
      </c>
      <c r="H113" s="200">
        <f t="shared" si="17"/>
        <v>0</v>
      </c>
      <c r="I113" s="200">
        <f t="shared" si="17"/>
        <v>0</v>
      </c>
      <c r="J113" s="200">
        <f t="shared" si="17"/>
        <v>0</v>
      </c>
      <c r="K113" s="200">
        <f t="shared" si="17"/>
        <v>0</v>
      </c>
      <c r="L113" s="200">
        <f t="shared" si="17"/>
        <v>0</v>
      </c>
      <c r="M113" s="200">
        <f t="shared" si="17"/>
        <v>0</v>
      </c>
      <c r="N113" s="200">
        <f t="shared" si="17"/>
        <v>0</v>
      </c>
      <c r="O113" s="200">
        <f t="shared" si="17"/>
        <v>0</v>
      </c>
      <c r="P113" s="200">
        <f t="shared" si="17"/>
        <v>0</v>
      </c>
      <c r="Q113" s="200">
        <f t="shared" si="17"/>
        <v>0</v>
      </c>
    </row>
    <row r="114" spans="1:17" x14ac:dyDescent="0.25">
      <c r="A114" s="142" t="s">
        <v>247</v>
      </c>
      <c r="B114" s="199">
        <f t="shared" ref="B114:Q114" si="18">IF(B$42=0,0,B$42/B$31)</f>
        <v>0</v>
      </c>
      <c r="C114" s="199">
        <f t="shared" si="18"/>
        <v>0</v>
      </c>
      <c r="D114" s="199">
        <f t="shared" si="18"/>
        <v>0</v>
      </c>
      <c r="E114" s="199">
        <f t="shared" si="18"/>
        <v>0</v>
      </c>
      <c r="F114" s="199">
        <f t="shared" si="18"/>
        <v>0</v>
      </c>
      <c r="G114" s="199">
        <f t="shared" si="18"/>
        <v>0</v>
      </c>
      <c r="H114" s="199">
        <f t="shared" si="18"/>
        <v>0</v>
      </c>
      <c r="I114" s="199">
        <f t="shared" si="18"/>
        <v>0</v>
      </c>
      <c r="J114" s="199">
        <f t="shared" si="18"/>
        <v>0</v>
      </c>
      <c r="K114" s="199">
        <f t="shared" si="18"/>
        <v>0</v>
      </c>
      <c r="L114" s="199">
        <f t="shared" si="18"/>
        <v>0</v>
      </c>
      <c r="M114" s="199">
        <f t="shared" si="18"/>
        <v>0</v>
      </c>
      <c r="N114" s="199">
        <f t="shared" si="18"/>
        <v>0</v>
      </c>
      <c r="O114" s="199">
        <f t="shared" si="18"/>
        <v>0</v>
      </c>
      <c r="P114" s="199">
        <f t="shared" si="18"/>
        <v>0</v>
      </c>
      <c r="Q114" s="199">
        <f t="shared" si="18"/>
        <v>0</v>
      </c>
    </row>
    <row r="115" spans="1:17" x14ac:dyDescent="0.25">
      <c r="A115" s="142" t="s">
        <v>246</v>
      </c>
      <c r="B115" s="199">
        <f t="shared" ref="B115:Q115" si="19">IF(B$53=0,0,B$53/B$31)</f>
        <v>0</v>
      </c>
      <c r="C115" s="199">
        <f t="shared" si="19"/>
        <v>0</v>
      </c>
      <c r="D115" s="199">
        <f t="shared" si="19"/>
        <v>0</v>
      </c>
      <c r="E115" s="199">
        <f t="shared" si="19"/>
        <v>0</v>
      </c>
      <c r="F115" s="199">
        <f t="shared" si="19"/>
        <v>0</v>
      </c>
      <c r="G115" s="199">
        <f t="shared" si="19"/>
        <v>0</v>
      </c>
      <c r="H115" s="199">
        <f t="shared" si="19"/>
        <v>0</v>
      </c>
      <c r="I115" s="199">
        <f t="shared" si="19"/>
        <v>0</v>
      </c>
      <c r="J115" s="199">
        <f t="shared" si="19"/>
        <v>0</v>
      </c>
      <c r="K115" s="199">
        <f t="shared" si="19"/>
        <v>0</v>
      </c>
      <c r="L115" s="199">
        <f t="shared" si="19"/>
        <v>0</v>
      </c>
      <c r="M115" s="199">
        <f t="shared" si="19"/>
        <v>0</v>
      </c>
      <c r="N115" s="199">
        <f t="shared" si="19"/>
        <v>0</v>
      </c>
      <c r="O115" s="199">
        <f t="shared" si="19"/>
        <v>0</v>
      </c>
      <c r="P115" s="199">
        <f t="shared" si="19"/>
        <v>0</v>
      </c>
      <c r="Q115" s="199">
        <f t="shared" si="19"/>
        <v>0</v>
      </c>
    </row>
    <row r="116" spans="1:17" x14ac:dyDescent="0.25">
      <c r="A116" s="127" t="s">
        <v>237</v>
      </c>
      <c r="B116" s="200">
        <f t="shared" ref="B116:Q116" si="20">IF(B$54=0,0,B$54/B$31)</f>
        <v>0</v>
      </c>
      <c r="C116" s="200">
        <f t="shared" si="20"/>
        <v>0</v>
      </c>
      <c r="D116" s="200">
        <f t="shared" si="20"/>
        <v>0</v>
      </c>
      <c r="E116" s="200">
        <f t="shared" si="20"/>
        <v>0</v>
      </c>
      <c r="F116" s="200">
        <f t="shared" si="20"/>
        <v>0</v>
      </c>
      <c r="G116" s="200">
        <f t="shared" si="20"/>
        <v>0</v>
      </c>
      <c r="H116" s="200">
        <f t="shared" si="20"/>
        <v>0</v>
      </c>
      <c r="I116" s="200">
        <f t="shared" si="20"/>
        <v>0</v>
      </c>
      <c r="J116" s="200">
        <f t="shared" si="20"/>
        <v>0</v>
      </c>
      <c r="K116" s="200">
        <f t="shared" si="20"/>
        <v>0</v>
      </c>
      <c r="L116" s="200">
        <f t="shared" si="20"/>
        <v>0</v>
      </c>
      <c r="M116" s="200">
        <f t="shared" si="20"/>
        <v>0</v>
      </c>
      <c r="N116" s="200">
        <f t="shared" si="20"/>
        <v>0</v>
      </c>
      <c r="O116" s="200">
        <f t="shared" si="20"/>
        <v>0</v>
      </c>
      <c r="P116" s="200">
        <f t="shared" si="20"/>
        <v>0</v>
      </c>
      <c r="Q116" s="200">
        <f t="shared" si="20"/>
        <v>0</v>
      </c>
    </row>
    <row r="117" spans="1:17" x14ac:dyDescent="0.25">
      <c r="A117" s="142" t="s">
        <v>245</v>
      </c>
      <c r="B117" s="199">
        <f t="shared" ref="B117:Q117" si="21">IF(B$55=0,0,B$55/B$31)</f>
        <v>0</v>
      </c>
      <c r="C117" s="199">
        <f t="shared" si="21"/>
        <v>0</v>
      </c>
      <c r="D117" s="199">
        <f t="shared" si="21"/>
        <v>0</v>
      </c>
      <c r="E117" s="199">
        <f t="shared" si="21"/>
        <v>0</v>
      </c>
      <c r="F117" s="199">
        <f t="shared" si="21"/>
        <v>0</v>
      </c>
      <c r="G117" s="199">
        <f t="shared" si="21"/>
        <v>0</v>
      </c>
      <c r="H117" s="199">
        <f t="shared" si="21"/>
        <v>0</v>
      </c>
      <c r="I117" s="199">
        <f t="shared" si="21"/>
        <v>0</v>
      </c>
      <c r="J117" s="199">
        <f t="shared" si="21"/>
        <v>0</v>
      </c>
      <c r="K117" s="199">
        <f t="shared" si="21"/>
        <v>0</v>
      </c>
      <c r="L117" s="199">
        <f t="shared" si="21"/>
        <v>0</v>
      </c>
      <c r="M117" s="199">
        <f t="shared" si="21"/>
        <v>0</v>
      </c>
      <c r="N117" s="199">
        <f t="shared" si="21"/>
        <v>0</v>
      </c>
      <c r="O117" s="199">
        <f t="shared" si="21"/>
        <v>0</v>
      </c>
      <c r="P117" s="199">
        <f t="shared" si="21"/>
        <v>0</v>
      </c>
      <c r="Q117" s="199">
        <f t="shared" si="21"/>
        <v>0</v>
      </c>
    </row>
    <row r="118" spans="1:17" x14ac:dyDescent="0.25">
      <c r="A118" s="142" t="s">
        <v>244</v>
      </c>
      <c r="B118" s="199">
        <f t="shared" ref="B118:Q118" si="22">IF(B$66=0,0,B$66/B$31)</f>
        <v>0</v>
      </c>
      <c r="C118" s="199">
        <f t="shared" si="22"/>
        <v>0</v>
      </c>
      <c r="D118" s="199">
        <f t="shared" si="22"/>
        <v>0</v>
      </c>
      <c r="E118" s="199">
        <f t="shared" si="22"/>
        <v>0</v>
      </c>
      <c r="F118" s="199">
        <f t="shared" si="22"/>
        <v>0</v>
      </c>
      <c r="G118" s="199">
        <f t="shared" si="22"/>
        <v>0</v>
      </c>
      <c r="H118" s="199">
        <f t="shared" si="22"/>
        <v>0</v>
      </c>
      <c r="I118" s="199">
        <f t="shared" si="22"/>
        <v>0</v>
      </c>
      <c r="J118" s="199">
        <f t="shared" si="22"/>
        <v>0</v>
      </c>
      <c r="K118" s="199">
        <f t="shared" si="22"/>
        <v>0</v>
      </c>
      <c r="L118" s="199">
        <f t="shared" si="22"/>
        <v>0</v>
      </c>
      <c r="M118" s="199">
        <f t="shared" si="22"/>
        <v>0</v>
      </c>
      <c r="N118" s="199">
        <f t="shared" si="22"/>
        <v>0</v>
      </c>
      <c r="O118" s="199">
        <f t="shared" si="22"/>
        <v>0</v>
      </c>
      <c r="P118" s="199">
        <f t="shared" si="22"/>
        <v>0</v>
      </c>
      <c r="Q118" s="199">
        <f t="shared" si="22"/>
        <v>0</v>
      </c>
    </row>
    <row r="119" spans="1:17" x14ac:dyDescent="0.25">
      <c r="A119" s="127" t="s">
        <v>236</v>
      </c>
      <c r="B119" s="200">
        <f t="shared" ref="B119:Q119" si="23">IF(B$67=0,0,B$67/B$31)</f>
        <v>0</v>
      </c>
      <c r="C119" s="200">
        <f t="shared" si="23"/>
        <v>0</v>
      </c>
      <c r="D119" s="200">
        <f t="shared" si="23"/>
        <v>0</v>
      </c>
      <c r="E119" s="200">
        <f t="shared" si="23"/>
        <v>0</v>
      </c>
      <c r="F119" s="200">
        <f t="shared" si="23"/>
        <v>0</v>
      </c>
      <c r="G119" s="200">
        <f t="shared" si="23"/>
        <v>0</v>
      </c>
      <c r="H119" s="200">
        <f t="shared" si="23"/>
        <v>0</v>
      </c>
      <c r="I119" s="200">
        <f t="shared" si="23"/>
        <v>0</v>
      </c>
      <c r="J119" s="200">
        <f t="shared" si="23"/>
        <v>0</v>
      </c>
      <c r="K119" s="200">
        <f t="shared" si="23"/>
        <v>0</v>
      </c>
      <c r="L119" s="200">
        <f t="shared" si="23"/>
        <v>0</v>
      </c>
      <c r="M119" s="200">
        <f t="shared" si="23"/>
        <v>0</v>
      </c>
      <c r="N119" s="200">
        <f t="shared" si="23"/>
        <v>0</v>
      </c>
      <c r="O119" s="200">
        <f t="shared" si="23"/>
        <v>0</v>
      </c>
      <c r="P119" s="200">
        <f t="shared" si="23"/>
        <v>0</v>
      </c>
      <c r="Q119" s="200">
        <f t="shared" si="23"/>
        <v>0</v>
      </c>
    </row>
    <row r="120" spans="1:17" x14ac:dyDescent="0.25">
      <c r="A120" s="142" t="s">
        <v>243</v>
      </c>
      <c r="B120" s="199">
        <f t="shared" ref="B120:Q120" si="24">IF(B$68=0,0,B$68/B$31)</f>
        <v>0</v>
      </c>
      <c r="C120" s="199">
        <f t="shared" si="24"/>
        <v>0</v>
      </c>
      <c r="D120" s="199">
        <f t="shared" si="24"/>
        <v>0</v>
      </c>
      <c r="E120" s="199">
        <f t="shared" si="24"/>
        <v>0</v>
      </c>
      <c r="F120" s="199">
        <f t="shared" si="24"/>
        <v>0</v>
      </c>
      <c r="G120" s="199">
        <f t="shared" si="24"/>
        <v>0</v>
      </c>
      <c r="H120" s="199">
        <f t="shared" si="24"/>
        <v>0</v>
      </c>
      <c r="I120" s="199">
        <f t="shared" si="24"/>
        <v>0</v>
      </c>
      <c r="J120" s="199">
        <f t="shared" si="24"/>
        <v>0</v>
      </c>
      <c r="K120" s="199">
        <f t="shared" si="24"/>
        <v>0</v>
      </c>
      <c r="L120" s="199">
        <f t="shared" si="24"/>
        <v>0</v>
      </c>
      <c r="M120" s="199">
        <f t="shared" si="24"/>
        <v>0</v>
      </c>
      <c r="N120" s="199">
        <f t="shared" si="24"/>
        <v>0</v>
      </c>
      <c r="O120" s="199">
        <f t="shared" si="24"/>
        <v>0</v>
      </c>
      <c r="P120" s="199">
        <f t="shared" si="24"/>
        <v>0</v>
      </c>
      <c r="Q120" s="199">
        <f t="shared" si="24"/>
        <v>0</v>
      </c>
    </row>
    <row r="121" spans="1:17" x14ac:dyDescent="0.25">
      <c r="A121" s="140" t="s">
        <v>242</v>
      </c>
      <c r="B121" s="198">
        <f t="shared" ref="B121:Q121" si="25">IF(B$79=0,0,B$79/B$31)</f>
        <v>0</v>
      </c>
      <c r="C121" s="198">
        <f t="shared" si="25"/>
        <v>0</v>
      </c>
      <c r="D121" s="198">
        <f t="shared" si="25"/>
        <v>0</v>
      </c>
      <c r="E121" s="198">
        <f t="shared" si="25"/>
        <v>0</v>
      </c>
      <c r="F121" s="198">
        <f t="shared" si="25"/>
        <v>0</v>
      </c>
      <c r="G121" s="198">
        <f t="shared" si="25"/>
        <v>0</v>
      </c>
      <c r="H121" s="198">
        <f t="shared" si="25"/>
        <v>0</v>
      </c>
      <c r="I121" s="198">
        <f t="shared" si="25"/>
        <v>0</v>
      </c>
      <c r="J121" s="198">
        <f t="shared" si="25"/>
        <v>0</v>
      </c>
      <c r="K121" s="198">
        <f t="shared" si="25"/>
        <v>0</v>
      </c>
      <c r="L121" s="198">
        <f t="shared" si="25"/>
        <v>0</v>
      </c>
      <c r="M121" s="198">
        <f t="shared" si="25"/>
        <v>0</v>
      </c>
      <c r="N121" s="198">
        <f t="shared" si="25"/>
        <v>0</v>
      </c>
      <c r="O121" s="198">
        <f t="shared" si="25"/>
        <v>0</v>
      </c>
      <c r="P121" s="198">
        <f t="shared" si="25"/>
        <v>0</v>
      </c>
      <c r="Q121" s="198">
        <f t="shared" si="25"/>
        <v>0</v>
      </c>
    </row>
    <row r="123" spans="1:17" x14ac:dyDescent="0.25">
      <c r="A123" s="78" t="s">
        <v>55</v>
      </c>
      <c r="B123" s="77">
        <f t="shared" ref="B123:Q123" si="26">SUM(B$124:B$129)</f>
        <v>0</v>
      </c>
      <c r="C123" s="77">
        <f t="shared" si="26"/>
        <v>0</v>
      </c>
      <c r="D123" s="77">
        <f t="shared" si="26"/>
        <v>0</v>
      </c>
      <c r="E123" s="77">
        <f t="shared" si="26"/>
        <v>0</v>
      </c>
      <c r="F123" s="77">
        <f t="shared" si="26"/>
        <v>0</v>
      </c>
      <c r="G123" s="77">
        <f t="shared" si="26"/>
        <v>0</v>
      </c>
      <c r="H123" s="77">
        <f t="shared" si="26"/>
        <v>0</v>
      </c>
      <c r="I123" s="77">
        <f t="shared" si="26"/>
        <v>0</v>
      </c>
      <c r="J123" s="77">
        <f t="shared" si="26"/>
        <v>0</v>
      </c>
      <c r="K123" s="77">
        <f t="shared" si="26"/>
        <v>0</v>
      </c>
      <c r="L123" s="77">
        <f t="shared" si="26"/>
        <v>0</v>
      </c>
      <c r="M123" s="77">
        <f t="shared" si="26"/>
        <v>0</v>
      </c>
      <c r="N123" s="77">
        <f t="shared" si="26"/>
        <v>0</v>
      </c>
      <c r="O123" s="77">
        <f t="shared" si="26"/>
        <v>0</v>
      </c>
      <c r="P123" s="77">
        <f t="shared" si="26"/>
        <v>0</v>
      </c>
      <c r="Q123" s="77">
        <f t="shared" si="26"/>
        <v>0</v>
      </c>
    </row>
    <row r="124" spans="1:17" x14ac:dyDescent="0.25">
      <c r="A124" s="132" t="s">
        <v>83</v>
      </c>
      <c r="B124" s="203">
        <f t="shared" ref="B124:Q124" si="27">IF(B$82=0,0,B$82/B$81)</f>
        <v>0</v>
      </c>
      <c r="C124" s="203">
        <f t="shared" si="27"/>
        <v>0</v>
      </c>
      <c r="D124" s="203">
        <f t="shared" si="27"/>
        <v>0</v>
      </c>
      <c r="E124" s="203">
        <f t="shared" si="27"/>
        <v>0</v>
      </c>
      <c r="F124" s="203">
        <f t="shared" si="27"/>
        <v>0</v>
      </c>
      <c r="G124" s="203">
        <f t="shared" si="27"/>
        <v>0</v>
      </c>
      <c r="H124" s="203">
        <f t="shared" si="27"/>
        <v>0</v>
      </c>
      <c r="I124" s="203">
        <f t="shared" si="27"/>
        <v>0</v>
      </c>
      <c r="J124" s="203">
        <f t="shared" si="27"/>
        <v>0</v>
      </c>
      <c r="K124" s="203">
        <f t="shared" si="27"/>
        <v>0</v>
      </c>
      <c r="L124" s="203">
        <f t="shared" si="27"/>
        <v>0</v>
      </c>
      <c r="M124" s="203">
        <f t="shared" si="27"/>
        <v>0</v>
      </c>
      <c r="N124" s="203">
        <f t="shared" si="27"/>
        <v>0</v>
      </c>
      <c r="O124" s="203">
        <f t="shared" si="27"/>
        <v>0</v>
      </c>
      <c r="P124" s="203">
        <f t="shared" si="27"/>
        <v>0</v>
      </c>
      <c r="Q124" s="203">
        <f t="shared" si="27"/>
        <v>0</v>
      </c>
    </row>
    <row r="125" spans="1:17" x14ac:dyDescent="0.25">
      <c r="A125" s="76" t="s">
        <v>82</v>
      </c>
      <c r="B125" s="202">
        <f t="shared" ref="B125:Q125" si="28">IF(B$83=0,0,B$83/B$81)</f>
        <v>0</v>
      </c>
      <c r="C125" s="202">
        <f t="shared" si="28"/>
        <v>0</v>
      </c>
      <c r="D125" s="202">
        <f t="shared" si="28"/>
        <v>0</v>
      </c>
      <c r="E125" s="202">
        <f t="shared" si="28"/>
        <v>0</v>
      </c>
      <c r="F125" s="202">
        <f t="shared" si="28"/>
        <v>0</v>
      </c>
      <c r="G125" s="202">
        <f t="shared" si="28"/>
        <v>0</v>
      </c>
      <c r="H125" s="202">
        <f t="shared" si="28"/>
        <v>0</v>
      </c>
      <c r="I125" s="202">
        <f t="shared" si="28"/>
        <v>0</v>
      </c>
      <c r="J125" s="202">
        <f t="shared" si="28"/>
        <v>0</v>
      </c>
      <c r="K125" s="202">
        <f t="shared" si="28"/>
        <v>0</v>
      </c>
      <c r="L125" s="202">
        <f t="shared" si="28"/>
        <v>0</v>
      </c>
      <c r="M125" s="202">
        <f t="shared" si="28"/>
        <v>0</v>
      </c>
      <c r="N125" s="202">
        <f t="shared" si="28"/>
        <v>0</v>
      </c>
      <c r="O125" s="202">
        <f t="shared" si="28"/>
        <v>0</v>
      </c>
      <c r="P125" s="202">
        <f t="shared" si="28"/>
        <v>0</v>
      </c>
      <c r="Q125" s="202">
        <f t="shared" si="28"/>
        <v>0</v>
      </c>
    </row>
    <row r="126" spans="1:17" x14ac:dyDescent="0.25">
      <c r="A126" s="76" t="s">
        <v>81</v>
      </c>
      <c r="B126" s="202">
        <f t="shared" ref="B126:Q126" si="29">IF(B$84=0,0,B$84/B$81)</f>
        <v>0</v>
      </c>
      <c r="C126" s="202">
        <f t="shared" si="29"/>
        <v>0</v>
      </c>
      <c r="D126" s="202">
        <f t="shared" si="29"/>
        <v>0</v>
      </c>
      <c r="E126" s="202">
        <f t="shared" si="29"/>
        <v>0</v>
      </c>
      <c r="F126" s="202">
        <f t="shared" si="29"/>
        <v>0</v>
      </c>
      <c r="G126" s="202">
        <f t="shared" si="29"/>
        <v>0</v>
      </c>
      <c r="H126" s="202">
        <f t="shared" si="29"/>
        <v>0</v>
      </c>
      <c r="I126" s="202">
        <f t="shared" si="29"/>
        <v>0</v>
      </c>
      <c r="J126" s="202">
        <f t="shared" si="29"/>
        <v>0</v>
      </c>
      <c r="K126" s="202">
        <f t="shared" si="29"/>
        <v>0</v>
      </c>
      <c r="L126" s="202">
        <f t="shared" si="29"/>
        <v>0</v>
      </c>
      <c r="M126" s="202">
        <f t="shared" si="29"/>
        <v>0</v>
      </c>
      <c r="N126" s="202">
        <f t="shared" si="29"/>
        <v>0</v>
      </c>
      <c r="O126" s="202">
        <f t="shared" si="29"/>
        <v>0</v>
      </c>
      <c r="P126" s="202">
        <f t="shared" si="29"/>
        <v>0</v>
      </c>
      <c r="Q126" s="202">
        <f t="shared" si="29"/>
        <v>0</v>
      </c>
    </row>
    <row r="127" spans="1:17" x14ac:dyDescent="0.25">
      <c r="A127" s="76" t="s">
        <v>80</v>
      </c>
      <c r="B127" s="202">
        <f t="shared" ref="B127:Q127" si="30">IF(B$85=0,0,B$85/B$81)</f>
        <v>0</v>
      </c>
      <c r="C127" s="202">
        <f t="shared" si="30"/>
        <v>0</v>
      </c>
      <c r="D127" s="202">
        <f t="shared" si="30"/>
        <v>0</v>
      </c>
      <c r="E127" s="202">
        <f t="shared" si="30"/>
        <v>0</v>
      </c>
      <c r="F127" s="202">
        <f t="shared" si="30"/>
        <v>0</v>
      </c>
      <c r="G127" s="202">
        <f t="shared" si="30"/>
        <v>0</v>
      </c>
      <c r="H127" s="202">
        <f t="shared" si="30"/>
        <v>0</v>
      </c>
      <c r="I127" s="202">
        <f t="shared" si="30"/>
        <v>0</v>
      </c>
      <c r="J127" s="202">
        <f t="shared" si="30"/>
        <v>0</v>
      </c>
      <c r="K127" s="202">
        <f t="shared" si="30"/>
        <v>0</v>
      </c>
      <c r="L127" s="202">
        <f t="shared" si="30"/>
        <v>0</v>
      </c>
      <c r="M127" s="202">
        <f t="shared" si="30"/>
        <v>0</v>
      </c>
      <c r="N127" s="202">
        <f t="shared" si="30"/>
        <v>0</v>
      </c>
      <c r="O127" s="202">
        <f t="shared" si="30"/>
        <v>0</v>
      </c>
      <c r="P127" s="202">
        <f t="shared" si="30"/>
        <v>0</v>
      </c>
      <c r="Q127" s="202">
        <f t="shared" si="30"/>
        <v>0</v>
      </c>
    </row>
    <row r="128" spans="1:17" x14ac:dyDescent="0.25">
      <c r="A128" s="129" t="s">
        <v>79</v>
      </c>
      <c r="B128" s="201">
        <f t="shared" ref="B128:Q128" si="31">IF(B$86=0,0,B$86/B$81)</f>
        <v>0</v>
      </c>
      <c r="C128" s="201">
        <f t="shared" si="31"/>
        <v>0</v>
      </c>
      <c r="D128" s="201">
        <f t="shared" si="31"/>
        <v>0</v>
      </c>
      <c r="E128" s="201">
        <f t="shared" si="31"/>
        <v>0</v>
      </c>
      <c r="F128" s="201">
        <f t="shared" si="31"/>
        <v>0</v>
      </c>
      <c r="G128" s="201">
        <f t="shared" si="31"/>
        <v>0</v>
      </c>
      <c r="H128" s="201">
        <f t="shared" si="31"/>
        <v>0</v>
      </c>
      <c r="I128" s="201">
        <f t="shared" si="31"/>
        <v>0</v>
      </c>
      <c r="J128" s="201">
        <f t="shared" si="31"/>
        <v>0</v>
      </c>
      <c r="K128" s="201">
        <f t="shared" si="31"/>
        <v>0</v>
      </c>
      <c r="L128" s="201">
        <f t="shared" si="31"/>
        <v>0</v>
      </c>
      <c r="M128" s="201">
        <f t="shared" si="31"/>
        <v>0</v>
      </c>
      <c r="N128" s="201">
        <f t="shared" si="31"/>
        <v>0</v>
      </c>
      <c r="O128" s="201">
        <f t="shared" si="31"/>
        <v>0</v>
      </c>
      <c r="P128" s="201">
        <f t="shared" si="31"/>
        <v>0</v>
      </c>
      <c r="Q128" s="201">
        <f t="shared" si="31"/>
        <v>0</v>
      </c>
    </row>
    <row r="129" spans="1:17" x14ac:dyDescent="0.25">
      <c r="A129" s="72" t="s">
        <v>235</v>
      </c>
      <c r="B129" s="276">
        <f t="shared" ref="B129:Q129" si="32">IF(B$91=0,0,B$91/B$81)</f>
        <v>0</v>
      </c>
      <c r="C129" s="276">
        <f t="shared" si="32"/>
        <v>0</v>
      </c>
      <c r="D129" s="276">
        <f t="shared" si="32"/>
        <v>0</v>
      </c>
      <c r="E129" s="276">
        <f t="shared" si="32"/>
        <v>0</v>
      </c>
      <c r="F129" s="276">
        <f t="shared" si="32"/>
        <v>0</v>
      </c>
      <c r="G129" s="276">
        <f t="shared" si="32"/>
        <v>0</v>
      </c>
      <c r="H129" s="276">
        <f t="shared" si="32"/>
        <v>0</v>
      </c>
      <c r="I129" s="276">
        <f t="shared" si="32"/>
        <v>0</v>
      </c>
      <c r="J129" s="276">
        <f t="shared" si="32"/>
        <v>0</v>
      </c>
      <c r="K129" s="276">
        <f t="shared" si="32"/>
        <v>0</v>
      </c>
      <c r="L129" s="276">
        <f t="shared" si="32"/>
        <v>0</v>
      </c>
      <c r="M129" s="276">
        <f t="shared" si="32"/>
        <v>0</v>
      </c>
      <c r="N129" s="276">
        <f t="shared" si="32"/>
        <v>0</v>
      </c>
      <c r="O129" s="276">
        <f t="shared" si="32"/>
        <v>0</v>
      </c>
      <c r="P129" s="276">
        <f t="shared" si="32"/>
        <v>0</v>
      </c>
      <c r="Q129" s="276">
        <f t="shared" si="32"/>
        <v>0</v>
      </c>
    </row>
    <row r="130" spans="1:17" x14ac:dyDescent="0.25">
      <c r="A130" s="40"/>
      <c r="B130" s="32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</row>
    <row r="131" spans="1:17" ht="12.75" x14ac:dyDescent="0.25">
      <c r="A131" s="266" t="s">
        <v>133</v>
      </c>
      <c r="B131" s="233"/>
      <c r="C131" s="233"/>
      <c r="D131" s="233"/>
      <c r="E131" s="233"/>
      <c r="F131" s="233"/>
      <c r="G131" s="233"/>
      <c r="H131" s="233"/>
      <c r="I131" s="233"/>
      <c r="J131" s="233"/>
      <c r="K131" s="233"/>
      <c r="L131" s="233"/>
      <c r="M131" s="233"/>
      <c r="N131" s="233"/>
      <c r="O131" s="233"/>
      <c r="P131" s="233"/>
      <c r="Q131" s="233"/>
    </row>
    <row r="132" spans="1:17" x14ac:dyDescent="0.25">
      <c r="A132" s="40"/>
      <c r="B132" s="32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</row>
    <row r="133" spans="1:17" x14ac:dyDescent="0.25">
      <c r="A133" s="78" t="s">
        <v>35</v>
      </c>
      <c r="B133" s="230">
        <f>IF(B$5=0,0,B$5/PPA_fec!B$5)</f>
        <v>0</v>
      </c>
      <c r="C133" s="230">
        <f>IF(C$5=0,0,C$5/PPA_fec!C$5)</f>
        <v>0</v>
      </c>
      <c r="D133" s="230">
        <f>IF(D$5=0,0,D$5/PPA_fec!D$5)</f>
        <v>0</v>
      </c>
      <c r="E133" s="230">
        <f>IF(E$5=0,0,E$5/PPA_fec!E$5)</f>
        <v>0</v>
      </c>
      <c r="F133" s="230">
        <f>IF(F$5=0,0,F$5/PPA_fec!F$5)</f>
        <v>0</v>
      </c>
      <c r="G133" s="230">
        <f>IF(G$5=0,0,G$5/PPA_fec!G$5)</f>
        <v>0</v>
      </c>
      <c r="H133" s="230">
        <f>IF(H$5=0,0,H$5/PPA_fec!H$5)</f>
        <v>0</v>
      </c>
      <c r="I133" s="230">
        <f>IF(I$5=0,0,I$5/PPA_fec!I$5)</f>
        <v>0</v>
      </c>
      <c r="J133" s="230">
        <f>IF(J$5=0,0,J$5/PPA_fec!J$5)</f>
        <v>0</v>
      </c>
      <c r="K133" s="230">
        <f>IF(K$5=0,0,K$5/PPA_fec!K$5)</f>
        <v>0</v>
      </c>
      <c r="L133" s="230">
        <f>IF(L$5=0,0,L$5/PPA_fec!L$5)</f>
        <v>0</v>
      </c>
      <c r="M133" s="230">
        <f>IF(M$5=0,0,M$5/PPA_fec!M$5)</f>
        <v>0</v>
      </c>
      <c r="N133" s="230">
        <f>IF(N$5=0,0,N$5/PPA_fec!N$5)</f>
        <v>0</v>
      </c>
      <c r="O133" s="230">
        <f>IF(O$5=0,0,O$5/PPA_fec!O$5)</f>
        <v>0</v>
      </c>
      <c r="P133" s="230">
        <f>IF(P$5=0,0,P$5/PPA_fec!P$5)</f>
        <v>0</v>
      </c>
      <c r="Q133" s="230">
        <f>IF(Q$5=0,0,Q$5/PPA_fec!Q$5)</f>
        <v>0</v>
      </c>
    </row>
    <row r="134" spans="1:17" x14ac:dyDescent="0.25">
      <c r="A134" s="132" t="s">
        <v>83</v>
      </c>
      <c r="B134" s="229">
        <f>IF(B$6=0,0,B$6/PPA_fec!B$6)</f>
        <v>0</v>
      </c>
      <c r="C134" s="229">
        <f>IF(C$6=0,0,C$6/PPA_fec!C$6)</f>
        <v>0</v>
      </c>
      <c r="D134" s="229">
        <f>IF(D$6=0,0,D$6/PPA_fec!D$6)</f>
        <v>0</v>
      </c>
      <c r="E134" s="229">
        <f>IF(E$6=0,0,E$6/PPA_fec!E$6)</f>
        <v>0</v>
      </c>
      <c r="F134" s="229">
        <f>IF(F$6=0,0,F$6/PPA_fec!F$6)</f>
        <v>0</v>
      </c>
      <c r="G134" s="229">
        <f>IF(G$6=0,0,G$6/PPA_fec!G$6)</f>
        <v>0</v>
      </c>
      <c r="H134" s="229">
        <f>IF(H$6=0,0,H$6/PPA_fec!H$6)</f>
        <v>0</v>
      </c>
      <c r="I134" s="229">
        <f>IF(I$6=0,0,I$6/PPA_fec!I$6)</f>
        <v>0</v>
      </c>
      <c r="J134" s="229">
        <f>IF(J$6=0,0,J$6/PPA_fec!J$6)</f>
        <v>0</v>
      </c>
      <c r="K134" s="229">
        <f>IF(K$6=0,0,K$6/PPA_fec!K$6)</f>
        <v>0</v>
      </c>
      <c r="L134" s="229">
        <f>IF(L$6=0,0,L$6/PPA_fec!L$6)</f>
        <v>0</v>
      </c>
      <c r="M134" s="229">
        <f>IF(M$6=0,0,M$6/PPA_fec!M$6)</f>
        <v>0</v>
      </c>
      <c r="N134" s="229">
        <f>IF(N$6=0,0,N$6/PPA_fec!N$6)</f>
        <v>0</v>
      </c>
      <c r="O134" s="229">
        <f>IF(O$6=0,0,O$6/PPA_fec!O$6)</f>
        <v>0</v>
      </c>
      <c r="P134" s="229">
        <f>IF(P$6=0,0,P$6/PPA_fec!P$6)</f>
        <v>0</v>
      </c>
      <c r="Q134" s="229">
        <f>IF(Q$6=0,0,Q$6/PPA_fec!Q$6)</f>
        <v>0</v>
      </c>
    </row>
    <row r="135" spans="1:17" x14ac:dyDescent="0.25">
      <c r="A135" s="76" t="s">
        <v>82</v>
      </c>
      <c r="B135" s="228">
        <f>IF(B$7=0,0,B$7/PPA_fec!B$7)</f>
        <v>0</v>
      </c>
      <c r="C135" s="228">
        <f>IF(C$7=0,0,C$7/PPA_fec!C$7)</f>
        <v>0</v>
      </c>
      <c r="D135" s="228">
        <f>IF(D$7=0,0,D$7/PPA_fec!D$7)</f>
        <v>0</v>
      </c>
      <c r="E135" s="228">
        <f>IF(E$7=0,0,E$7/PPA_fec!E$7)</f>
        <v>0</v>
      </c>
      <c r="F135" s="228">
        <f>IF(F$7=0,0,F$7/PPA_fec!F$7)</f>
        <v>0</v>
      </c>
      <c r="G135" s="228">
        <f>IF(G$7=0,0,G$7/PPA_fec!G$7)</f>
        <v>0</v>
      </c>
      <c r="H135" s="228">
        <f>IF(H$7=0,0,H$7/PPA_fec!H$7)</f>
        <v>0</v>
      </c>
      <c r="I135" s="228">
        <f>IF(I$7=0,0,I$7/PPA_fec!I$7)</f>
        <v>0</v>
      </c>
      <c r="J135" s="228">
        <f>IF(J$7=0,0,J$7/PPA_fec!J$7)</f>
        <v>0</v>
      </c>
      <c r="K135" s="228">
        <f>IF(K$7=0,0,K$7/PPA_fec!K$7)</f>
        <v>0</v>
      </c>
      <c r="L135" s="228">
        <f>IF(L$7=0,0,L$7/PPA_fec!L$7)</f>
        <v>0</v>
      </c>
      <c r="M135" s="228">
        <f>IF(M$7=0,0,M$7/PPA_fec!M$7)</f>
        <v>0</v>
      </c>
      <c r="N135" s="228">
        <f>IF(N$7=0,0,N$7/PPA_fec!N$7)</f>
        <v>0</v>
      </c>
      <c r="O135" s="228">
        <f>IF(O$7=0,0,O$7/PPA_fec!O$7)</f>
        <v>0</v>
      </c>
      <c r="P135" s="228">
        <f>IF(P$7=0,0,P$7/PPA_fec!P$7)</f>
        <v>0</v>
      </c>
      <c r="Q135" s="228">
        <f>IF(Q$7=0,0,Q$7/PPA_fec!Q$7)</f>
        <v>0</v>
      </c>
    </row>
    <row r="136" spans="1:17" x14ac:dyDescent="0.25">
      <c r="A136" s="76" t="s">
        <v>81</v>
      </c>
      <c r="B136" s="228">
        <f>IF(B$8=0,0,B$8/PPA_fec!B$8)</f>
        <v>0</v>
      </c>
      <c r="C136" s="228">
        <f>IF(C$8=0,0,C$8/PPA_fec!C$8)</f>
        <v>0</v>
      </c>
      <c r="D136" s="228">
        <f>IF(D$8=0,0,D$8/PPA_fec!D$8)</f>
        <v>0</v>
      </c>
      <c r="E136" s="228">
        <f>IF(E$8=0,0,E$8/PPA_fec!E$8)</f>
        <v>0</v>
      </c>
      <c r="F136" s="228">
        <f>IF(F$8=0,0,F$8/PPA_fec!F$8)</f>
        <v>0</v>
      </c>
      <c r="G136" s="228">
        <f>IF(G$8=0,0,G$8/PPA_fec!G$8)</f>
        <v>0</v>
      </c>
      <c r="H136" s="228">
        <f>IF(H$8=0,0,H$8/PPA_fec!H$8)</f>
        <v>0</v>
      </c>
      <c r="I136" s="228">
        <f>IF(I$8=0,0,I$8/PPA_fec!I$8)</f>
        <v>0</v>
      </c>
      <c r="J136" s="228">
        <f>IF(J$8=0,0,J$8/PPA_fec!J$8)</f>
        <v>0</v>
      </c>
      <c r="K136" s="228">
        <f>IF(K$8=0,0,K$8/PPA_fec!K$8)</f>
        <v>0</v>
      </c>
      <c r="L136" s="228">
        <f>IF(L$8=0,0,L$8/PPA_fec!L$8)</f>
        <v>0</v>
      </c>
      <c r="M136" s="228">
        <f>IF(M$8=0,0,M$8/PPA_fec!M$8)</f>
        <v>0</v>
      </c>
      <c r="N136" s="228">
        <f>IF(N$8=0,0,N$8/PPA_fec!N$8)</f>
        <v>0</v>
      </c>
      <c r="O136" s="228">
        <f>IF(O$8=0,0,O$8/PPA_fec!O$8)</f>
        <v>0</v>
      </c>
      <c r="P136" s="228">
        <f>IF(P$8=0,0,P$8/PPA_fec!P$8)</f>
        <v>0</v>
      </c>
      <c r="Q136" s="228">
        <f>IF(Q$8=0,0,Q$8/PPA_fec!Q$8)</f>
        <v>0</v>
      </c>
    </row>
    <row r="137" spans="1:17" x14ac:dyDescent="0.25">
      <c r="A137" s="76" t="s">
        <v>80</v>
      </c>
      <c r="B137" s="228">
        <f>IF(B$9=0,0,B$9/PPA_fec!B$9)</f>
        <v>0</v>
      </c>
      <c r="C137" s="228">
        <f>IF(C$9=0,0,C$9/PPA_fec!C$9)</f>
        <v>0</v>
      </c>
      <c r="D137" s="228">
        <f>IF(D$9=0,0,D$9/PPA_fec!D$9)</f>
        <v>0</v>
      </c>
      <c r="E137" s="228">
        <f>IF(E$9=0,0,E$9/PPA_fec!E$9)</f>
        <v>0</v>
      </c>
      <c r="F137" s="228">
        <f>IF(F$9=0,0,F$9/PPA_fec!F$9)</f>
        <v>0</v>
      </c>
      <c r="G137" s="228">
        <f>IF(G$9=0,0,G$9/PPA_fec!G$9)</f>
        <v>0</v>
      </c>
      <c r="H137" s="228">
        <f>IF(H$9=0,0,H$9/PPA_fec!H$9)</f>
        <v>0</v>
      </c>
      <c r="I137" s="228">
        <f>IF(I$9=0,0,I$9/PPA_fec!I$9)</f>
        <v>0</v>
      </c>
      <c r="J137" s="228">
        <f>IF(J$9=0,0,J$9/PPA_fec!J$9)</f>
        <v>0</v>
      </c>
      <c r="K137" s="228">
        <f>IF(K$9=0,0,K$9/PPA_fec!K$9)</f>
        <v>0</v>
      </c>
      <c r="L137" s="228">
        <f>IF(L$9=0,0,L$9/PPA_fec!L$9)</f>
        <v>0</v>
      </c>
      <c r="M137" s="228">
        <f>IF(M$9=0,0,M$9/PPA_fec!M$9)</f>
        <v>0</v>
      </c>
      <c r="N137" s="228">
        <f>IF(N$9=0,0,N$9/PPA_fec!N$9)</f>
        <v>0</v>
      </c>
      <c r="O137" s="228">
        <f>IF(O$9=0,0,O$9/PPA_fec!O$9)</f>
        <v>0</v>
      </c>
      <c r="P137" s="228">
        <f>IF(P$9=0,0,P$9/PPA_fec!P$9)</f>
        <v>0</v>
      </c>
      <c r="Q137" s="228">
        <f>IF(Q$9=0,0,Q$9/PPA_fec!Q$9)</f>
        <v>0</v>
      </c>
    </row>
    <row r="138" spans="1:17" x14ac:dyDescent="0.25">
      <c r="A138" s="129" t="s">
        <v>79</v>
      </c>
      <c r="B138" s="227">
        <f>IF(B$10=0,0,B$10/PPA_fec!B$10)</f>
        <v>0</v>
      </c>
      <c r="C138" s="227">
        <f>IF(C$10=0,0,C$10/PPA_fec!C$10)</f>
        <v>0</v>
      </c>
      <c r="D138" s="227">
        <f>IF(D$10=0,0,D$10/PPA_fec!D$10)</f>
        <v>0</v>
      </c>
      <c r="E138" s="227">
        <f>IF(E$10=0,0,E$10/PPA_fec!E$10)</f>
        <v>0</v>
      </c>
      <c r="F138" s="227">
        <f>IF(F$10=0,0,F$10/PPA_fec!F$10)</f>
        <v>0</v>
      </c>
      <c r="G138" s="227">
        <f>IF(G$10=0,0,G$10/PPA_fec!G$10)</f>
        <v>0</v>
      </c>
      <c r="H138" s="227">
        <f>IF(H$10=0,0,H$10/PPA_fec!H$10)</f>
        <v>0</v>
      </c>
      <c r="I138" s="227">
        <f>IF(I$10=0,0,I$10/PPA_fec!I$10)</f>
        <v>0</v>
      </c>
      <c r="J138" s="227">
        <f>IF(J$10=0,0,J$10/PPA_fec!J$10)</f>
        <v>0</v>
      </c>
      <c r="K138" s="227">
        <f>IF(K$10=0,0,K$10/PPA_fec!K$10)</f>
        <v>0</v>
      </c>
      <c r="L138" s="227">
        <f>IF(L$10=0,0,L$10/PPA_fec!L$10)</f>
        <v>0</v>
      </c>
      <c r="M138" s="227">
        <f>IF(M$10=0,0,M$10/PPA_fec!M$10)</f>
        <v>0</v>
      </c>
      <c r="N138" s="227">
        <f>IF(N$10=0,0,N$10/PPA_fec!N$10)</f>
        <v>0</v>
      </c>
      <c r="O138" s="227">
        <f>IF(O$10=0,0,O$10/PPA_fec!O$10)</f>
        <v>0</v>
      </c>
      <c r="P138" s="227">
        <f>IF(P$10=0,0,P$10/PPA_fec!P$10)</f>
        <v>0</v>
      </c>
      <c r="Q138" s="227">
        <f>IF(Q$10=0,0,Q$10/PPA_fec!Q$10)</f>
        <v>0</v>
      </c>
    </row>
    <row r="139" spans="1:17" x14ac:dyDescent="0.25">
      <c r="A139" s="127" t="s">
        <v>241</v>
      </c>
      <c r="B139" s="225">
        <f>IF(B$15=0,0,B$15/PPA_fec!B$15)</f>
        <v>0</v>
      </c>
      <c r="C139" s="225">
        <f>IF(C$15=0,0,C$15/PPA_fec!C$15)</f>
        <v>0</v>
      </c>
      <c r="D139" s="225">
        <f>IF(D$15=0,0,D$15/PPA_fec!D$15)</f>
        <v>0</v>
      </c>
      <c r="E139" s="225">
        <f>IF(E$15=0,0,E$15/PPA_fec!E$15)</f>
        <v>0</v>
      </c>
      <c r="F139" s="225">
        <f>IF(F$15=0,0,F$15/PPA_fec!F$15)</f>
        <v>0</v>
      </c>
      <c r="G139" s="225">
        <f>IF(G$15=0,0,G$15/PPA_fec!G$15)</f>
        <v>0</v>
      </c>
      <c r="H139" s="225">
        <f>IF(H$15=0,0,H$15/PPA_fec!H$15)</f>
        <v>0</v>
      </c>
      <c r="I139" s="225">
        <f>IF(I$15=0,0,I$15/PPA_fec!I$15)</f>
        <v>0</v>
      </c>
      <c r="J139" s="225">
        <f>IF(J$15=0,0,J$15/PPA_fec!J$15)</f>
        <v>0</v>
      </c>
      <c r="K139" s="225">
        <f>IF(K$15=0,0,K$15/PPA_fec!K$15)</f>
        <v>0</v>
      </c>
      <c r="L139" s="225">
        <f>IF(L$15=0,0,L$15/PPA_fec!L$15)</f>
        <v>0</v>
      </c>
      <c r="M139" s="225">
        <f>IF(M$15=0,0,M$15/PPA_fec!M$15)</f>
        <v>0</v>
      </c>
      <c r="N139" s="225">
        <f>IF(N$15=0,0,N$15/PPA_fec!N$15)</f>
        <v>0</v>
      </c>
      <c r="O139" s="225">
        <f>IF(O$15=0,0,O$15/PPA_fec!O$15)</f>
        <v>0</v>
      </c>
      <c r="P139" s="225">
        <f>IF(P$15=0,0,P$15/PPA_fec!P$15)</f>
        <v>0</v>
      </c>
      <c r="Q139" s="225">
        <f>IF(Q$15=0,0,Q$15/PPA_fec!Q$15)</f>
        <v>0</v>
      </c>
    </row>
    <row r="140" spans="1:17" x14ac:dyDescent="0.25">
      <c r="A140" s="127" t="s">
        <v>240</v>
      </c>
      <c r="B140" s="226">
        <f>IF(B$16=0,0,B$16/PPA_fec!B$16)</f>
        <v>0</v>
      </c>
      <c r="C140" s="226">
        <f>IF(C$16=0,0,C$16/PPA_fec!C$16)</f>
        <v>0</v>
      </c>
      <c r="D140" s="226">
        <f>IF(D$16=0,0,D$16/PPA_fec!D$16)</f>
        <v>0</v>
      </c>
      <c r="E140" s="226">
        <f>IF(E$16=0,0,E$16/PPA_fec!E$16)</f>
        <v>0</v>
      </c>
      <c r="F140" s="226">
        <f>IF(F$16=0,0,F$16/PPA_fec!F$16)</f>
        <v>0</v>
      </c>
      <c r="G140" s="226">
        <f>IF(G$16=0,0,G$16/PPA_fec!G$16)</f>
        <v>0</v>
      </c>
      <c r="H140" s="226">
        <f>IF(H$16=0,0,H$16/PPA_fec!H$16)</f>
        <v>0</v>
      </c>
      <c r="I140" s="226">
        <f>IF(I$16=0,0,I$16/PPA_fec!I$16)</f>
        <v>0</v>
      </c>
      <c r="J140" s="226">
        <f>IF(J$16=0,0,J$16/PPA_fec!J$16)</f>
        <v>0</v>
      </c>
      <c r="K140" s="226">
        <f>IF(K$16=0,0,K$16/PPA_fec!K$16)</f>
        <v>0</v>
      </c>
      <c r="L140" s="226">
        <f>IF(L$16=0,0,L$16/PPA_fec!L$16)</f>
        <v>0</v>
      </c>
      <c r="M140" s="226">
        <f>IF(M$16=0,0,M$16/PPA_fec!M$16)</f>
        <v>0</v>
      </c>
      <c r="N140" s="226">
        <f>IF(N$16=0,0,N$16/PPA_fec!N$16)</f>
        <v>0</v>
      </c>
      <c r="O140" s="226">
        <f>IF(O$16=0,0,O$16/PPA_fec!O$16)</f>
        <v>0</v>
      </c>
      <c r="P140" s="226">
        <f>IF(P$16=0,0,P$16/PPA_fec!P$16)</f>
        <v>0</v>
      </c>
      <c r="Q140" s="226">
        <f>IF(Q$16=0,0,Q$16/PPA_fec!Q$16)</f>
        <v>0</v>
      </c>
    </row>
    <row r="141" spans="1:17" x14ac:dyDescent="0.25">
      <c r="A141" s="72" t="s">
        <v>239</v>
      </c>
      <c r="B141" s="258">
        <f>IF(B$29=0,0,B$29/PPA_fec!B$29)</f>
        <v>0</v>
      </c>
      <c r="C141" s="258">
        <f>IF(C$29=0,0,C$29/PPA_fec!C$29)</f>
        <v>0</v>
      </c>
      <c r="D141" s="258">
        <f>IF(D$29=0,0,D$29/PPA_fec!D$29)</f>
        <v>0</v>
      </c>
      <c r="E141" s="258">
        <f>IF(E$29=0,0,E$29/PPA_fec!E$29)</f>
        <v>0</v>
      </c>
      <c r="F141" s="258">
        <f>IF(F$29=0,0,F$29/PPA_fec!F$29)</f>
        <v>0</v>
      </c>
      <c r="G141" s="258">
        <f>IF(G$29=0,0,G$29/PPA_fec!G$29)</f>
        <v>0</v>
      </c>
      <c r="H141" s="258">
        <f>IF(H$29=0,0,H$29/PPA_fec!H$29)</f>
        <v>0</v>
      </c>
      <c r="I141" s="258">
        <f>IF(I$29=0,0,I$29/PPA_fec!I$29)</f>
        <v>0</v>
      </c>
      <c r="J141" s="258">
        <f>IF(J$29=0,0,J$29/PPA_fec!J$29)</f>
        <v>0</v>
      </c>
      <c r="K141" s="258">
        <f>IF(K$29=0,0,K$29/PPA_fec!K$29)</f>
        <v>0</v>
      </c>
      <c r="L141" s="258">
        <f>IF(L$29=0,0,L$29/PPA_fec!L$29)</f>
        <v>0</v>
      </c>
      <c r="M141" s="258">
        <f>IF(M$29=0,0,M$29/PPA_fec!M$29)</f>
        <v>0</v>
      </c>
      <c r="N141" s="258">
        <f>IF(N$29=0,0,N$29/PPA_fec!N$29)</f>
        <v>0</v>
      </c>
      <c r="O141" s="258">
        <f>IF(O$29=0,0,O$29/PPA_fec!O$29)</f>
        <v>0</v>
      </c>
      <c r="P141" s="258">
        <f>IF(P$29=0,0,P$29/PPA_fec!P$29)</f>
        <v>0</v>
      </c>
      <c r="Q141" s="258">
        <f>IF(Q$29=0,0,Q$29/PPA_fec!Q$29)</f>
        <v>0</v>
      </c>
    </row>
    <row r="142" spans="1:17" x14ac:dyDescent="0.25">
      <c r="A142" s="40"/>
      <c r="B142" s="32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</row>
    <row r="143" spans="1:17" x14ac:dyDescent="0.25">
      <c r="A143" s="78" t="s">
        <v>34</v>
      </c>
      <c r="B143" s="230">
        <f>IF(B$31=0,0,B$31/PPA_fec!B$31)</f>
        <v>0</v>
      </c>
      <c r="C143" s="230">
        <f>IF(C$31=0,0,C$31/PPA_fec!C$31)</f>
        <v>0</v>
      </c>
      <c r="D143" s="230">
        <f>IF(D$31=0,0,D$31/PPA_fec!D$31)</f>
        <v>0</v>
      </c>
      <c r="E143" s="230">
        <f>IF(E$31=0,0,E$31/PPA_fec!E$31)</f>
        <v>0</v>
      </c>
      <c r="F143" s="230">
        <f>IF(F$31=0,0,F$31/PPA_fec!F$31)</f>
        <v>0</v>
      </c>
      <c r="G143" s="230">
        <f>IF(G$31=0,0,G$31/PPA_fec!G$31)</f>
        <v>0</v>
      </c>
      <c r="H143" s="230">
        <f>IF(H$31=0,0,H$31/PPA_fec!H$31)</f>
        <v>0</v>
      </c>
      <c r="I143" s="230">
        <f>IF(I$31=0,0,I$31/PPA_fec!I$31)</f>
        <v>0</v>
      </c>
      <c r="J143" s="230">
        <f>IF(J$31=0,0,J$31/PPA_fec!J$31)</f>
        <v>0</v>
      </c>
      <c r="K143" s="230">
        <f>IF(K$31=0,0,K$31/PPA_fec!K$31)</f>
        <v>0</v>
      </c>
      <c r="L143" s="230">
        <f>IF(L$31=0,0,L$31/PPA_fec!L$31)</f>
        <v>0</v>
      </c>
      <c r="M143" s="230">
        <f>IF(M$31=0,0,M$31/PPA_fec!M$31)</f>
        <v>0</v>
      </c>
      <c r="N143" s="230">
        <f>IF(N$31=0,0,N$31/PPA_fec!N$31)</f>
        <v>0</v>
      </c>
      <c r="O143" s="230">
        <f>IF(O$31=0,0,O$31/PPA_fec!O$31)</f>
        <v>0</v>
      </c>
      <c r="P143" s="230">
        <f>IF(P$31=0,0,P$31/PPA_fec!P$31)</f>
        <v>0</v>
      </c>
      <c r="Q143" s="230">
        <f>IF(Q$31=0,0,Q$31/PPA_fec!Q$31)</f>
        <v>0</v>
      </c>
    </row>
    <row r="144" spans="1:17" x14ac:dyDescent="0.25">
      <c r="A144" s="132" t="s">
        <v>83</v>
      </c>
      <c r="B144" s="229">
        <f>IF(B$32=0,0,B$32/PPA_fec!B$32)</f>
        <v>0</v>
      </c>
      <c r="C144" s="229">
        <f>IF(C$32=0,0,C$32/PPA_fec!C$32)</f>
        <v>0</v>
      </c>
      <c r="D144" s="229">
        <f>IF(D$32=0,0,D$32/PPA_fec!D$32)</f>
        <v>0</v>
      </c>
      <c r="E144" s="229">
        <f>IF(E$32=0,0,E$32/PPA_fec!E$32)</f>
        <v>0</v>
      </c>
      <c r="F144" s="229">
        <f>IF(F$32=0,0,F$32/PPA_fec!F$32)</f>
        <v>0</v>
      </c>
      <c r="G144" s="229">
        <f>IF(G$32=0,0,G$32/PPA_fec!G$32)</f>
        <v>0</v>
      </c>
      <c r="H144" s="229">
        <f>IF(H$32=0,0,H$32/PPA_fec!H$32)</f>
        <v>0</v>
      </c>
      <c r="I144" s="229">
        <f>IF(I$32=0,0,I$32/PPA_fec!I$32)</f>
        <v>0</v>
      </c>
      <c r="J144" s="229">
        <f>IF(J$32=0,0,J$32/PPA_fec!J$32)</f>
        <v>0</v>
      </c>
      <c r="K144" s="229">
        <f>IF(K$32=0,0,K$32/PPA_fec!K$32)</f>
        <v>0</v>
      </c>
      <c r="L144" s="229">
        <f>IF(L$32=0,0,L$32/PPA_fec!L$32)</f>
        <v>0</v>
      </c>
      <c r="M144" s="229">
        <f>IF(M$32=0,0,M$32/PPA_fec!M$32)</f>
        <v>0</v>
      </c>
      <c r="N144" s="229">
        <f>IF(N$32=0,0,N$32/PPA_fec!N$32)</f>
        <v>0</v>
      </c>
      <c r="O144" s="229">
        <f>IF(O$32=0,0,O$32/PPA_fec!O$32)</f>
        <v>0</v>
      </c>
      <c r="P144" s="229">
        <f>IF(P$32=0,0,P$32/PPA_fec!P$32)</f>
        <v>0</v>
      </c>
      <c r="Q144" s="229">
        <f>IF(Q$32=0,0,Q$32/PPA_fec!Q$32)</f>
        <v>0</v>
      </c>
    </row>
    <row r="145" spans="1:17" x14ac:dyDescent="0.25">
      <c r="A145" s="76" t="s">
        <v>82</v>
      </c>
      <c r="B145" s="228">
        <f>IF(B$33=0,0,B$33/PPA_fec!B$33)</f>
        <v>0</v>
      </c>
      <c r="C145" s="228">
        <f>IF(C$33=0,0,C$33/PPA_fec!C$33)</f>
        <v>0</v>
      </c>
      <c r="D145" s="228">
        <f>IF(D$33=0,0,D$33/PPA_fec!D$33)</f>
        <v>0</v>
      </c>
      <c r="E145" s="228">
        <f>IF(E$33=0,0,E$33/PPA_fec!E$33)</f>
        <v>0</v>
      </c>
      <c r="F145" s="228">
        <f>IF(F$33=0,0,F$33/PPA_fec!F$33)</f>
        <v>0</v>
      </c>
      <c r="G145" s="228">
        <f>IF(G$33=0,0,G$33/PPA_fec!G$33)</f>
        <v>0</v>
      </c>
      <c r="H145" s="228">
        <f>IF(H$33=0,0,H$33/PPA_fec!H$33)</f>
        <v>0</v>
      </c>
      <c r="I145" s="228">
        <f>IF(I$33=0,0,I$33/PPA_fec!I$33)</f>
        <v>0</v>
      </c>
      <c r="J145" s="228">
        <f>IF(J$33=0,0,J$33/PPA_fec!J$33)</f>
        <v>0</v>
      </c>
      <c r="K145" s="228">
        <f>IF(K$33=0,0,K$33/PPA_fec!K$33)</f>
        <v>0</v>
      </c>
      <c r="L145" s="228">
        <f>IF(L$33=0,0,L$33/PPA_fec!L$33)</f>
        <v>0</v>
      </c>
      <c r="M145" s="228">
        <f>IF(M$33=0,0,M$33/PPA_fec!M$33)</f>
        <v>0</v>
      </c>
      <c r="N145" s="228">
        <f>IF(N$33=0,0,N$33/PPA_fec!N$33)</f>
        <v>0</v>
      </c>
      <c r="O145" s="228">
        <f>IF(O$33=0,0,O$33/PPA_fec!O$33)</f>
        <v>0</v>
      </c>
      <c r="P145" s="228">
        <f>IF(P$33=0,0,P$33/PPA_fec!P$33)</f>
        <v>0</v>
      </c>
      <c r="Q145" s="228">
        <f>IF(Q$33=0,0,Q$33/PPA_fec!Q$33)</f>
        <v>0</v>
      </c>
    </row>
    <row r="146" spans="1:17" x14ac:dyDescent="0.25">
      <c r="A146" s="76" t="s">
        <v>81</v>
      </c>
      <c r="B146" s="228">
        <f>IF(B$34=0,0,B$34/PPA_fec!B$34)</f>
        <v>0</v>
      </c>
      <c r="C146" s="228">
        <f>IF(C$34=0,0,C$34/PPA_fec!C$34)</f>
        <v>0</v>
      </c>
      <c r="D146" s="228">
        <f>IF(D$34=0,0,D$34/PPA_fec!D$34)</f>
        <v>0</v>
      </c>
      <c r="E146" s="228">
        <f>IF(E$34=0,0,E$34/PPA_fec!E$34)</f>
        <v>0</v>
      </c>
      <c r="F146" s="228">
        <f>IF(F$34=0,0,F$34/PPA_fec!F$34)</f>
        <v>0</v>
      </c>
      <c r="G146" s="228">
        <f>IF(G$34=0,0,G$34/PPA_fec!G$34)</f>
        <v>0</v>
      </c>
      <c r="H146" s="228">
        <f>IF(H$34=0,0,H$34/PPA_fec!H$34)</f>
        <v>0</v>
      </c>
      <c r="I146" s="228">
        <f>IF(I$34=0,0,I$34/PPA_fec!I$34)</f>
        <v>0</v>
      </c>
      <c r="J146" s="228">
        <f>IF(J$34=0,0,J$34/PPA_fec!J$34)</f>
        <v>0</v>
      </c>
      <c r="K146" s="228">
        <f>IF(K$34=0,0,K$34/PPA_fec!K$34)</f>
        <v>0</v>
      </c>
      <c r="L146" s="228">
        <f>IF(L$34=0,0,L$34/PPA_fec!L$34)</f>
        <v>0</v>
      </c>
      <c r="M146" s="228">
        <f>IF(M$34=0,0,M$34/PPA_fec!M$34)</f>
        <v>0</v>
      </c>
      <c r="N146" s="228">
        <f>IF(N$34=0,0,N$34/PPA_fec!N$34)</f>
        <v>0</v>
      </c>
      <c r="O146" s="228">
        <f>IF(O$34=0,0,O$34/PPA_fec!O$34)</f>
        <v>0</v>
      </c>
      <c r="P146" s="228">
        <f>IF(P$34=0,0,P$34/PPA_fec!P$34)</f>
        <v>0</v>
      </c>
      <c r="Q146" s="228">
        <f>IF(Q$34=0,0,Q$34/PPA_fec!Q$34)</f>
        <v>0</v>
      </c>
    </row>
    <row r="147" spans="1:17" x14ac:dyDescent="0.25">
      <c r="A147" s="76" t="s">
        <v>80</v>
      </c>
      <c r="B147" s="228">
        <f>IF(B$35=0,0,B$35/PPA_fec!B$35)</f>
        <v>0</v>
      </c>
      <c r="C147" s="228">
        <f>IF(C$35=0,0,C$35/PPA_fec!C$35)</f>
        <v>0</v>
      </c>
      <c r="D147" s="228">
        <f>IF(D$35=0,0,D$35/PPA_fec!D$35)</f>
        <v>0</v>
      </c>
      <c r="E147" s="228">
        <f>IF(E$35=0,0,E$35/PPA_fec!E$35)</f>
        <v>0</v>
      </c>
      <c r="F147" s="228">
        <f>IF(F$35=0,0,F$35/PPA_fec!F$35)</f>
        <v>0</v>
      </c>
      <c r="G147" s="228">
        <f>IF(G$35=0,0,G$35/PPA_fec!G$35)</f>
        <v>0</v>
      </c>
      <c r="H147" s="228">
        <f>IF(H$35=0,0,H$35/PPA_fec!H$35)</f>
        <v>0</v>
      </c>
      <c r="I147" s="228">
        <f>IF(I$35=0,0,I$35/PPA_fec!I$35)</f>
        <v>0</v>
      </c>
      <c r="J147" s="228">
        <f>IF(J$35=0,0,J$35/PPA_fec!J$35)</f>
        <v>0</v>
      </c>
      <c r="K147" s="228">
        <f>IF(K$35=0,0,K$35/PPA_fec!K$35)</f>
        <v>0</v>
      </c>
      <c r="L147" s="228">
        <f>IF(L$35=0,0,L$35/PPA_fec!L$35)</f>
        <v>0</v>
      </c>
      <c r="M147" s="228">
        <f>IF(M$35=0,0,M$35/PPA_fec!M$35)</f>
        <v>0</v>
      </c>
      <c r="N147" s="228">
        <f>IF(N$35=0,0,N$35/PPA_fec!N$35)</f>
        <v>0</v>
      </c>
      <c r="O147" s="228">
        <f>IF(O$35=0,0,O$35/PPA_fec!O$35)</f>
        <v>0</v>
      </c>
      <c r="P147" s="228">
        <f>IF(P$35=0,0,P$35/PPA_fec!P$35)</f>
        <v>0</v>
      </c>
      <c r="Q147" s="228">
        <f>IF(Q$35=0,0,Q$35/PPA_fec!Q$35)</f>
        <v>0</v>
      </c>
    </row>
    <row r="148" spans="1:17" x14ac:dyDescent="0.25">
      <c r="A148" s="129" t="s">
        <v>79</v>
      </c>
      <c r="B148" s="227">
        <f>IF(B$36=0,0,B$36/PPA_fec!B$36)</f>
        <v>0</v>
      </c>
      <c r="C148" s="227">
        <f>IF(C$36=0,0,C$36/PPA_fec!C$36)</f>
        <v>0</v>
      </c>
      <c r="D148" s="227">
        <f>IF(D$36=0,0,D$36/PPA_fec!D$36)</f>
        <v>0</v>
      </c>
      <c r="E148" s="227">
        <f>IF(E$36=0,0,E$36/PPA_fec!E$36)</f>
        <v>0</v>
      </c>
      <c r="F148" s="227">
        <f>IF(F$36=0,0,F$36/PPA_fec!F$36)</f>
        <v>0</v>
      </c>
      <c r="G148" s="227">
        <f>IF(G$36=0,0,G$36/PPA_fec!G$36)</f>
        <v>0</v>
      </c>
      <c r="H148" s="227">
        <f>IF(H$36=0,0,H$36/PPA_fec!H$36)</f>
        <v>0</v>
      </c>
      <c r="I148" s="227">
        <f>IF(I$36=0,0,I$36/PPA_fec!I$36)</f>
        <v>0</v>
      </c>
      <c r="J148" s="227">
        <f>IF(J$36=0,0,J$36/PPA_fec!J$36)</f>
        <v>0</v>
      </c>
      <c r="K148" s="227">
        <f>IF(K$36=0,0,K$36/PPA_fec!K$36)</f>
        <v>0</v>
      </c>
      <c r="L148" s="227">
        <f>IF(L$36=0,0,L$36/PPA_fec!L$36)</f>
        <v>0</v>
      </c>
      <c r="M148" s="227">
        <f>IF(M$36=0,0,M$36/PPA_fec!M$36)</f>
        <v>0</v>
      </c>
      <c r="N148" s="227">
        <f>IF(N$36=0,0,N$36/PPA_fec!N$36)</f>
        <v>0</v>
      </c>
      <c r="O148" s="227">
        <f>IF(O$36=0,0,O$36/PPA_fec!O$36)</f>
        <v>0</v>
      </c>
      <c r="P148" s="227">
        <f>IF(P$36=0,0,P$36/PPA_fec!P$36)</f>
        <v>0</v>
      </c>
      <c r="Q148" s="227">
        <f>IF(Q$36=0,0,Q$36/PPA_fec!Q$36)</f>
        <v>0</v>
      </c>
    </row>
    <row r="149" spans="1:17" x14ac:dyDescent="0.25">
      <c r="A149" s="127" t="s">
        <v>238</v>
      </c>
      <c r="B149" s="225">
        <f>IF(B$41=0,0,B$41/PPA_fec!B$41)</f>
        <v>0</v>
      </c>
      <c r="C149" s="225">
        <f>IF(C$41=0,0,C$41/PPA_fec!C$41)</f>
        <v>0</v>
      </c>
      <c r="D149" s="225">
        <f>IF(D$41=0,0,D$41/PPA_fec!D$41)</f>
        <v>0</v>
      </c>
      <c r="E149" s="225">
        <f>IF(E$41=0,0,E$41/PPA_fec!E$41)</f>
        <v>0</v>
      </c>
      <c r="F149" s="225">
        <f>IF(F$41=0,0,F$41/PPA_fec!F$41)</f>
        <v>0</v>
      </c>
      <c r="G149" s="225">
        <f>IF(G$41=0,0,G$41/PPA_fec!G$41)</f>
        <v>0</v>
      </c>
      <c r="H149" s="225">
        <f>IF(H$41=0,0,H$41/PPA_fec!H$41)</f>
        <v>0</v>
      </c>
      <c r="I149" s="225">
        <f>IF(I$41=0,0,I$41/PPA_fec!I$41)</f>
        <v>0</v>
      </c>
      <c r="J149" s="225">
        <f>IF(J$41=0,0,J$41/PPA_fec!J$41)</f>
        <v>0</v>
      </c>
      <c r="K149" s="225">
        <f>IF(K$41=0,0,K$41/PPA_fec!K$41)</f>
        <v>0</v>
      </c>
      <c r="L149" s="225">
        <f>IF(L$41=0,0,L$41/PPA_fec!L$41)</f>
        <v>0</v>
      </c>
      <c r="M149" s="225">
        <f>IF(M$41=0,0,M$41/PPA_fec!M$41)</f>
        <v>0</v>
      </c>
      <c r="N149" s="225">
        <f>IF(N$41=0,0,N$41/PPA_fec!N$41)</f>
        <v>0</v>
      </c>
      <c r="O149" s="225">
        <f>IF(O$41=0,0,O$41/PPA_fec!O$41)</f>
        <v>0</v>
      </c>
      <c r="P149" s="225">
        <f>IF(P$41=0,0,P$41/PPA_fec!P$41)</f>
        <v>0</v>
      </c>
      <c r="Q149" s="225">
        <f>IF(Q$41=0,0,Q$41/PPA_fec!Q$41)</f>
        <v>0</v>
      </c>
    </row>
    <row r="150" spans="1:17" x14ac:dyDescent="0.25">
      <c r="A150" s="127" t="s">
        <v>237</v>
      </c>
      <c r="B150" s="226">
        <f>IF(B$54=0,0,B$54/PPA_fec!B$54)</f>
        <v>0</v>
      </c>
      <c r="C150" s="226">
        <f>IF(C$54=0,0,C$54/PPA_fec!C$54)</f>
        <v>0</v>
      </c>
      <c r="D150" s="226">
        <f>IF(D$54=0,0,D$54/PPA_fec!D$54)</f>
        <v>0</v>
      </c>
      <c r="E150" s="226">
        <f>IF(E$54=0,0,E$54/PPA_fec!E$54)</f>
        <v>0</v>
      </c>
      <c r="F150" s="226">
        <f>IF(F$54=0,0,F$54/PPA_fec!F$54)</f>
        <v>0</v>
      </c>
      <c r="G150" s="226">
        <f>IF(G$54=0,0,G$54/PPA_fec!G$54)</f>
        <v>0</v>
      </c>
      <c r="H150" s="226">
        <f>IF(H$54=0,0,H$54/PPA_fec!H$54)</f>
        <v>0</v>
      </c>
      <c r="I150" s="226">
        <f>IF(I$54=0,0,I$54/PPA_fec!I$54)</f>
        <v>0</v>
      </c>
      <c r="J150" s="226">
        <f>IF(J$54=0,0,J$54/PPA_fec!J$54)</f>
        <v>0</v>
      </c>
      <c r="K150" s="226">
        <f>IF(K$54=0,0,K$54/PPA_fec!K$54)</f>
        <v>0</v>
      </c>
      <c r="L150" s="226">
        <f>IF(L$54=0,0,L$54/PPA_fec!L$54)</f>
        <v>0</v>
      </c>
      <c r="M150" s="226">
        <f>IF(M$54=0,0,M$54/PPA_fec!M$54)</f>
        <v>0</v>
      </c>
      <c r="N150" s="226">
        <f>IF(N$54=0,0,N$54/PPA_fec!N$54)</f>
        <v>0</v>
      </c>
      <c r="O150" s="226">
        <f>IF(O$54=0,0,O$54/PPA_fec!O$54)</f>
        <v>0</v>
      </c>
      <c r="P150" s="226">
        <f>IF(P$54=0,0,P$54/PPA_fec!P$54)</f>
        <v>0</v>
      </c>
      <c r="Q150" s="226">
        <f>IF(Q$54=0,0,Q$54/PPA_fec!Q$54)</f>
        <v>0</v>
      </c>
    </row>
    <row r="151" spans="1:17" x14ac:dyDescent="0.25">
      <c r="A151" s="72" t="s">
        <v>236</v>
      </c>
      <c r="B151" s="258">
        <f>IF(B$67=0,0,B$67/PPA_fec!B$67)</f>
        <v>0</v>
      </c>
      <c r="C151" s="258">
        <f>IF(C$67=0,0,C$67/PPA_fec!C$67)</f>
        <v>0</v>
      </c>
      <c r="D151" s="258">
        <f>IF(D$67=0,0,D$67/PPA_fec!D$67)</f>
        <v>0</v>
      </c>
      <c r="E151" s="258">
        <f>IF(E$67=0,0,E$67/PPA_fec!E$67)</f>
        <v>0</v>
      </c>
      <c r="F151" s="258">
        <f>IF(F$67=0,0,F$67/PPA_fec!F$67)</f>
        <v>0</v>
      </c>
      <c r="G151" s="258">
        <f>IF(G$67=0,0,G$67/PPA_fec!G$67)</f>
        <v>0</v>
      </c>
      <c r="H151" s="258">
        <f>IF(H$67=0,0,H$67/PPA_fec!H$67)</f>
        <v>0</v>
      </c>
      <c r="I151" s="258">
        <f>IF(I$67=0,0,I$67/PPA_fec!I$67)</f>
        <v>0</v>
      </c>
      <c r="J151" s="258">
        <f>IF(J$67=0,0,J$67/PPA_fec!J$67)</f>
        <v>0</v>
      </c>
      <c r="K151" s="258">
        <f>IF(K$67=0,0,K$67/PPA_fec!K$67)</f>
        <v>0</v>
      </c>
      <c r="L151" s="258">
        <f>IF(L$67=0,0,L$67/PPA_fec!L$67)</f>
        <v>0</v>
      </c>
      <c r="M151" s="258">
        <f>IF(M$67=0,0,M$67/PPA_fec!M$67)</f>
        <v>0</v>
      </c>
      <c r="N151" s="258">
        <f>IF(N$67=0,0,N$67/PPA_fec!N$67)</f>
        <v>0</v>
      </c>
      <c r="O151" s="258">
        <f>IF(O$67=0,0,O$67/PPA_fec!O$67)</f>
        <v>0</v>
      </c>
      <c r="P151" s="258">
        <f>IF(P$67=0,0,P$67/PPA_fec!P$67)</f>
        <v>0</v>
      </c>
      <c r="Q151" s="258">
        <f>IF(Q$67=0,0,Q$67/PPA_fec!Q$67)</f>
        <v>0</v>
      </c>
    </row>
    <row r="152" spans="1:17" x14ac:dyDescent="0.25">
      <c r="A152" s="40"/>
      <c r="B152" s="32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</row>
    <row r="153" spans="1:17" x14ac:dyDescent="0.25">
      <c r="A153" s="78" t="s">
        <v>55</v>
      </c>
      <c r="B153" s="230">
        <f>IF(B$81=0,0,B$81/PPA_fec!B$81)</f>
        <v>0</v>
      </c>
      <c r="C153" s="230">
        <f>IF(C$81=0,0,C$81/PPA_fec!C$81)</f>
        <v>0</v>
      </c>
      <c r="D153" s="230">
        <f>IF(D$81=0,0,D$81/PPA_fec!D$81)</f>
        <v>0</v>
      </c>
      <c r="E153" s="230">
        <f>IF(E$81=0,0,E$81/PPA_fec!E$81)</f>
        <v>0</v>
      </c>
      <c r="F153" s="230">
        <f>IF(F$81=0,0,F$81/PPA_fec!F$81)</f>
        <v>0</v>
      </c>
      <c r="G153" s="230">
        <f>IF(G$81=0,0,G$81/PPA_fec!G$81)</f>
        <v>0</v>
      </c>
      <c r="H153" s="230">
        <f>IF(H$81=0,0,H$81/PPA_fec!H$81)</f>
        <v>0</v>
      </c>
      <c r="I153" s="230">
        <f>IF(I$81=0,0,I$81/PPA_fec!I$81)</f>
        <v>0</v>
      </c>
      <c r="J153" s="230">
        <f>IF(J$81=0,0,J$81/PPA_fec!J$81)</f>
        <v>0</v>
      </c>
      <c r="K153" s="230">
        <f>IF(K$81=0,0,K$81/PPA_fec!K$81)</f>
        <v>0</v>
      </c>
      <c r="L153" s="230">
        <f>IF(L$81=0,0,L$81/PPA_fec!L$81)</f>
        <v>0</v>
      </c>
      <c r="M153" s="230">
        <f>IF(M$81=0,0,M$81/PPA_fec!M$81)</f>
        <v>0</v>
      </c>
      <c r="N153" s="230">
        <f>IF(N$81=0,0,N$81/PPA_fec!N$81)</f>
        <v>0</v>
      </c>
      <c r="O153" s="230">
        <f>IF(O$81=0,0,O$81/PPA_fec!O$81)</f>
        <v>0</v>
      </c>
      <c r="P153" s="230">
        <f>IF(P$81=0,0,P$81/PPA_fec!P$81)</f>
        <v>0</v>
      </c>
      <c r="Q153" s="230">
        <f>IF(Q$81=0,0,Q$81/PPA_fec!Q$81)</f>
        <v>0</v>
      </c>
    </row>
    <row r="154" spans="1:17" x14ac:dyDescent="0.25">
      <c r="A154" s="132" t="s">
        <v>83</v>
      </c>
      <c r="B154" s="275">
        <f>IF(B$82=0,0,B$82/PPA_fec!B$82)</f>
        <v>0</v>
      </c>
      <c r="C154" s="275">
        <f>IF(C$82=0,0,C$82/PPA_fec!C$82)</f>
        <v>0</v>
      </c>
      <c r="D154" s="275">
        <f>IF(D$82=0,0,D$82/PPA_fec!D$82)</f>
        <v>0</v>
      </c>
      <c r="E154" s="275">
        <f>IF(E$82=0,0,E$82/PPA_fec!E$82)</f>
        <v>0</v>
      </c>
      <c r="F154" s="275">
        <f>IF(F$82=0,0,F$82/PPA_fec!F$82)</f>
        <v>0</v>
      </c>
      <c r="G154" s="275">
        <f>IF(G$82=0,0,G$82/PPA_fec!G$82)</f>
        <v>0</v>
      </c>
      <c r="H154" s="275">
        <f>IF(H$82=0,0,H$82/PPA_fec!H$82)</f>
        <v>0</v>
      </c>
      <c r="I154" s="275">
        <f>IF(I$82=0,0,I$82/PPA_fec!I$82)</f>
        <v>0</v>
      </c>
      <c r="J154" s="275">
        <f>IF(J$82=0,0,J$82/PPA_fec!J$82)</f>
        <v>0</v>
      </c>
      <c r="K154" s="275">
        <f>IF(K$82=0,0,K$82/PPA_fec!K$82)</f>
        <v>0</v>
      </c>
      <c r="L154" s="275">
        <f>IF(L$82=0,0,L$82/PPA_fec!L$82)</f>
        <v>0</v>
      </c>
      <c r="M154" s="275">
        <f>IF(M$82=0,0,M$82/PPA_fec!M$82)</f>
        <v>0</v>
      </c>
      <c r="N154" s="275">
        <f>IF(N$82=0,0,N$82/PPA_fec!N$82)</f>
        <v>0</v>
      </c>
      <c r="O154" s="275">
        <f>IF(O$82=0,0,O$82/PPA_fec!O$82)</f>
        <v>0</v>
      </c>
      <c r="P154" s="275">
        <f>IF(P$82=0,0,P$82/PPA_fec!P$82)</f>
        <v>0</v>
      </c>
      <c r="Q154" s="275">
        <f>IF(Q$82=0,0,Q$82/PPA_fec!Q$82)</f>
        <v>0</v>
      </c>
    </row>
    <row r="155" spans="1:17" x14ac:dyDescent="0.25">
      <c r="A155" s="76" t="s">
        <v>82</v>
      </c>
      <c r="B155" s="274">
        <f>IF(B$83=0,0,B$83/PPA_fec!B$83)</f>
        <v>0</v>
      </c>
      <c r="C155" s="274">
        <f>IF(C$83=0,0,C$83/PPA_fec!C$83)</f>
        <v>0</v>
      </c>
      <c r="D155" s="274">
        <f>IF(D$83=0,0,D$83/PPA_fec!D$83)</f>
        <v>0</v>
      </c>
      <c r="E155" s="274">
        <f>IF(E$83=0,0,E$83/PPA_fec!E$83)</f>
        <v>0</v>
      </c>
      <c r="F155" s="274">
        <f>IF(F$83=0,0,F$83/PPA_fec!F$83)</f>
        <v>0</v>
      </c>
      <c r="G155" s="274">
        <f>IF(G$83=0,0,G$83/PPA_fec!G$83)</f>
        <v>0</v>
      </c>
      <c r="H155" s="274">
        <f>IF(H$83=0,0,H$83/PPA_fec!H$83)</f>
        <v>0</v>
      </c>
      <c r="I155" s="274">
        <f>IF(I$83=0,0,I$83/PPA_fec!I$83)</f>
        <v>0</v>
      </c>
      <c r="J155" s="274">
        <f>IF(J$83=0,0,J$83/PPA_fec!J$83)</f>
        <v>0</v>
      </c>
      <c r="K155" s="274">
        <f>IF(K$83=0,0,K$83/PPA_fec!K$83)</f>
        <v>0</v>
      </c>
      <c r="L155" s="274">
        <f>IF(L$83=0,0,L$83/PPA_fec!L$83)</f>
        <v>0</v>
      </c>
      <c r="M155" s="274">
        <f>IF(M$83=0,0,M$83/PPA_fec!M$83)</f>
        <v>0</v>
      </c>
      <c r="N155" s="274">
        <f>IF(N$83=0,0,N$83/PPA_fec!N$83)</f>
        <v>0</v>
      </c>
      <c r="O155" s="274">
        <f>IF(O$83=0,0,O$83/PPA_fec!O$83)</f>
        <v>0</v>
      </c>
      <c r="P155" s="274">
        <f>IF(P$83=0,0,P$83/PPA_fec!P$83)</f>
        <v>0</v>
      </c>
      <c r="Q155" s="274">
        <f>IF(Q$83=0,0,Q$83/PPA_fec!Q$83)</f>
        <v>0</v>
      </c>
    </row>
    <row r="156" spans="1:17" x14ac:dyDescent="0.25">
      <c r="A156" s="76" t="s">
        <v>81</v>
      </c>
      <c r="B156" s="274">
        <f>IF(B$84=0,0,B$84/PPA_fec!B$84)</f>
        <v>0</v>
      </c>
      <c r="C156" s="274">
        <f>IF(C$84=0,0,C$84/PPA_fec!C$84)</f>
        <v>0</v>
      </c>
      <c r="D156" s="274">
        <f>IF(D$84=0,0,D$84/PPA_fec!D$84)</f>
        <v>0</v>
      </c>
      <c r="E156" s="274">
        <f>IF(E$84=0,0,E$84/PPA_fec!E$84)</f>
        <v>0</v>
      </c>
      <c r="F156" s="274">
        <f>IF(F$84=0,0,F$84/PPA_fec!F$84)</f>
        <v>0</v>
      </c>
      <c r="G156" s="274">
        <f>IF(G$84=0,0,G$84/PPA_fec!G$84)</f>
        <v>0</v>
      </c>
      <c r="H156" s="274">
        <f>IF(H$84=0,0,H$84/PPA_fec!H$84)</f>
        <v>0</v>
      </c>
      <c r="I156" s="274">
        <f>IF(I$84=0,0,I$84/PPA_fec!I$84)</f>
        <v>0</v>
      </c>
      <c r="J156" s="274">
        <f>IF(J$84=0,0,J$84/PPA_fec!J$84)</f>
        <v>0</v>
      </c>
      <c r="K156" s="274">
        <f>IF(K$84=0,0,K$84/PPA_fec!K$84)</f>
        <v>0</v>
      </c>
      <c r="L156" s="274">
        <f>IF(L$84=0,0,L$84/PPA_fec!L$84)</f>
        <v>0</v>
      </c>
      <c r="M156" s="274">
        <f>IF(M$84=0,0,M$84/PPA_fec!M$84)</f>
        <v>0</v>
      </c>
      <c r="N156" s="274">
        <f>IF(N$84=0,0,N$84/PPA_fec!N$84)</f>
        <v>0</v>
      </c>
      <c r="O156" s="274">
        <f>IF(O$84=0,0,O$84/PPA_fec!O$84)</f>
        <v>0</v>
      </c>
      <c r="P156" s="274">
        <f>IF(P$84=0,0,P$84/PPA_fec!P$84)</f>
        <v>0</v>
      </c>
      <c r="Q156" s="274">
        <f>IF(Q$84=0,0,Q$84/PPA_fec!Q$84)</f>
        <v>0</v>
      </c>
    </row>
    <row r="157" spans="1:17" x14ac:dyDescent="0.25">
      <c r="A157" s="76" t="s">
        <v>80</v>
      </c>
      <c r="B157" s="274">
        <f>IF(B$85=0,0,B$85/PPA_fec!B$85)</f>
        <v>0</v>
      </c>
      <c r="C157" s="274">
        <f>IF(C$85=0,0,C$85/PPA_fec!C$85)</f>
        <v>0</v>
      </c>
      <c r="D157" s="274">
        <f>IF(D$85=0,0,D$85/PPA_fec!D$85)</f>
        <v>0</v>
      </c>
      <c r="E157" s="274">
        <f>IF(E$85=0,0,E$85/PPA_fec!E$85)</f>
        <v>0</v>
      </c>
      <c r="F157" s="274">
        <f>IF(F$85=0,0,F$85/PPA_fec!F$85)</f>
        <v>0</v>
      </c>
      <c r="G157" s="274">
        <f>IF(G$85=0,0,G$85/PPA_fec!G$85)</f>
        <v>0</v>
      </c>
      <c r="H157" s="274">
        <f>IF(H$85=0,0,H$85/PPA_fec!H$85)</f>
        <v>0</v>
      </c>
      <c r="I157" s="274">
        <f>IF(I$85=0,0,I$85/PPA_fec!I$85)</f>
        <v>0</v>
      </c>
      <c r="J157" s="274">
        <f>IF(J$85=0,0,J$85/PPA_fec!J$85)</f>
        <v>0</v>
      </c>
      <c r="K157" s="274">
        <f>IF(K$85=0,0,K$85/PPA_fec!K$85)</f>
        <v>0</v>
      </c>
      <c r="L157" s="274">
        <f>IF(L$85=0,0,L$85/PPA_fec!L$85)</f>
        <v>0</v>
      </c>
      <c r="M157" s="274">
        <f>IF(M$85=0,0,M$85/PPA_fec!M$85)</f>
        <v>0</v>
      </c>
      <c r="N157" s="274">
        <f>IF(N$85=0,0,N$85/PPA_fec!N$85)</f>
        <v>0</v>
      </c>
      <c r="O157" s="274">
        <f>IF(O$85=0,0,O$85/PPA_fec!O$85)</f>
        <v>0</v>
      </c>
      <c r="P157" s="274">
        <f>IF(P$85=0,0,P$85/PPA_fec!P$85)</f>
        <v>0</v>
      </c>
      <c r="Q157" s="274">
        <f>IF(Q$85=0,0,Q$85/PPA_fec!Q$85)</f>
        <v>0</v>
      </c>
    </row>
    <row r="158" spans="1:17" x14ac:dyDescent="0.25">
      <c r="A158" s="129" t="s">
        <v>79</v>
      </c>
      <c r="B158" s="273">
        <f>IF(B$86=0,0,B$86/PPA_fec!B$86)</f>
        <v>0</v>
      </c>
      <c r="C158" s="273">
        <f>IF(C$86=0,0,C$86/PPA_fec!C$86)</f>
        <v>0</v>
      </c>
      <c r="D158" s="273">
        <f>IF(D$86=0,0,D$86/PPA_fec!D$86)</f>
        <v>0</v>
      </c>
      <c r="E158" s="273">
        <f>IF(E$86=0,0,E$86/PPA_fec!E$86)</f>
        <v>0</v>
      </c>
      <c r="F158" s="273">
        <f>IF(F$86=0,0,F$86/PPA_fec!F$86)</f>
        <v>0</v>
      </c>
      <c r="G158" s="273">
        <f>IF(G$86=0,0,G$86/PPA_fec!G$86)</f>
        <v>0</v>
      </c>
      <c r="H158" s="273">
        <f>IF(H$86=0,0,H$86/PPA_fec!H$86)</f>
        <v>0</v>
      </c>
      <c r="I158" s="273">
        <f>IF(I$86=0,0,I$86/PPA_fec!I$86)</f>
        <v>0</v>
      </c>
      <c r="J158" s="273">
        <f>IF(J$86=0,0,J$86/PPA_fec!J$86)</f>
        <v>0</v>
      </c>
      <c r="K158" s="273">
        <f>IF(K$86=0,0,K$86/PPA_fec!K$86)</f>
        <v>0</v>
      </c>
      <c r="L158" s="273">
        <f>IF(L$86=0,0,L$86/PPA_fec!L$86)</f>
        <v>0</v>
      </c>
      <c r="M158" s="273">
        <f>IF(M$86=0,0,M$86/PPA_fec!M$86)</f>
        <v>0</v>
      </c>
      <c r="N158" s="273">
        <f>IF(N$86=0,0,N$86/PPA_fec!N$86)</f>
        <v>0</v>
      </c>
      <c r="O158" s="273">
        <f>IF(O$86=0,0,O$86/PPA_fec!O$86)</f>
        <v>0</v>
      </c>
      <c r="P158" s="273">
        <f>IF(P$86=0,0,P$86/PPA_fec!P$86)</f>
        <v>0</v>
      </c>
      <c r="Q158" s="273">
        <f>IF(Q$86=0,0,Q$86/PPA_fec!Q$86)</f>
        <v>0</v>
      </c>
    </row>
    <row r="159" spans="1:17" x14ac:dyDescent="0.25">
      <c r="A159" s="72" t="s">
        <v>235</v>
      </c>
      <c r="B159" s="272">
        <f>IF(B$91=0,0,B$91/PPA_fec!B$91)</f>
        <v>0</v>
      </c>
      <c r="C159" s="272">
        <f>IF(C$91=0,0,C$91/PPA_fec!C$91)</f>
        <v>0</v>
      </c>
      <c r="D159" s="272">
        <f>IF(D$91=0,0,D$91/PPA_fec!D$91)</f>
        <v>0</v>
      </c>
      <c r="E159" s="272">
        <f>IF(E$91=0,0,E$91/PPA_fec!E$91)</f>
        <v>0</v>
      </c>
      <c r="F159" s="272">
        <f>IF(F$91=0,0,F$91/PPA_fec!F$91)</f>
        <v>0</v>
      </c>
      <c r="G159" s="272">
        <f>IF(G$91=0,0,G$91/PPA_fec!G$91)</f>
        <v>0</v>
      </c>
      <c r="H159" s="272">
        <f>IF(H$91=0,0,H$91/PPA_fec!H$91)</f>
        <v>0</v>
      </c>
      <c r="I159" s="272">
        <f>IF(I$91=0,0,I$91/PPA_fec!I$91)</f>
        <v>0</v>
      </c>
      <c r="J159" s="272">
        <f>IF(J$91=0,0,J$91/PPA_fec!J$91)</f>
        <v>0</v>
      </c>
      <c r="K159" s="272">
        <f>IF(K$91=0,0,K$91/PPA_fec!K$91)</f>
        <v>0</v>
      </c>
      <c r="L159" s="272">
        <f>IF(L$91=0,0,L$91/PPA_fec!L$91)</f>
        <v>0</v>
      </c>
      <c r="M159" s="272">
        <f>IF(M$91=0,0,M$91/PPA_fec!M$91)</f>
        <v>0</v>
      </c>
      <c r="N159" s="272">
        <f>IF(N$91=0,0,N$91/PPA_fec!N$91)</f>
        <v>0</v>
      </c>
      <c r="O159" s="272">
        <f>IF(O$91=0,0,O$91/PPA_fec!O$91)</f>
        <v>0</v>
      </c>
      <c r="P159" s="272">
        <f>IF(P$91=0,0,P$91/PPA_fec!P$91)</f>
        <v>0</v>
      </c>
      <c r="Q159" s="272">
        <f>IF(Q$91=0,0,Q$91/PPA_fec!Q$91)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5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96.3</v>
      </c>
      <c r="M3" s="46">
        <v>99.939312072982119</v>
      </c>
      <c r="N3" s="46">
        <v>100.08915988380454</v>
      </c>
      <c r="O3" s="46">
        <v>105.55602552895506</v>
      </c>
      <c r="P3" s="46">
        <v>120.20070208972783</v>
      </c>
      <c r="Q3" s="46">
        <v>126.82296805209249</v>
      </c>
    </row>
    <row r="5" spans="1:17" x14ac:dyDescent="0.25">
      <c r="A5" s="31" t="s">
        <v>257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48.282983073638611</v>
      </c>
      <c r="M5" s="46">
        <v>48.293891143245276</v>
      </c>
      <c r="N5" s="46">
        <v>47.545930977451064</v>
      </c>
      <c r="O5" s="46">
        <v>46.726036368395057</v>
      </c>
      <c r="P5" s="46">
        <v>49.722032405089458</v>
      </c>
      <c r="Q5" s="46">
        <v>51.353419754544916</v>
      </c>
    </row>
    <row r="6" spans="1:17" x14ac:dyDescent="0.25">
      <c r="A6" s="294" t="s">
        <v>256</v>
      </c>
      <c r="B6" s="293">
        <v>0</v>
      </c>
      <c r="C6" s="293">
        <v>0</v>
      </c>
      <c r="D6" s="293">
        <v>0</v>
      </c>
      <c r="E6" s="293">
        <v>0</v>
      </c>
      <c r="F6" s="293">
        <v>0</v>
      </c>
      <c r="G6" s="293">
        <v>0</v>
      </c>
      <c r="H6" s="293">
        <v>0</v>
      </c>
      <c r="I6" s="293">
        <v>0</v>
      </c>
      <c r="J6" s="293">
        <v>0</v>
      </c>
      <c r="K6" s="293">
        <v>0</v>
      </c>
      <c r="L6" s="293">
        <v>60.353728842048255</v>
      </c>
      <c r="M6" s="293">
        <v>56.434299607156703</v>
      </c>
      <c r="N6" s="293">
        <v>56.587322887647488</v>
      </c>
      <c r="O6" s="293">
        <v>54.253888769761296</v>
      </c>
      <c r="P6" s="293">
        <v>55.607930082322291</v>
      </c>
      <c r="Q6" s="293">
        <v>56.667260594968049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60.353728842048255</v>
      </c>
      <c r="M7" s="291">
        <v>0</v>
      </c>
      <c r="N7" s="291">
        <v>0.1530232804907854</v>
      </c>
      <c r="O7" s="291">
        <v>0</v>
      </c>
      <c r="P7" s="291">
        <v>3.5890753105389965</v>
      </c>
      <c r="Q7" s="291">
        <v>1.0593305126457579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0</v>
      </c>
      <c r="F8" s="289">
        <f t="shared" si="0"/>
        <v>0</v>
      </c>
      <c r="G8" s="289">
        <f t="shared" si="0"/>
        <v>0</v>
      </c>
      <c r="H8" s="289">
        <f t="shared" si="0"/>
        <v>0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3.9194292348915525</v>
      </c>
      <c r="N8" s="289">
        <f t="shared" si="0"/>
        <v>0</v>
      </c>
      <c r="O8" s="289">
        <f t="shared" si="0"/>
        <v>2.3334341178861919</v>
      </c>
      <c r="P8" s="289">
        <f t="shared" si="0"/>
        <v>2.2350339979780003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0</v>
      </c>
      <c r="C9" s="287">
        <f t="shared" ref="C9:Q9" si="1">C6-C5</f>
        <v>0</v>
      </c>
      <c r="D9" s="287">
        <f t="shared" si="1"/>
        <v>0</v>
      </c>
      <c r="E9" s="287">
        <f t="shared" si="1"/>
        <v>0</v>
      </c>
      <c r="F9" s="287">
        <f t="shared" si="1"/>
        <v>0</v>
      </c>
      <c r="G9" s="287">
        <f t="shared" si="1"/>
        <v>0</v>
      </c>
      <c r="H9" s="287">
        <f t="shared" si="1"/>
        <v>0</v>
      </c>
      <c r="I9" s="287">
        <f t="shared" si="1"/>
        <v>0</v>
      </c>
      <c r="J9" s="287">
        <f t="shared" si="1"/>
        <v>0</v>
      </c>
      <c r="K9" s="287">
        <f t="shared" si="1"/>
        <v>0</v>
      </c>
      <c r="L9" s="287">
        <f t="shared" si="1"/>
        <v>12.070745768409644</v>
      </c>
      <c r="M9" s="287">
        <f t="shared" si="1"/>
        <v>8.1404084639114274</v>
      </c>
      <c r="N9" s="287">
        <f t="shared" si="1"/>
        <v>9.041391910196424</v>
      </c>
      <c r="O9" s="287">
        <f t="shared" si="1"/>
        <v>7.5278524013662391</v>
      </c>
      <c r="P9" s="287">
        <f t="shared" si="1"/>
        <v>5.8858976772328333</v>
      </c>
      <c r="Q9" s="287">
        <f t="shared" si="1"/>
        <v>5.3138408404231328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5.0599920763291353</v>
      </c>
      <c r="M12" s="38">
        <v>5.0611352274408548</v>
      </c>
      <c r="N12" s="38">
        <v>4.9827500020177204</v>
      </c>
      <c r="O12" s="38">
        <v>4.8968261431103066</v>
      </c>
      <c r="P12" s="38">
        <v>5.1547981322204919</v>
      </c>
      <c r="Q12" s="38">
        <v>5.3239278329814841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5.0599920763291353</v>
      </c>
      <c r="M30" s="62">
        <v>5.0611352274408548</v>
      </c>
      <c r="N30" s="62">
        <v>4.9827500020177204</v>
      </c>
      <c r="O30" s="62">
        <v>4.8968261431103066</v>
      </c>
      <c r="P30" s="62">
        <v>5.1547981322204919</v>
      </c>
      <c r="Q30" s="62">
        <v>5.3239278329814841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</row>
    <row r="34" spans="1:17" x14ac:dyDescent="0.25">
      <c r="A34" s="184" t="s">
        <v>252</v>
      </c>
      <c r="B34" s="190" t="str">
        <f t="shared" ref="B34:Q34" si="2">IF(B$12=0,"",B$12/B$3*1000)</f>
        <v/>
      </c>
      <c r="C34" s="190" t="str">
        <f t="shared" si="2"/>
        <v/>
      </c>
      <c r="D34" s="190" t="str">
        <f t="shared" si="2"/>
        <v/>
      </c>
      <c r="E34" s="190" t="str">
        <f t="shared" si="2"/>
        <v/>
      </c>
      <c r="F34" s="190" t="str">
        <f t="shared" si="2"/>
        <v/>
      </c>
      <c r="G34" s="190" t="str">
        <f t="shared" si="2"/>
        <v/>
      </c>
      <c r="H34" s="190" t="str">
        <f t="shared" si="2"/>
        <v/>
      </c>
      <c r="I34" s="190" t="str">
        <f t="shared" si="2"/>
        <v/>
      </c>
      <c r="J34" s="190" t="str">
        <f t="shared" si="2"/>
        <v/>
      </c>
      <c r="K34" s="190" t="str">
        <f t="shared" si="2"/>
        <v/>
      </c>
      <c r="L34" s="190">
        <f t="shared" si="2"/>
        <v>52.54405063685499</v>
      </c>
      <c r="M34" s="190">
        <f t="shared" si="2"/>
        <v>50.642085906543841</v>
      </c>
      <c r="N34" s="190">
        <f t="shared" si="2"/>
        <v>49.783113454067276</v>
      </c>
      <c r="O34" s="190">
        <f t="shared" si="2"/>
        <v>46.390777964324343</v>
      </c>
      <c r="P34" s="190">
        <f t="shared" si="2"/>
        <v>42.884925317428852</v>
      </c>
      <c r="Q34" s="190">
        <f t="shared" si="2"/>
        <v>41.97920861459955</v>
      </c>
    </row>
    <row r="35" spans="1:17" x14ac:dyDescent="0.25">
      <c r="A35" s="286" t="s">
        <v>251</v>
      </c>
      <c r="B35" s="285" t="str">
        <f t="shared" ref="B35:Q35" si="3">IF(B$12=0,"",B$12/B$5*1000)</f>
        <v/>
      </c>
      <c r="C35" s="285" t="str">
        <f t="shared" si="3"/>
        <v/>
      </c>
      <c r="D35" s="285" t="str">
        <f t="shared" si="3"/>
        <v/>
      </c>
      <c r="E35" s="285" t="str">
        <f t="shared" si="3"/>
        <v/>
      </c>
      <c r="F35" s="285" t="str">
        <f t="shared" si="3"/>
        <v/>
      </c>
      <c r="G35" s="285" t="str">
        <f t="shared" si="3"/>
        <v/>
      </c>
      <c r="H35" s="285" t="str">
        <f t="shared" si="3"/>
        <v/>
      </c>
      <c r="I35" s="285" t="str">
        <f t="shared" si="3"/>
        <v/>
      </c>
      <c r="J35" s="285" t="str">
        <f t="shared" si="3"/>
        <v/>
      </c>
      <c r="K35" s="285" t="str">
        <f t="shared" si="3"/>
        <v/>
      </c>
      <c r="L35" s="285">
        <f t="shared" si="3"/>
        <v>104.79866309444691</v>
      </c>
      <c r="M35" s="285">
        <f t="shared" si="3"/>
        <v>104.79866309444689</v>
      </c>
      <c r="N35" s="285">
        <f t="shared" si="3"/>
        <v>104.79866309444689</v>
      </c>
      <c r="O35" s="285">
        <f t="shared" si="3"/>
        <v>104.79866309444689</v>
      </c>
      <c r="P35" s="285">
        <f t="shared" si="3"/>
        <v>103.67231351735445</v>
      </c>
      <c r="Q35" s="285">
        <f t="shared" si="3"/>
        <v>103.67231351735445</v>
      </c>
    </row>
    <row r="36" spans="1:17" x14ac:dyDescent="0.25">
      <c r="A36" s="286" t="s">
        <v>250</v>
      </c>
      <c r="B36" s="285" t="str">
        <f>IF(FBT_ued!B$5=0,"",FBT_ued!B$5/B$5*1000)</f>
        <v/>
      </c>
      <c r="C36" s="285" t="str">
        <f>IF(FBT_ued!C$5=0,"",FBT_ued!C$5/C$5*1000)</f>
        <v/>
      </c>
      <c r="D36" s="285" t="str">
        <f>IF(FBT_ued!D$5=0,"",FBT_ued!D$5/D$5*1000)</f>
        <v/>
      </c>
      <c r="E36" s="285" t="str">
        <f>IF(FBT_ued!E$5=0,"",FBT_ued!E$5/E$5*1000)</f>
        <v/>
      </c>
      <c r="F36" s="285" t="str">
        <f>IF(FBT_ued!F$5=0,"",FBT_ued!F$5/F$5*1000)</f>
        <v/>
      </c>
      <c r="G36" s="285" t="str">
        <f>IF(FBT_ued!G$5=0,"",FBT_ued!G$5/G$5*1000)</f>
        <v/>
      </c>
      <c r="H36" s="285" t="str">
        <f>IF(FBT_ued!H$5=0,"",FBT_ued!H$5/H$5*1000)</f>
        <v/>
      </c>
      <c r="I36" s="285" t="str">
        <f>IF(FBT_ued!I$5=0,"",FBT_ued!I$5/I$5*1000)</f>
        <v/>
      </c>
      <c r="J36" s="285" t="str">
        <f>IF(FBT_ued!J$5=0,"",FBT_ued!J$5/J$5*1000)</f>
        <v/>
      </c>
      <c r="K36" s="285" t="str">
        <f>IF(FBT_ued!K$5=0,"",FBT_ued!K$5/K$5*1000)</f>
        <v/>
      </c>
      <c r="L36" s="285">
        <f>IF(FBT_ued!L$5=0,"",FBT_ued!L$5/L$5*1000)</f>
        <v>54.152162027418179</v>
      </c>
      <c r="M36" s="285">
        <f>IF(FBT_ued!M$5=0,"",FBT_ued!M$5/M$5*1000)</f>
        <v>54.152162027418179</v>
      </c>
      <c r="N36" s="285">
        <f>IF(FBT_ued!N$5=0,"",FBT_ued!N$5/N$5*1000)</f>
        <v>54.152162027418179</v>
      </c>
      <c r="O36" s="285">
        <f>IF(FBT_ued!O$5=0,"",FBT_ued!O$5/O$5*1000)</f>
        <v>54.152162027418186</v>
      </c>
      <c r="P36" s="285">
        <f>IF(FBT_ued!P$5=0,"",FBT_ued!P$5/P$5*1000)</f>
        <v>54.152162027418179</v>
      </c>
      <c r="Q36" s="285">
        <f>IF(FBT_ued!Q$5=0,"",FBT_ued!Q$5/Q$5*1000)</f>
        <v>54.152162027418179</v>
      </c>
    </row>
    <row r="37" spans="1:17" x14ac:dyDescent="0.25">
      <c r="A37" s="284" t="s">
        <v>60</v>
      </c>
      <c r="B37" s="283" t="str">
        <f t="shared" ref="B37:Q37" si="4">IF(B$12=0,"",B$32/B$12)</f>
        <v/>
      </c>
      <c r="C37" s="283" t="str">
        <f t="shared" si="4"/>
        <v/>
      </c>
      <c r="D37" s="283" t="str">
        <f t="shared" si="4"/>
        <v/>
      </c>
      <c r="E37" s="283" t="str">
        <f t="shared" si="4"/>
        <v/>
      </c>
      <c r="F37" s="283" t="str">
        <f t="shared" si="4"/>
        <v/>
      </c>
      <c r="G37" s="283" t="str">
        <f t="shared" si="4"/>
        <v/>
      </c>
      <c r="H37" s="283" t="str">
        <f t="shared" si="4"/>
        <v/>
      </c>
      <c r="I37" s="283" t="str">
        <f t="shared" si="4"/>
        <v/>
      </c>
      <c r="J37" s="283" t="str">
        <f t="shared" si="4"/>
        <v/>
      </c>
      <c r="K37" s="283" t="str">
        <f t="shared" si="4"/>
        <v/>
      </c>
      <c r="L37" s="283">
        <f t="shared" si="4"/>
        <v>0</v>
      </c>
      <c r="M37" s="283">
        <f t="shared" si="4"/>
        <v>0</v>
      </c>
      <c r="N37" s="283">
        <f t="shared" si="4"/>
        <v>0</v>
      </c>
      <c r="O37" s="283">
        <f t="shared" si="4"/>
        <v>0</v>
      </c>
      <c r="P37" s="283">
        <f t="shared" si="4"/>
        <v>0</v>
      </c>
      <c r="Q37" s="283">
        <f t="shared" si="4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89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5.0599920763291344</v>
      </c>
      <c r="M5" s="96">
        <v>5.0611352274408539</v>
      </c>
      <c r="N5" s="96">
        <v>4.9827500020177204</v>
      </c>
      <c r="O5" s="96">
        <v>4.8968261431103066</v>
      </c>
      <c r="P5" s="96">
        <v>5.1547981322204919</v>
      </c>
      <c r="Q5" s="96">
        <v>5.3239278329814841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9.8967214340787785E-2</v>
      </c>
      <c r="M6" s="160">
        <v>9.8989572968902387E-2</v>
      </c>
      <c r="N6" s="160">
        <v>9.7456454480062737E-2</v>
      </c>
      <c r="O6" s="160">
        <v>9.5775889603042869E-2</v>
      </c>
      <c r="P6" s="160">
        <v>0.10082150405363087</v>
      </c>
      <c r="Q6" s="160">
        <v>0.10412947274095528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0.11546175006425242</v>
      </c>
      <c r="M7" s="159">
        <v>0.11548783513038613</v>
      </c>
      <c r="N7" s="159">
        <v>0.11369919689340655</v>
      </c>
      <c r="O7" s="159">
        <v>0.11173853787021669</v>
      </c>
      <c r="P7" s="159">
        <v>0.11762508806256936</v>
      </c>
      <c r="Q7" s="159">
        <v>0.12148438486444783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0.26391257157543413</v>
      </c>
      <c r="M8" s="159">
        <v>0.26397219458373972</v>
      </c>
      <c r="N8" s="159">
        <v>0.25988387861350071</v>
      </c>
      <c r="O8" s="159">
        <v>0.25540237227478102</v>
      </c>
      <c r="P8" s="159">
        <v>0.26885734414301571</v>
      </c>
      <c r="Q8" s="159">
        <v>0.27767859397588079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0.19793442868157557</v>
      </c>
      <c r="M9" s="159">
        <v>0.19797914593780477</v>
      </c>
      <c r="N9" s="159">
        <v>0.19491290896012547</v>
      </c>
      <c r="O9" s="159">
        <v>0.19155177920608574</v>
      </c>
      <c r="P9" s="159">
        <v>0.20164300810726174</v>
      </c>
      <c r="Q9" s="159">
        <v>0.20825894548191057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0.13195628578771706</v>
      </c>
      <c r="M10" s="158">
        <v>0.13198609729186986</v>
      </c>
      <c r="N10" s="158">
        <v>0.12994193930675035</v>
      </c>
      <c r="O10" s="158">
        <v>0.12770118613739051</v>
      </c>
      <c r="P10" s="158">
        <v>0.13442867207150785</v>
      </c>
      <c r="Q10" s="158">
        <v>0.1388392969879404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0.13195628578771706</v>
      </c>
      <c r="M14" s="157">
        <v>0.13198609729186986</v>
      </c>
      <c r="N14" s="157">
        <v>0.12994193930675035</v>
      </c>
      <c r="O14" s="157">
        <v>0.12770118613739051</v>
      </c>
      <c r="P14" s="157">
        <v>0.13442867207150785</v>
      </c>
      <c r="Q14" s="157">
        <v>0.1388392969879404</v>
      </c>
    </row>
    <row r="15" spans="1:17" x14ac:dyDescent="0.25">
      <c r="A15" s="156" t="s">
        <v>263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0.29071862057294828</v>
      </c>
      <c r="M15" s="204">
        <v>0.29078429959166852</v>
      </c>
      <c r="N15" s="204">
        <v>0.28628072641120511</v>
      </c>
      <c r="O15" s="204">
        <v>0.28134402584743862</v>
      </c>
      <c r="P15" s="204">
        <v>0.2961656421047868</v>
      </c>
      <c r="Q15" s="204">
        <v>0.30588288129438285</v>
      </c>
    </row>
    <row r="16" spans="1:17" x14ac:dyDescent="0.25">
      <c r="A16" s="152" t="s">
        <v>277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0.29039883009031803</v>
      </c>
      <c r="M22" s="264">
        <v>0.2904644368621177</v>
      </c>
      <c r="N22" s="264">
        <v>0.28596581761215278</v>
      </c>
      <c r="O22" s="264">
        <v>0.28103454741900641</v>
      </c>
      <c r="P22" s="264">
        <v>0.29583985989847156</v>
      </c>
      <c r="Q22" s="264">
        <v>0.30554641012495903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3.1979048263024298E-4</v>
      </c>
      <c r="M23" s="264">
        <v>3.1986272955083529E-4</v>
      </c>
      <c r="N23" s="264">
        <v>3.1490879905232564E-4</v>
      </c>
      <c r="O23" s="264">
        <v>3.0947842843218249E-4</v>
      </c>
      <c r="P23" s="264">
        <v>3.2578220631526537E-4</v>
      </c>
      <c r="Q23" s="264">
        <v>3.3647116942382097E-4</v>
      </c>
    </row>
    <row r="24" spans="1:17" x14ac:dyDescent="0.25">
      <c r="A24" s="156" t="s">
        <v>262</v>
      </c>
      <c r="B24" s="204">
        <v>0</v>
      </c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0.24226551714412359</v>
      </c>
      <c r="M24" s="204">
        <v>0.24232024965972376</v>
      </c>
      <c r="N24" s="204">
        <v>0.23856727200933764</v>
      </c>
      <c r="O24" s="204">
        <v>0.23445335487286562</v>
      </c>
      <c r="P24" s="204">
        <v>0.24680470175398905</v>
      </c>
      <c r="Q24" s="204">
        <v>0.25490240107865242</v>
      </c>
    </row>
    <row r="25" spans="1:17" x14ac:dyDescent="0.25">
      <c r="A25" s="152" t="s">
        <v>274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0.24098635521360262</v>
      </c>
      <c r="M31" s="264">
        <v>0.24104079874152043</v>
      </c>
      <c r="N31" s="264">
        <v>0.23730763681312833</v>
      </c>
      <c r="O31" s="264">
        <v>0.23321544115913689</v>
      </c>
      <c r="P31" s="264">
        <v>0.24550157292872798</v>
      </c>
      <c r="Q31" s="264">
        <v>0.25355651640095711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1.2791619305209726E-3</v>
      </c>
      <c r="M32" s="264">
        <v>1.2794509182033416E-3</v>
      </c>
      <c r="N32" s="264">
        <v>1.2596351962093025E-3</v>
      </c>
      <c r="O32" s="264">
        <v>1.2379137137287302E-3</v>
      </c>
      <c r="P32" s="264">
        <v>1.3031288252610621E-3</v>
      </c>
      <c r="Q32" s="264">
        <v>1.3458846776952848E-3</v>
      </c>
    </row>
    <row r="33" spans="1:17" x14ac:dyDescent="0.25">
      <c r="A33" s="156" t="s">
        <v>261</v>
      </c>
      <c r="B33" s="204">
        <v>0</v>
      </c>
      <c r="C33" s="204">
        <v>0</v>
      </c>
      <c r="D33" s="204">
        <v>0</v>
      </c>
      <c r="E33" s="204">
        <v>0</v>
      </c>
      <c r="F33" s="204"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v>0</v>
      </c>
      <c r="O33" s="204">
        <v>0</v>
      </c>
      <c r="P33" s="204">
        <v>0</v>
      </c>
      <c r="Q33" s="204">
        <v>0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29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0</v>
      </c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0</v>
      </c>
      <c r="K44" s="204">
        <v>0</v>
      </c>
      <c r="L44" s="204">
        <v>0.46030448257383477</v>
      </c>
      <c r="M44" s="204">
        <v>0.46040847435347515</v>
      </c>
      <c r="N44" s="204">
        <v>0.45327781681774149</v>
      </c>
      <c r="O44" s="204">
        <v>0.44546137425844451</v>
      </c>
      <c r="P44" s="204">
        <v>0.46892893333257907</v>
      </c>
      <c r="Q44" s="204">
        <v>0.48431456204943951</v>
      </c>
    </row>
    <row r="45" spans="1:17" x14ac:dyDescent="0.25">
      <c r="A45" s="299" t="s">
        <v>271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0.39125881018775954</v>
      </c>
      <c r="M62" s="302">
        <v>0.39134720320045385</v>
      </c>
      <c r="N62" s="302">
        <v>0.38528614429508024</v>
      </c>
      <c r="O62" s="302">
        <v>0.37864216811967782</v>
      </c>
      <c r="P62" s="302">
        <v>0.39858959333269217</v>
      </c>
      <c r="Q62" s="302">
        <v>0.41166737774202361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6.6744149973206046E-2</v>
      </c>
      <c r="M63" s="151">
        <v>6.6759228781253899E-2</v>
      </c>
      <c r="N63" s="151">
        <v>6.5725283438572507E-2</v>
      </c>
      <c r="O63" s="151">
        <v>6.4591899267474454E-2</v>
      </c>
      <c r="P63" s="151">
        <v>6.799469533322397E-2</v>
      </c>
      <c r="Q63" s="151">
        <v>7.022561149716873E-2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2.301522412869174E-3</v>
      </c>
      <c r="M64" s="300">
        <v>2.3020423717673758E-3</v>
      </c>
      <c r="N64" s="300">
        <v>2.2663890840887071E-3</v>
      </c>
      <c r="O64" s="300">
        <v>2.2273068712922225E-3</v>
      </c>
      <c r="P64" s="300">
        <v>2.3446446666628954E-3</v>
      </c>
      <c r="Q64" s="300">
        <v>2.4215728102471978E-3</v>
      </c>
    </row>
    <row r="65" spans="1:17" x14ac:dyDescent="0.25">
      <c r="A65" s="156" t="s">
        <v>259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0.41669668948789246</v>
      </c>
      <c r="M65" s="204">
        <v>0.41679082941472484</v>
      </c>
      <c r="N65" s="204">
        <v>0.41033570785606061</v>
      </c>
      <c r="O65" s="204">
        <v>0.40325977038132865</v>
      </c>
      <c r="P65" s="204">
        <v>0.42450408701686099</v>
      </c>
      <c r="Q65" s="204">
        <v>0.43843212985528207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0.41669668948789246</v>
      </c>
      <c r="M78" s="298">
        <v>0.41679082941472484</v>
      </c>
      <c r="N78" s="298">
        <v>0.41033570785606061</v>
      </c>
      <c r="O78" s="298">
        <v>0.40325977038132865</v>
      </c>
      <c r="P78" s="298">
        <v>0.42450408701686099</v>
      </c>
      <c r="Q78" s="298">
        <v>0.43843212985528207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2.841774516100569</v>
      </c>
      <c r="M79" s="278">
        <v>2.8424165285085592</v>
      </c>
      <c r="N79" s="278">
        <v>2.7983941006695301</v>
      </c>
      <c r="O79" s="278">
        <v>2.7501378526587126</v>
      </c>
      <c r="P79" s="278">
        <v>2.89501915157429</v>
      </c>
      <c r="Q79" s="278">
        <v>2.9900051646525925</v>
      </c>
    </row>
    <row r="81" spans="1:17" ht="12.75" x14ac:dyDescent="0.25">
      <c r="A81" s="98" t="s">
        <v>84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</v>
      </c>
      <c r="C83" s="77">
        <f t="shared" si="0"/>
        <v>0</v>
      </c>
      <c r="D83" s="77">
        <f t="shared" si="0"/>
        <v>0</v>
      </c>
      <c r="E83" s="77">
        <f t="shared" si="0"/>
        <v>0</v>
      </c>
      <c r="F83" s="77">
        <f t="shared" si="0"/>
        <v>0</v>
      </c>
      <c r="G83" s="77">
        <f t="shared" si="0"/>
        <v>0</v>
      </c>
      <c r="H83" s="77">
        <f t="shared" si="0"/>
        <v>0</v>
      </c>
      <c r="I83" s="77">
        <f t="shared" si="0"/>
        <v>0</v>
      </c>
      <c r="J83" s="77">
        <f t="shared" si="0"/>
        <v>0</v>
      </c>
      <c r="K83" s="77">
        <f t="shared" si="0"/>
        <v>0</v>
      </c>
      <c r="L83" s="77">
        <f t="shared" si="0"/>
        <v>1.0000000000000002</v>
      </c>
      <c r="M83" s="77">
        <f t="shared" si="0"/>
        <v>1.0000000000000002</v>
      </c>
      <c r="N83" s="77">
        <f t="shared" si="0"/>
        <v>1.0000000000000002</v>
      </c>
      <c r="O83" s="77">
        <f t="shared" si="0"/>
        <v>1</v>
      </c>
      <c r="P83" s="77">
        <f t="shared" si="0"/>
        <v>1</v>
      </c>
      <c r="Q83" s="77">
        <f t="shared" si="0"/>
        <v>1.0000000000000002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1.9558768639927476E-2</v>
      </c>
      <c r="M84" s="203">
        <f t="shared" si="1"/>
        <v>1.9558768639927476E-2</v>
      </c>
      <c r="N84" s="203">
        <f t="shared" si="1"/>
        <v>1.9558768639927473E-2</v>
      </c>
      <c r="O84" s="203">
        <f t="shared" si="1"/>
        <v>1.9558768639927473E-2</v>
      </c>
      <c r="P84" s="203">
        <f t="shared" si="1"/>
        <v>1.9558768639927473E-2</v>
      </c>
      <c r="Q84" s="203">
        <f t="shared" si="1"/>
        <v>1.9558768639927473E-2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2.2818563413248723E-2</v>
      </c>
      <c r="M85" s="202">
        <f t="shared" si="2"/>
        <v>2.2818563413248723E-2</v>
      </c>
      <c r="N85" s="202">
        <f t="shared" si="2"/>
        <v>2.281856341324872E-2</v>
      </c>
      <c r="O85" s="202">
        <f t="shared" si="2"/>
        <v>2.281856341324872E-2</v>
      </c>
      <c r="P85" s="202">
        <f t="shared" si="2"/>
        <v>2.281856341324872E-2</v>
      </c>
      <c r="Q85" s="202">
        <f t="shared" si="2"/>
        <v>2.281856341324872E-2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5.2156716373139941E-2</v>
      </c>
      <c r="M86" s="202">
        <f t="shared" si="3"/>
        <v>5.2156716373139941E-2</v>
      </c>
      <c r="N86" s="202">
        <f t="shared" si="3"/>
        <v>5.2156716373139941E-2</v>
      </c>
      <c r="O86" s="202">
        <f t="shared" si="3"/>
        <v>5.2156716373139934E-2</v>
      </c>
      <c r="P86" s="202">
        <f t="shared" si="3"/>
        <v>5.2156716373139941E-2</v>
      </c>
      <c r="Q86" s="202">
        <f t="shared" si="3"/>
        <v>5.2156716373139934E-2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3.9117537279854953E-2</v>
      </c>
      <c r="M87" s="202">
        <f t="shared" si="4"/>
        <v>3.9117537279854953E-2</v>
      </c>
      <c r="N87" s="202">
        <f t="shared" si="4"/>
        <v>3.9117537279854946E-2</v>
      </c>
      <c r="O87" s="202">
        <f t="shared" si="4"/>
        <v>3.9117537279854946E-2</v>
      </c>
      <c r="P87" s="202">
        <f t="shared" si="4"/>
        <v>3.9117537279854946E-2</v>
      </c>
      <c r="Q87" s="202">
        <f t="shared" si="4"/>
        <v>3.9117537279854946E-2</v>
      </c>
    </row>
    <row r="88" spans="1:17" x14ac:dyDescent="0.25">
      <c r="A88" s="129" t="s">
        <v>79</v>
      </c>
      <c r="B88" s="201">
        <f t="shared" ref="B88:Q88" si="5">IF(B$10=0,0,B$10/B$5)</f>
        <v>0</v>
      </c>
      <c r="C88" s="201">
        <f t="shared" si="5"/>
        <v>0</v>
      </c>
      <c r="D88" s="201">
        <f t="shared" si="5"/>
        <v>0</v>
      </c>
      <c r="E88" s="201">
        <f t="shared" si="5"/>
        <v>0</v>
      </c>
      <c r="F88" s="201">
        <f t="shared" si="5"/>
        <v>0</v>
      </c>
      <c r="G88" s="201">
        <f t="shared" si="5"/>
        <v>0</v>
      </c>
      <c r="H88" s="201">
        <f t="shared" si="5"/>
        <v>0</v>
      </c>
      <c r="I88" s="201">
        <f t="shared" si="5"/>
        <v>0</v>
      </c>
      <c r="J88" s="201">
        <f t="shared" si="5"/>
        <v>0</v>
      </c>
      <c r="K88" s="201">
        <f t="shared" si="5"/>
        <v>0</v>
      </c>
      <c r="L88" s="201">
        <f t="shared" si="5"/>
        <v>2.6078358186569971E-2</v>
      </c>
      <c r="M88" s="201">
        <f t="shared" si="5"/>
        <v>2.6078358186569971E-2</v>
      </c>
      <c r="N88" s="201">
        <f t="shared" si="5"/>
        <v>2.6078358186569971E-2</v>
      </c>
      <c r="O88" s="201">
        <f t="shared" si="5"/>
        <v>2.6078358186569967E-2</v>
      </c>
      <c r="P88" s="201">
        <f t="shared" si="5"/>
        <v>2.6078358186569971E-2</v>
      </c>
      <c r="Q88" s="201">
        <f t="shared" si="5"/>
        <v>2.6078358186569967E-2</v>
      </c>
    </row>
    <row r="89" spans="1:17" x14ac:dyDescent="0.25">
      <c r="A89" s="127" t="s">
        <v>263</v>
      </c>
      <c r="B89" s="200">
        <f t="shared" ref="B89:Q89" si="6">IF(B$15=0,0,B$15/B$5)</f>
        <v>0</v>
      </c>
      <c r="C89" s="200">
        <f t="shared" si="6"/>
        <v>0</v>
      </c>
      <c r="D89" s="200">
        <f t="shared" si="6"/>
        <v>0</v>
      </c>
      <c r="E89" s="200">
        <f t="shared" si="6"/>
        <v>0</v>
      </c>
      <c r="F89" s="200">
        <f t="shared" si="6"/>
        <v>0</v>
      </c>
      <c r="G89" s="200">
        <f t="shared" si="6"/>
        <v>0</v>
      </c>
      <c r="H89" s="200">
        <f t="shared" si="6"/>
        <v>0</v>
      </c>
      <c r="I89" s="200">
        <f t="shared" si="6"/>
        <v>0</v>
      </c>
      <c r="J89" s="200">
        <f t="shared" si="6"/>
        <v>0</v>
      </c>
      <c r="K89" s="200">
        <f t="shared" si="6"/>
        <v>0</v>
      </c>
      <c r="L89" s="200">
        <f t="shared" si="6"/>
        <v>5.7454362810752765E-2</v>
      </c>
      <c r="M89" s="200">
        <f t="shared" si="6"/>
        <v>5.7454362810752758E-2</v>
      </c>
      <c r="N89" s="200">
        <f t="shared" si="6"/>
        <v>5.7454362810752752E-2</v>
      </c>
      <c r="O89" s="200">
        <f t="shared" si="6"/>
        <v>5.7454362810752752E-2</v>
      </c>
      <c r="P89" s="200">
        <f t="shared" si="6"/>
        <v>5.7454362810752758E-2</v>
      </c>
      <c r="Q89" s="200">
        <f t="shared" si="6"/>
        <v>5.7454362810752745E-2</v>
      </c>
    </row>
    <row r="90" spans="1:17" x14ac:dyDescent="0.25">
      <c r="A90" s="142" t="s">
        <v>277</v>
      </c>
      <c r="B90" s="199">
        <f t="shared" ref="B90:Q90" si="7">IF(B$16=0,0,B$16/B$5)</f>
        <v>0</v>
      </c>
      <c r="C90" s="199">
        <f t="shared" si="7"/>
        <v>0</v>
      </c>
      <c r="D90" s="199">
        <f t="shared" si="7"/>
        <v>0</v>
      </c>
      <c r="E90" s="199">
        <f t="shared" si="7"/>
        <v>0</v>
      </c>
      <c r="F90" s="199">
        <f t="shared" si="7"/>
        <v>0</v>
      </c>
      <c r="G90" s="199">
        <f t="shared" si="7"/>
        <v>0</v>
      </c>
      <c r="H90" s="199">
        <f t="shared" si="7"/>
        <v>0</v>
      </c>
      <c r="I90" s="199">
        <f t="shared" si="7"/>
        <v>0</v>
      </c>
      <c r="J90" s="199">
        <f t="shared" si="7"/>
        <v>0</v>
      </c>
      <c r="K90" s="199">
        <f t="shared" si="7"/>
        <v>0</v>
      </c>
      <c r="L90" s="199">
        <f t="shared" si="7"/>
        <v>0</v>
      </c>
      <c r="M90" s="199">
        <f t="shared" si="7"/>
        <v>0</v>
      </c>
      <c r="N90" s="199">
        <f t="shared" si="7"/>
        <v>0</v>
      </c>
      <c r="O90" s="199">
        <f t="shared" si="7"/>
        <v>0</v>
      </c>
      <c r="P90" s="199">
        <f t="shared" si="7"/>
        <v>0</v>
      </c>
      <c r="Q90" s="199">
        <f t="shared" si="7"/>
        <v>0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5.7391163011660931E-2</v>
      </c>
      <c r="M91" s="199">
        <f t="shared" si="8"/>
        <v>5.7391163011660938E-2</v>
      </c>
      <c r="N91" s="199">
        <f t="shared" si="8"/>
        <v>5.7391163011660924E-2</v>
      </c>
      <c r="O91" s="199">
        <f t="shared" si="8"/>
        <v>5.7391163011660917E-2</v>
      </c>
      <c r="P91" s="199">
        <f t="shared" si="8"/>
        <v>5.7391163011660931E-2</v>
      </c>
      <c r="Q91" s="199">
        <f t="shared" si="8"/>
        <v>5.7391163011660924E-2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6.3199799091828016E-5</v>
      </c>
      <c r="M92" s="199">
        <f t="shared" si="9"/>
        <v>6.3199799091828029E-5</v>
      </c>
      <c r="N92" s="199">
        <f t="shared" si="9"/>
        <v>6.3199799091828029E-5</v>
      </c>
      <c r="O92" s="199">
        <f t="shared" si="9"/>
        <v>6.3199799091828029E-5</v>
      </c>
      <c r="P92" s="199">
        <f t="shared" si="9"/>
        <v>6.3199799091828016E-5</v>
      </c>
      <c r="Q92" s="199">
        <f t="shared" si="9"/>
        <v>6.3199799091827989E-5</v>
      </c>
    </row>
    <row r="93" spans="1:17" x14ac:dyDescent="0.25">
      <c r="A93" s="127" t="s">
        <v>262</v>
      </c>
      <c r="B93" s="200">
        <f t="shared" ref="B93:Q93" si="10">IF(B$24=0,0,B$24/B$5)</f>
        <v>0</v>
      </c>
      <c r="C93" s="200">
        <f t="shared" si="10"/>
        <v>0</v>
      </c>
      <c r="D93" s="200">
        <f t="shared" si="10"/>
        <v>0</v>
      </c>
      <c r="E93" s="200">
        <f t="shared" si="10"/>
        <v>0</v>
      </c>
      <c r="F93" s="200">
        <f t="shared" si="10"/>
        <v>0</v>
      </c>
      <c r="G93" s="200">
        <f t="shared" si="10"/>
        <v>0</v>
      </c>
      <c r="H93" s="200">
        <f t="shared" si="10"/>
        <v>0</v>
      </c>
      <c r="I93" s="200">
        <f t="shared" si="10"/>
        <v>0</v>
      </c>
      <c r="J93" s="200">
        <f t="shared" si="10"/>
        <v>0</v>
      </c>
      <c r="K93" s="200">
        <f t="shared" si="10"/>
        <v>0</v>
      </c>
      <c r="L93" s="200">
        <f t="shared" si="10"/>
        <v>4.7878635675627307E-2</v>
      </c>
      <c r="M93" s="200">
        <f t="shared" si="10"/>
        <v>4.78786356756273E-2</v>
      </c>
      <c r="N93" s="200">
        <f t="shared" si="10"/>
        <v>4.78786356756273E-2</v>
      </c>
      <c r="O93" s="200">
        <f t="shared" si="10"/>
        <v>4.7878635675627314E-2</v>
      </c>
      <c r="P93" s="200">
        <f t="shared" si="10"/>
        <v>4.7878635675627307E-2</v>
      </c>
      <c r="Q93" s="200">
        <f t="shared" si="10"/>
        <v>4.78786356756273E-2</v>
      </c>
    </row>
    <row r="94" spans="1:17" x14ac:dyDescent="0.25">
      <c r="A94" s="142" t="s">
        <v>274</v>
      </c>
      <c r="B94" s="199">
        <f t="shared" ref="B94:Q94" si="11">IF(B$25=0,0,B$25/B$5)</f>
        <v>0</v>
      </c>
      <c r="C94" s="199">
        <f t="shared" si="11"/>
        <v>0</v>
      </c>
      <c r="D94" s="199">
        <f t="shared" si="11"/>
        <v>0</v>
      </c>
      <c r="E94" s="199">
        <f t="shared" si="11"/>
        <v>0</v>
      </c>
      <c r="F94" s="199">
        <f t="shared" si="11"/>
        <v>0</v>
      </c>
      <c r="G94" s="199">
        <f t="shared" si="11"/>
        <v>0</v>
      </c>
      <c r="H94" s="199">
        <f t="shared" si="11"/>
        <v>0</v>
      </c>
      <c r="I94" s="199">
        <f t="shared" si="11"/>
        <v>0</v>
      </c>
      <c r="J94" s="199">
        <f t="shared" si="11"/>
        <v>0</v>
      </c>
      <c r="K94" s="199">
        <f t="shared" si="11"/>
        <v>0</v>
      </c>
      <c r="L94" s="199">
        <f t="shared" si="11"/>
        <v>0</v>
      </c>
      <c r="M94" s="199">
        <f t="shared" si="11"/>
        <v>0</v>
      </c>
      <c r="N94" s="199">
        <f t="shared" si="11"/>
        <v>0</v>
      </c>
      <c r="O94" s="199">
        <f t="shared" si="11"/>
        <v>0</v>
      </c>
      <c r="P94" s="199">
        <f t="shared" si="11"/>
        <v>0</v>
      </c>
      <c r="Q94" s="199">
        <f t="shared" si="11"/>
        <v>0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4.7625836479259998E-2</v>
      </c>
      <c r="M95" s="199">
        <f t="shared" si="12"/>
        <v>4.7625836479259991E-2</v>
      </c>
      <c r="N95" s="199">
        <f t="shared" si="12"/>
        <v>4.7625836479259991E-2</v>
      </c>
      <c r="O95" s="199">
        <f t="shared" si="12"/>
        <v>4.7625836479259998E-2</v>
      </c>
      <c r="P95" s="199">
        <f t="shared" si="12"/>
        <v>4.7625836479259998E-2</v>
      </c>
      <c r="Q95" s="199">
        <f t="shared" si="12"/>
        <v>4.7625836479259984E-2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2.5279919636731217E-4</v>
      </c>
      <c r="M96" s="199">
        <f t="shared" si="13"/>
        <v>2.5279919636731217E-4</v>
      </c>
      <c r="N96" s="199">
        <f t="shared" si="13"/>
        <v>2.5279919636731212E-4</v>
      </c>
      <c r="O96" s="199">
        <f t="shared" si="13"/>
        <v>2.5279919636731217E-4</v>
      </c>
      <c r="P96" s="199">
        <f t="shared" si="13"/>
        <v>2.5279919636731217E-4</v>
      </c>
      <c r="Q96" s="199">
        <f t="shared" si="13"/>
        <v>2.5279919636731212E-4</v>
      </c>
    </row>
    <row r="97" spans="1:17" x14ac:dyDescent="0.25">
      <c r="A97" s="127" t="s">
        <v>261</v>
      </c>
      <c r="B97" s="200">
        <f t="shared" ref="B97:Q97" si="14">IF(B$33=0,0,B$33/B$5)</f>
        <v>0</v>
      </c>
      <c r="C97" s="200">
        <f t="shared" si="14"/>
        <v>0</v>
      </c>
      <c r="D97" s="200">
        <f t="shared" si="14"/>
        <v>0</v>
      </c>
      <c r="E97" s="200">
        <f t="shared" si="14"/>
        <v>0</v>
      </c>
      <c r="F97" s="200">
        <f t="shared" si="14"/>
        <v>0</v>
      </c>
      <c r="G97" s="200">
        <f t="shared" si="14"/>
        <v>0</v>
      </c>
      <c r="H97" s="200">
        <f t="shared" si="14"/>
        <v>0</v>
      </c>
      <c r="I97" s="200">
        <f t="shared" si="14"/>
        <v>0</v>
      </c>
      <c r="J97" s="200">
        <f t="shared" si="14"/>
        <v>0</v>
      </c>
      <c r="K97" s="200">
        <f t="shared" si="14"/>
        <v>0</v>
      </c>
      <c r="L97" s="200">
        <f t="shared" si="14"/>
        <v>0</v>
      </c>
      <c r="M97" s="200">
        <f t="shared" si="14"/>
        <v>0</v>
      </c>
      <c r="N97" s="200">
        <f t="shared" si="14"/>
        <v>0</v>
      </c>
      <c r="O97" s="200">
        <f t="shared" si="14"/>
        <v>0</v>
      </c>
      <c r="P97" s="200">
        <f t="shared" si="14"/>
        <v>0</v>
      </c>
      <c r="Q97" s="200">
        <f t="shared" si="14"/>
        <v>0</v>
      </c>
    </row>
    <row r="98" spans="1:17" x14ac:dyDescent="0.25">
      <c r="A98" s="127" t="s">
        <v>260</v>
      </c>
      <c r="B98" s="200">
        <f t="shared" ref="B98:Q98" si="15">IF(B$44=0,0,B$44/B$5)</f>
        <v>0</v>
      </c>
      <c r="C98" s="200">
        <f t="shared" si="15"/>
        <v>0</v>
      </c>
      <c r="D98" s="200">
        <f t="shared" si="15"/>
        <v>0</v>
      </c>
      <c r="E98" s="200">
        <f t="shared" si="15"/>
        <v>0</v>
      </c>
      <c r="F98" s="200">
        <f t="shared" si="15"/>
        <v>0</v>
      </c>
      <c r="G98" s="200">
        <f t="shared" si="15"/>
        <v>0</v>
      </c>
      <c r="H98" s="200">
        <f t="shared" si="15"/>
        <v>0</v>
      </c>
      <c r="I98" s="200">
        <f t="shared" si="15"/>
        <v>0</v>
      </c>
      <c r="J98" s="200">
        <f t="shared" si="15"/>
        <v>0</v>
      </c>
      <c r="K98" s="200">
        <f t="shared" si="15"/>
        <v>0</v>
      </c>
      <c r="L98" s="200">
        <f t="shared" si="15"/>
        <v>9.0969407783691877E-2</v>
      </c>
      <c r="M98" s="200">
        <f t="shared" si="15"/>
        <v>9.0969407783691877E-2</v>
      </c>
      <c r="N98" s="200">
        <f t="shared" si="15"/>
        <v>9.0969407783691864E-2</v>
      </c>
      <c r="O98" s="200">
        <f t="shared" si="15"/>
        <v>9.0969407783691864E-2</v>
      </c>
      <c r="P98" s="200">
        <f t="shared" si="15"/>
        <v>9.0969407783691864E-2</v>
      </c>
      <c r="Q98" s="200">
        <f t="shared" si="15"/>
        <v>9.096940778369185E-2</v>
      </c>
    </row>
    <row r="99" spans="1:17" x14ac:dyDescent="0.25">
      <c r="A99" s="142" t="s">
        <v>271</v>
      </c>
      <c r="B99" s="199">
        <f t="shared" ref="B99:Q99" si="16">IF(B$45=0,0,B$45/B$5)</f>
        <v>0</v>
      </c>
      <c r="C99" s="199">
        <f t="shared" si="16"/>
        <v>0</v>
      </c>
      <c r="D99" s="199">
        <f t="shared" si="16"/>
        <v>0</v>
      </c>
      <c r="E99" s="199">
        <f t="shared" si="16"/>
        <v>0</v>
      </c>
      <c r="F99" s="199">
        <f t="shared" si="16"/>
        <v>0</v>
      </c>
      <c r="G99" s="199">
        <f t="shared" si="16"/>
        <v>0</v>
      </c>
      <c r="H99" s="199">
        <f t="shared" si="16"/>
        <v>0</v>
      </c>
      <c r="I99" s="199">
        <f t="shared" si="16"/>
        <v>0</v>
      </c>
      <c r="J99" s="199">
        <f t="shared" si="16"/>
        <v>0</v>
      </c>
      <c r="K99" s="199">
        <f t="shared" si="16"/>
        <v>0</v>
      </c>
      <c r="L99" s="199">
        <f t="shared" si="16"/>
        <v>0</v>
      </c>
      <c r="M99" s="199">
        <f t="shared" si="16"/>
        <v>0</v>
      </c>
      <c r="N99" s="199">
        <f t="shared" si="16"/>
        <v>0</v>
      </c>
      <c r="O99" s="199">
        <f t="shared" si="16"/>
        <v>0</v>
      </c>
      <c r="P99" s="199">
        <f t="shared" si="16"/>
        <v>0</v>
      </c>
      <c r="Q99" s="199">
        <f t="shared" si="16"/>
        <v>0</v>
      </c>
    </row>
    <row r="100" spans="1:17" x14ac:dyDescent="0.25">
      <c r="A100" s="142" t="s">
        <v>270</v>
      </c>
      <c r="B100" s="199">
        <f t="shared" ref="B100:Q100" si="17">IF(B$51=0,0,B$51/B$5)</f>
        <v>0</v>
      </c>
      <c r="C100" s="199">
        <f t="shared" si="17"/>
        <v>0</v>
      </c>
      <c r="D100" s="199">
        <f t="shared" si="17"/>
        <v>0</v>
      </c>
      <c r="E100" s="199">
        <f t="shared" si="17"/>
        <v>0</v>
      </c>
      <c r="F100" s="199">
        <f t="shared" si="17"/>
        <v>0</v>
      </c>
      <c r="G100" s="199">
        <f t="shared" si="17"/>
        <v>0</v>
      </c>
      <c r="H100" s="199">
        <f t="shared" si="17"/>
        <v>0</v>
      </c>
      <c r="I100" s="199">
        <f t="shared" si="17"/>
        <v>0</v>
      </c>
      <c r="J100" s="199">
        <f t="shared" si="17"/>
        <v>0</v>
      </c>
      <c r="K100" s="199">
        <f t="shared" si="17"/>
        <v>0</v>
      </c>
      <c r="L100" s="199">
        <f t="shared" si="17"/>
        <v>0</v>
      </c>
      <c r="M100" s="199">
        <f t="shared" si="17"/>
        <v>0</v>
      </c>
      <c r="N100" s="199">
        <f t="shared" si="17"/>
        <v>0</v>
      </c>
      <c r="O100" s="199">
        <f t="shared" si="17"/>
        <v>0</v>
      </c>
      <c r="P100" s="199">
        <f t="shared" si="17"/>
        <v>0</v>
      </c>
      <c r="Q100" s="199">
        <f t="shared" si="17"/>
        <v>0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7.7323996616138091E-2</v>
      </c>
      <c r="M101" s="199">
        <f t="shared" si="18"/>
        <v>7.7323996616138091E-2</v>
      </c>
      <c r="N101" s="199">
        <f t="shared" si="18"/>
        <v>7.7323996616138077E-2</v>
      </c>
      <c r="O101" s="199">
        <f t="shared" si="18"/>
        <v>7.7323996616138077E-2</v>
      </c>
      <c r="P101" s="199">
        <f t="shared" si="18"/>
        <v>7.7323996616138077E-2</v>
      </c>
      <c r="Q101" s="199">
        <f t="shared" si="18"/>
        <v>7.7323996616138077E-2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1.3190564128635323E-2</v>
      </c>
      <c r="M102" s="199">
        <f t="shared" si="19"/>
        <v>1.3190564128635321E-2</v>
      </c>
      <c r="N102" s="199">
        <f t="shared" si="19"/>
        <v>1.319056412863532E-2</v>
      </c>
      <c r="O102" s="199">
        <f t="shared" si="19"/>
        <v>1.319056412863532E-2</v>
      </c>
      <c r="P102" s="199">
        <f t="shared" si="19"/>
        <v>1.3190564128635321E-2</v>
      </c>
      <c r="Q102" s="199">
        <f t="shared" si="19"/>
        <v>1.319056412863532E-2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4.5484703891845942E-4</v>
      </c>
      <c r="M103" s="199">
        <f t="shared" si="20"/>
        <v>4.5484703891845936E-4</v>
      </c>
      <c r="N103" s="199">
        <f t="shared" si="20"/>
        <v>4.5484703891845925E-4</v>
      </c>
      <c r="O103" s="199">
        <f t="shared" si="20"/>
        <v>4.5484703891845925E-4</v>
      </c>
      <c r="P103" s="199">
        <f t="shared" si="20"/>
        <v>4.5484703891845931E-4</v>
      </c>
      <c r="Q103" s="199">
        <f t="shared" si="20"/>
        <v>4.5484703891845931E-4</v>
      </c>
    </row>
    <row r="104" spans="1:17" x14ac:dyDescent="0.25">
      <c r="A104" s="127" t="s">
        <v>259</v>
      </c>
      <c r="B104" s="200">
        <f t="shared" ref="B104:Q104" si="21">IF(B$65=0,0,B$65/B$5)</f>
        <v>0</v>
      </c>
      <c r="C104" s="200">
        <f t="shared" si="21"/>
        <v>0</v>
      </c>
      <c r="D104" s="200">
        <f t="shared" si="21"/>
        <v>0</v>
      </c>
      <c r="E104" s="200">
        <f t="shared" si="21"/>
        <v>0</v>
      </c>
      <c r="F104" s="200">
        <f t="shared" si="21"/>
        <v>0</v>
      </c>
      <c r="G104" s="200">
        <f t="shared" si="21"/>
        <v>0</v>
      </c>
      <c r="H104" s="200">
        <f t="shared" si="21"/>
        <v>0</v>
      </c>
      <c r="I104" s="200">
        <f t="shared" si="21"/>
        <v>0</v>
      </c>
      <c r="J104" s="200">
        <f t="shared" si="21"/>
        <v>0</v>
      </c>
      <c r="K104" s="200">
        <f t="shared" si="21"/>
        <v>0</v>
      </c>
      <c r="L104" s="200">
        <f t="shared" si="21"/>
        <v>8.2351253362078949E-2</v>
      </c>
      <c r="M104" s="200">
        <f t="shared" si="21"/>
        <v>8.2351253362078949E-2</v>
      </c>
      <c r="N104" s="200">
        <f t="shared" si="21"/>
        <v>8.2351253362078936E-2</v>
      </c>
      <c r="O104" s="200">
        <f t="shared" si="21"/>
        <v>8.2351253362078936E-2</v>
      </c>
      <c r="P104" s="200">
        <f t="shared" si="21"/>
        <v>8.2351253362078936E-2</v>
      </c>
      <c r="Q104" s="200">
        <f t="shared" si="21"/>
        <v>8.2351253362078936E-2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0</v>
      </c>
      <c r="C106" s="199">
        <f t="shared" si="23"/>
        <v>0</v>
      </c>
      <c r="D106" s="199">
        <f t="shared" si="23"/>
        <v>0</v>
      </c>
      <c r="E106" s="199">
        <f t="shared" si="23"/>
        <v>0</v>
      </c>
      <c r="F106" s="199">
        <f t="shared" si="23"/>
        <v>0</v>
      </c>
      <c r="G106" s="199">
        <f t="shared" si="23"/>
        <v>0</v>
      </c>
      <c r="H106" s="199">
        <f t="shared" si="23"/>
        <v>0</v>
      </c>
      <c r="I106" s="199">
        <f t="shared" si="23"/>
        <v>0</v>
      </c>
      <c r="J106" s="199">
        <f t="shared" si="23"/>
        <v>0</v>
      </c>
      <c r="K106" s="199">
        <f t="shared" si="23"/>
        <v>0</v>
      </c>
      <c r="L106" s="199">
        <f t="shared" si="23"/>
        <v>0</v>
      </c>
      <c r="M106" s="199">
        <f t="shared" si="23"/>
        <v>0</v>
      </c>
      <c r="N106" s="199">
        <f t="shared" si="23"/>
        <v>0</v>
      </c>
      <c r="O106" s="199">
        <f t="shared" si="23"/>
        <v>0</v>
      </c>
      <c r="P106" s="199">
        <f t="shared" si="23"/>
        <v>0</v>
      </c>
      <c r="Q106" s="199">
        <f t="shared" si="23"/>
        <v>0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8.2351253362078949E-2</v>
      </c>
      <c r="M107" s="199">
        <f t="shared" si="24"/>
        <v>8.2351253362078949E-2</v>
      </c>
      <c r="N107" s="199">
        <f t="shared" si="24"/>
        <v>8.2351253362078936E-2</v>
      </c>
      <c r="O107" s="199">
        <f t="shared" si="24"/>
        <v>8.2351253362078936E-2</v>
      </c>
      <c r="P107" s="199">
        <f t="shared" si="24"/>
        <v>8.2351253362078936E-2</v>
      </c>
      <c r="Q107" s="199">
        <f t="shared" si="24"/>
        <v>8.2351253362078936E-2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0.56161639647510819</v>
      </c>
      <c r="M108" s="71">
        <f t="shared" si="25"/>
        <v>0.56161639647510819</v>
      </c>
      <c r="N108" s="71">
        <f t="shared" si="25"/>
        <v>0.56161639647510819</v>
      </c>
      <c r="O108" s="71">
        <f t="shared" si="25"/>
        <v>0.56161639647510808</v>
      </c>
      <c r="P108" s="71">
        <f t="shared" si="25"/>
        <v>0.56161639647510797</v>
      </c>
      <c r="Q108" s="71">
        <f t="shared" si="25"/>
        <v>0.56161639647510819</v>
      </c>
    </row>
    <row r="110" spans="1:17" ht="12.75" x14ac:dyDescent="0.25">
      <c r="A110" s="98" t="s">
        <v>20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 t="shared" ref="B112:Q112" si="26">SUM(B$113:B$123)</f>
        <v>0</v>
      </c>
      <c r="C112" s="230">
        <f t="shared" si="26"/>
        <v>0</v>
      </c>
      <c r="D112" s="230">
        <f t="shared" si="26"/>
        <v>0</v>
      </c>
      <c r="E112" s="230">
        <f t="shared" si="26"/>
        <v>0</v>
      </c>
      <c r="F112" s="230">
        <f t="shared" si="26"/>
        <v>0</v>
      </c>
      <c r="G112" s="230">
        <f t="shared" si="26"/>
        <v>0</v>
      </c>
      <c r="H112" s="230">
        <f t="shared" si="26"/>
        <v>0</v>
      </c>
      <c r="I112" s="230">
        <f t="shared" si="26"/>
        <v>0</v>
      </c>
      <c r="J112" s="230">
        <f t="shared" si="26"/>
        <v>0</v>
      </c>
      <c r="K112" s="230">
        <f t="shared" si="26"/>
        <v>0</v>
      </c>
      <c r="L112" s="230">
        <f t="shared" si="26"/>
        <v>104.79866309444688</v>
      </c>
      <c r="M112" s="230">
        <f t="shared" si="26"/>
        <v>104.79866309444688</v>
      </c>
      <c r="N112" s="230">
        <f t="shared" si="26"/>
        <v>104.79866309444689</v>
      </c>
      <c r="O112" s="230">
        <f t="shared" si="26"/>
        <v>104.79866309444688</v>
      </c>
      <c r="P112" s="230">
        <f t="shared" si="26"/>
        <v>103.67231351735444</v>
      </c>
      <c r="Q112" s="230">
        <f t="shared" si="26"/>
        <v>103.67231351735447</v>
      </c>
    </row>
    <row r="113" spans="1:17" x14ac:dyDescent="0.25">
      <c r="A113" s="132" t="s">
        <v>83</v>
      </c>
      <c r="B113" s="275">
        <f>IF(B$6=0,0,B$6/FBT!B$5*1000)</f>
        <v>0</v>
      </c>
      <c r="C113" s="275">
        <f>IF(C$6=0,0,C$6/FBT!C$5*1000)</f>
        <v>0</v>
      </c>
      <c r="D113" s="275">
        <f>IF(D$6=0,0,D$6/FBT!D$5*1000)</f>
        <v>0</v>
      </c>
      <c r="E113" s="275">
        <f>IF(E$6=0,0,E$6/FBT!E$5*1000)</f>
        <v>0</v>
      </c>
      <c r="F113" s="275">
        <f>IF(F$6=0,0,F$6/FBT!F$5*1000)</f>
        <v>0</v>
      </c>
      <c r="G113" s="275">
        <f>IF(G$6=0,0,G$6/FBT!G$5*1000)</f>
        <v>0</v>
      </c>
      <c r="H113" s="275">
        <f>IF(H$6=0,0,H$6/FBT!H$5*1000)</f>
        <v>0</v>
      </c>
      <c r="I113" s="275">
        <f>IF(I$6=0,0,I$6/FBT!I$5*1000)</f>
        <v>0</v>
      </c>
      <c r="J113" s="275">
        <f>IF(J$6=0,0,J$6/FBT!J$5*1000)</f>
        <v>0</v>
      </c>
      <c r="K113" s="275">
        <f>IF(K$6=0,0,K$6/FBT!K$5*1000)</f>
        <v>0</v>
      </c>
      <c r="L113" s="275">
        <f>IF(L$6=0,0,L$6/FBT!L$5*1000)</f>
        <v>2.0497328052379924</v>
      </c>
      <c r="M113" s="275">
        <f>IF(M$6=0,0,M$6/FBT!M$5*1000)</f>
        <v>2.0497328052379924</v>
      </c>
      <c r="N113" s="275">
        <f>IF(N$6=0,0,N$6/FBT!N$5*1000)</f>
        <v>2.0497328052379924</v>
      </c>
      <c r="O113" s="275">
        <f>IF(O$6=0,0,O$6/FBT!O$5*1000)</f>
        <v>2.0497328052379928</v>
      </c>
      <c r="P113" s="275">
        <f>IF(P$6=0,0,P$6/FBT!P$5*1000)</f>
        <v>2.0277027944519612</v>
      </c>
      <c r="Q113" s="275">
        <f>IF(Q$6=0,0,Q$6/FBT!Q$5*1000)</f>
        <v>2.0277027944519612</v>
      </c>
    </row>
    <row r="114" spans="1:17" x14ac:dyDescent="0.25">
      <c r="A114" s="76" t="s">
        <v>82</v>
      </c>
      <c r="B114" s="274">
        <f>IF(B$7=0,0,B$7/FBT!B$5*1000)</f>
        <v>0</v>
      </c>
      <c r="C114" s="274">
        <f>IF(C$7=0,0,C$7/FBT!C$5*1000)</f>
        <v>0</v>
      </c>
      <c r="D114" s="274">
        <f>IF(D$7=0,0,D$7/FBT!D$5*1000)</f>
        <v>0</v>
      </c>
      <c r="E114" s="274">
        <f>IF(E$7=0,0,E$7/FBT!E$5*1000)</f>
        <v>0</v>
      </c>
      <c r="F114" s="274">
        <f>IF(F$7=0,0,F$7/FBT!F$5*1000)</f>
        <v>0</v>
      </c>
      <c r="G114" s="274">
        <f>IF(G$7=0,0,G$7/FBT!G$5*1000)</f>
        <v>0</v>
      </c>
      <c r="H114" s="274">
        <f>IF(H$7=0,0,H$7/FBT!H$5*1000)</f>
        <v>0</v>
      </c>
      <c r="I114" s="274">
        <f>IF(I$7=0,0,I$7/FBT!I$5*1000)</f>
        <v>0</v>
      </c>
      <c r="J114" s="274">
        <f>IF(J$7=0,0,J$7/FBT!J$5*1000)</f>
        <v>0</v>
      </c>
      <c r="K114" s="274">
        <f>IF(K$7=0,0,K$7/FBT!K$5*1000)</f>
        <v>0</v>
      </c>
      <c r="L114" s="274">
        <f>IF(L$7=0,0,L$7/FBT!L$5*1000)</f>
        <v>2.3913549394443248</v>
      </c>
      <c r="M114" s="274">
        <f>IF(M$7=0,0,M$7/FBT!M$5*1000)</f>
        <v>2.3913549394443248</v>
      </c>
      <c r="N114" s="274">
        <f>IF(N$7=0,0,N$7/FBT!N$5*1000)</f>
        <v>2.3913549394443248</v>
      </c>
      <c r="O114" s="274">
        <f>IF(O$7=0,0,O$7/FBT!O$5*1000)</f>
        <v>2.3913549394443248</v>
      </c>
      <c r="P114" s="274">
        <f>IF(P$7=0,0,P$7/FBT!P$5*1000)</f>
        <v>2.3656532601939548</v>
      </c>
      <c r="Q114" s="274">
        <f>IF(Q$7=0,0,Q$7/FBT!Q$5*1000)</f>
        <v>2.3656532601939548</v>
      </c>
    </row>
    <row r="115" spans="1:17" x14ac:dyDescent="0.25">
      <c r="A115" s="76" t="s">
        <v>81</v>
      </c>
      <c r="B115" s="274">
        <f>IF(B$8=0,0,B$8/FBT!B$5*1000)</f>
        <v>0</v>
      </c>
      <c r="C115" s="274">
        <f>IF(C$8=0,0,C$8/FBT!C$5*1000)</f>
        <v>0</v>
      </c>
      <c r="D115" s="274">
        <f>IF(D$8=0,0,D$8/FBT!D$5*1000)</f>
        <v>0</v>
      </c>
      <c r="E115" s="274">
        <f>IF(E$8=0,0,E$8/FBT!E$5*1000)</f>
        <v>0</v>
      </c>
      <c r="F115" s="274">
        <f>IF(F$8=0,0,F$8/FBT!F$5*1000)</f>
        <v>0</v>
      </c>
      <c r="G115" s="274">
        <f>IF(G$8=0,0,G$8/FBT!G$5*1000)</f>
        <v>0</v>
      </c>
      <c r="H115" s="274">
        <f>IF(H$8=0,0,H$8/FBT!H$5*1000)</f>
        <v>0</v>
      </c>
      <c r="I115" s="274">
        <f>IF(I$8=0,0,I$8/FBT!I$5*1000)</f>
        <v>0</v>
      </c>
      <c r="J115" s="274">
        <f>IF(J$8=0,0,J$8/FBT!J$5*1000)</f>
        <v>0</v>
      </c>
      <c r="K115" s="274">
        <f>IF(K$8=0,0,K$8/FBT!K$5*1000)</f>
        <v>0</v>
      </c>
      <c r="L115" s="274">
        <f>IF(L$8=0,0,L$8/FBT!L$5*1000)</f>
        <v>5.4659541473013142</v>
      </c>
      <c r="M115" s="274">
        <f>IF(M$8=0,0,M$8/FBT!M$5*1000)</f>
        <v>5.4659541473013142</v>
      </c>
      <c r="N115" s="274">
        <f>IF(N$8=0,0,N$8/FBT!N$5*1000)</f>
        <v>5.4659541473013142</v>
      </c>
      <c r="O115" s="274">
        <f>IF(O$8=0,0,O$8/FBT!O$5*1000)</f>
        <v>5.4659541473013142</v>
      </c>
      <c r="P115" s="274">
        <f>IF(P$8=0,0,P$8/FBT!P$5*1000)</f>
        <v>5.4072074518718978</v>
      </c>
      <c r="Q115" s="274">
        <f>IF(Q$8=0,0,Q$8/FBT!Q$5*1000)</f>
        <v>5.4072074518718978</v>
      </c>
    </row>
    <row r="116" spans="1:17" x14ac:dyDescent="0.25">
      <c r="A116" s="76" t="s">
        <v>80</v>
      </c>
      <c r="B116" s="274">
        <f>IF(B$9=0,0,B$9/FBT!B$5*1000)</f>
        <v>0</v>
      </c>
      <c r="C116" s="274">
        <f>IF(C$9=0,0,C$9/FBT!C$5*1000)</f>
        <v>0</v>
      </c>
      <c r="D116" s="274">
        <f>IF(D$9=0,0,D$9/FBT!D$5*1000)</f>
        <v>0</v>
      </c>
      <c r="E116" s="274">
        <f>IF(E$9=0,0,E$9/FBT!E$5*1000)</f>
        <v>0</v>
      </c>
      <c r="F116" s="274">
        <f>IF(F$9=0,0,F$9/FBT!F$5*1000)</f>
        <v>0</v>
      </c>
      <c r="G116" s="274">
        <f>IF(G$9=0,0,G$9/FBT!G$5*1000)</f>
        <v>0</v>
      </c>
      <c r="H116" s="274">
        <f>IF(H$9=0,0,H$9/FBT!H$5*1000)</f>
        <v>0</v>
      </c>
      <c r="I116" s="274">
        <f>IF(I$9=0,0,I$9/FBT!I$5*1000)</f>
        <v>0</v>
      </c>
      <c r="J116" s="274">
        <f>IF(J$9=0,0,J$9/FBT!J$5*1000)</f>
        <v>0</v>
      </c>
      <c r="K116" s="274">
        <f>IF(K$9=0,0,K$9/FBT!K$5*1000)</f>
        <v>0</v>
      </c>
      <c r="L116" s="274">
        <f>IF(L$9=0,0,L$9/FBT!L$5*1000)</f>
        <v>4.0994656104759848</v>
      </c>
      <c r="M116" s="274">
        <f>IF(M$9=0,0,M$9/FBT!M$5*1000)</f>
        <v>4.0994656104759848</v>
      </c>
      <c r="N116" s="274">
        <f>IF(N$9=0,0,N$9/FBT!N$5*1000)</f>
        <v>4.0994656104759848</v>
      </c>
      <c r="O116" s="274">
        <f>IF(O$9=0,0,O$9/FBT!O$5*1000)</f>
        <v>4.0994656104759857</v>
      </c>
      <c r="P116" s="274">
        <f>IF(P$9=0,0,P$9/FBT!P$5*1000)</f>
        <v>4.0554055889039224</v>
      </c>
      <c r="Q116" s="274">
        <f>IF(Q$9=0,0,Q$9/FBT!Q$5*1000)</f>
        <v>4.0554055889039224</v>
      </c>
    </row>
    <row r="117" spans="1:17" x14ac:dyDescent="0.25">
      <c r="A117" s="129" t="s">
        <v>79</v>
      </c>
      <c r="B117" s="273">
        <f>IF(B$10=0,0,B$10/FBT!B$5*1000)</f>
        <v>0</v>
      </c>
      <c r="C117" s="273">
        <f>IF(C$10=0,0,C$10/FBT!C$5*1000)</f>
        <v>0</v>
      </c>
      <c r="D117" s="273">
        <f>IF(D$10=0,0,D$10/FBT!D$5*1000)</f>
        <v>0</v>
      </c>
      <c r="E117" s="273">
        <f>IF(E$10=0,0,E$10/FBT!E$5*1000)</f>
        <v>0</v>
      </c>
      <c r="F117" s="273">
        <f>IF(F$10=0,0,F$10/FBT!F$5*1000)</f>
        <v>0</v>
      </c>
      <c r="G117" s="273">
        <f>IF(G$10=0,0,G$10/FBT!G$5*1000)</f>
        <v>0</v>
      </c>
      <c r="H117" s="273">
        <f>IF(H$10=0,0,H$10/FBT!H$5*1000)</f>
        <v>0</v>
      </c>
      <c r="I117" s="273">
        <f>IF(I$10=0,0,I$10/FBT!I$5*1000)</f>
        <v>0</v>
      </c>
      <c r="J117" s="273">
        <f>IF(J$10=0,0,J$10/FBT!J$5*1000)</f>
        <v>0</v>
      </c>
      <c r="K117" s="273">
        <f>IF(K$10=0,0,K$10/FBT!K$5*1000)</f>
        <v>0</v>
      </c>
      <c r="L117" s="273">
        <f>IF(L$10=0,0,L$10/FBT!L$5*1000)</f>
        <v>2.7329770736506571</v>
      </c>
      <c r="M117" s="273">
        <f>IF(M$10=0,0,M$10/FBT!M$5*1000)</f>
        <v>2.7329770736506571</v>
      </c>
      <c r="N117" s="273">
        <f>IF(N$10=0,0,N$10/FBT!N$5*1000)</f>
        <v>2.7329770736506571</v>
      </c>
      <c r="O117" s="273">
        <f>IF(O$10=0,0,O$10/FBT!O$5*1000)</f>
        <v>2.7329770736506571</v>
      </c>
      <c r="P117" s="273">
        <f>IF(P$10=0,0,P$10/FBT!P$5*1000)</f>
        <v>2.7036037259359489</v>
      </c>
      <c r="Q117" s="273">
        <f>IF(Q$10=0,0,Q$10/FBT!Q$5*1000)</f>
        <v>2.7036037259359489</v>
      </c>
    </row>
    <row r="118" spans="1:17" x14ac:dyDescent="0.25">
      <c r="A118" s="127" t="s">
        <v>263</v>
      </c>
      <c r="B118" s="296">
        <f>IF(B$15=0,0,B$15/FBT!B$5*1000)</f>
        <v>0</v>
      </c>
      <c r="C118" s="296">
        <f>IF(C$15=0,0,C$15/FBT!C$5*1000)</f>
        <v>0</v>
      </c>
      <c r="D118" s="296">
        <f>IF(D$15=0,0,D$15/FBT!D$5*1000)</f>
        <v>0</v>
      </c>
      <c r="E118" s="296">
        <f>IF(E$15=0,0,E$15/FBT!E$5*1000)</f>
        <v>0</v>
      </c>
      <c r="F118" s="296">
        <f>IF(F$15=0,0,F$15/FBT!F$5*1000)</f>
        <v>0</v>
      </c>
      <c r="G118" s="296">
        <f>IF(G$15=0,0,G$15/FBT!G$5*1000)</f>
        <v>0</v>
      </c>
      <c r="H118" s="296">
        <f>IF(H$15=0,0,H$15/FBT!H$5*1000)</f>
        <v>0</v>
      </c>
      <c r="I118" s="296">
        <f>IF(I$15=0,0,I$15/FBT!I$5*1000)</f>
        <v>0</v>
      </c>
      <c r="J118" s="296">
        <f>IF(J$15=0,0,J$15/FBT!J$5*1000)</f>
        <v>0</v>
      </c>
      <c r="K118" s="296">
        <f>IF(K$15=0,0,K$15/FBT!K$5*1000)</f>
        <v>0</v>
      </c>
      <c r="L118" s="296">
        <f>IF(L$15=0,0,L$15/FBT!L$5*1000)</f>
        <v>6.0211404115101974</v>
      </c>
      <c r="M118" s="296">
        <f>IF(M$15=0,0,M$15/FBT!M$5*1000)</f>
        <v>6.0211404115101965</v>
      </c>
      <c r="N118" s="296">
        <f>IF(N$15=0,0,N$15/FBT!N$5*1000)</f>
        <v>6.0211404115101965</v>
      </c>
      <c r="O118" s="296">
        <f>IF(O$15=0,0,O$15/FBT!O$5*1000)</f>
        <v>6.0211404115101956</v>
      </c>
      <c r="P118" s="296">
        <f>IF(P$15=0,0,P$15/FBT!P$5*1000)</f>
        <v>5.9564267142561897</v>
      </c>
      <c r="Q118" s="296">
        <f>IF(Q$15=0,0,Q$15/FBT!Q$5*1000)</f>
        <v>5.9564267142561889</v>
      </c>
    </row>
    <row r="119" spans="1:17" x14ac:dyDescent="0.25">
      <c r="A119" s="127" t="s">
        <v>262</v>
      </c>
      <c r="B119" s="296">
        <f>IF(B$24=0,0,B$24/FBT!B$5*1000)</f>
        <v>0</v>
      </c>
      <c r="C119" s="296">
        <f>IF(C$24=0,0,C$24/FBT!C$5*1000)</f>
        <v>0</v>
      </c>
      <c r="D119" s="296">
        <f>IF(D$24=0,0,D$24/FBT!D$5*1000)</f>
        <v>0</v>
      </c>
      <c r="E119" s="296">
        <f>IF(E$24=0,0,E$24/FBT!E$5*1000)</f>
        <v>0</v>
      </c>
      <c r="F119" s="296">
        <f>IF(F$24=0,0,F$24/FBT!F$5*1000)</f>
        <v>0</v>
      </c>
      <c r="G119" s="296">
        <f>IF(G$24=0,0,G$24/FBT!G$5*1000)</f>
        <v>0</v>
      </c>
      <c r="H119" s="296">
        <f>IF(H$24=0,0,H$24/FBT!H$5*1000)</f>
        <v>0</v>
      </c>
      <c r="I119" s="296">
        <f>IF(I$24=0,0,I$24/FBT!I$5*1000)</f>
        <v>0</v>
      </c>
      <c r="J119" s="296">
        <f>IF(J$24=0,0,J$24/FBT!J$5*1000)</f>
        <v>0</v>
      </c>
      <c r="K119" s="296">
        <f>IF(K$24=0,0,K$24/FBT!K$5*1000)</f>
        <v>0</v>
      </c>
      <c r="L119" s="296">
        <f>IF(L$24=0,0,L$24/FBT!L$5*1000)</f>
        <v>5.0176170095918318</v>
      </c>
      <c r="M119" s="296">
        <f>IF(M$24=0,0,M$24/FBT!M$5*1000)</f>
        <v>5.0176170095918309</v>
      </c>
      <c r="N119" s="296">
        <f>IF(N$24=0,0,N$24/FBT!N$5*1000)</f>
        <v>5.0176170095918318</v>
      </c>
      <c r="O119" s="296">
        <f>IF(O$24=0,0,O$24/FBT!O$5*1000)</f>
        <v>5.0176170095918327</v>
      </c>
      <c r="P119" s="296">
        <f>IF(P$24=0,0,P$24/FBT!P$5*1000)</f>
        <v>4.9636889285468264</v>
      </c>
      <c r="Q119" s="296">
        <f>IF(Q$24=0,0,Q$24/FBT!Q$5*1000)</f>
        <v>4.9636889285468255</v>
      </c>
    </row>
    <row r="120" spans="1:17" x14ac:dyDescent="0.25">
      <c r="A120" s="127" t="s">
        <v>261</v>
      </c>
      <c r="B120" s="296">
        <f>IF(B$33=0,0,B$33/FBT!B$5*1000)</f>
        <v>0</v>
      </c>
      <c r="C120" s="296">
        <f>IF(C$33=0,0,C$33/FBT!C$5*1000)</f>
        <v>0</v>
      </c>
      <c r="D120" s="296">
        <f>IF(D$33=0,0,D$33/FBT!D$5*1000)</f>
        <v>0</v>
      </c>
      <c r="E120" s="296">
        <f>IF(E$33=0,0,E$33/FBT!E$5*1000)</f>
        <v>0</v>
      </c>
      <c r="F120" s="296">
        <f>IF(F$33=0,0,F$33/FBT!F$5*1000)</f>
        <v>0</v>
      </c>
      <c r="G120" s="296">
        <f>IF(G$33=0,0,G$33/FBT!G$5*1000)</f>
        <v>0</v>
      </c>
      <c r="H120" s="296">
        <f>IF(H$33=0,0,H$33/FBT!H$5*1000)</f>
        <v>0</v>
      </c>
      <c r="I120" s="296">
        <f>IF(I$33=0,0,I$33/FBT!I$5*1000)</f>
        <v>0</v>
      </c>
      <c r="J120" s="296">
        <f>IF(J$33=0,0,J$33/FBT!J$5*1000)</f>
        <v>0</v>
      </c>
      <c r="K120" s="296">
        <f>IF(K$33=0,0,K$33/FBT!K$5*1000)</f>
        <v>0</v>
      </c>
      <c r="L120" s="296">
        <f>IF(L$33=0,0,L$33/FBT!L$5*1000)</f>
        <v>0</v>
      </c>
      <c r="M120" s="296">
        <f>IF(M$33=0,0,M$33/FBT!M$5*1000)</f>
        <v>0</v>
      </c>
      <c r="N120" s="296">
        <f>IF(N$33=0,0,N$33/FBT!N$5*1000)</f>
        <v>0</v>
      </c>
      <c r="O120" s="296">
        <f>IF(O$33=0,0,O$33/FBT!O$5*1000)</f>
        <v>0</v>
      </c>
      <c r="P120" s="296">
        <f>IF(P$33=0,0,P$33/FBT!P$5*1000)</f>
        <v>0</v>
      </c>
      <c r="Q120" s="296">
        <f>IF(Q$33=0,0,Q$33/FBT!Q$5*1000)</f>
        <v>0</v>
      </c>
    </row>
    <row r="121" spans="1:17" x14ac:dyDescent="0.25">
      <c r="A121" s="127" t="s">
        <v>260</v>
      </c>
      <c r="B121" s="296">
        <f>IF(B$44=0,0,B$44/FBT!B$5*1000)</f>
        <v>0</v>
      </c>
      <c r="C121" s="296">
        <f>IF(C$44=0,0,C$44/FBT!C$5*1000)</f>
        <v>0</v>
      </c>
      <c r="D121" s="296">
        <f>IF(D$44=0,0,D$44/FBT!D$5*1000)</f>
        <v>0</v>
      </c>
      <c r="E121" s="296">
        <f>IF(E$44=0,0,E$44/FBT!E$5*1000)</f>
        <v>0</v>
      </c>
      <c r="F121" s="296">
        <f>IF(F$44=0,0,F$44/FBT!F$5*1000)</f>
        <v>0</v>
      </c>
      <c r="G121" s="296">
        <f>IF(G$44=0,0,G$44/FBT!G$5*1000)</f>
        <v>0</v>
      </c>
      <c r="H121" s="296">
        <f>IF(H$44=0,0,H$44/FBT!H$5*1000)</f>
        <v>0</v>
      </c>
      <c r="I121" s="296">
        <f>IF(I$44=0,0,I$44/FBT!I$5*1000)</f>
        <v>0</v>
      </c>
      <c r="J121" s="296">
        <f>IF(J$44=0,0,J$44/FBT!J$5*1000)</f>
        <v>0</v>
      </c>
      <c r="K121" s="296">
        <f>IF(K$44=0,0,K$44/FBT!K$5*1000)</f>
        <v>0</v>
      </c>
      <c r="L121" s="296">
        <f>IF(L$44=0,0,L$44/FBT!L$5*1000)</f>
        <v>9.5334723182244794</v>
      </c>
      <c r="M121" s="296">
        <f>IF(M$44=0,0,M$44/FBT!M$5*1000)</f>
        <v>9.5334723182244794</v>
      </c>
      <c r="N121" s="296">
        <f>IF(N$44=0,0,N$44/FBT!N$5*1000)</f>
        <v>9.5334723182244794</v>
      </c>
      <c r="O121" s="296">
        <f>IF(O$44=0,0,O$44/FBT!O$5*1000)</f>
        <v>9.5334723182244776</v>
      </c>
      <c r="P121" s="296">
        <f>IF(P$44=0,0,P$44/FBT!P$5*1000)</f>
        <v>9.4310089642389681</v>
      </c>
      <c r="Q121" s="296">
        <f>IF(Q$44=0,0,Q$44/FBT!Q$5*1000)</f>
        <v>9.4310089642389663</v>
      </c>
    </row>
    <row r="122" spans="1:17" x14ac:dyDescent="0.25">
      <c r="A122" s="127" t="s">
        <v>259</v>
      </c>
      <c r="B122" s="296">
        <f>IF(B$65=0,0,B$65/FBT!B$5*1000)</f>
        <v>0</v>
      </c>
      <c r="C122" s="296">
        <f>IF(C$65=0,0,C$65/FBT!C$5*1000)</f>
        <v>0</v>
      </c>
      <c r="D122" s="296">
        <f>IF(D$65=0,0,D$65/FBT!D$5*1000)</f>
        <v>0</v>
      </c>
      <c r="E122" s="296">
        <f>IF(E$65=0,0,E$65/FBT!E$5*1000)</f>
        <v>0</v>
      </c>
      <c r="F122" s="296">
        <f>IF(F$65=0,0,F$65/FBT!F$5*1000)</f>
        <v>0</v>
      </c>
      <c r="G122" s="296">
        <f>IF(G$65=0,0,G$65/FBT!G$5*1000)</f>
        <v>0</v>
      </c>
      <c r="H122" s="296">
        <f>IF(H$65=0,0,H$65/FBT!H$5*1000)</f>
        <v>0</v>
      </c>
      <c r="I122" s="296">
        <f>IF(I$65=0,0,I$65/FBT!I$5*1000)</f>
        <v>0</v>
      </c>
      <c r="J122" s="296">
        <f>IF(J$65=0,0,J$65/FBT!J$5*1000)</f>
        <v>0</v>
      </c>
      <c r="K122" s="296">
        <f>IF(K$65=0,0,K$65/FBT!K$5*1000)</f>
        <v>0</v>
      </c>
      <c r="L122" s="296">
        <f>IF(L$65=0,0,L$65/FBT!L$5*1000)</f>
        <v>8.6303012564979475</v>
      </c>
      <c r="M122" s="296">
        <f>IF(M$65=0,0,M$65/FBT!M$5*1000)</f>
        <v>8.6303012564979475</v>
      </c>
      <c r="N122" s="296">
        <f>IF(N$65=0,0,N$65/FBT!N$5*1000)</f>
        <v>8.6303012564979475</v>
      </c>
      <c r="O122" s="296">
        <f>IF(O$65=0,0,O$65/FBT!O$5*1000)</f>
        <v>8.6303012564979475</v>
      </c>
      <c r="P122" s="296">
        <f>IF(P$65=0,0,P$65/FBT!P$5*1000)</f>
        <v>8.5375449571005362</v>
      </c>
      <c r="Q122" s="296">
        <f>IF(Q$65=0,0,Q$65/FBT!Q$5*1000)</f>
        <v>8.5375449571005362</v>
      </c>
    </row>
    <row r="123" spans="1:17" x14ac:dyDescent="0.25">
      <c r="A123" s="72" t="s">
        <v>258</v>
      </c>
      <c r="B123" s="295">
        <f>IF(B$79=0,0,B$79/FBT!B$5*1000)</f>
        <v>0</v>
      </c>
      <c r="C123" s="295">
        <f>IF(C$79=0,0,C$79/FBT!C$5*1000)</f>
        <v>0</v>
      </c>
      <c r="D123" s="295">
        <f>IF(D$79=0,0,D$79/FBT!D$5*1000)</f>
        <v>0</v>
      </c>
      <c r="E123" s="295">
        <f>IF(E$79=0,0,E$79/FBT!E$5*1000)</f>
        <v>0</v>
      </c>
      <c r="F123" s="295">
        <f>IF(F$79=0,0,F$79/FBT!F$5*1000)</f>
        <v>0</v>
      </c>
      <c r="G123" s="295">
        <f>IF(G$79=0,0,G$79/FBT!G$5*1000)</f>
        <v>0</v>
      </c>
      <c r="H123" s="295">
        <f>IF(H$79=0,0,H$79/FBT!H$5*1000)</f>
        <v>0</v>
      </c>
      <c r="I123" s="295">
        <f>IF(I$79=0,0,I$79/FBT!I$5*1000)</f>
        <v>0</v>
      </c>
      <c r="J123" s="295">
        <f>IF(J$79=0,0,J$79/FBT!J$5*1000)</f>
        <v>0</v>
      </c>
      <c r="K123" s="295">
        <f>IF(K$79=0,0,K$79/FBT!K$5*1000)</f>
        <v>0</v>
      </c>
      <c r="L123" s="295">
        <f>IF(L$79=0,0,L$79/FBT!L$5*1000)</f>
        <v>58.856647522512169</v>
      </c>
      <c r="M123" s="295">
        <f>IF(M$79=0,0,M$79/FBT!M$5*1000)</f>
        <v>58.856647522512162</v>
      </c>
      <c r="N123" s="295">
        <f>IF(N$79=0,0,N$79/FBT!N$5*1000)</f>
        <v>58.856647522512176</v>
      </c>
      <c r="O123" s="295">
        <f>IF(O$79=0,0,O$79/FBT!O$5*1000)</f>
        <v>58.856647522512169</v>
      </c>
      <c r="P123" s="295">
        <f>IF(P$79=0,0,P$79/FBT!P$5*1000)</f>
        <v>58.224071131854238</v>
      </c>
      <c r="Q123" s="295">
        <f>IF(Q$79=0,0,Q$79/FBT!Q$5*1000)</f>
        <v>58.224071131854252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2.6146279225707674</v>
      </c>
      <c r="M5" s="96">
        <v>2.6152186181235137</v>
      </c>
      <c r="N5" s="96">
        <v>2.5747149580353712</v>
      </c>
      <c r="O5" s="96">
        <v>2.5303158923203637</v>
      </c>
      <c r="P5" s="96">
        <v>2.6925555551329414</v>
      </c>
      <c r="Q5" s="96">
        <v>2.7808987072101337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4.7284401671910302E-2</v>
      </c>
      <c r="M6" s="160">
        <v>4.7295084142460225E-2</v>
      </c>
      <c r="N6" s="160">
        <v>4.6562593176438877E-2</v>
      </c>
      <c r="O6" s="160">
        <v>4.5759655504503595E-2</v>
      </c>
      <c r="P6" s="160">
        <v>4.8693688801295779E-2</v>
      </c>
      <c r="Q6" s="160">
        <v>5.0291336042695027E-2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1.3818192889123183E-2</v>
      </c>
      <c r="M7" s="159">
        <v>1.3821314688984699E-2</v>
      </c>
      <c r="N7" s="159">
        <v>1.3607254637463817E-2</v>
      </c>
      <c r="O7" s="159">
        <v>1.3372607539553378E-2</v>
      </c>
      <c r="P7" s="159">
        <v>1.4230036979382145E-2</v>
      </c>
      <c r="Q7" s="159">
        <v>1.4696926629453473E-2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0.17213252676893279</v>
      </c>
      <c r="M8" s="159">
        <v>0.17217141487120069</v>
      </c>
      <c r="N8" s="159">
        <v>0.16950487968499842</v>
      </c>
      <c r="O8" s="159">
        <v>0.16658189270787244</v>
      </c>
      <c r="P8" s="159">
        <v>0.1772628476770256</v>
      </c>
      <c r="Q8" s="159">
        <v>0.18307886832704126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9.211774803582827E-2</v>
      </c>
      <c r="M9" s="159">
        <v>9.2138559235626166E-2</v>
      </c>
      <c r="N9" s="159">
        <v>9.0711547031587653E-2</v>
      </c>
      <c r="O9" s="159">
        <v>8.9147293122549653E-2</v>
      </c>
      <c r="P9" s="159">
        <v>9.486326985919076E-2</v>
      </c>
      <c r="Q9" s="159">
        <v>9.7975747987909062E-2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0.10723655802755978</v>
      </c>
      <c r="M10" s="158">
        <v>0.10726078486204428</v>
      </c>
      <c r="N10" s="158">
        <v>0.10559956451865407</v>
      </c>
      <c r="O10" s="158">
        <v>0.10377857769838193</v>
      </c>
      <c r="P10" s="158">
        <v>0.11043268816105406</v>
      </c>
      <c r="Q10" s="158">
        <v>0.11405600124215533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0.10723655802755978</v>
      </c>
      <c r="M14" s="157">
        <v>0.10726078486204428</v>
      </c>
      <c r="N14" s="157">
        <v>0.10559956451865407</v>
      </c>
      <c r="O14" s="157">
        <v>0.10377857769838193</v>
      </c>
      <c r="P14" s="157">
        <v>0.11043268816105406</v>
      </c>
      <c r="Q14" s="157">
        <v>0.11405600124215533</v>
      </c>
    </row>
    <row r="15" spans="1:17" x14ac:dyDescent="0.25">
      <c r="A15" s="156" t="s">
        <v>263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0.18869057891496757</v>
      </c>
      <c r="M15" s="204">
        <v>0.18873320780485586</v>
      </c>
      <c r="N15" s="204">
        <v>0.18581016892646268</v>
      </c>
      <c r="O15" s="204">
        <v>0.18260600922911985</v>
      </c>
      <c r="P15" s="204">
        <v>0.19431440400101346</v>
      </c>
      <c r="Q15" s="204">
        <v>0.20068988877447538</v>
      </c>
    </row>
    <row r="16" spans="1:17" x14ac:dyDescent="0.25">
      <c r="A16" s="152" t="s">
        <v>277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0.18847490787315005</v>
      </c>
      <c r="M22" s="264">
        <v>0.18851748803873453</v>
      </c>
      <c r="N22" s="264">
        <v>0.18559779015830638</v>
      </c>
      <c r="O22" s="264">
        <v>0.18239729277661307</v>
      </c>
      <c r="P22" s="264">
        <v>0.19409230499537133</v>
      </c>
      <c r="Q22" s="264">
        <v>0.20046050266710783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2.1567104181752166E-4</v>
      </c>
      <c r="M23" s="264">
        <v>2.1571976612133487E-4</v>
      </c>
      <c r="N23" s="264">
        <v>2.1237876815629998E-4</v>
      </c>
      <c r="O23" s="264">
        <v>2.0871645250678862E-4</v>
      </c>
      <c r="P23" s="264">
        <v>2.2209900564211524E-4</v>
      </c>
      <c r="Q23" s="264">
        <v>2.2938610736754857E-4</v>
      </c>
    </row>
    <row r="24" spans="1:17" x14ac:dyDescent="0.25">
      <c r="A24" s="156" t="s">
        <v>262</v>
      </c>
      <c r="B24" s="204">
        <v>0</v>
      </c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8.5768444961348889E-2</v>
      </c>
      <c r="M24" s="204">
        <v>8.5787821729479935E-2</v>
      </c>
      <c r="N24" s="204">
        <v>8.445916769384669E-2</v>
      </c>
      <c r="O24" s="204">
        <v>8.3002731467781796E-2</v>
      </c>
      <c r="P24" s="204">
        <v>8.8324729091369764E-2</v>
      </c>
      <c r="Q24" s="204">
        <v>9.122267671567065E-2</v>
      </c>
    </row>
    <row r="25" spans="1:17" x14ac:dyDescent="0.25">
      <c r="A25" s="152" t="s">
        <v>274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8.5297889961019752E-2</v>
      </c>
      <c r="M31" s="264">
        <v>8.5317160421578844E-2</v>
      </c>
      <c r="N31" s="264">
        <v>8.3995795836051129E-2</v>
      </c>
      <c r="O31" s="264">
        <v>8.254735011685789E-2</v>
      </c>
      <c r="P31" s="264">
        <v>8.7840149442696053E-2</v>
      </c>
      <c r="Q31" s="264">
        <v>9.0722197935959634E-2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4.7055500032913835E-4</v>
      </c>
      <c r="M32" s="264">
        <v>4.7066130790109442E-4</v>
      </c>
      <c r="N32" s="264">
        <v>4.6337185779556355E-4</v>
      </c>
      <c r="O32" s="264">
        <v>4.5538135092390244E-4</v>
      </c>
      <c r="P32" s="264">
        <v>4.8457964867370612E-4</v>
      </c>
      <c r="Q32" s="264">
        <v>5.0047877971101532E-4</v>
      </c>
    </row>
    <row r="33" spans="1:17" x14ac:dyDescent="0.25">
      <c r="A33" s="156" t="s">
        <v>261</v>
      </c>
      <c r="B33" s="204">
        <v>0</v>
      </c>
      <c r="C33" s="204">
        <v>0</v>
      </c>
      <c r="D33" s="204">
        <v>0</v>
      </c>
      <c r="E33" s="204">
        <v>0</v>
      </c>
      <c r="F33" s="204"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v>0</v>
      </c>
      <c r="O33" s="204">
        <v>0</v>
      </c>
      <c r="P33" s="204">
        <v>0</v>
      </c>
      <c r="Q33" s="204">
        <v>0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29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0</v>
      </c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0</v>
      </c>
      <c r="K44" s="204">
        <v>0</v>
      </c>
      <c r="L44" s="204">
        <v>0.22369714521454154</v>
      </c>
      <c r="M44" s="204">
        <v>0.22374768277198884</v>
      </c>
      <c r="N44" s="204">
        <v>0.22028235103042729</v>
      </c>
      <c r="O44" s="204">
        <v>0.21648374390743946</v>
      </c>
      <c r="P44" s="204">
        <v>0.23036432289860231</v>
      </c>
      <c r="Q44" s="204">
        <v>0.23792261092433847</v>
      </c>
    </row>
    <row r="45" spans="1:17" x14ac:dyDescent="0.25">
      <c r="A45" s="299" t="s">
        <v>271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0.20255668027676715</v>
      </c>
      <c r="M62" s="302">
        <v>0.20260244178997736</v>
      </c>
      <c r="N62" s="302">
        <v>0.19946460070150385</v>
      </c>
      <c r="O62" s="302">
        <v>0.19602498037121241</v>
      </c>
      <c r="P62" s="302">
        <v>0.20859377734031478</v>
      </c>
      <c r="Q62" s="302">
        <v>0.21543777049722537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1.994105470177129E-2</v>
      </c>
      <c r="M63" s="151">
        <v>1.9945559775792616E-2</v>
      </c>
      <c r="N63" s="151">
        <v>1.9636649397200213E-2</v>
      </c>
      <c r="O63" s="151">
        <v>1.9298029821356321E-2</v>
      </c>
      <c r="P63" s="151">
        <v>2.0535387520711719E-2</v>
      </c>
      <c r="Q63" s="151">
        <v>2.1209156668853483E-2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1.1994102360030911E-3</v>
      </c>
      <c r="M64" s="300">
        <v>1.1996812062188564E-3</v>
      </c>
      <c r="N64" s="300">
        <v>1.1811009317232244E-3</v>
      </c>
      <c r="O64" s="300">
        <v>1.1607337148707424E-3</v>
      </c>
      <c r="P64" s="300">
        <v>1.2351580375758136E-3</v>
      </c>
      <c r="Q64" s="300">
        <v>1.2756837582596115E-3</v>
      </c>
    </row>
    <row r="65" spans="1:17" x14ac:dyDescent="0.25">
      <c r="A65" s="156" t="s">
        <v>259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0.27645961268459129</v>
      </c>
      <c r="M65" s="204">
        <v>0.27652207031472559</v>
      </c>
      <c r="N65" s="204">
        <v>0.27223938592831148</v>
      </c>
      <c r="O65" s="204">
        <v>0.26754481795358409</v>
      </c>
      <c r="P65" s="204">
        <v>0.28469934841508993</v>
      </c>
      <c r="Q65" s="204">
        <v>0.29404037678695205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0.27645961268459129</v>
      </c>
      <c r="M78" s="298">
        <v>0.27652207031472559</v>
      </c>
      <c r="N78" s="298">
        <v>0.27223938592831148</v>
      </c>
      <c r="O78" s="298">
        <v>0.26754481795358409</v>
      </c>
      <c r="P78" s="298">
        <v>0.28469934841508993</v>
      </c>
      <c r="Q78" s="298">
        <v>0.29404037678695205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1.4074227134019637</v>
      </c>
      <c r="M79" s="278">
        <v>1.4077406777021471</v>
      </c>
      <c r="N79" s="278">
        <v>1.3859380454071804</v>
      </c>
      <c r="O79" s="278">
        <v>1.3620385631895773</v>
      </c>
      <c r="P79" s="278">
        <v>1.4493702192489175</v>
      </c>
      <c r="Q79" s="278">
        <v>1.496924273779443</v>
      </c>
    </row>
    <row r="81" spans="1:17" ht="12.75" x14ac:dyDescent="0.25">
      <c r="A81" s="98" t="s">
        <v>90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</v>
      </c>
      <c r="C83" s="77">
        <f t="shared" si="0"/>
        <v>0</v>
      </c>
      <c r="D83" s="77">
        <f t="shared" si="0"/>
        <v>0</v>
      </c>
      <c r="E83" s="77">
        <f t="shared" si="0"/>
        <v>0</v>
      </c>
      <c r="F83" s="77">
        <f t="shared" si="0"/>
        <v>0</v>
      </c>
      <c r="G83" s="77">
        <f t="shared" si="0"/>
        <v>0</v>
      </c>
      <c r="H83" s="77">
        <f t="shared" si="0"/>
        <v>0</v>
      </c>
      <c r="I83" s="77">
        <f t="shared" si="0"/>
        <v>0</v>
      </c>
      <c r="J83" s="77">
        <f t="shared" si="0"/>
        <v>0</v>
      </c>
      <c r="K83" s="77">
        <f t="shared" si="0"/>
        <v>0</v>
      </c>
      <c r="L83" s="77">
        <f t="shared" si="0"/>
        <v>1</v>
      </c>
      <c r="M83" s="77">
        <f t="shared" si="0"/>
        <v>0.99999999999999989</v>
      </c>
      <c r="N83" s="77">
        <f t="shared" si="0"/>
        <v>1</v>
      </c>
      <c r="O83" s="77">
        <f t="shared" si="0"/>
        <v>0.99999999999999989</v>
      </c>
      <c r="P83" s="77">
        <f t="shared" si="0"/>
        <v>1</v>
      </c>
      <c r="Q83" s="77">
        <f t="shared" si="0"/>
        <v>1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1.8084562343929647E-2</v>
      </c>
      <c r="M84" s="203">
        <f t="shared" si="1"/>
        <v>1.8084562343929647E-2</v>
      </c>
      <c r="N84" s="203">
        <f t="shared" si="1"/>
        <v>1.8084562343929647E-2</v>
      </c>
      <c r="O84" s="203">
        <f t="shared" si="1"/>
        <v>1.8084562343929647E-2</v>
      </c>
      <c r="P84" s="203">
        <f t="shared" si="1"/>
        <v>1.8084562343929647E-2</v>
      </c>
      <c r="Q84" s="203">
        <f t="shared" si="1"/>
        <v>1.8084562343929651E-2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5.2849557559749424E-3</v>
      </c>
      <c r="M85" s="202">
        <f t="shared" si="2"/>
        <v>5.2849557559749424E-3</v>
      </c>
      <c r="N85" s="202">
        <f t="shared" si="2"/>
        <v>5.2849557559749424E-3</v>
      </c>
      <c r="O85" s="202">
        <f t="shared" si="2"/>
        <v>5.2849557559749424E-3</v>
      </c>
      <c r="P85" s="202">
        <f t="shared" si="2"/>
        <v>5.2849557559749424E-3</v>
      </c>
      <c r="Q85" s="202">
        <f t="shared" si="2"/>
        <v>5.2849557559749424E-3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6.5834425343277062E-2</v>
      </c>
      <c r="M86" s="202">
        <f t="shared" si="3"/>
        <v>6.5834425343277075E-2</v>
      </c>
      <c r="N86" s="202">
        <f t="shared" si="3"/>
        <v>6.5834425343277075E-2</v>
      </c>
      <c r="O86" s="202">
        <f t="shared" si="3"/>
        <v>6.5834425343277048E-2</v>
      </c>
      <c r="P86" s="202">
        <f t="shared" si="3"/>
        <v>6.5834425343277075E-2</v>
      </c>
      <c r="Q86" s="202">
        <f t="shared" si="3"/>
        <v>6.5834425343277075E-2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3.5231685258396463E-2</v>
      </c>
      <c r="M87" s="202">
        <f t="shared" si="4"/>
        <v>3.5231685258396463E-2</v>
      </c>
      <c r="N87" s="202">
        <f t="shared" si="4"/>
        <v>3.5231685258396463E-2</v>
      </c>
      <c r="O87" s="202">
        <f t="shared" si="4"/>
        <v>3.5231685258396463E-2</v>
      </c>
      <c r="P87" s="202">
        <f t="shared" si="4"/>
        <v>3.5231685258396463E-2</v>
      </c>
      <c r="Q87" s="202">
        <f t="shared" si="4"/>
        <v>3.523168525839647E-2</v>
      </c>
    </row>
    <row r="88" spans="1:17" x14ac:dyDescent="0.25">
      <c r="A88" s="129" t="s">
        <v>79</v>
      </c>
      <c r="B88" s="201">
        <f t="shared" ref="B88:Q88" si="5">IF(B$10=0,0,B$10/B$5)</f>
        <v>0</v>
      </c>
      <c r="C88" s="201">
        <f t="shared" si="5"/>
        <v>0</v>
      </c>
      <c r="D88" s="201">
        <f t="shared" si="5"/>
        <v>0</v>
      </c>
      <c r="E88" s="201">
        <f t="shared" si="5"/>
        <v>0</v>
      </c>
      <c r="F88" s="201">
        <f t="shared" si="5"/>
        <v>0</v>
      </c>
      <c r="G88" s="201">
        <f t="shared" si="5"/>
        <v>0</v>
      </c>
      <c r="H88" s="201">
        <f t="shared" si="5"/>
        <v>0</v>
      </c>
      <c r="I88" s="201">
        <f t="shared" si="5"/>
        <v>0</v>
      </c>
      <c r="J88" s="201">
        <f t="shared" si="5"/>
        <v>0</v>
      </c>
      <c r="K88" s="201">
        <f t="shared" si="5"/>
        <v>0</v>
      </c>
      <c r="L88" s="201">
        <f t="shared" si="5"/>
        <v>4.1014079709713387E-2</v>
      </c>
      <c r="M88" s="201">
        <f t="shared" si="5"/>
        <v>4.1014079709713387E-2</v>
      </c>
      <c r="N88" s="201">
        <f t="shared" si="5"/>
        <v>4.1014079709713387E-2</v>
      </c>
      <c r="O88" s="201">
        <f t="shared" si="5"/>
        <v>4.101407970971338E-2</v>
      </c>
      <c r="P88" s="201">
        <f t="shared" si="5"/>
        <v>4.1014079709713394E-2</v>
      </c>
      <c r="Q88" s="201">
        <f t="shared" si="5"/>
        <v>4.1014079709713387E-2</v>
      </c>
    </row>
    <row r="89" spans="1:17" x14ac:dyDescent="0.25">
      <c r="A89" s="127" t="s">
        <v>263</v>
      </c>
      <c r="B89" s="200">
        <f t="shared" ref="B89:Q89" si="6">IF(B$15=0,0,B$15/B$5)</f>
        <v>0</v>
      </c>
      <c r="C89" s="200">
        <f t="shared" si="6"/>
        <v>0</v>
      </c>
      <c r="D89" s="200">
        <f t="shared" si="6"/>
        <v>0</v>
      </c>
      <c r="E89" s="200">
        <f t="shared" si="6"/>
        <v>0</v>
      </c>
      <c r="F89" s="200">
        <f t="shared" si="6"/>
        <v>0</v>
      </c>
      <c r="G89" s="200">
        <f t="shared" si="6"/>
        <v>0</v>
      </c>
      <c r="H89" s="200">
        <f t="shared" si="6"/>
        <v>0</v>
      </c>
      <c r="I89" s="200">
        <f t="shared" si="6"/>
        <v>0</v>
      </c>
      <c r="J89" s="200">
        <f t="shared" si="6"/>
        <v>0</v>
      </c>
      <c r="K89" s="200">
        <f t="shared" si="6"/>
        <v>0</v>
      </c>
      <c r="L89" s="200">
        <f t="shared" si="6"/>
        <v>7.216727752583714E-2</v>
      </c>
      <c r="M89" s="200">
        <f t="shared" si="6"/>
        <v>7.2167277525837126E-2</v>
      </c>
      <c r="N89" s="200">
        <f t="shared" si="6"/>
        <v>7.2167277525837112E-2</v>
      </c>
      <c r="O89" s="200">
        <f t="shared" si="6"/>
        <v>7.2167277525837112E-2</v>
      </c>
      <c r="P89" s="200">
        <f t="shared" si="6"/>
        <v>7.216727752583714E-2</v>
      </c>
      <c r="Q89" s="200">
        <f t="shared" si="6"/>
        <v>7.2167277525837126E-2</v>
      </c>
    </row>
    <row r="90" spans="1:17" x14ac:dyDescent="0.25">
      <c r="A90" s="142" t="s">
        <v>277</v>
      </c>
      <c r="B90" s="199">
        <f t="shared" ref="B90:Q90" si="7">IF(B$16=0,0,B$16/B$5)</f>
        <v>0</v>
      </c>
      <c r="C90" s="199">
        <f t="shared" si="7"/>
        <v>0</v>
      </c>
      <c r="D90" s="199">
        <f t="shared" si="7"/>
        <v>0</v>
      </c>
      <c r="E90" s="199">
        <f t="shared" si="7"/>
        <v>0</v>
      </c>
      <c r="F90" s="199">
        <f t="shared" si="7"/>
        <v>0</v>
      </c>
      <c r="G90" s="199">
        <f t="shared" si="7"/>
        <v>0</v>
      </c>
      <c r="H90" s="199">
        <f t="shared" si="7"/>
        <v>0</v>
      </c>
      <c r="I90" s="199">
        <f t="shared" si="7"/>
        <v>0</v>
      </c>
      <c r="J90" s="199">
        <f t="shared" si="7"/>
        <v>0</v>
      </c>
      <c r="K90" s="199">
        <f t="shared" si="7"/>
        <v>0</v>
      </c>
      <c r="L90" s="199">
        <f t="shared" si="7"/>
        <v>0</v>
      </c>
      <c r="M90" s="199">
        <f t="shared" si="7"/>
        <v>0</v>
      </c>
      <c r="N90" s="199">
        <f t="shared" si="7"/>
        <v>0</v>
      </c>
      <c r="O90" s="199">
        <f t="shared" si="7"/>
        <v>0</v>
      </c>
      <c r="P90" s="199">
        <f t="shared" si="7"/>
        <v>0</v>
      </c>
      <c r="Q90" s="199">
        <f t="shared" si="7"/>
        <v>0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7.2084791203421719E-2</v>
      </c>
      <c r="M91" s="199">
        <f t="shared" si="8"/>
        <v>7.2084791203421705E-2</v>
      </c>
      <c r="N91" s="199">
        <f t="shared" si="8"/>
        <v>7.2084791203421691E-2</v>
      </c>
      <c r="O91" s="199">
        <f t="shared" si="8"/>
        <v>7.2084791203421691E-2</v>
      </c>
      <c r="P91" s="199">
        <f t="shared" si="8"/>
        <v>7.2084791203421719E-2</v>
      </c>
      <c r="Q91" s="199">
        <f t="shared" si="8"/>
        <v>7.2084791203421705E-2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8.2486322415416003E-5</v>
      </c>
      <c r="M92" s="199">
        <f t="shared" si="9"/>
        <v>8.2486322415416003E-5</v>
      </c>
      <c r="N92" s="199">
        <f t="shared" si="9"/>
        <v>8.248632241541603E-5</v>
      </c>
      <c r="O92" s="199">
        <f t="shared" si="9"/>
        <v>8.248632241541603E-5</v>
      </c>
      <c r="P92" s="199">
        <f t="shared" si="9"/>
        <v>8.2486322415416003E-5</v>
      </c>
      <c r="Q92" s="199">
        <f t="shared" si="9"/>
        <v>8.2486322415415976E-5</v>
      </c>
    </row>
    <row r="93" spans="1:17" x14ac:dyDescent="0.25">
      <c r="A93" s="127" t="s">
        <v>262</v>
      </c>
      <c r="B93" s="200">
        <f t="shared" ref="B93:Q93" si="10">IF(B$24=0,0,B$24/B$5)</f>
        <v>0</v>
      </c>
      <c r="C93" s="200">
        <f t="shared" si="10"/>
        <v>0</v>
      </c>
      <c r="D93" s="200">
        <f t="shared" si="10"/>
        <v>0</v>
      </c>
      <c r="E93" s="200">
        <f t="shared" si="10"/>
        <v>0</v>
      </c>
      <c r="F93" s="200">
        <f t="shared" si="10"/>
        <v>0</v>
      </c>
      <c r="G93" s="200">
        <f t="shared" si="10"/>
        <v>0</v>
      </c>
      <c r="H93" s="200">
        <f t="shared" si="10"/>
        <v>0</v>
      </c>
      <c r="I93" s="200">
        <f t="shared" si="10"/>
        <v>0</v>
      </c>
      <c r="J93" s="200">
        <f t="shared" si="10"/>
        <v>0</v>
      </c>
      <c r="K93" s="200">
        <f t="shared" si="10"/>
        <v>0</v>
      </c>
      <c r="L93" s="200">
        <f t="shared" si="10"/>
        <v>3.2803307966289601E-2</v>
      </c>
      <c r="M93" s="200">
        <f t="shared" si="10"/>
        <v>3.2803307966289601E-2</v>
      </c>
      <c r="N93" s="200">
        <f t="shared" si="10"/>
        <v>3.2803307966289601E-2</v>
      </c>
      <c r="O93" s="200">
        <f t="shared" si="10"/>
        <v>3.2803307966289615E-2</v>
      </c>
      <c r="P93" s="200">
        <f t="shared" si="10"/>
        <v>3.2803307966289608E-2</v>
      </c>
      <c r="Q93" s="200">
        <f t="shared" si="10"/>
        <v>3.2803307966289608E-2</v>
      </c>
    </row>
    <row r="94" spans="1:17" x14ac:dyDescent="0.25">
      <c r="A94" s="142" t="s">
        <v>274</v>
      </c>
      <c r="B94" s="199">
        <f t="shared" ref="B94:Q94" si="11">IF(B$25=0,0,B$25/B$5)</f>
        <v>0</v>
      </c>
      <c r="C94" s="199">
        <f t="shared" si="11"/>
        <v>0</v>
      </c>
      <c r="D94" s="199">
        <f t="shared" si="11"/>
        <v>0</v>
      </c>
      <c r="E94" s="199">
        <f t="shared" si="11"/>
        <v>0</v>
      </c>
      <c r="F94" s="199">
        <f t="shared" si="11"/>
        <v>0</v>
      </c>
      <c r="G94" s="199">
        <f t="shared" si="11"/>
        <v>0</v>
      </c>
      <c r="H94" s="199">
        <f t="shared" si="11"/>
        <v>0</v>
      </c>
      <c r="I94" s="199">
        <f t="shared" si="11"/>
        <v>0</v>
      </c>
      <c r="J94" s="199">
        <f t="shared" si="11"/>
        <v>0</v>
      </c>
      <c r="K94" s="199">
        <f t="shared" si="11"/>
        <v>0</v>
      </c>
      <c r="L94" s="199">
        <f t="shared" si="11"/>
        <v>0</v>
      </c>
      <c r="M94" s="199">
        <f t="shared" si="11"/>
        <v>0</v>
      </c>
      <c r="N94" s="199">
        <f t="shared" si="11"/>
        <v>0</v>
      </c>
      <c r="O94" s="199">
        <f t="shared" si="11"/>
        <v>0</v>
      </c>
      <c r="P94" s="199">
        <f t="shared" si="11"/>
        <v>0</v>
      </c>
      <c r="Q94" s="199">
        <f t="shared" si="11"/>
        <v>0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3.2623337808292331E-2</v>
      </c>
      <c r="M95" s="199">
        <f t="shared" si="12"/>
        <v>3.2623337808292331E-2</v>
      </c>
      <c r="N95" s="199">
        <f t="shared" si="12"/>
        <v>3.2623337808292331E-2</v>
      </c>
      <c r="O95" s="199">
        <f t="shared" si="12"/>
        <v>3.2623337808292338E-2</v>
      </c>
      <c r="P95" s="199">
        <f t="shared" si="12"/>
        <v>3.2623337808292338E-2</v>
      </c>
      <c r="Q95" s="199">
        <f t="shared" si="12"/>
        <v>3.2623337808292338E-2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1.7997015799727135E-4</v>
      </c>
      <c r="M96" s="199">
        <f t="shared" si="13"/>
        <v>1.7997015799727135E-4</v>
      </c>
      <c r="N96" s="199">
        <f t="shared" si="13"/>
        <v>1.7997015799727133E-4</v>
      </c>
      <c r="O96" s="199">
        <f t="shared" si="13"/>
        <v>1.7997015799727133E-4</v>
      </c>
      <c r="P96" s="199">
        <f t="shared" si="13"/>
        <v>1.7997015799727135E-4</v>
      </c>
      <c r="Q96" s="199">
        <f t="shared" si="13"/>
        <v>1.7997015799727133E-4</v>
      </c>
    </row>
    <row r="97" spans="1:17" x14ac:dyDescent="0.25">
      <c r="A97" s="127" t="s">
        <v>261</v>
      </c>
      <c r="B97" s="200">
        <f t="shared" ref="B97:Q97" si="14">IF(B$33=0,0,B$33/B$5)</f>
        <v>0</v>
      </c>
      <c r="C97" s="200">
        <f t="shared" si="14"/>
        <v>0</v>
      </c>
      <c r="D97" s="200">
        <f t="shared" si="14"/>
        <v>0</v>
      </c>
      <c r="E97" s="200">
        <f t="shared" si="14"/>
        <v>0</v>
      </c>
      <c r="F97" s="200">
        <f t="shared" si="14"/>
        <v>0</v>
      </c>
      <c r="G97" s="200">
        <f t="shared" si="14"/>
        <v>0</v>
      </c>
      <c r="H97" s="200">
        <f t="shared" si="14"/>
        <v>0</v>
      </c>
      <c r="I97" s="200">
        <f t="shared" si="14"/>
        <v>0</v>
      </c>
      <c r="J97" s="200">
        <f t="shared" si="14"/>
        <v>0</v>
      </c>
      <c r="K97" s="200">
        <f t="shared" si="14"/>
        <v>0</v>
      </c>
      <c r="L97" s="200">
        <f t="shared" si="14"/>
        <v>0</v>
      </c>
      <c r="M97" s="200">
        <f t="shared" si="14"/>
        <v>0</v>
      </c>
      <c r="N97" s="200">
        <f t="shared" si="14"/>
        <v>0</v>
      </c>
      <c r="O97" s="200">
        <f t="shared" si="14"/>
        <v>0</v>
      </c>
      <c r="P97" s="200">
        <f t="shared" si="14"/>
        <v>0</v>
      </c>
      <c r="Q97" s="200">
        <f t="shared" si="14"/>
        <v>0</v>
      </c>
    </row>
    <row r="98" spans="1:17" x14ac:dyDescent="0.25">
      <c r="A98" s="127" t="s">
        <v>260</v>
      </c>
      <c r="B98" s="200">
        <f t="shared" ref="B98:Q98" si="15">IF(B$44=0,0,B$44/B$5)</f>
        <v>0</v>
      </c>
      <c r="C98" s="200">
        <f t="shared" si="15"/>
        <v>0</v>
      </c>
      <c r="D98" s="200">
        <f t="shared" si="15"/>
        <v>0</v>
      </c>
      <c r="E98" s="200">
        <f t="shared" si="15"/>
        <v>0</v>
      </c>
      <c r="F98" s="200">
        <f t="shared" si="15"/>
        <v>0</v>
      </c>
      <c r="G98" s="200">
        <f t="shared" si="15"/>
        <v>0</v>
      </c>
      <c r="H98" s="200">
        <f t="shared" si="15"/>
        <v>0</v>
      </c>
      <c r="I98" s="200">
        <f t="shared" si="15"/>
        <v>0</v>
      </c>
      <c r="J98" s="200">
        <f t="shared" si="15"/>
        <v>0</v>
      </c>
      <c r="K98" s="200">
        <f t="shared" si="15"/>
        <v>0</v>
      </c>
      <c r="L98" s="200">
        <f t="shared" si="15"/>
        <v>8.5556014790279189E-2</v>
      </c>
      <c r="M98" s="200">
        <f t="shared" si="15"/>
        <v>8.5556014790279189E-2</v>
      </c>
      <c r="N98" s="200">
        <f t="shared" si="15"/>
        <v>8.5556014790279189E-2</v>
      </c>
      <c r="O98" s="200">
        <f t="shared" si="15"/>
        <v>8.5556014790279161E-2</v>
      </c>
      <c r="P98" s="200">
        <f t="shared" si="15"/>
        <v>8.5556014790279189E-2</v>
      </c>
      <c r="Q98" s="200">
        <f t="shared" si="15"/>
        <v>8.5556014790279189E-2</v>
      </c>
    </row>
    <row r="99" spans="1:17" x14ac:dyDescent="0.25">
      <c r="A99" s="142" t="s">
        <v>271</v>
      </c>
      <c r="B99" s="199">
        <f t="shared" ref="B99:Q99" si="16">IF(B$45=0,0,B$45/B$5)</f>
        <v>0</v>
      </c>
      <c r="C99" s="199">
        <f t="shared" si="16"/>
        <v>0</v>
      </c>
      <c r="D99" s="199">
        <f t="shared" si="16"/>
        <v>0</v>
      </c>
      <c r="E99" s="199">
        <f t="shared" si="16"/>
        <v>0</v>
      </c>
      <c r="F99" s="199">
        <f t="shared" si="16"/>
        <v>0</v>
      </c>
      <c r="G99" s="199">
        <f t="shared" si="16"/>
        <v>0</v>
      </c>
      <c r="H99" s="199">
        <f t="shared" si="16"/>
        <v>0</v>
      </c>
      <c r="I99" s="199">
        <f t="shared" si="16"/>
        <v>0</v>
      </c>
      <c r="J99" s="199">
        <f t="shared" si="16"/>
        <v>0</v>
      </c>
      <c r="K99" s="199">
        <f t="shared" si="16"/>
        <v>0</v>
      </c>
      <c r="L99" s="199">
        <f t="shared" si="16"/>
        <v>0</v>
      </c>
      <c r="M99" s="199">
        <f t="shared" si="16"/>
        <v>0</v>
      </c>
      <c r="N99" s="199">
        <f t="shared" si="16"/>
        <v>0</v>
      </c>
      <c r="O99" s="199">
        <f t="shared" si="16"/>
        <v>0</v>
      </c>
      <c r="P99" s="199">
        <f t="shared" si="16"/>
        <v>0</v>
      </c>
      <c r="Q99" s="199">
        <f t="shared" si="16"/>
        <v>0</v>
      </c>
    </row>
    <row r="100" spans="1:17" x14ac:dyDescent="0.25">
      <c r="A100" s="142" t="s">
        <v>270</v>
      </c>
      <c r="B100" s="199">
        <f t="shared" ref="B100:Q100" si="17">IF(B$51=0,0,B$51/B$5)</f>
        <v>0</v>
      </c>
      <c r="C100" s="199">
        <f t="shared" si="17"/>
        <v>0</v>
      </c>
      <c r="D100" s="199">
        <f t="shared" si="17"/>
        <v>0</v>
      </c>
      <c r="E100" s="199">
        <f t="shared" si="17"/>
        <v>0</v>
      </c>
      <c r="F100" s="199">
        <f t="shared" si="17"/>
        <v>0</v>
      </c>
      <c r="G100" s="199">
        <f t="shared" si="17"/>
        <v>0</v>
      </c>
      <c r="H100" s="199">
        <f t="shared" si="17"/>
        <v>0</v>
      </c>
      <c r="I100" s="199">
        <f t="shared" si="17"/>
        <v>0</v>
      </c>
      <c r="J100" s="199">
        <f t="shared" si="17"/>
        <v>0</v>
      </c>
      <c r="K100" s="199">
        <f t="shared" si="17"/>
        <v>0</v>
      </c>
      <c r="L100" s="199">
        <f t="shared" si="17"/>
        <v>0</v>
      </c>
      <c r="M100" s="199">
        <f t="shared" si="17"/>
        <v>0</v>
      </c>
      <c r="N100" s="199">
        <f t="shared" si="17"/>
        <v>0</v>
      </c>
      <c r="O100" s="199">
        <f t="shared" si="17"/>
        <v>0</v>
      </c>
      <c r="P100" s="199">
        <f t="shared" si="17"/>
        <v>0</v>
      </c>
      <c r="Q100" s="199">
        <f t="shared" si="17"/>
        <v>0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7.7470556528597148E-2</v>
      </c>
      <c r="M101" s="199">
        <f t="shared" si="18"/>
        <v>7.7470556528597134E-2</v>
      </c>
      <c r="N101" s="199">
        <f t="shared" si="18"/>
        <v>7.7470556528597148E-2</v>
      </c>
      <c r="O101" s="199">
        <f t="shared" si="18"/>
        <v>7.747055652859712E-2</v>
      </c>
      <c r="P101" s="199">
        <f t="shared" si="18"/>
        <v>7.7470556528597134E-2</v>
      </c>
      <c r="Q101" s="199">
        <f t="shared" si="18"/>
        <v>7.7470556528597148E-2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7.6267275085797857E-3</v>
      </c>
      <c r="M102" s="199">
        <f t="shared" si="19"/>
        <v>7.6267275085797857E-3</v>
      </c>
      <c r="N102" s="199">
        <f t="shared" si="19"/>
        <v>7.6267275085797849E-3</v>
      </c>
      <c r="O102" s="199">
        <f t="shared" si="19"/>
        <v>7.626727508579784E-3</v>
      </c>
      <c r="P102" s="199">
        <f t="shared" si="19"/>
        <v>7.6267275085797849E-3</v>
      </c>
      <c r="Q102" s="199">
        <f t="shared" si="19"/>
        <v>7.6267275085797831E-3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4.5873075310226211E-4</v>
      </c>
      <c r="M103" s="199">
        <f t="shared" si="20"/>
        <v>4.58730753102262E-4</v>
      </c>
      <c r="N103" s="199">
        <f t="shared" si="20"/>
        <v>4.5873075310226189E-4</v>
      </c>
      <c r="O103" s="199">
        <f t="shared" si="20"/>
        <v>4.5873075310226194E-4</v>
      </c>
      <c r="P103" s="199">
        <f t="shared" si="20"/>
        <v>4.5873075310226211E-4</v>
      </c>
      <c r="Q103" s="199">
        <f t="shared" si="20"/>
        <v>4.58730753102262E-4</v>
      </c>
    </row>
    <row r="104" spans="1:17" x14ac:dyDescent="0.25">
      <c r="A104" s="127" t="s">
        <v>259</v>
      </c>
      <c r="B104" s="200">
        <f t="shared" ref="B104:Q104" si="21">IF(B$65=0,0,B$65/B$5)</f>
        <v>0</v>
      </c>
      <c r="C104" s="200">
        <f t="shared" si="21"/>
        <v>0</v>
      </c>
      <c r="D104" s="200">
        <f t="shared" si="21"/>
        <v>0</v>
      </c>
      <c r="E104" s="200">
        <f t="shared" si="21"/>
        <v>0</v>
      </c>
      <c r="F104" s="200">
        <f t="shared" si="21"/>
        <v>0</v>
      </c>
      <c r="G104" s="200">
        <f t="shared" si="21"/>
        <v>0</v>
      </c>
      <c r="H104" s="200">
        <f t="shared" si="21"/>
        <v>0</v>
      </c>
      <c r="I104" s="200">
        <f t="shared" si="21"/>
        <v>0</v>
      </c>
      <c r="J104" s="200">
        <f t="shared" si="21"/>
        <v>0</v>
      </c>
      <c r="K104" s="200">
        <f t="shared" si="21"/>
        <v>0</v>
      </c>
      <c r="L104" s="200">
        <f t="shared" si="21"/>
        <v>0.10573573788379392</v>
      </c>
      <c r="M104" s="200">
        <f t="shared" si="21"/>
        <v>0.10573573788379391</v>
      </c>
      <c r="N104" s="200">
        <f t="shared" si="21"/>
        <v>0.10573573788379392</v>
      </c>
      <c r="O104" s="200">
        <f t="shared" si="21"/>
        <v>0.10573573788379392</v>
      </c>
      <c r="P104" s="200">
        <f t="shared" si="21"/>
        <v>0.10573573788379392</v>
      </c>
      <c r="Q104" s="200">
        <f t="shared" si="21"/>
        <v>0.10573573788379391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0</v>
      </c>
      <c r="C106" s="199">
        <f t="shared" si="23"/>
        <v>0</v>
      </c>
      <c r="D106" s="199">
        <f t="shared" si="23"/>
        <v>0</v>
      </c>
      <c r="E106" s="199">
        <f t="shared" si="23"/>
        <v>0</v>
      </c>
      <c r="F106" s="199">
        <f t="shared" si="23"/>
        <v>0</v>
      </c>
      <c r="G106" s="199">
        <f t="shared" si="23"/>
        <v>0</v>
      </c>
      <c r="H106" s="199">
        <f t="shared" si="23"/>
        <v>0</v>
      </c>
      <c r="I106" s="199">
        <f t="shared" si="23"/>
        <v>0</v>
      </c>
      <c r="J106" s="199">
        <f t="shared" si="23"/>
        <v>0</v>
      </c>
      <c r="K106" s="199">
        <f t="shared" si="23"/>
        <v>0</v>
      </c>
      <c r="L106" s="199">
        <f t="shared" si="23"/>
        <v>0</v>
      </c>
      <c r="M106" s="199">
        <f t="shared" si="23"/>
        <v>0</v>
      </c>
      <c r="N106" s="199">
        <f t="shared" si="23"/>
        <v>0</v>
      </c>
      <c r="O106" s="199">
        <f t="shared" si="23"/>
        <v>0</v>
      </c>
      <c r="P106" s="199">
        <f t="shared" si="23"/>
        <v>0</v>
      </c>
      <c r="Q106" s="199">
        <f t="shared" si="23"/>
        <v>0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0.10573573788379392</v>
      </c>
      <c r="M107" s="199">
        <f t="shared" si="24"/>
        <v>0.10573573788379391</v>
      </c>
      <c r="N107" s="199">
        <f t="shared" si="24"/>
        <v>0.10573573788379392</v>
      </c>
      <c r="O107" s="199">
        <f t="shared" si="24"/>
        <v>0.10573573788379392</v>
      </c>
      <c r="P107" s="199">
        <f t="shared" si="24"/>
        <v>0.10573573788379392</v>
      </c>
      <c r="Q107" s="199">
        <f t="shared" si="24"/>
        <v>0.10573573788379391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0.53828795342250857</v>
      </c>
      <c r="M108" s="71">
        <f t="shared" si="25"/>
        <v>0.53828795342250857</v>
      </c>
      <c r="N108" s="71">
        <f t="shared" si="25"/>
        <v>0.53828795342250868</v>
      </c>
      <c r="O108" s="71">
        <f t="shared" si="25"/>
        <v>0.53828795342250857</v>
      </c>
      <c r="P108" s="71">
        <f t="shared" si="25"/>
        <v>0.53828795342250857</v>
      </c>
      <c r="Q108" s="71">
        <f t="shared" si="25"/>
        <v>0.53828795342250868</v>
      </c>
    </row>
    <row r="110" spans="1:17" ht="12.75" x14ac:dyDescent="0.25">
      <c r="A110" s="98" t="s">
        <v>128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53">
        <f>IF(B$5=0,0,B$5/FBT_fec!B$5)</f>
        <v>0</v>
      </c>
      <c r="C112" s="253">
        <f>IF(C$5=0,0,C$5/FBT_fec!C$5)</f>
        <v>0</v>
      </c>
      <c r="D112" s="253">
        <f>IF(D$5=0,0,D$5/FBT_fec!D$5)</f>
        <v>0</v>
      </c>
      <c r="E112" s="253">
        <f>IF(E$5=0,0,E$5/FBT_fec!E$5)</f>
        <v>0</v>
      </c>
      <c r="F112" s="253">
        <f>IF(F$5=0,0,F$5/FBT_fec!F$5)</f>
        <v>0</v>
      </c>
      <c r="G112" s="253">
        <f>IF(G$5=0,0,G$5/FBT_fec!G$5)</f>
        <v>0</v>
      </c>
      <c r="H112" s="253">
        <f>IF(H$5=0,0,H$5/FBT_fec!H$5)</f>
        <v>0</v>
      </c>
      <c r="I112" s="253">
        <f>IF(I$5=0,0,I$5/FBT_fec!I$5)</f>
        <v>0</v>
      </c>
      <c r="J112" s="253">
        <f>IF(J$5=0,0,J$5/FBT_fec!J$5)</f>
        <v>0</v>
      </c>
      <c r="K112" s="253">
        <f>IF(K$5=0,0,K$5/FBT_fec!K$5)</f>
        <v>0</v>
      </c>
      <c r="L112" s="253">
        <f>IF(L$5=0,0,L$5/FBT_fec!L$5)</f>
        <v>0.51672569504646304</v>
      </c>
      <c r="M112" s="253">
        <f>IF(M$5=0,0,M$5/FBT_fec!M$5)</f>
        <v>0.51672569504646304</v>
      </c>
      <c r="N112" s="253">
        <f>IF(N$5=0,0,N$5/FBT_fec!N$5)</f>
        <v>0.51672569504646293</v>
      </c>
      <c r="O112" s="253">
        <f>IF(O$5=0,0,O$5/FBT_fec!O$5)</f>
        <v>0.51672569504646293</v>
      </c>
      <c r="P112" s="253">
        <f>IF(P$5=0,0,P$5/FBT_fec!P$5)</f>
        <v>0.52233966996746206</v>
      </c>
      <c r="Q112" s="253">
        <f>IF(Q$5=0,0,Q$5/FBT_fec!Q$5)</f>
        <v>0.52233966996746206</v>
      </c>
    </row>
    <row r="113" spans="1:17" x14ac:dyDescent="0.25">
      <c r="A113" s="132" t="s">
        <v>83</v>
      </c>
      <c r="B113" s="282">
        <f>IF(B$6=0,0,B$6/FBT_fec!B$6)</f>
        <v>0</v>
      </c>
      <c r="C113" s="282">
        <f>IF(C$6=0,0,C$6/FBT_fec!C$6)</f>
        <v>0</v>
      </c>
      <c r="D113" s="282">
        <f>IF(D$6=0,0,D$6/FBT_fec!D$6)</f>
        <v>0</v>
      </c>
      <c r="E113" s="282">
        <f>IF(E$6=0,0,E$6/FBT_fec!E$6)</f>
        <v>0</v>
      </c>
      <c r="F113" s="282">
        <f>IF(F$6=0,0,F$6/FBT_fec!F$6)</f>
        <v>0</v>
      </c>
      <c r="G113" s="282">
        <f>IF(G$6=0,0,G$6/FBT_fec!G$6)</f>
        <v>0</v>
      </c>
      <c r="H113" s="282">
        <f>IF(H$6=0,0,H$6/FBT_fec!H$6)</f>
        <v>0</v>
      </c>
      <c r="I113" s="282">
        <f>IF(I$6=0,0,I$6/FBT_fec!I$6)</f>
        <v>0</v>
      </c>
      <c r="J113" s="282">
        <f>IF(J$6=0,0,J$6/FBT_fec!J$6)</f>
        <v>0</v>
      </c>
      <c r="K113" s="282">
        <f>IF(K$6=0,0,K$6/FBT_fec!K$6)</f>
        <v>0</v>
      </c>
      <c r="L113" s="282">
        <f>IF(L$6=0,0,L$6/FBT_fec!L$6)</f>
        <v>0.4777784439712453</v>
      </c>
      <c r="M113" s="282">
        <f>IF(M$6=0,0,M$6/FBT_fec!M$6)</f>
        <v>0.4777784439712453</v>
      </c>
      <c r="N113" s="282">
        <f>IF(N$6=0,0,N$6/FBT_fec!N$6)</f>
        <v>0.47777844397124536</v>
      </c>
      <c r="O113" s="282">
        <f>IF(O$6=0,0,O$6/FBT_fec!O$6)</f>
        <v>0.4777784439712453</v>
      </c>
      <c r="P113" s="282">
        <f>IF(P$6=0,0,P$6/FBT_fec!P$6)</f>
        <v>0.48296927583418825</v>
      </c>
      <c r="Q113" s="282">
        <f>IF(Q$6=0,0,Q$6/FBT_fec!Q$6)</f>
        <v>0.48296927583418831</v>
      </c>
    </row>
    <row r="114" spans="1:17" x14ac:dyDescent="0.25">
      <c r="A114" s="76" t="s">
        <v>82</v>
      </c>
      <c r="B114" s="281">
        <f>IF(B$7=0,0,B$7/FBT_fec!B$7)</f>
        <v>0</v>
      </c>
      <c r="C114" s="281">
        <f>IF(C$7=0,0,C$7/FBT_fec!C$7)</f>
        <v>0</v>
      </c>
      <c r="D114" s="281">
        <f>IF(D$7=0,0,D$7/FBT_fec!D$7)</f>
        <v>0</v>
      </c>
      <c r="E114" s="281">
        <f>IF(E$7=0,0,E$7/FBT_fec!E$7)</f>
        <v>0</v>
      </c>
      <c r="F114" s="281">
        <f>IF(F$7=0,0,F$7/FBT_fec!F$7)</f>
        <v>0</v>
      </c>
      <c r="G114" s="281">
        <f>IF(G$7=0,0,G$7/FBT_fec!G$7)</f>
        <v>0</v>
      </c>
      <c r="H114" s="281">
        <f>IF(H$7=0,0,H$7/FBT_fec!H$7)</f>
        <v>0</v>
      </c>
      <c r="I114" s="281">
        <f>IF(I$7=0,0,I$7/FBT_fec!I$7)</f>
        <v>0</v>
      </c>
      <c r="J114" s="281">
        <f>IF(J$7=0,0,J$7/FBT_fec!J$7)</f>
        <v>0</v>
      </c>
      <c r="K114" s="281">
        <f>IF(K$7=0,0,K$7/FBT_fec!K$7)</f>
        <v>0</v>
      </c>
      <c r="L114" s="281">
        <f>IF(L$7=0,0,L$7/FBT_fec!L$7)</f>
        <v>0.11967766711862242</v>
      </c>
      <c r="M114" s="281">
        <f>IF(M$7=0,0,M$7/FBT_fec!M$7)</f>
        <v>0.11967766711862242</v>
      </c>
      <c r="N114" s="281">
        <f>IF(N$7=0,0,N$7/FBT_fec!N$7)</f>
        <v>0.11967766711862242</v>
      </c>
      <c r="O114" s="281">
        <f>IF(O$7=0,0,O$7/FBT_fec!O$7)</f>
        <v>0.11967766711862242</v>
      </c>
      <c r="P114" s="281">
        <f>IF(P$7=0,0,P$7/FBT_fec!P$7)</f>
        <v>0.12097790712651908</v>
      </c>
      <c r="Q114" s="281">
        <f>IF(Q$7=0,0,Q$7/FBT_fec!Q$7)</f>
        <v>0.1209779071265191</v>
      </c>
    </row>
    <row r="115" spans="1:17" x14ac:dyDescent="0.25">
      <c r="A115" s="76" t="s">
        <v>81</v>
      </c>
      <c r="B115" s="281">
        <f>IF(B$8=0,0,B$8/FBT_fec!B$8)</f>
        <v>0</v>
      </c>
      <c r="C115" s="281">
        <f>IF(C$8=0,0,C$8/FBT_fec!C$8)</f>
        <v>0</v>
      </c>
      <c r="D115" s="281">
        <f>IF(D$8=0,0,D$8/FBT_fec!D$8)</f>
        <v>0</v>
      </c>
      <c r="E115" s="281">
        <f>IF(E$8=0,0,E$8/FBT_fec!E$8)</f>
        <v>0</v>
      </c>
      <c r="F115" s="281">
        <f>IF(F$8=0,0,F$8/FBT_fec!F$8)</f>
        <v>0</v>
      </c>
      <c r="G115" s="281">
        <f>IF(G$8=0,0,G$8/FBT_fec!G$8)</f>
        <v>0</v>
      </c>
      <c r="H115" s="281">
        <f>IF(H$8=0,0,H$8/FBT_fec!H$8)</f>
        <v>0</v>
      </c>
      <c r="I115" s="281">
        <f>IF(I$8=0,0,I$8/FBT_fec!I$8)</f>
        <v>0</v>
      </c>
      <c r="J115" s="281">
        <f>IF(J$8=0,0,J$8/FBT_fec!J$8)</f>
        <v>0</v>
      </c>
      <c r="K115" s="281">
        <f>IF(K$8=0,0,K$8/FBT_fec!K$8)</f>
        <v>0</v>
      </c>
      <c r="L115" s="281">
        <f>IF(L$8=0,0,L$8/FBT_fec!L$8)</f>
        <v>0.65223314577771885</v>
      </c>
      <c r="M115" s="281">
        <f>IF(M$8=0,0,M$8/FBT_fec!M$8)</f>
        <v>0.65223314577771896</v>
      </c>
      <c r="N115" s="281">
        <f>IF(N$8=0,0,N$8/FBT_fec!N$8)</f>
        <v>0.65223314577771896</v>
      </c>
      <c r="O115" s="281">
        <f>IF(O$8=0,0,O$8/FBT_fec!O$8)</f>
        <v>0.65223314577771874</v>
      </c>
      <c r="P115" s="281">
        <f>IF(P$8=0,0,P$8/FBT_fec!P$8)</f>
        <v>0.65931934365435296</v>
      </c>
      <c r="Q115" s="281">
        <f>IF(Q$8=0,0,Q$8/FBT_fec!Q$8)</f>
        <v>0.65931934365435285</v>
      </c>
    </row>
    <row r="116" spans="1:17" x14ac:dyDescent="0.25">
      <c r="A116" s="76" t="s">
        <v>80</v>
      </c>
      <c r="B116" s="281">
        <f>IF(B$9=0,0,B$9/FBT_fec!B$9)</f>
        <v>0</v>
      </c>
      <c r="C116" s="281">
        <f>IF(C$9=0,0,C$9/FBT_fec!C$9)</f>
        <v>0</v>
      </c>
      <c r="D116" s="281">
        <f>IF(D$9=0,0,D$9/FBT_fec!D$9)</f>
        <v>0</v>
      </c>
      <c r="E116" s="281">
        <f>IF(E$9=0,0,E$9/FBT_fec!E$9)</f>
        <v>0</v>
      </c>
      <c r="F116" s="281">
        <f>IF(F$9=0,0,F$9/FBT_fec!F$9)</f>
        <v>0</v>
      </c>
      <c r="G116" s="281">
        <f>IF(G$9=0,0,G$9/FBT_fec!G$9)</f>
        <v>0</v>
      </c>
      <c r="H116" s="281">
        <f>IF(H$9=0,0,H$9/FBT_fec!H$9)</f>
        <v>0</v>
      </c>
      <c r="I116" s="281">
        <f>IF(I$9=0,0,I$9/FBT_fec!I$9)</f>
        <v>0</v>
      </c>
      <c r="J116" s="281">
        <f>IF(J$9=0,0,J$9/FBT_fec!J$9)</f>
        <v>0</v>
      </c>
      <c r="K116" s="281">
        <f>IF(K$9=0,0,K$9/FBT_fec!K$9)</f>
        <v>0</v>
      </c>
      <c r="L116" s="281">
        <f>IF(L$9=0,0,L$9/FBT_fec!L$9)</f>
        <v>0.46539527584673757</v>
      </c>
      <c r="M116" s="281">
        <f>IF(M$9=0,0,M$9/FBT_fec!M$9)</f>
        <v>0.46539527584673757</v>
      </c>
      <c r="N116" s="281">
        <f>IF(N$9=0,0,N$9/FBT_fec!N$9)</f>
        <v>0.46539527584673762</v>
      </c>
      <c r="O116" s="281">
        <f>IF(O$9=0,0,O$9/FBT_fec!O$9)</f>
        <v>0.46539527584673762</v>
      </c>
      <c r="P116" s="281">
        <f>IF(P$9=0,0,P$9/FBT_fec!P$9)</f>
        <v>0.47045157057332387</v>
      </c>
      <c r="Q116" s="281">
        <f>IF(Q$9=0,0,Q$9/FBT_fec!Q$9)</f>
        <v>0.47045157057332387</v>
      </c>
    </row>
    <row r="117" spans="1:17" x14ac:dyDescent="0.25">
      <c r="A117" s="129" t="s">
        <v>79</v>
      </c>
      <c r="B117" s="280">
        <f>IF(B$10=0,0,B$10/FBT_fec!B$10)</f>
        <v>0</v>
      </c>
      <c r="C117" s="280">
        <f>IF(C$10=0,0,C$10/FBT_fec!C$10)</f>
        <v>0</v>
      </c>
      <c r="D117" s="280">
        <f>IF(D$10=0,0,D$10/FBT_fec!D$10)</f>
        <v>0</v>
      </c>
      <c r="E117" s="280">
        <f>IF(E$10=0,0,E$10/FBT_fec!E$10)</f>
        <v>0</v>
      </c>
      <c r="F117" s="280">
        <f>IF(F$10=0,0,F$10/FBT_fec!F$10)</f>
        <v>0</v>
      </c>
      <c r="G117" s="280">
        <f>IF(G$10=0,0,G$10/FBT_fec!G$10)</f>
        <v>0</v>
      </c>
      <c r="H117" s="280">
        <f>IF(H$10=0,0,H$10/FBT_fec!H$10)</f>
        <v>0</v>
      </c>
      <c r="I117" s="280">
        <f>IF(I$10=0,0,I$10/FBT_fec!I$10)</f>
        <v>0</v>
      </c>
      <c r="J117" s="280">
        <f>IF(J$10=0,0,J$10/FBT_fec!J$10)</f>
        <v>0</v>
      </c>
      <c r="K117" s="280">
        <f>IF(K$10=0,0,K$10/FBT_fec!K$10)</f>
        <v>0</v>
      </c>
      <c r="L117" s="280">
        <f>IF(L$10=0,0,L$10/FBT_fec!L$10)</f>
        <v>0.81266729650207936</v>
      </c>
      <c r="M117" s="280">
        <f>IF(M$10=0,0,M$10/FBT_fec!M$10)</f>
        <v>0.81266729650207925</v>
      </c>
      <c r="N117" s="280">
        <f>IF(N$10=0,0,N$10/FBT_fec!N$10)</f>
        <v>0.81266729650207925</v>
      </c>
      <c r="O117" s="280">
        <f>IF(O$10=0,0,O$10/FBT_fec!O$10)</f>
        <v>0.81266729650207914</v>
      </c>
      <c r="P117" s="280">
        <f>IF(P$10=0,0,P$10/FBT_fec!P$10)</f>
        <v>0.82149653388163058</v>
      </c>
      <c r="Q117" s="280">
        <f>IF(Q$10=0,0,Q$10/FBT_fec!Q$10)</f>
        <v>0.82149653388163046</v>
      </c>
    </row>
    <row r="118" spans="1:17" x14ac:dyDescent="0.25">
      <c r="A118" s="127" t="s">
        <v>263</v>
      </c>
      <c r="B118" s="305">
        <f>IF(B$15=0,0,B$15/FBT_fec!B$15)</f>
        <v>0</v>
      </c>
      <c r="C118" s="305">
        <f>IF(C$15=0,0,C$15/FBT_fec!C$15)</f>
        <v>0</v>
      </c>
      <c r="D118" s="305">
        <f>IF(D$15=0,0,D$15/FBT_fec!D$15)</f>
        <v>0</v>
      </c>
      <c r="E118" s="305">
        <f>IF(E$15=0,0,E$15/FBT_fec!E$15)</f>
        <v>0</v>
      </c>
      <c r="F118" s="305">
        <f>IF(F$15=0,0,F$15/FBT_fec!F$15)</f>
        <v>0</v>
      </c>
      <c r="G118" s="305">
        <f>IF(G$15=0,0,G$15/FBT_fec!G$15)</f>
        <v>0</v>
      </c>
      <c r="H118" s="305">
        <f>IF(H$15=0,0,H$15/FBT_fec!H$15)</f>
        <v>0</v>
      </c>
      <c r="I118" s="305">
        <f>IF(I$15=0,0,I$15/FBT_fec!I$15)</f>
        <v>0</v>
      </c>
      <c r="J118" s="305">
        <f>IF(J$15=0,0,J$15/FBT_fec!J$15)</f>
        <v>0</v>
      </c>
      <c r="K118" s="305">
        <f>IF(K$15=0,0,K$15/FBT_fec!K$15)</f>
        <v>0</v>
      </c>
      <c r="L118" s="305">
        <f>IF(L$15=0,0,L$15/FBT_fec!L$15)</f>
        <v>0.64904882440311584</v>
      </c>
      <c r="M118" s="305">
        <f>IF(M$15=0,0,M$15/FBT_fec!M$15)</f>
        <v>0.64904882440311573</v>
      </c>
      <c r="N118" s="305">
        <f>IF(N$15=0,0,N$15/FBT_fec!N$15)</f>
        <v>0.64904882440311573</v>
      </c>
      <c r="O118" s="305">
        <f>IF(O$15=0,0,O$15/FBT_fec!O$15)</f>
        <v>0.64904882440311573</v>
      </c>
      <c r="P118" s="305">
        <f>IF(P$15=0,0,P$15/FBT_fec!P$15)</f>
        <v>0.65610042616713382</v>
      </c>
      <c r="Q118" s="305">
        <f>IF(Q$15=0,0,Q$15/FBT_fec!Q$15)</f>
        <v>0.65610042616713382</v>
      </c>
    </row>
    <row r="119" spans="1:17" x14ac:dyDescent="0.25">
      <c r="A119" s="127" t="s">
        <v>262</v>
      </c>
      <c r="B119" s="305">
        <f>IF(B$24=0,0,B$24/FBT_fec!B$24)</f>
        <v>0</v>
      </c>
      <c r="C119" s="305">
        <f>IF(C$24=0,0,C$24/FBT_fec!C$24)</f>
        <v>0</v>
      </c>
      <c r="D119" s="305">
        <f>IF(D$24=0,0,D$24/FBT_fec!D$24)</f>
        <v>0</v>
      </c>
      <c r="E119" s="305">
        <f>IF(E$24=0,0,E$24/FBT_fec!E$24)</f>
        <v>0</v>
      </c>
      <c r="F119" s="305">
        <f>IF(F$24=0,0,F$24/FBT_fec!F$24)</f>
        <v>0</v>
      </c>
      <c r="G119" s="305">
        <f>IF(G$24=0,0,G$24/FBT_fec!G$24)</f>
        <v>0</v>
      </c>
      <c r="H119" s="305">
        <f>IF(H$24=0,0,H$24/FBT_fec!H$24)</f>
        <v>0</v>
      </c>
      <c r="I119" s="305">
        <f>IF(I$24=0,0,I$24/FBT_fec!I$24)</f>
        <v>0</v>
      </c>
      <c r="J119" s="305">
        <f>IF(J$24=0,0,J$24/FBT_fec!J$24)</f>
        <v>0</v>
      </c>
      <c r="K119" s="305">
        <f>IF(K$24=0,0,K$24/FBT_fec!K$24)</f>
        <v>0</v>
      </c>
      <c r="L119" s="305">
        <f>IF(L$24=0,0,L$24/FBT_fec!L$24)</f>
        <v>0.3540266314926086</v>
      </c>
      <c r="M119" s="305">
        <f>IF(M$24=0,0,M$24/FBT_fec!M$24)</f>
        <v>0.3540266314926086</v>
      </c>
      <c r="N119" s="305">
        <f>IF(N$24=0,0,N$24/FBT_fec!N$24)</f>
        <v>0.3540266314926086</v>
      </c>
      <c r="O119" s="305">
        <f>IF(O$24=0,0,O$24/FBT_fec!O$24)</f>
        <v>0.35402663149260866</v>
      </c>
      <c r="P119" s="305">
        <f>IF(P$24=0,0,P$24/FBT_fec!P$24)</f>
        <v>0.35787295972752753</v>
      </c>
      <c r="Q119" s="305">
        <f>IF(Q$24=0,0,Q$24/FBT_fec!Q$24)</f>
        <v>0.35787295972752753</v>
      </c>
    </row>
    <row r="120" spans="1:17" x14ac:dyDescent="0.25">
      <c r="A120" s="127" t="s">
        <v>261</v>
      </c>
      <c r="B120" s="305">
        <f>IF(B$33=0,0,B$33/FBT_fec!B$33)</f>
        <v>0</v>
      </c>
      <c r="C120" s="305">
        <f>IF(C$33=0,0,C$33/FBT_fec!C$33)</f>
        <v>0</v>
      </c>
      <c r="D120" s="305">
        <f>IF(D$33=0,0,D$33/FBT_fec!D$33)</f>
        <v>0</v>
      </c>
      <c r="E120" s="305">
        <f>IF(E$33=0,0,E$33/FBT_fec!E$33)</f>
        <v>0</v>
      </c>
      <c r="F120" s="305">
        <f>IF(F$33=0,0,F$33/FBT_fec!F$33)</f>
        <v>0</v>
      </c>
      <c r="G120" s="305">
        <f>IF(G$33=0,0,G$33/FBT_fec!G$33)</f>
        <v>0</v>
      </c>
      <c r="H120" s="305">
        <f>IF(H$33=0,0,H$33/FBT_fec!H$33)</f>
        <v>0</v>
      </c>
      <c r="I120" s="305">
        <f>IF(I$33=0,0,I$33/FBT_fec!I$33)</f>
        <v>0</v>
      </c>
      <c r="J120" s="305">
        <f>IF(J$33=0,0,J$33/FBT_fec!J$33)</f>
        <v>0</v>
      </c>
      <c r="K120" s="305">
        <f>IF(K$33=0,0,K$33/FBT_fec!K$33)</f>
        <v>0</v>
      </c>
      <c r="L120" s="305">
        <f>IF(L$33=0,0,L$33/FBT_fec!L$33)</f>
        <v>0</v>
      </c>
      <c r="M120" s="305">
        <f>IF(M$33=0,0,M$33/FBT_fec!M$33)</f>
        <v>0</v>
      </c>
      <c r="N120" s="305">
        <f>IF(N$33=0,0,N$33/FBT_fec!N$33)</f>
        <v>0</v>
      </c>
      <c r="O120" s="305">
        <f>IF(O$33=0,0,O$33/FBT_fec!O$33)</f>
        <v>0</v>
      </c>
      <c r="P120" s="305">
        <f>IF(P$33=0,0,P$33/FBT_fec!P$33)</f>
        <v>0</v>
      </c>
      <c r="Q120" s="305">
        <f>IF(Q$33=0,0,Q$33/FBT_fec!Q$33)</f>
        <v>0</v>
      </c>
    </row>
    <row r="121" spans="1:17" x14ac:dyDescent="0.25">
      <c r="A121" s="127" t="s">
        <v>260</v>
      </c>
      <c r="B121" s="305">
        <f>IF(B$44=0,0,B$44/FBT_fec!B$44)</f>
        <v>0</v>
      </c>
      <c r="C121" s="305">
        <f>IF(C$44=0,0,C$44/FBT_fec!C$44)</f>
        <v>0</v>
      </c>
      <c r="D121" s="305">
        <f>IF(D$44=0,0,D$44/FBT_fec!D$44)</f>
        <v>0</v>
      </c>
      <c r="E121" s="305">
        <f>IF(E$44=0,0,E$44/FBT_fec!E$44)</f>
        <v>0</v>
      </c>
      <c r="F121" s="305">
        <f>IF(F$44=0,0,F$44/FBT_fec!F$44)</f>
        <v>0</v>
      </c>
      <c r="G121" s="305">
        <f>IF(G$44=0,0,G$44/FBT_fec!G$44)</f>
        <v>0</v>
      </c>
      <c r="H121" s="305">
        <f>IF(H$44=0,0,H$44/FBT_fec!H$44)</f>
        <v>0</v>
      </c>
      <c r="I121" s="305">
        <f>IF(I$44=0,0,I$44/FBT_fec!I$44)</f>
        <v>0</v>
      </c>
      <c r="J121" s="305">
        <f>IF(J$44=0,0,J$44/FBT_fec!J$44)</f>
        <v>0</v>
      </c>
      <c r="K121" s="305">
        <f>IF(K$44=0,0,K$44/FBT_fec!K$44)</f>
        <v>0</v>
      </c>
      <c r="L121" s="305">
        <f>IF(L$44=0,0,L$44/FBT_fec!L$44)</f>
        <v>0.48597646489062718</v>
      </c>
      <c r="M121" s="305">
        <f>IF(M$44=0,0,M$44/FBT_fec!M$44)</f>
        <v>0.48597646489062718</v>
      </c>
      <c r="N121" s="305">
        <f>IF(N$44=0,0,N$44/FBT_fec!N$44)</f>
        <v>0.48597646489062718</v>
      </c>
      <c r="O121" s="305">
        <f>IF(O$44=0,0,O$44/FBT_fec!O$44)</f>
        <v>0.48597646489062712</v>
      </c>
      <c r="P121" s="305">
        <f>IF(P$44=0,0,P$44/FBT_fec!P$44)</f>
        <v>0.4912563642884043</v>
      </c>
      <c r="Q121" s="305">
        <f>IF(Q$44=0,0,Q$44/FBT_fec!Q$44)</f>
        <v>0.49125636428840436</v>
      </c>
    </row>
    <row r="122" spans="1:17" x14ac:dyDescent="0.25">
      <c r="A122" s="127" t="s">
        <v>259</v>
      </c>
      <c r="B122" s="305">
        <f>IF(B$65=0,0,B$65/FBT_fec!B$65)</f>
        <v>0</v>
      </c>
      <c r="C122" s="305">
        <f>IF(C$65=0,0,C$65/FBT_fec!C$65)</f>
        <v>0</v>
      </c>
      <c r="D122" s="305">
        <f>IF(D$65=0,0,D$65/FBT_fec!D$65)</f>
        <v>0</v>
      </c>
      <c r="E122" s="305">
        <f>IF(E$65=0,0,E$65/FBT_fec!E$65)</f>
        <v>0</v>
      </c>
      <c r="F122" s="305">
        <f>IF(F$65=0,0,F$65/FBT_fec!F$65)</f>
        <v>0</v>
      </c>
      <c r="G122" s="305">
        <f>IF(G$65=0,0,G$65/FBT_fec!G$65)</f>
        <v>0</v>
      </c>
      <c r="H122" s="305">
        <f>IF(H$65=0,0,H$65/FBT_fec!H$65)</f>
        <v>0</v>
      </c>
      <c r="I122" s="305">
        <f>IF(I$65=0,0,I$65/FBT_fec!I$65)</f>
        <v>0</v>
      </c>
      <c r="J122" s="305">
        <f>IF(J$65=0,0,J$65/FBT_fec!J$65)</f>
        <v>0</v>
      </c>
      <c r="K122" s="305">
        <f>IF(K$65=0,0,K$65/FBT_fec!K$65)</f>
        <v>0</v>
      </c>
      <c r="L122" s="305">
        <f>IF(L$65=0,0,L$65/FBT_fec!L$65)</f>
        <v>0.66345526532584587</v>
      </c>
      <c r="M122" s="305">
        <f>IF(M$65=0,0,M$65/FBT_fec!M$65)</f>
        <v>0.66345526532584576</v>
      </c>
      <c r="N122" s="305">
        <f>IF(N$65=0,0,N$65/FBT_fec!N$65)</f>
        <v>0.66345526532584587</v>
      </c>
      <c r="O122" s="305">
        <f>IF(O$65=0,0,O$65/FBT_fec!O$65)</f>
        <v>0.66345526532584587</v>
      </c>
      <c r="P122" s="305">
        <f>IF(P$65=0,0,P$65/FBT_fec!P$65)</f>
        <v>0.67066338610723875</v>
      </c>
      <c r="Q122" s="305">
        <f>IF(Q$65=0,0,Q$65/FBT_fec!Q$65)</f>
        <v>0.67066338610723863</v>
      </c>
    </row>
    <row r="123" spans="1:17" x14ac:dyDescent="0.25">
      <c r="A123" s="72" t="s">
        <v>258</v>
      </c>
      <c r="B123" s="304">
        <f>IF(B$79=0,0,B$79/FBT_fec!B$79)</f>
        <v>0</v>
      </c>
      <c r="C123" s="304">
        <f>IF(C$79=0,0,C$79/FBT_fec!C$79)</f>
        <v>0</v>
      </c>
      <c r="D123" s="304">
        <f>IF(D$79=0,0,D$79/FBT_fec!D$79)</f>
        <v>0</v>
      </c>
      <c r="E123" s="304">
        <f>IF(E$79=0,0,E$79/FBT_fec!E$79)</f>
        <v>0</v>
      </c>
      <c r="F123" s="304">
        <f>IF(F$79=0,0,F$79/FBT_fec!F$79)</f>
        <v>0</v>
      </c>
      <c r="G123" s="304">
        <f>IF(G$79=0,0,G$79/FBT_fec!G$79)</f>
        <v>0</v>
      </c>
      <c r="H123" s="304">
        <f>IF(H$79=0,0,H$79/FBT_fec!H$79)</f>
        <v>0</v>
      </c>
      <c r="I123" s="304">
        <f>IF(I$79=0,0,I$79/FBT_fec!I$79)</f>
        <v>0</v>
      </c>
      <c r="J123" s="304">
        <f>IF(J$79=0,0,J$79/FBT_fec!J$79)</f>
        <v>0</v>
      </c>
      <c r="K123" s="304">
        <f>IF(K$79=0,0,K$79/FBT_fec!K$79)</f>
        <v>0</v>
      </c>
      <c r="L123" s="304">
        <f>IF(L$79=0,0,L$79/FBT_fec!L$79)</f>
        <v>0.495261923642416</v>
      </c>
      <c r="M123" s="304">
        <f>IF(M$79=0,0,M$79/FBT_fec!M$79)</f>
        <v>0.49526192364241595</v>
      </c>
      <c r="N123" s="304">
        <f>IF(N$79=0,0,N$79/FBT_fec!N$79)</f>
        <v>0.49526192364241606</v>
      </c>
      <c r="O123" s="304">
        <f>IF(O$79=0,0,O$79/FBT_fec!O$79)</f>
        <v>0.495261923642416</v>
      </c>
      <c r="P123" s="304">
        <f>IF(P$79=0,0,P$79/FBT_fec!P$79)</f>
        <v>0.50064270506147113</v>
      </c>
      <c r="Q123" s="304">
        <f>IF(Q$79=0,0,Q$79/FBT_fec!Q$79)</f>
        <v>0.50064270506147102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Q17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Summary"</f>
        <v>MT: Industry Summary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x14ac:dyDescent="0.25">
      <c r="A3" s="31" t="s">
        <v>78</v>
      </c>
      <c r="B3" s="46">
        <f>ISI!B$3+NFM!B$3+CHI!B$3+NMM!B$3+PPA!B$3+FBT!B$3+TRE!B$3+MAE!B$3+TEL!B$3+WWP!B$3+OIS!B$3</f>
        <v>919.41534828084468</v>
      </c>
      <c r="C3" s="46">
        <f>ISI!C$3+NFM!C$3+CHI!C$3+NMM!C$3+PPA!C$3+FBT!C$3+TRE!C$3+MAE!C$3+TEL!C$3+WWP!C$3+OIS!C$3</f>
        <v>752.52703973545124</v>
      </c>
      <c r="D3" s="46">
        <f>ISI!D$3+NFM!D$3+CHI!D$3+NMM!D$3+PPA!D$3+FBT!D$3+TRE!D$3+MAE!D$3+TEL!D$3+WWP!D$3+OIS!D$3</f>
        <v>795.20237864984495</v>
      </c>
      <c r="E3" s="46">
        <f>ISI!E$3+NFM!E$3+CHI!E$3+NMM!E$3+PPA!E$3+FBT!E$3+TRE!E$3+MAE!E$3+TEL!E$3+WWP!E$3+OIS!E$3</f>
        <v>817.46534237217327</v>
      </c>
      <c r="F3" s="46">
        <f>ISI!F$3+NFM!F$3+CHI!F$3+NMM!F$3+PPA!F$3+FBT!F$3+TRE!F$3+MAE!F$3+TEL!F$3+WWP!F$3+OIS!F$3</f>
        <v>716.12272905580016</v>
      </c>
      <c r="G3" s="46">
        <f>ISI!G$3+NFM!G$3+CHI!G$3+NMM!G$3+PPA!G$3+FBT!G$3+TRE!G$3+MAE!G$3+TEL!G$3+WWP!G$3+OIS!G$3</f>
        <v>677.4888822761161</v>
      </c>
      <c r="H3" s="46">
        <f>ISI!H$3+NFM!H$3+CHI!H$3+NMM!H$3+PPA!H$3+FBT!H$3+TRE!H$3+MAE!H$3+TEL!H$3+WWP!H$3+OIS!H$3</f>
        <v>660.12955869004588</v>
      </c>
      <c r="I3" s="46">
        <f>ISI!I$3+NFM!I$3+CHI!I$3+NMM!I$3+PPA!I$3+FBT!I$3+TRE!I$3+MAE!I$3+TEL!I$3+WWP!I$3+OIS!I$3</f>
        <v>728.15116306795551</v>
      </c>
      <c r="J3" s="46">
        <f>ISI!J$3+NFM!J$3+CHI!J$3+NMM!J$3+PPA!J$3+FBT!J$3+TRE!J$3+MAE!J$3+TEL!J$3+WWP!J$3+OIS!J$3</f>
        <v>647.04320897863215</v>
      </c>
      <c r="K3" s="46">
        <f>ISI!K$3+NFM!K$3+CHI!K$3+NMM!K$3+PPA!K$3+FBT!K$3+TRE!K$3+MAE!K$3+TEL!K$3+WWP!K$3+OIS!K$3</f>
        <v>584.53661755941653</v>
      </c>
      <c r="L3" s="46">
        <f>ISI!L$3+NFM!L$3+CHI!L$3+NMM!L$3+PPA!L$3+FBT!L$3+TRE!L$3+MAE!L$3+TEL!L$3+WWP!L$3+OIS!L$3</f>
        <v>672.64014294222738</v>
      </c>
      <c r="M3" s="46">
        <f>ISI!M$3+NFM!M$3+CHI!M$3+NMM!M$3+PPA!M$3+FBT!M$3+TRE!M$3+MAE!M$3+TEL!M$3+WWP!M$3+OIS!M$3</f>
        <v>646.39335082790285</v>
      </c>
      <c r="N3" s="46">
        <f>ISI!N$3+NFM!N$3+CHI!N$3+NMM!N$3+PPA!N$3+FBT!N$3+TRE!N$3+MAE!N$3+TEL!N$3+WWP!N$3+OIS!N$3</f>
        <v>639.14620273987077</v>
      </c>
      <c r="O3" s="46">
        <f>ISI!O$3+NFM!O$3+CHI!O$3+NMM!O$3+PPA!O$3+FBT!O$3+TRE!O$3+MAE!O$3+TEL!O$3+WWP!O$3+OIS!O$3</f>
        <v>593.83153199243247</v>
      </c>
      <c r="P3" s="46">
        <f>ISI!P$3+NFM!P$3+CHI!P$3+NMM!P$3+PPA!P$3+FBT!P$3+TRE!P$3+MAE!P$3+TEL!P$3+WWP!P$3+OIS!P$3</f>
        <v>597.39704176146302</v>
      </c>
      <c r="Q3" s="46">
        <f>ISI!Q$3+NFM!Q$3+CHI!Q$3+NMM!Q$3+PPA!Q$3+FBT!Q$3+TRE!Q$3+MAE!Q$3+TEL!Q$3+WWP!Q$3+OIS!Q$3</f>
        <v>591.6798130581343</v>
      </c>
    </row>
    <row r="4" spans="1:17" x14ac:dyDescent="0.25">
      <c r="A4" s="18" t="s">
        <v>13</v>
      </c>
      <c r="B4" s="35">
        <f>ISI!B$3</f>
        <v>0</v>
      </c>
      <c r="C4" s="35">
        <f>ISI!C$3</f>
        <v>0</v>
      </c>
      <c r="D4" s="35">
        <f>ISI!D$3</f>
        <v>0</v>
      </c>
      <c r="E4" s="35">
        <f>ISI!E$3</f>
        <v>0</v>
      </c>
      <c r="F4" s="35">
        <f>ISI!F$3</f>
        <v>0</v>
      </c>
      <c r="G4" s="35">
        <f>ISI!G$3</f>
        <v>0</v>
      </c>
      <c r="H4" s="35">
        <f>ISI!H$3</f>
        <v>0</v>
      </c>
      <c r="I4" s="35">
        <f>ISI!I$3</f>
        <v>0</v>
      </c>
      <c r="J4" s="35">
        <f>ISI!J$3</f>
        <v>0</v>
      </c>
      <c r="K4" s="35">
        <f>ISI!K$3</f>
        <v>0</v>
      </c>
      <c r="L4" s="35">
        <f>ISI!L$3</f>
        <v>0</v>
      </c>
      <c r="M4" s="35">
        <f>ISI!M$3</f>
        <v>0</v>
      </c>
      <c r="N4" s="35">
        <f>ISI!N$3</f>
        <v>0</v>
      </c>
      <c r="O4" s="35">
        <f>ISI!O$3</f>
        <v>0</v>
      </c>
      <c r="P4" s="35">
        <f>ISI!P$3</f>
        <v>0</v>
      </c>
      <c r="Q4" s="35">
        <f>ISI!Q$3</f>
        <v>0</v>
      </c>
    </row>
    <row r="5" spans="1:17" x14ac:dyDescent="0.25">
      <c r="A5" s="23" t="s">
        <v>12</v>
      </c>
      <c r="B5" s="37">
        <f>NFM!B$3</f>
        <v>0</v>
      </c>
      <c r="C5" s="37">
        <f>NFM!C$3</f>
        <v>0</v>
      </c>
      <c r="D5" s="37">
        <f>NFM!D$3</f>
        <v>0</v>
      </c>
      <c r="E5" s="37">
        <f>NFM!E$3</f>
        <v>0</v>
      </c>
      <c r="F5" s="37">
        <f>NFM!F$3</f>
        <v>0</v>
      </c>
      <c r="G5" s="37">
        <f>NFM!G$3</f>
        <v>0</v>
      </c>
      <c r="H5" s="37">
        <f>NFM!H$3</f>
        <v>0</v>
      </c>
      <c r="I5" s="37">
        <f>NFM!I$3</f>
        <v>0</v>
      </c>
      <c r="J5" s="37">
        <f>NFM!J$3</f>
        <v>0</v>
      </c>
      <c r="K5" s="37">
        <f>NFM!K$3</f>
        <v>0</v>
      </c>
      <c r="L5" s="37">
        <f>NFM!L$3</f>
        <v>0</v>
      </c>
      <c r="M5" s="37">
        <f>NFM!M$3</f>
        <v>0</v>
      </c>
      <c r="N5" s="37">
        <f>NFM!N$3</f>
        <v>0</v>
      </c>
      <c r="O5" s="37">
        <f>NFM!O$3</f>
        <v>0</v>
      </c>
      <c r="P5" s="37">
        <f>NFM!P$3</f>
        <v>0</v>
      </c>
      <c r="Q5" s="37">
        <f>NFM!Q$3</f>
        <v>0</v>
      </c>
    </row>
    <row r="6" spans="1:17" x14ac:dyDescent="0.25">
      <c r="A6" s="21" t="s">
        <v>44</v>
      </c>
      <c r="B6" s="35">
        <f>NFM!B$4</f>
        <v>0</v>
      </c>
      <c r="C6" s="35">
        <f>NFM!C$4</f>
        <v>0</v>
      </c>
      <c r="D6" s="35">
        <f>NFM!D$4</f>
        <v>0</v>
      </c>
      <c r="E6" s="35">
        <f>NFM!E$4</f>
        <v>0</v>
      </c>
      <c r="F6" s="35">
        <f>NFM!F$4</f>
        <v>0</v>
      </c>
      <c r="G6" s="35">
        <f>NFM!G$4</f>
        <v>0</v>
      </c>
      <c r="H6" s="35">
        <f>NFM!H$4</f>
        <v>0</v>
      </c>
      <c r="I6" s="35">
        <f>NFM!I$4</f>
        <v>0</v>
      </c>
      <c r="J6" s="35">
        <f>NFM!J$4</f>
        <v>0</v>
      </c>
      <c r="K6" s="35">
        <f>NFM!K$4</f>
        <v>0</v>
      </c>
      <c r="L6" s="35">
        <f>NFM!L$4</f>
        <v>0</v>
      </c>
      <c r="M6" s="35">
        <f>NFM!M$4</f>
        <v>0</v>
      </c>
      <c r="N6" s="35">
        <f>NFM!N$4</f>
        <v>0</v>
      </c>
      <c r="O6" s="35">
        <f>NFM!O$4</f>
        <v>0</v>
      </c>
      <c r="P6" s="35">
        <f>NFM!P$4</f>
        <v>0</v>
      </c>
      <c r="Q6" s="35">
        <f>NFM!Q$4</f>
        <v>0</v>
      </c>
    </row>
    <row r="7" spans="1:17" x14ac:dyDescent="0.25">
      <c r="A7" s="21" t="s">
        <v>59</v>
      </c>
      <c r="B7" s="35">
        <f>NFM!B$5</f>
        <v>0</v>
      </c>
      <c r="C7" s="35">
        <f>NFM!C$5</f>
        <v>0</v>
      </c>
      <c r="D7" s="35">
        <f>NFM!D$5</f>
        <v>0</v>
      </c>
      <c r="E7" s="35">
        <f>NFM!E$5</f>
        <v>0</v>
      </c>
      <c r="F7" s="35">
        <f>NFM!F$5</f>
        <v>0</v>
      </c>
      <c r="G7" s="35">
        <f>NFM!G$5</f>
        <v>0</v>
      </c>
      <c r="H7" s="35">
        <f>NFM!H$5</f>
        <v>0</v>
      </c>
      <c r="I7" s="35">
        <f>NFM!I$5</f>
        <v>0</v>
      </c>
      <c r="J7" s="35">
        <f>NFM!J$5</f>
        <v>0</v>
      </c>
      <c r="K7" s="35">
        <f>NFM!K$5</f>
        <v>0</v>
      </c>
      <c r="L7" s="35">
        <f>NFM!L$5</f>
        <v>0</v>
      </c>
      <c r="M7" s="35">
        <f>NFM!M$5</f>
        <v>0</v>
      </c>
      <c r="N7" s="35">
        <f>NFM!N$5</f>
        <v>0</v>
      </c>
      <c r="O7" s="35">
        <f>NFM!O$5</f>
        <v>0</v>
      </c>
      <c r="P7" s="35">
        <f>NFM!P$5</f>
        <v>0</v>
      </c>
      <c r="Q7" s="35">
        <f>NFM!Q$5</f>
        <v>0</v>
      </c>
    </row>
    <row r="8" spans="1:17" x14ac:dyDescent="0.25">
      <c r="A8" s="21" t="s">
        <v>42</v>
      </c>
      <c r="B8" s="35">
        <f>NFM!B$8</f>
        <v>0</v>
      </c>
      <c r="C8" s="35">
        <f>NFM!C$8</f>
        <v>0</v>
      </c>
      <c r="D8" s="35">
        <f>NFM!D$8</f>
        <v>0</v>
      </c>
      <c r="E8" s="35">
        <f>NFM!E$8</f>
        <v>0</v>
      </c>
      <c r="F8" s="35">
        <f>NFM!F$8</f>
        <v>0</v>
      </c>
      <c r="G8" s="35">
        <f>NFM!G$8</f>
        <v>0</v>
      </c>
      <c r="H8" s="35">
        <f>NFM!H$8</f>
        <v>0</v>
      </c>
      <c r="I8" s="35">
        <f>NFM!I$8</f>
        <v>0</v>
      </c>
      <c r="J8" s="35">
        <f>NFM!J$8</f>
        <v>0</v>
      </c>
      <c r="K8" s="35">
        <f>NFM!K$8</f>
        <v>0</v>
      </c>
      <c r="L8" s="35">
        <f>NFM!L$8</f>
        <v>0</v>
      </c>
      <c r="M8" s="35">
        <f>NFM!M$8</f>
        <v>0</v>
      </c>
      <c r="N8" s="35">
        <f>NFM!N$8</f>
        <v>0</v>
      </c>
      <c r="O8" s="35">
        <f>NFM!O$8</f>
        <v>0</v>
      </c>
      <c r="P8" s="35">
        <f>NFM!P$8</f>
        <v>0</v>
      </c>
      <c r="Q8" s="35">
        <f>NFM!Q$8</f>
        <v>0</v>
      </c>
    </row>
    <row r="9" spans="1:17" x14ac:dyDescent="0.25">
      <c r="A9" s="23" t="s">
        <v>11</v>
      </c>
      <c r="B9" s="37">
        <f>CHI!B$3</f>
        <v>0</v>
      </c>
      <c r="C9" s="37">
        <f>CHI!C$3</f>
        <v>0</v>
      </c>
      <c r="D9" s="37">
        <f>CHI!D$3</f>
        <v>0</v>
      </c>
      <c r="E9" s="37">
        <f>CHI!E$3</f>
        <v>0</v>
      </c>
      <c r="F9" s="37">
        <f>CHI!F$3</f>
        <v>0</v>
      </c>
      <c r="G9" s="37">
        <f>CHI!G$3</f>
        <v>0</v>
      </c>
      <c r="H9" s="37">
        <f>CHI!H$3</f>
        <v>0</v>
      </c>
      <c r="I9" s="37">
        <f>CHI!I$3</f>
        <v>0</v>
      </c>
      <c r="J9" s="37">
        <f>CHI!J$3</f>
        <v>0</v>
      </c>
      <c r="K9" s="37">
        <f>CHI!K$3</f>
        <v>0</v>
      </c>
      <c r="L9" s="37">
        <f>CHI!L$3</f>
        <v>34.553067301965456</v>
      </c>
      <c r="M9" s="37">
        <f>CHI!M$3</f>
        <v>8.0264677668800513</v>
      </c>
      <c r="N9" s="37">
        <f>CHI!N$3</f>
        <v>7.5737965812457455</v>
      </c>
      <c r="O9" s="37">
        <f>CHI!O$3</f>
        <v>7.1435956724849374</v>
      </c>
      <c r="P9" s="37">
        <f>CHI!P$3</f>
        <v>8.9139664393758373</v>
      </c>
      <c r="Q9" s="37">
        <f>CHI!Q$3</f>
        <v>9.0587834322923211</v>
      </c>
    </row>
    <row r="10" spans="1:17" x14ac:dyDescent="0.25">
      <c r="A10" s="21" t="s">
        <v>61</v>
      </c>
      <c r="B10" s="35">
        <f>CHI!B$5</f>
        <v>0</v>
      </c>
      <c r="C10" s="35">
        <f>CHI!C$5</f>
        <v>0</v>
      </c>
      <c r="D10" s="35">
        <f>CHI!D$5</f>
        <v>0</v>
      </c>
      <c r="E10" s="35">
        <f>CHI!E$5</f>
        <v>0</v>
      </c>
      <c r="F10" s="35">
        <f>CHI!F$5</f>
        <v>0</v>
      </c>
      <c r="G10" s="35">
        <f>CHI!G$5</f>
        <v>0</v>
      </c>
      <c r="H10" s="35">
        <f>CHI!H$5</f>
        <v>0</v>
      </c>
      <c r="I10" s="35">
        <f>CHI!I$5</f>
        <v>0</v>
      </c>
      <c r="J10" s="35">
        <f>CHI!J$5</f>
        <v>0</v>
      </c>
      <c r="K10" s="35">
        <f>CHI!K$5</f>
        <v>0</v>
      </c>
      <c r="L10" s="35">
        <f>CHI!L$5</f>
        <v>0</v>
      </c>
      <c r="M10" s="35">
        <f>CHI!M$5</f>
        <v>0</v>
      </c>
      <c r="N10" s="35">
        <f>CHI!N$5</f>
        <v>0</v>
      </c>
      <c r="O10" s="35">
        <f>CHI!O$5</f>
        <v>0</v>
      </c>
      <c r="P10" s="35">
        <f>CHI!P$5</f>
        <v>0</v>
      </c>
      <c r="Q10" s="35">
        <f>CHI!Q$5</f>
        <v>0</v>
      </c>
    </row>
    <row r="11" spans="1:17" x14ac:dyDescent="0.25">
      <c r="A11" s="21" t="s">
        <v>40</v>
      </c>
      <c r="B11" s="35">
        <f>CHI!B$6</f>
        <v>0</v>
      </c>
      <c r="C11" s="35">
        <f>CHI!C$6</f>
        <v>0</v>
      </c>
      <c r="D11" s="35">
        <f>CHI!D$6</f>
        <v>0</v>
      </c>
      <c r="E11" s="35">
        <f>CHI!E$6</f>
        <v>0</v>
      </c>
      <c r="F11" s="35">
        <f>CHI!F$6</f>
        <v>0</v>
      </c>
      <c r="G11" s="35">
        <f>CHI!G$6</f>
        <v>0</v>
      </c>
      <c r="H11" s="35">
        <f>CHI!H$6</f>
        <v>0</v>
      </c>
      <c r="I11" s="35">
        <f>CHI!I$6</f>
        <v>0</v>
      </c>
      <c r="J11" s="35">
        <f>CHI!J$6</f>
        <v>0</v>
      </c>
      <c r="K11" s="35">
        <f>CHI!K$6</f>
        <v>0</v>
      </c>
      <c r="L11" s="35">
        <f>CHI!L$6</f>
        <v>34.553067301965456</v>
      </c>
      <c r="M11" s="35">
        <f>CHI!M$6</f>
        <v>8.0264677668800513</v>
      </c>
      <c r="N11" s="35">
        <f>CHI!N$6</f>
        <v>7.5737965812457455</v>
      </c>
      <c r="O11" s="35">
        <f>CHI!O$6</f>
        <v>7.1435956724849374</v>
      </c>
      <c r="P11" s="35">
        <f>CHI!P$6</f>
        <v>8.9139664393758373</v>
      </c>
      <c r="Q11" s="35">
        <f>CHI!Q$6</f>
        <v>9.0587834322923211</v>
      </c>
    </row>
    <row r="12" spans="1:17" x14ac:dyDescent="0.25">
      <c r="A12" s="21" t="s">
        <v>39</v>
      </c>
      <c r="B12" s="35">
        <f>CHI!B$7</f>
        <v>0</v>
      </c>
      <c r="C12" s="35">
        <f>CHI!C$7</f>
        <v>0</v>
      </c>
      <c r="D12" s="35">
        <f>CHI!D$7</f>
        <v>0</v>
      </c>
      <c r="E12" s="35">
        <f>CHI!E$7</f>
        <v>0</v>
      </c>
      <c r="F12" s="35">
        <f>CHI!F$7</f>
        <v>0</v>
      </c>
      <c r="G12" s="35">
        <f>CHI!G$7</f>
        <v>0</v>
      </c>
      <c r="H12" s="35">
        <f>CHI!H$7</f>
        <v>0</v>
      </c>
      <c r="I12" s="35">
        <f>CHI!I$7</f>
        <v>0</v>
      </c>
      <c r="J12" s="35">
        <f>CHI!J$7</f>
        <v>0</v>
      </c>
      <c r="K12" s="35">
        <f>CHI!K$7</f>
        <v>0</v>
      </c>
      <c r="L12" s="35">
        <f>CHI!L$7</f>
        <v>0</v>
      </c>
      <c r="M12" s="35">
        <f>CHI!M$7</f>
        <v>0</v>
      </c>
      <c r="N12" s="35">
        <f>CHI!N$7</f>
        <v>0</v>
      </c>
      <c r="O12" s="35">
        <f>CHI!O$7</f>
        <v>0</v>
      </c>
      <c r="P12" s="35">
        <f>CHI!P$7</f>
        <v>0</v>
      </c>
      <c r="Q12" s="35">
        <f>CHI!Q$7</f>
        <v>0</v>
      </c>
    </row>
    <row r="13" spans="1:17" x14ac:dyDescent="0.25">
      <c r="A13" s="23" t="s">
        <v>10</v>
      </c>
      <c r="B13" s="37">
        <f>NMM!B$3</f>
        <v>0</v>
      </c>
      <c r="C13" s="37">
        <f>NMM!C$3</f>
        <v>0</v>
      </c>
      <c r="D13" s="37">
        <f>NMM!D$3</f>
        <v>0</v>
      </c>
      <c r="E13" s="37">
        <f>NMM!E$3</f>
        <v>0</v>
      </c>
      <c r="F13" s="37">
        <f>NMM!F$3</f>
        <v>0</v>
      </c>
      <c r="G13" s="37">
        <f>NMM!G$3</f>
        <v>0</v>
      </c>
      <c r="H13" s="37">
        <f>NMM!H$3</f>
        <v>0</v>
      </c>
      <c r="I13" s="37">
        <f>NMM!I$3</f>
        <v>0</v>
      </c>
      <c r="J13" s="37">
        <f>NMM!J$3</f>
        <v>0</v>
      </c>
      <c r="K13" s="37">
        <f>NMM!K$3</f>
        <v>0</v>
      </c>
      <c r="L13" s="37">
        <f>NMM!L$3</f>
        <v>0</v>
      </c>
      <c r="M13" s="37">
        <f>NMM!M$3</f>
        <v>0</v>
      </c>
      <c r="N13" s="37">
        <f>NMM!N$3</f>
        <v>0</v>
      </c>
      <c r="O13" s="37">
        <f>NMM!O$3</f>
        <v>0</v>
      </c>
      <c r="P13" s="37">
        <f>NMM!P$3</f>
        <v>0</v>
      </c>
      <c r="Q13" s="37">
        <f>NMM!Q$3</f>
        <v>0</v>
      </c>
    </row>
    <row r="14" spans="1:17" x14ac:dyDescent="0.25">
      <c r="A14" s="21" t="s">
        <v>38</v>
      </c>
      <c r="B14" s="35">
        <f>NMM!B$4</f>
        <v>0</v>
      </c>
      <c r="C14" s="35">
        <f>NMM!C$4</f>
        <v>0</v>
      </c>
      <c r="D14" s="35">
        <f>NMM!D$4</f>
        <v>0</v>
      </c>
      <c r="E14" s="35">
        <f>NMM!E$4</f>
        <v>0</v>
      </c>
      <c r="F14" s="35">
        <f>NMM!F$4</f>
        <v>0</v>
      </c>
      <c r="G14" s="35">
        <f>NMM!G$4</f>
        <v>0</v>
      </c>
      <c r="H14" s="35">
        <f>NMM!H$4</f>
        <v>0</v>
      </c>
      <c r="I14" s="35">
        <f>NMM!I$4</f>
        <v>0</v>
      </c>
      <c r="J14" s="35">
        <f>NMM!J$4</f>
        <v>0</v>
      </c>
      <c r="K14" s="35">
        <f>NMM!K$4</f>
        <v>0</v>
      </c>
      <c r="L14" s="35">
        <f>NMM!L$4</f>
        <v>0</v>
      </c>
      <c r="M14" s="35">
        <f>NMM!M$4</f>
        <v>0</v>
      </c>
      <c r="N14" s="35">
        <f>NMM!N$4</f>
        <v>0</v>
      </c>
      <c r="O14" s="35">
        <f>NMM!O$4</f>
        <v>0</v>
      </c>
      <c r="P14" s="35">
        <f>NMM!P$4</f>
        <v>0</v>
      </c>
      <c r="Q14" s="35">
        <f>NMM!Q$4</f>
        <v>0</v>
      </c>
    </row>
    <row r="15" spans="1:17" x14ac:dyDescent="0.25">
      <c r="A15" s="21" t="s">
        <v>37</v>
      </c>
      <c r="B15" s="35">
        <f>NMM!B$5</f>
        <v>0</v>
      </c>
      <c r="C15" s="35">
        <f>NMM!C$5</f>
        <v>0</v>
      </c>
      <c r="D15" s="35">
        <f>NMM!D$5</f>
        <v>0</v>
      </c>
      <c r="E15" s="35">
        <f>NMM!E$5</f>
        <v>0</v>
      </c>
      <c r="F15" s="35">
        <f>NMM!F$5</f>
        <v>0</v>
      </c>
      <c r="G15" s="35">
        <f>NMM!G$5</f>
        <v>0</v>
      </c>
      <c r="H15" s="35">
        <f>NMM!H$5</f>
        <v>0</v>
      </c>
      <c r="I15" s="35">
        <f>NMM!I$5</f>
        <v>0</v>
      </c>
      <c r="J15" s="35">
        <f>NMM!J$5</f>
        <v>0</v>
      </c>
      <c r="K15" s="35">
        <f>NMM!K$5</f>
        <v>0</v>
      </c>
      <c r="L15" s="35">
        <f>NMM!L$5</f>
        <v>0</v>
      </c>
      <c r="M15" s="35">
        <f>NMM!M$5</f>
        <v>0</v>
      </c>
      <c r="N15" s="35">
        <f>NMM!N$5</f>
        <v>0</v>
      </c>
      <c r="O15" s="35">
        <f>NMM!O$5</f>
        <v>0</v>
      </c>
      <c r="P15" s="35">
        <f>NMM!P$5</f>
        <v>0</v>
      </c>
      <c r="Q15" s="35">
        <f>NMM!Q$5</f>
        <v>0</v>
      </c>
    </row>
    <row r="16" spans="1:17" x14ac:dyDescent="0.25">
      <c r="A16" s="21" t="s">
        <v>57</v>
      </c>
      <c r="B16" s="35">
        <f>NMM!B$6</f>
        <v>0</v>
      </c>
      <c r="C16" s="35">
        <f>NMM!C$6</f>
        <v>0</v>
      </c>
      <c r="D16" s="35">
        <f>NMM!D$6</f>
        <v>0</v>
      </c>
      <c r="E16" s="35">
        <f>NMM!E$6</f>
        <v>0</v>
      </c>
      <c r="F16" s="35">
        <f>NMM!F$6</f>
        <v>0</v>
      </c>
      <c r="G16" s="35">
        <f>NMM!G$6</f>
        <v>0</v>
      </c>
      <c r="H16" s="35">
        <f>NMM!H$6</f>
        <v>0</v>
      </c>
      <c r="I16" s="35">
        <f>NMM!I$6</f>
        <v>0</v>
      </c>
      <c r="J16" s="35">
        <f>NMM!J$6</f>
        <v>0</v>
      </c>
      <c r="K16" s="35">
        <f>NMM!K$6</f>
        <v>0</v>
      </c>
      <c r="L16" s="35">
        <f>NMM!L$6</f>
        <v>0</v>
      </c>
      <c r="M16" s="35">
        <f>NMM!M$6</f>
        <v>0</v>
      </c>
      <c r="N16" s="35">
        <f>NMM!N$6</f>
        <v>0</v>
      </c>
      <c r="O16" s="35">
        <f>NMM!O$6</f>
        <v>0</v>
      </c>
      <c r="P16" s="35">
        <f>NMM!P$6</f>
        <v>0</v>
      </c>
      <c r="Q16" s="35">
        <f>NMM!Q$6</f>
        <v>0</v>
      </c>
    </row>
    <row r="17" spans="1:17" x14ac:dyDescent="0.25">
      <c r="A17" s="23" t="s">
        <v>9</v>
      </c>
      <c r="B17" s="37">
        <f>PPA!B$3</f>
        <v>0</v>
      </c>
      <c r="C17" s="37">
        <f>PPA!C$3</f>
        <v>0</v>
      </c>
      <c r="D17" s="37">
        <f>PPA!D$3</f>
        <v>0</v>
      </c>
      <c r="E17" s="37">
        <f>PPA!E$3</f>
        <v>0</v>
      </c>
      <c r="F17" s="37">
        <f>PPA!F$3</f>
        <v>0</v>
      </c>
      <c r="G17" s="37">
        <f>PPA!G$3</f>
        <v>0</v>
      </c>
      <c r="H17" s="37">
        <f>PPA!H$3</f>
        <v>0</v>
      </c>
      <c r="I17" s="37">
        <f>PPA!I$3</f>
        <v>0</v>
      </c>
      <c r="J17" s="37">
        <f>PPA!J$3</f>
        <v>0</v>
      </c>
      <c r="K17" s="37">
        <f>PPA!K$3</f>
        <v>0</v>
      </c>
      <c r="L17" s="37">
        <f>PPA!L$3</f>
        <v>65.3</v>
      </c>
      <c r="M17" s="37">
        <f>PPA!M$3</f>
        <v>66.365184706642381</v>
      </c>
      <c r="N17" s="37">
        <f>PPA!N$3</f>
        <v>66.150881532399552</v>
      </c>
      <c r="O17" s="37">
        <f>PPA!O$3</f>
        <v>63.258419573452144</v>
      </c>
      <c r="P17" s="37">
        <f>PPA!P$3</f>
        <v>64.327592861475125</v>
      </c>
      <c r="Q17" s="37">
        <f>PPA!Q$3</f>
        <v>66.012520853140074</v>
      </c>
    </row>
    <row r="18" spans="1:17" x14ac:dyDescent="0.25">
      <c r="A18" s="21" t="s">
        <v>35</v>
      </c>
      <c r="B18" s="35">
        <f>PPA!B$5</f>
        <v>0</v>
      </c>
      <c r="C18" s="35">
        <f>PPA!C$5</f>
        <v>0</v>
      </c>
      <c r="D18" s="35">
        <f>PPA!D$5</f>
        <v>0</v>
      </c>
      <c r="E18" s="35">
        <f>PPA!E$5</f>
        <v>0</v>
      </c>
      <c r="F18" s="35">
        <f>PPA!F$5</f>
        <v>0</v>
      </c>
      <c r="G18" s="35">
        <f>PPA!G$5</f>
        <v>0</v>
      </c>
      <c r="H18" s="35">
        <f>PPA!H$5</f>
        <v>0</v>
      </c>
      <c r="I18" s="35">
        <f>PPA!I$5</f>
        <v>0</v>
      </c>
      <c r="J18" s="35">
        <f>PPA!J$5</f>
        <v>0</v>
      </c>
      <c r="K18" s="35">
        <f>PPA!K$5</f>
        <v>0</v>
      </c>
      <c r="L18" s="35">
        <f>PPA!L$5</f>
        <v>0</v>
      </c>
      <c r="M18" s="35">
        <f>PPA!M$5</f>
        <v>0</v>
      </c>
      <c r="N18" s="35">
        <f>PPA!N$5</f>
        <v>0</v>
      </c>
      <c r="O18" s="35">
        <f>PPA!O$5</f>
        <v>0</v>
      </c>
      <c r="P18" s="35">
        <f>PPA!P$5</f>
        <v>0</v>
      </c>
      <c r="Q18" s="35">
        <f>PPA!Q$5</f>
        <v>0</v>
      </c>
    </row>
    <row r="19" spans="1:17" x14ac:dyDescent="0.25">
      <c r="A19" s="21" t="s">
        <v>56</v>
      </c>
      <c r="B19" s="35">
        <f>PPA!B$6</f>
        <v>0</v>
      </c>
      <c r="C19" s="35">
        <f>PPA!C$6</f>
        <v>0</v>
      </c>
      <c r="D19" s="35">
        <f>PPA!D$6</f>
        <v>0</v>
      </c>
      <c r="E19" s="35">
        <f>PPA!E$6</f>
        <v>0</v>
      </c>
      <c r="F19" s="35">
        <f>PPA!F$6</f>
        <v>0</v>
      </c>
      <c r="G19" s="35">
        <f>PPA!G$6</f>
        <v>0</v>
      </c>
      <c r="H19" s="35">
        <f>PPA!H$6</f>
        <v>0</v>
      </c>
      <c r="I19" s="35">
        <f>PPA!I$6</f>
        <v>0</v>
      </c>
      <c r="J19" s="35">
        <f>PPA!J$6</f>
        <v>0</v>
      </c>
      <c r="K19" s="35">
        <f>PPA!K$6</f>
        <v>0</v>
      </c>
      <c r="L19" s="35">
        <f>PPA!L$6</f>
        <v>0</v>
      </c>
      <c r="M19" s="35">
        <f>PPA!M$6</f>
        <v>0</v>
      </c>
      <c r="N19" s="35">
        <f>PPA!N$6</f>
        <v>0</v>
      </c>
      <c r="O19" s="35">
        <f>PPA!O$6</f>
        <v>0</v>
      </c>
      <c r="P19" s="35">
        <f>PPA!P$6</f>
        <v>0</v>
      </c>
      <c r="Q19" s="35">
        <f>PPA!Q$6</f>
        <v>0</v>
      </c>
    </row>
    <row r="20" spans="1:17" x14ac:dyDescent="0.25">
      <c r="A20" s="21" t="s">
        <v>55</v>
      </c>
      <c r="B20" s="35">
        <f>PPA!B$7</f>
        <v>0</v>
      </c>
      <c r="C20" s="35">
        <f>PPA!C$7</f>
        <v>0</v>
      </c>
      <c r="D20" s="35">
        <f>PPA!D$7</f>
        <v>0</v>
      </c>
      <c r="E20" s="35">
        <f>PPA!E$7</f>
        <v>0</v>
      </c>
      <c r="F20" s="35">
        <f>PPA!F$7</f>
        <v>0</v>
      </c>
      <c r="G20" s="35">
        <f>PPA!G$7</f>
        <v>0</v>
      </c>
      <c r="H20" s="35">
        <f>PPA!H$7</f>
        <v>0</v>
      </c>
      <c r="I20" s="35">
        <f>PPA!I$7</f>
        <v>0</v>
      </c>
      <c r="J20" s="35">
        <f>PPA!J$7</f>
        <v>0</v>
      </c>
      <c r="K20" s="35">
        <f>PPA!K$7</f>
        <v>0</v>
      </c>
      <c r="L20" s="35">
        <f>PPA!L$7</f>
        <v>65.3</v>
      </c>
      <c r="M20" s="35">
        <f>PPA!M$7</f>
        <v>66.365184706642381</v>
      </c>
      <c r="N20" s="35">
        <f>PPA!N$7</f>
        <v>66.150881532399552</v>
      </c>
      <c r="O20" s="35">
        <f>PPA!O$7</f>
        <v>63.258419573452144</v>
      </c>
      <c r="P20" s="35">
        <f>PPA!P$7</f>
        <v>64.327592861475125</v>
      </c>
      <c r="Q20" s="35">
        <f>PPA!Q$7</f>
        <v>66.012520853140074</v>
      </c>
    </row>
    <row r="21" spans="1:17" x14ac:dyDescent="0.25">
      <c r="A21" s="20" t="s">
        <v>54</v>
      </c>
      <c r="B21" s="36">
        <f>FBT!B$3</f>
        <v>0</v>
      </c>
      <c r="C21" s="36">
        <f>FBT!C$3</f>
        <v>0</v>
      </c>
      <c r="D21" s="36">
        <f>FBT!D$3</f>
        <v>0</v>
      </c>
      <c r="E21" s="36">
        <f>FBT!E$3</f>
        <v>0</v>
      </c>
      <c r="F21" s="36">
        <f>FBT!F$3</f>
        <v>0</v>
      </c>
      <c r="G21" s="36">
        <f>FBT!G$3</f>
        <v>0</v>
      </c>
      <c r="H21" s="36">
        <f>FBT!H$3</f>
        <v>0</v>
      </c>
      <c r="I21" s="36">
        <f>FBT!I$3</f>
        <v>0</v>
      </c>
      <c r="J21" s="36">
        <f>FBT!J$3</f>
        <v>0</v>
      </c>
      <c r="K21" s="36">
        <f>FBT!K$3</f>
        <v>0</v>
      </c>
      <c r="L21" s="36">
        <f>FBT!L$3</f>
        <v>96.3</v>
      </c>
      <c r="M21" s="36">
        <f>FBT!M$3</f>
        <v>99.939312072982119</v>
      </c>
      <c r="N21" s="36">
        <f>FBT!N$3</f>
        <v>100.08915988380454</v>
      </c>
      <c r="O21" s="36">
        <f>FBT!O$3</f>
        <v>105.55602552895506</v>
      </c>
      <c r="P21" s="36">
        <f>FBT!P$3</f>
        <v>120.20070208972783</v>
      </c>
      <c r="Q21" s="36">
        <f>FBT!Q$3</f>
        <v>126.82296805209249</v>
      </c>
    </row>
    <row r="22" spans="1:17" x14ac:dyDescent="0.25">
      <c r="A22" s="18" t="s">
        <v>53</v>
      </c>
      <c r="B22" s="35">
        <f>TRE!B$3</f>
        <v>0</v>
      </c>
      <c r="C22" s="35">
        <f>TRE!C$3</f>
        <v>0</v>
      </c>
      <c r="D22" s="35">
        <f>TRE!D$3</f>
        <v>0</v>
      </c>
      <c r="E22" s="35">
        <f>TRE!E$3</f>
        <v>0</v>
      </c>
      <c r="F22" s="35">
        <f>TRE!F$3</f>
        <v>0</v>
      </c>
      <c r="G22" s="35">
        <f>TRE!G$3</f>
        <v>0</v>
      </c>
      <c r="H22" s="35">
        <f>TRE!H$3</f>
        <v>0</v>
      </c>
      <c r="I22" s="35">
        <f>TRE!I$3</f>
        <v>0</v>
      </c>
      <c r="J22" s="35">
        <f>TRE!J$3</f>
        <v>0</v>
      </c>
      <c r="K22" s="35">
        <f>TRE!K$3</f>
        <v>0</v>
      </c>
      <c r="L22" s="35">
        <f>TRE!L$3</f>
        <v>30.3</v>
      </c>
      <c r="M22" s="35">
        <f>TRE!M$3</f>
        <v>31.02914978171923</v>
      </c>
      <c r="N22" s="35">
        <f>TRE!N$3</f>
        <v>36.335049421419463</v>
      </c>
      <c r="O22" s="35">
        <f>TRE!O$3</f>
        <v>42.861574034909623</v>
      </c>
      <c r="P22" s="35">
        <f>TRE!P$3</f>
        <v>48.52138432979838</v>
      </c>
      <c r="Q22" s="35">
        <f>TRE!Q$3</f>
        <v>51.751663766660087</v>
      </c>
    </row>
    <row r="23" spans="1:17" x14ac:dyDescent="0.25">
      <c r="A23" s="18" t="s">
        <v>52</v>
      </c>
      <c r="B23" s="35">
        <f>MAE!B$3</f>
        <v>0</v>
      </c>
      <c r="C23" s="35">
        <f>MAE!C$3</f>
        <v>0</v>
      </c>
      <c r="D23" s="35">
        <f>MAE!D$3</f>
        <v>0</v>
      </c>
      <c r="E23" s="35">
        <f>MAE!E$3</f>
        <v>0</v>
      </c>
      <c r="F23" s="35">
        <f>MAE!F$3</f>
        <v>0</v>
      </c>
      <c r="G23" s="35">
        <f>MAE!G$3</f>
        <v>0</v>
      </c>
      <c r="H23" s="35">
        <f>MAE!H$3</f>
        <v>0</v>
      </c>
      <c r="I23" s="35">
        <f>MAE!I$3</f>
        <v>0</v>
      </c>
      <c r="J23" s="35">
        <f>MAE!J$3</f>
        <v>0</v>
      </c>
      <c r="K23" s="35">
        <f>MAE!K$3</f>
        <v>0</v>
      </c>
      <c r="L23" s="35">
        <f>MAE!L$3</f>
        <v>94.79058963668848</v>
      </c>
      <c r="M23" s="35">
        <f>MAE!M$3</f>
        <v>80.681638514056544</v>
      </c>
      <c r="N23" s="35">
        <f>MAE!N$3</f>
        <v>84.730758285463082</v>
      </c>
      <c r="O23" s="35">
        <f>MAE!O$3</f>
        <v>73.823421594337844</v>
      </c>
      <c r="P23" s="35">
        <f>MAE!P$3</f>
        <v>51.186384605488072</v>
      </c>
      <c r="Q23" s="35">
        <f>MAE!Q$3</f>
        <v>53.27640949288751</v>
      </c>
    </row>
    <row r="24" spans="1:17" x14ac:dyDescent="0.25">
      <c r="A24" s="18" t="s">
        <v>51</v>
      </c>
      <c r="B24" s="35">
        <f>TEL!B$3</f>
        <v>0</v>
      </c>
      <c r="C24" s="35">
        <f>TEL!C$3</f>
        <v>0</v>
      </c>
      <c r="D24" s="35">
        <f>TEL!D$3</f>
        <v>0</v>
      </c>
      <c r="E24" s="35">
        <f>TEL!E$3</f>
        <v>0</v>
      </c>
      <c r="F24" s="35">
        <f>TEL!F$3</f>
        <v>0</v>
      </c>
      <c r="G24" s="35">
        <f>TEL!G$3</f>
        <v>0</v>
      </c>
      <c r="H24" s="35">
        <f>TEL!H$3</f>
        <v>0</v>
      </c>
      <c r="I24" s="35">
        <f>TEL!I$3</f>
        <v>0</v>
      </c>
      <c r="J24" s="35">
        <f>TEL!J$3</f>
        <v>0</v>
      </c>
      <c r="K24" s="35">
        <f>TEL!K$3</f>
        <v>0</v>
      </c>
      <c r="L24" s="35">
        <f>TEL!L$3</f>
        <v>26.8</v>
      </c>
      <c r="M24" s="35">
        <f>TEL!M$3</f>
        <v>29.071474716626533</v>
      </c>
      <c r="N24" s="35">
        <f>TEL!N$3</f>
        <v>26.46035261295982</v>
      </c>
      <c r="O24" s="35">
        <f>TEL!O$3</f>
        <v>17.389015781706757</v>
      </c>
      <c r="P24" s="35">
        <f>TEL!P$3</f>
        <v>13.141208255987062</v>
      </c>
      <c r="Q24" s="35">
        <f>TEL!Q$3</f>
        <v>13.184565985613576</v>
      </c>
    </row>
    <row r="25" spans="1:17" x14ac:dyDescent="0.25">
      <c r="A25" s="18" t="s">
        <v>50</v>
      </c>
      <c r="B25" s="35">
        <f>WWP!B$3</f>
        <v>0</v>
      </c>
      <c r="C25" s="35">
        <f>WWP!C$3</f>
        <v>0</v>
      </c>
      <c r="D25" s="35">
        <f>WWP!D$3</f>
        <v>0</v>
      </c>
      <c r="E25" s="35">
        <f>WWP!E$3</f>
        <v>0</v>
      </c>
      <c r="F25" s="35">
        <f>WWP!F$3</f>
        <v>0</v>
      </c>
      <c r="G25" s="35">
        <f>WWP!G$3</f>
        <v>0</v>
      </c>
      <c r="H25" s="35">
        <f>WWP!H$3</f>
        <v>0</v>
      </c>
      <c r="I25" s="35">
        <f>WWP!I$3</f>
        <v>0</v>
      </c>
      <c r="J25" s="35">
        <f>WWP!J$3</f>
        <v>0</v>
      </c>
      <c r="K25" s="35">
        <f>WWP!K$3</f>
        <v>0</v>
      </c>
      <c r="L25" s="35">
        <f>WWP!L$3</f>
        <v>0</v>
      </c>
      <c r="M25" s="35">
        <f>WWP!M$3</f>
        <v>0</v>
      </c>
      <c r="N25" s="35">
        <f>WWP!N$3</f>
        <v>0</v>
      </c>
      <c r="O25" s="35">
        <f>WWP!O$3</f>
        <v>0</v>
      </c>
      <c r="P25" s="35">
        <f>WWP!P$3</f>
        <v>0</v>
      </c>
      <c r="Q25" s="35">
        <f>WWP!Q$3</f>
        <v>0</v>
      </c>
    </row>
    <row r="26" spans="1:17" x14ac:dyDescent="0.25">
      <c r="A26" s="16" t="s">
        <v>49</v>
      </c>
      <c r="B26" s="34">
        <f>OIS!B$3</f>
        <v>919.41534828084468</v>
      </c>
      <c r="C26" s="34">
        <f>OIS!C$3</f>
        <v>752.52703973545124</v>
      </c>
      <c r="D26" s="34">
        <f>OIS!D$3</f>
        <v>795.20237864984495</v>
      </c>
      <c r="E26" s="34">
        <f>OIS!E$3</f>
        <v>817.46534237217327</v>
      </c>
      <c r="F26" s="34">
        <f>OIS!F$3</f>
        <v>716.12272905580016</v>
      </c>
      <c r="G26" s="34">
        <f>OIS!G$3</f>
        <v>677.4888822761161</v>
      </c>
      <c r="H26" s="34">
        <f>OIS!H$3</f>
        <v>660.12955869004588</v>
      </c>
      <c r="I26" s="34">
        <f>OIS!I$3</f>
        <v>728.15116306795551</v>
      </c>
      <c r="J26" s="34">
        <f>OIS!J$3</f>
        <v>647.04320897863215</v>
      </c>
      <c r="K26" s="34">
        <f>OIS!K$3</f>
        <v>584.53661755941653</v>
      </c>
      <c r="L26" s="34">
        <f>OIS!L$3</f>
        <v>324.59648600357343</v>
      </c>
      <c r="M26" s="34">
        <f>OIS!M$3</f>
        <v>331.28012326899596</v>
      </c>
      <c r="N26" s="34">
        <f>OIS!N$3</f>
        <v>317.80620442257862</v>
      </c>
      <c r="O26" s="34">
        <f>OIS!O$3</f>
        <v>283.79947980658613</v>
      </c>
      <c r="P26" s="34">
        <f>OIS!P$3</f>
        <v>291.10580317961075</v>
      </c>
      <c r="Q26" s="34">
        <f>OIS!Q$3</f>
        <v>271.57290147544825</v>
      </c>
    </row>
    <row r="27" spans="1:17" x14ac:dyDescent="0.25">
      <c r="A27" s="40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</row>
    <row r="28" spans="1:17" x14ac:dyDescent="0.25">
      <c r="A28" s="31" t="s">
        <v>77</v>
      </c>
      <c r="B28" s="70"/>
      <c r="C28" s="70"/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</row>
    <row r="29" spans="1:17" x14ac:dyDescent="0.25">
      <c r="A29" s="50" t="s">
        <v>69</v>
      </c>
      <c r="B29" s="38">
        <f>ISI!B25+NFM!B43+CHI!B32+NMM!B31+PPA!B32+FBT!B12+TRE!B12+MAE!B12+TEL!B12+WWP!B12+OIS!B12</f>
        <v>43.326645648227803</v>
      </c>
      <c r="C29" s="38">
        <f>ISI!C25+NFM!C43+CHI!C32+NMM!C31+PPA!C32+FBT!C12+TRE!C12+MAE!C12+TEL!C12+WWP!C12+OIS!C12</f>
        <v>41.512420000000006</v>
      </c>
      <c r="D29" s="38">
        <f>ISI!D25+NFM!D43+CHI!D32+NMM!D31+PPA!D32+FBT!D12+TRE!D12+MAE!D12+TEL!D12+WWP!D12+OIS!D12</f>
        <v>43.9</v>
      </c>
      <c r="E29" s="38">
        <f>ISI!E25+NFM!E43+CHI!E32+NMM!E31+PPA!E32+FBT!E12+TRE!E12+MAE!E12+TEL!E12+WWP!E12+OIS!E12</f>
        <v>47.8</v>
      </c>
      <c r="F29" s="38">
        <f>ISI!F25+NFM!F43+CHI!F32+NMM!F31+PPA!F32+FBT!F12+TRE!F12+MAE!F12+TEL!F12+WWP!F12+OIS!F12</f>
        <v>47.4</v>
      </c>
      <c r="G29" s="38">
        <f>ISI!G25+NFM!G43+CHI!G32+NMM!G31+PPA!G32+FBT!G12+TRE!G12+MAE!G12+TEL!G12+WWP!G12+OIS!G12</f>
        <v>41.532726229683021</v>
      </c>
      <c r="H29" s="38">
        <f>ISI!H25+NFM!H43+CHI!H32+NMM!H31+PPA!H32+FBT!H12+TRE!H12+MAE!H12+TEL!H12+WWP!H12+OIS!H12</f>
        <v>45.583120000000008</v>
      </c>
      <c r="I29" s="38">
        <f>ISI!I25+NFM!I43+CHI!I32+NMM!I31+PPA!I32+FBT!I12+TRE!I12+MAE!I12+TEL!I12+WWP!I12+OIS!I12</f>
        <v>45.588450000000009</v>
      </c>
      <c r="J29" s="38">
        <f>ISI!J25+NFM!J43+CHI!J32+NMM!J31+PPA!J32+FBT!J12+TRE!J12+MAE!J12+TEL!J12+WWP!J12+OIS!J12</f>
        <v>47.987480000000005</v>
      </c>
      <c r="K29" s="38">
        <f>ISI!K25+NFM!K43+CHI!K32+NMM!K31+PPA!K32+FBT!K12+TRE!K12+MAE!K12+TEL!K12+WWP!K12+OIS!K12</f>
        <v>74.719410000000011</v>
      </c>
      <c r="L29" s="38">
        <f>ISI!L25+NFM!L43+CHI!L32+NMM!L31+PPA!L32+FBT!L12+TRE!L12+MAE!L12+TEL!L12+WWP!L12+OIS!L12</f>
        <v>44.114837107098516</v>
      </c>
      <c r="M29" s="38">
        <f>ISI!M25+NFM!M43+CHI!M32+NMM!M31+PPA!M32+FBT!M12+TRE!M12+MAE!M12+TEL!M12+WWP!M12+OIS!M12</f>
        <v>39.861322752148645</v>
      </c>
      <c r="N29" s="38">
        <f>ISI!N25+NFM!N43+CHI!N32+NMM!N31+PPA!N32+FBT!N12+TRE!N12+MAE!N12+TEL!N12+WWP!N12+OIS!N12</f>
        <v>43.751604449788836</v>
      </c>
      <c r="O29" s="38">
        <f>ISI!O25+NFM!O43+CHI!O32+NMM!O31+PPA!O32+FBT!O12+TRE!O12+MAE!O12+TEL!O12+WWP!O12+OIS!O12</f>
        <v>42.90044182118163</v>
      </c>
      <c r="P29" s="38">
        <f>ISI!P25+NFM!P43+CHI!P32+NMM!P31+PPA!P32+FBT!P12+TRE!P12+MAE!P12+TEL!P12+WWP!P12+OIS!P12</f>
        <v>45.047217730700233</v>
      </c>
      <c r="Q29" s="38">
        <f>ISI!Q25+NFM!Q43+CHI!Q32+NMM!Q31+PPA!Q32+FBT!Q12+TRE!Q12+MAE!Q12+TEL!Q12+WWP!Q12+OIS!Q12</f>
        <v>45.837434311701131</v>
      </c>
    </row>
    <row r="30" spans="1:17" x14ac:dyDescent="0.25">
      <c r="A30" s="69" t="s">
        <v>33</v>
      </c>
      <c r="B30" s="68">
        <f t="shared" ref="B30:Q30" si="0">B31+B32</f>
        <v>0</v>
      </c>
      <c r="C30" s="68">
        <f t="shared" si="0"/>
        <v>0</v>
      </c>
      <c r="D30" s="68">
        <f t="shared" si="0"/>
        <v>0</v>
      </c>
      <c r="E30" s="68">
        <f t="shared" si="0"/>
        <v>0</v>
      </c>
      <c r="F30" s="68">
        <f t="shared" si="0"/>
        <v>0</v>
      </c>
      <c r="G30" s="68">
        <f t="shared" si="0"/>
        <v>0</v>
      </c>
      <c r="H30" s="68">
        <f t="shared" si="0"/>
        <v>0</v>
      </c>
      <c r="I30" s="68">
        <f t="shared" si="0"/>
        <v>0</v>
      </c>
      <c r="J30" s="68">
        <f t="shared" si="0"/>
        <v>0</v>
      </c>
      <c r="K30" s="68">
        <f t="shared" si="0"/>
        <v>0</v>
      </c>
      <c r="L30" s="68">
        <f t="shared" si="0"/>
        <v>0</v>
      </c>
      <c r="M30" s="68">
        <f t="shared" si="0"/>
        <v>0</v>
      </c>
      <c r="N30" s="68">
        <f t="shared" si="0"/>
        <v>0</v>
      </c>
      <c r="O30" s="68">
        <f t="shared" si="0"/>
        <v>0</v>
      </c>
      <c r="P30" s="68">
        <f t="shared" si="0"/>
        <v>0</v>
      </c>
      <c r="Q30" s="68">
        <f t="shared" si="0"/>
        <v>0</v>
      </c>
    </row>
    <row r="31" spans="1:17" x14ac:dyDescent="0.25">
      <c r="A31" s="53" t="s">
        <v>48</v>
      </c>
      <c r="B31" s="51">
        <f>ISI!B27+NFM!B44+CHI!B33+NMM!B32+PPA!B33+FBT!B13+TRE!B13+MAE!B13+TEL!B13+WWP!B13+OIS!B13</f>
        <v>0</v>
      </c>
      <c r="C31" s="51">
        <f>ISI!C27+NFM!C44+CHI!C33+NMM!C32+PPA!C33+FBT!C13+TRE!C13+MAE!C13+TEL!C13+WWP!C13+OIS!C13</f>
        <v>0</v>
      </c>
      <c r="D31" s="51">
        <f>ISI!D27+NFM!D44+CHI!D33+NMM!D32+PPA!D33+FBT!D13+TRE!D13+MAE!D13+TEL!D13+WWP!D13+OIS!D13</f>
        <v>0</v>
      </c>
      <c r="E31" s="51">
        <f>ISI!E27+NFM!E44+CHI!E33+NMM!E32+PPA!E33+FBT!E13+TRE!E13+MAE!E13+TEL!E13+WWP!E13+OIS!E13</f>
        <v>0</v>
      </c>
      <c r="F31" s="51">
        <f>ISI!F27+NFM!F44+CHI!F33+NMM!F32+PPA!F33+FBT!F13+TRE!F13+MAE!F13+TEL!F13+WWP!F13+OIS!F13</f>
        <v>0</v>
      </c>
      <c r="G31" s="51">
        <f>ISI!G27+NFM!G44+CHI!G33+NMM!G32+PPA!G33+FBT!G13+TRE!G13+MAE!G13+TEL!G13+WWP!G13+OIS!G13</f>
        <v>0</v>
      </c>
      <c r="H31" s="51">
        <f>ISI!H27+NFM!H44+CHI!H33+NMM!H32+PPA!H33+FBT!H13+TRE!H13+MAE!H13+TEL!H13+WWP!H13+OIS!H13</f>
        <v>0</v>
      </c>
      <c r="I31" s="51">
        <f>ISI!I27+NFM!I44+CHI!I33+NMM!I32+PPA!I33+FBT!I13+TRE!I13+MAE!I13+TEL!I13+WWP!I13+OIS!I13</f>
        <v>0</v>
      </c>
      <c r="J31" s="51">
        <f>ISI!J27+NFM!J44+CHI!J33+NMM!J32+PPA!J33+FBT!J13+TRE!J13+MAE!J13+TEL!J13+WWP!J13+OIS!J13</f>
        <v>0</v>
      </c>
      <c r="K31" s="51">
        <f>ISI!K27+NFM!K44+CHI!K33+NMM!K32+PPA!K33+FBT!K13+TRE!K13+MAE!K13+TEL!K13+WWP!K13+OIS!K13</f>
        <v>0</v>
      </c>
      <c r="L31" s="51">
        <f>ISI!L27+NFM!L44+CHI!L33+NMM!L32+PPA!L33+FBT!L13+TRE!L13+MAE!L13+TEL!L13+WWP!L13+OIS!L13</f>
        <v>0</v>
      </c>
      <c r="M31" s="51">
        <f>ISI!M27+NFM!M44+CHI!M33+NMM!M32+PPA!M33+FBT!M13+TRE!M13+MAE!M13+TEL!M13+WWP!M13+OIS!M13</f>
        <v>0</v>
      </c>
      <c r="N31" s="51">
        <f>ISI!N27+NFM!N44+CHI!N33+NMM!N32+PPA!N33+FBT!N13+TRE!N13+MAE!N13+TEL!N13+WWP!N13+OIS!N13</f>
        <v>0</v>
      </c>
      <c r="O31" s="51">
        <f>ISI!O27+NFM!O44+CHI!O33+NMM!O32+PPA!O33+FBT!O13+TRE!O13+MAE!O13+TEL!O13+WWP!O13+OIS!O13</f>
        <v>0</v>
      </c>
      <c r="P31" s="51">
        <f>ISI!P27+NFM!P44+CHI!P33+NMM!P32+PPA!P33+FBT!P13+TRE!P13+MAE!P13+TEL!P13+WWP!P13+OIS!P13</f>
        <v>0</v>
      </c>
      <c r="Q31" s="51">
        <f>ISI!Q27+NFM!Q44+CHI!Q33+NMM!Q32+PPA!Q33+FBT!Q13+TRE!Q13+MAE!Q13+TEL!Q13+WWP!Q13+OIS!Q13</f>
        <v>0</v>
      </c>
    </row>
    <row r="32" spans="1:17" x14ac:dyDescent="0.25">
      <c r="A32" s="53" t="s">
        <v>47</v>
      </c>
      <c r="B32" s="51">
        <f>ISI!B28</f>
        <v>0</v>
      </c>
      <c r="C32" s="51">
        <f>ISI!C28</f>
        <v>0</v>
      </c>
      <c r="D32" s="51">
        <f>ISI!D28</f>
        <v>0</v>
      </c>
      <c r="E32" s="51">
        <f>ISI!E28</f>
        <v>0</v>
      </c>
      <c r="F32" s="51">
        <f>ISI!F28</f>
        <v>0</v>
      </c>
      <c r="G32" s="51">
        <f>ISI!G28</f>
        <v>0</v>
      </c>
      <c r="H32" s="51">
        <f>ISI!H28</f>
        <v>0</v>
      </c>
      <c r="I32" s="51">
        <f>ISI!I28</f>
        <v>0</v>
      </c>
      <c r="J32" s="51">
        <f>ISI!J28</f>
        <v>0</v>
      </c>
      <c r="K32" s="51">
        <f>ISI!K28</f>
        <v>0</v>
      </c>
      <c r="L32" s="51">
        <f>ISI!L28</f>
        <v>0</v>
      </c>
      <c r="M32" s="51">
        <f>ISI!M28</f>
        <v>0</v>
      </c>
      <c r="N32" s="51">
        <f>ISI!N28</f>
        <v>0</v>
      </c>
      <c r="O32" s="51">
        <f>ISI!O28</f>
        <v>0</v>
      </c>
      <c r="P32" s="51">
        <f>ISI!P28</f>
        <v>0</v>
      </c>
      <c r="Q32" s="51">
        <f>ISI!Q28</f>
        <v>0</v>
      </c>
    </row>
    <row r="33" spans="1:17" x14ac:dyDescent="0.25">
      <c r="A33" s="67" t="s">
        <v>32</v>
      </c>
      <c r="B33" s="66">
        <f t="shared" ref="B33:Q33" si="1">SUM(B34:B38)</f>
        <v>0</v>
      </c>
      <c r="C33" s="66">
        <f t="shared" si="1"/>
        <v>0</v>
      </c>
      <c r="D33" s="66">
        <f t="shared" si="1"/>
        <v>0</v>
      </c>
      <c r="E33" s="66">
        <f t="shared" si="1"/>
        <v>0</v>
      </c>
      <c r="F33" s="66">
        <f t="shared" si="1"/>
        <v>0</v>
      </c>
      <c r="G33" s="66">
        <f t="shared" si="1"/>
        <v>0</v>
      </c>
      <c r="H33" s="66">
        <f t="shared" si="1"/>
        <v>0</v>
      </c>
      <c r="I33" s="66">
        <f t="shared" si="1"/>
        <v>0</v>
      </c>
      <c r="J33" s="66">
        <f t="shared" si="1"/>
        <v>0</v>
      </c>
      <c r="K33" s="66">
        <f t="shared" si="1"/>
        <v>30.960509999999996</v>
      </c>
      <c r="L33" s="66">
        <f t="shared" si="1"/>
        <v>9.9837584790293192</v>
      </c>
      <c r="M33" s="66">
        <f t="shared" si="1"/>
        <v>5.2069946593542582</v>
      </c>
      <c r="N33" s="66">
        <f t="shared" si="1"/>
        <v>9.1000110705486517</v>
      </c>
      <c r="O33" s="66">
        <f t="shared" si="1"/>
        <v>8.1451115638564673</v>
      </c>
      <c r="P33" s="66">
        <f t="shared" si="1"/>
        <v>10.118856268040478</v>
      </c>
      <c r="Q33" s="66">
        <f t="shared" si="1"/>
        <v>10.13171038722416</v>
      </c>
    </row>
    <row r="34" spans="1:17" x14ac:dyDescent="0.25">
      <c r="A34" s="53" t="s">
        <v>31</v>
      </c>
      <c r="B34" s="51">
        <f>ISI!B30+NFM!B46+CHI!B35+NMM!B34+PPA!B35+FBT!B15+TRE!B15+MAE!B15+TEL!B15+WWP!B15+OIS!B15</f>
        <v>0</v>
      </c>
      <c r="C34" s="51">
        <f>ISI!C30+NFM!C46+CHI!C35+NMM!C34+PPA!C35+FBT!C15+TRE!C15+MAE!C15+TEL!C15+WWP!C15+OIS!C15</f>
        <v>0</v>
      </c>
      <c r="D34" s="51">
        <f>ISI!D30+NFM!D46+CHI!D35+NMM!D34+PPA!D35+FBT!D15+TRE!D15+MAE!D15+TEL!D15+WWP!D15+OIS!D15</f>
        <v>0</v>
      </c>
      <c r="E34" s="51">
        <f>ISI!E30+NFM!E46+CHI!E35+NMM!E34+PPA!E35+FBT!E15+TRE!E15+MAE!E15+TEL!E15+WWP!E15+OIS!E15</f>
        <v>0</v>
      </c>
      <c r="F34" s="51">
        <f>ISI!F30+NFM!F46+CHI!F35+NMM!F34+PPA!F35+FBT!F15+TRE!F15+MAE!F15+TEL!F15+WWP!F15+OIS!F15</f>
        <v>0</v>
      </c>
      <c r="G34" s="51">
        <f>ISI!G30+NFM!G46+CHI!G35+NMM!G34+PPA!G35+FBT!G15+TRE!G15+MAE!G15+TEL!G15+WWP!G15+OIS!G15</f>
        <v>0</v>
      </c>
      <c r="H34" s="51">
        <f>ISI!H30+NFM!H46+CHI!H35+NMM!H34+PPA!H35+FBT!H15+TRE!H15+MAE!H15+TEL!H15+WWP!H15+OIS!H15</f>
        <v>0</v>
      </c>
      <c r="I34" s="51">
        <f>ISI!I30+NFM!I46+CHI!I35+NMM!I34+PPA!I35+FBT!I15+TRE!I15+MAE!I15+TEL!I15+WWP!I15+OIS!I15</f>
        <v>0</v>
      </c>
      <c r="J34" s="51">
        <f>ISI!J30+NFM!J46+CHI!J35+NMM!J34+PPA!J35+FBT!J15+TRE!J15+MAE!J15+TEL!J15+WWP!J15+OIS!J15</f>
        <v>0</v>
      </c>
      <c r="K34" s="51">
        <f>ISI!K30+NFM!K46+CHI!K35+NMM!K34+PPA!K35+FBT!K15+TRE!K15+MAE!K15+TEL!K15+WWP!K15+OIS!K15</f>
        <v>0</v>
      </c>
      <c r="L34" s="51">
        <f>ISI!L30+NFM!L46+CHI!L35+NMM!L34+PPA!L35+FBT!L15+TRE!L15+MAE!L15+TEL!L15+WWP!L15+OIS!L15</f>
        <v>0</v>
      </c>
      <c r="M34" s="51">
        <f>ISI!M30+NFM!M46+CHI!M35+NMM!M34+PPA!M35+FBT!M15+TRE!M15+MAE!M15+TEL!M15+WWP!M15+OIS!M15</f>
        <v>0</v>
      </c>
      <c r="N34" s="51">
        <f>ISI!N30+NFM!N46+CHI!N35+NMM!N34+PPA!N35+FBT!N15+TRE!N15+MAE!N15+TEL!N15+WWP!N15+OIS!N15</f>
        <v>0</v>
      </c>
      <c r="O34" s="51">
        <f>ISI!O30+NFM!O46+CHI!O35+NMM!O34+PPA!O35+FBT!O15+TRE!O15+MAE!O15+TEL!O15+WWP!O15+OIS!O15</f>
        <v>0</v>
      </c>
      <c r="P34" s="51">
        <f>ISI!P30+NFM!P46+CHI!P35+NMM!P34+PPA!P35+FBT!P15+TRE!P15+MAE!P15+TEL!P15+WWP!P15+OIS!P15</f>
        <v>0</v>
      </c>
      <c r="Q34" s="51">
        <f>ISI!Q30+NFM!Q46+CHI!Q35+NMM!Q34+PPA!Q35+FBT!Q15+TRE!Q15+MAE!Q15+TEL!Q15+WWP!Q15+OIS!Q15</f>
        <v>0</v>
      </c>
    </row>
    <row r="35" spans="1:17" x14ac:dyDescent="0.25">
      <c r="A35" s="53" t="s">
        <v>30</v>
      </c>
      <c r="B35" s="51">
        <f>ISI!B31+NFM!B47+CHI!B36+NMM!B35+PPA!B36+FBT!B16+TRE!B16+MAE!B16+TEL!B16+WWP!B16+OIS!B16</f>
        <v>0</v>
      </c>
      <c r="C35" s="51">
        <f>ISI!C31+NFM!C47+CHI!C36+NMM!C35+PPA!C36+FBT!C16+TRE!C16+MAE!C16+TEL!C16+WWP!C16+OIS!C16</f>
        <v>0</v>
      </c>
      <c r="D35" s="51">
        <f>ISI!D31+NFM!D47+CHI!D36+NMM!D35+PPA!D36+FBT!D16+TRE!D16+MAE!D16+TEL!D16+WWP!D16+OIS!D16</f>
        <v>0</v>
      </c>
      <c r="E35" s="51">
        <f>ISI!E31+NFM!E47+CHI!E36+NMM!E35+PPA!E36+FBT!E16+TRE!E16+MAE!E16+TEL!E16+WWP!E16+OIS!E16</f>
        <v>0</v>
      </c>
      <c r="F35" s="51">
        <f>ISI!F31+NFM!F47+CHI!F36+NMM!F35+PPA!F36+FBT!F16+TRE!F16+MAE!F16+TEL!F16+WWP!F16+OIS!F16</f>
        <v>0</v>
      </c>
      <c r="G35" s="51">
        <f>ISI!G31+NFM!G47+CHI!G36+NMM!G35+PPA!G36+FBT!G16+TRE!G16+MAE!G16+TEL!G16+WWP!G16+OIS!G16</f>
        <v>0</v>
      </c>
      <c r="H35" s="51">
        <f>ISI!H31+NFM!H47+CHI!H36+NMM!H35+PPA!H36+FBT!H16+TRE!H16+MAE!H16+TEL!H16+WWP!H16+OIS!H16</f>
        <v>0</v>
      </c>
      <c r="I35" s="51">
        <f>ISI!I31+NFM!I47+CHI!I36+NMM!I35+PPA!I36+FBT!I16+TRE!I16+MAE!I16+TEL!I16+WWP!I16+OIS!I16</f>
        <v>0</v>
      </c>
      <c r="J35" s="51">
        <f>ISI!J31+NFM!J47+CHI!J36+NMM!J35+PPA!J36+FBT!J16+TRE!J16+MAE!J16+TEL!J16+WWP!J16+OIS!J16</f>
        <v>0</v>
      </c>
      <c r="K35" s="51">
        <f>ISI!K31+NFM!K47+CHI!K36+NMM!K35+PPA!K36+FBT!K16+TRE!K16+MAE!K16+TEL!K16+WWP!K16+OIS!K16</f>
        <v>3.3053099999999986</v>
      </c>
      <c r="L35" s="51">
        <f>ISI!L31+NFM!L47+CHI!L36+NMM!L35+PPA!L36+FBT!L16+TRE!L16+MAE!L16+TEL!L16+WWP!L16+OIS!L16</f>
        <v>2.1973822489729602</v>
      </c>
      <c r="M35" s="51">
        <f>ISI!M31+NFM!M47+CHI!M36+NMM!M35+PPA!M36+FBT!M16+TRE!M16+MAE!M16+TEL!M16+WWP!M16+OIS!M16</f>
        <v>2.197447728999208</v>
      </c>
      <c r="N35" s="51">
        <f>ISI!N31+NFM!N47+CHI!N36+NMM!N35+PPA!N36+FBT!N16+TRE!N16+MAE!N16+TEL!N16+WWP!N16+OIS!N16</f>
        <v>2.1973822489729602</v>
      </c>
      <c r="O35" s="51">
        <f>ISI!O31+NFM!O47+CHI!O36+NMM!O35+PPA!O36+FBT!O16+TRE!O16+MAE!O16+TEL!O16+WWP!O16+OIS!O16</f>
        <v>2.1976319486637514</v>
      </c>
      <c r="P35" s="51">
        <f>ISI!P31+NFM!P47+CHI!P36+NMM!P35+PPA!P36+FBT!P16+TRE!P16+MAE!P16+TEL!P16+WWP!P16+OIS!P16</f>
        <v>2.1963286145822849</v>
      </c>
      <c r="Q35" s="51">
        <f>ISI!Q31+NFM!Q47+CHI!Q36+NMM!Q35+PPA!Q36+FBT!Q16+TRE!Q16+MAE!Q16+TEL!Q16+WWP!Q16+OIS!Q16</f>
        <v>2.1972508324321929</v>
      </c>
    </row>
    <row r="36" spans="1:17" x14ac:dyDescent="0.25">
      <c r="A36" s="53" t="s">
        <v>76</v>
      </c>
      <c r="B36" s="51">
        <f>ISI!B32+NFM!B48+CHI!B37+NMM!B36+PPA!B37+FBT!B17+TRE!B17+MAE!B17+TEL!B17+WWP!B17+OIS!B17</f>
        <v>0</v>
      </c>
      <c r="C36" s="51">
        <f>ISI!C32+NFM!C48+CHI!C37+NMM!C36+PPA!C37+FBT!C17+TRE!C17+MAE!C17+TEL!C17+WWP!C17+OIS!C17</f>
        <v>0</v>
      </c>
      <c r="D36" s="51">
        <f>ISI!D32+NFM!D48+CHI!D37+NMM!D36+PPA!D37+FBT!D17+TRE!D17+MAE!D17+TEL!D17+WWP!D17+OIS!D17</f>
        <v>0</v>
      </c>
      <c r="E36" s="51">
        <f>ISI!E32+NFM!E48+CHI!E37+NMM!E36+PPA!E37+FBT!E17+TRE!E17+MAE!E17+TEL!E17+WWP!E17+OIS!E17</f>
        <v>0</v>
      </c>
      <c r="F36" s="51">
        <f>ISI!F32+NFM!F48+CHI!F37+NMM!F36+PPA!F37+FBT!F17+TRE!F17+MAE!F17+TEL!F17+WWP!F17+OIS!F17</f>
        <v>0</v>
      </c>
      <c r="G36" s="51">
        <f>ISI!G32+NFM!G48+CHI!G37+NMM!G36+PPA!G37+FBT!G17+TRE!G17+MAE!G17+TEL!G17+WWP!G17+OIS!G17</f>
        <v>0</v>
      </c>
      <c r="H36" s="51">
        <f>ISI!H32+NFM!H48+CHI!H37+NMM!H36+PPA!H37+FBT!H17+TRE!H17+MAE!H17+TEL!H17+WWP!H17+OIS!H17</f>
        <v>0</v>
      </c>
      <c r="I36" s="51">
        <f>ISI!I32+NFM!I48+CHI!I37+NMM!I36+PPA!I37+FBT!I17+TRE!I17+MAE!I17+TEL!I17+WWP!I17+OIS!I17</f>
        <v>0</v>
      </c>
      <c r="J36" s="51">
        <f>ISI!J32+NFM!J48+CHI!J37+NMM!J36+PPA!J37+FBT!J17+TRE!J17+MAE!J17+TEL!J17+WWP!J17+OIS!J17</f>
        <v>0</v>
      </c>
      <c r="K36" s="51">
        <f>ISI!K32+NFM!K48+CHI!K37+NMM!K36+PPA!K37+FBT!K17+TRE!K17+MAE!K17+TEL!K17+WWP!K17+OIS!K17</f>
        <v>26.657989999999998</v>
      </c>
      <c r="L36" s="51">
        <f>ISI!L32+NFM!L48+CHI!L37+NMM!L36+PPA!L37+FBT!L17+TRE!L17+MAE!L17+TEL!L17+WWP!L17+OIS!L17</f>
        <v>2.0540747109964599</v>
      </c>
      <c r="M36" s="51">
        <f>ISI!M32+NFM!M48+CHI!M37+NMM!M36+PPA!M37+FBT!M17+TRE!M17+MAE!M17+TEL!M17+WWP!M17+OIS!M17</f>
        <v>2.054134874268442</v>
      </c>
      <c r="N36" s="51">
        <f>ISI!N32+NFM!N48+CHI!N37+NMM!N36+PPA!N37+FBT!N17+TRE!N17+MAE!N17+TEL!N17+WWP!N17+OIS!N17</f>
        <v>3.081110855880155</v>
      </c>
      <c r="O36" s="51">
        <f>ISI!O32+NFM!O48+CHI!O37+NMM!O36+PPA!O37+FBT!O17+TRE!O17+MAE!O17+TEL!O17+WWP!O17+OIS!O17</f>
        <v>3.0811855588720505</v>
      </c>
      <c r="P36" s="51">
        <f>ISI!P32+NFM!P48+CHI!P37+NMM!P36+PPA!P37+FBT!P17+TRE!P17+MAE!P17+TEL!P17+WWP!P17+OIS!P17</f>
        <v>4.1056901364535747</v>
      </c>
      <c r="Q36" s="51">
        <f>ISI!Q32+NFM!Q48+CHI!Q37+NMM!Q36+PPA!Q37+FBT!Q17+TRE!Q17+MAE!Q17+TEL!Q17+WWP!Q17+OIS!Q17</f>
        <v>4.1084126743695322</v>
      </c>
    </row>
    <row r="37" spans="1:17" x14ac:dyDescent="0.25">
      <c r="A37" s="53" t="s">
        <v>29</v>
      </c>
      <c r="B37" s="51">
        <f>ISI!B33+NFM!B49+CHI!B38+NMM!B37+PPA!B38+FBT!B18+TRE!B18+MAE!B18+TEL!B18+WWP!B18+OIS!B18</f>
        <v>0</v>
      </c>
      <c r="C37" s="51">
        <f>ISI!C33+NFM!C49+CHI!C38+NMM!C37+PPA!C38+FBT!C18+TRE!C18+MAE!C18+TEL!C18+WWP!C18+OIS!C18</f>
        <v>0</v>
      </c>
      <c r="D37" s="51">
        <f>ISI!D33+NFM!D49+CHI!D38+NMM!D37+PPA!D38+FBT!D18+TRE!D18+MAE!D18+TEL!D18+WWP!D18+OIS!D18</f>
        <v>0</v>
      </c>
      <c r="E37" s="51">
        <f>ISI!E33+NFM!E49+CHI!E38+NMM!E37+PPA!E38+FBT!E18+TRE!E18+MAE!E18+TEL!E18+WWP!E18+OIS!E18</f>
        <v>0</v>
      </c>
      <c r="F37" s="51">
        <f>ISI!F33+NFM!F49+CHI!F38+NMM!F37+PPA!F38+FBT!F18+TRE!F18+MAE!F18+TEL!F18+WWP!F18+OIS!F18</f>
        <v>0</v>
      </c>
      <c r="G37" s="51">
        <f>ISI!G33+NFM!G49+CHI!G38+NMM!G37+PPA!G38+FBT!G18+TRE!G18+MAE!G18+TEL!G18+WWP!G18+OIS!G18</f>
        <v>0</v>
      </c>
      <c r="H37" s="51">
        <f>ISI!H33+NFM!H49+CHI!H38+NMM!H37+PPA!H38+FBT!H18+TRE!H18+MAE!H18+TEL!H18+WWP!H18+OIS!H18</f>
        <v>0</v>
      </c>
      <c r="I37" s="51">
        <f>ISI!I33+NFM!I49+CHI!I38+NMM!I37+PPA!I38+FBT!I18+TRE!I18+MAE!I18+TEL!I18+WWP!I18+OIS!I18</f>
        <v>0</v>
      </c>
      <c r="J37" s="51">
        <f>ISI!J33+NFM!J49+CHI!J38+NMM!J37+PPA!J38+FBT!J18+TRE!J18+MAE!J18+TEL!J18+WWP!J18+OIS!J18</f>
        <v>0</v>
      </c>
      <c r="K37" s="51">
        <f>ISI!K33+NFM!K49+CHI!K38+NMM!K37+PPA!K38+FBT!K18+TRE!K18+MAE!K18+TEL!K18+WWP!K18+OIS!K18</f>
        <v>0</v>
      </c>
      <c r="L37" s="51">
        <f>ISI!L33+NFM!L49+CHI!L38+NMM!L37+PPA!L38+FBT!L18+TRE!L18+MAE!L18+TEL!L18+WWP!L18+OIS!L18</f>
        <v>5.7323015190598996</v>
      </c>
      <c r="M37" s="51">
        <f>ISI!M33+NFM!M49+CHI!M38+NMM!M37+PPA!M38+FBT!M18+TRE!M18+MAE!M18+TEL!M18+WWP!M18+OIS!M18</f>
        <v>0.95541205608660817</v>
      </c>
      <c r="N37" s="51">
        <f>ISI!N33+NFM!N49+CHI!N38+NMM!N37+PPA!N38+FBT!N18+TRE!N18+MAE!N18+TEL!N18+WWP!N18+OIS!N18</f>
        <v>3.821517965695536</v>
      </c>
      <c r="O37" s="51">
        <f>ISI!O33+NFM!O49+CHI!O38+NMM!O37+PPA!O38+FBT!O18+TRE!O18+MAE!O18+TEL!O18+WWP!O18+OIS!O18</f>
        <v>2.8662940563206663</v>
      </c>
      <c r="P37" s="51">
        <f>ISI!P33+NFM!P49+CHI!P38+NMM!P37+PPA!P38+FBT!P18+TRE!P18+MAE!P18+TEL!P18+WWP!P18+OIS!P18</f>
        <v>3.8168375170046183</v>
      </c>
      <c r="Q37" s="51">
        <f>ISI!Q33+NFM!Q49+CHI!Q38+NMM!Q37+PPA!Q38+FBT!Q18+TRE!Q18+MAE!Q18+TEL!Q18+WWP!Q18+OIS!Q18</f>
        <v>3.8260468804224352</v>
      </c>
    </row>
    <row r="38" spans="1:17" x14ac:dyDescent="0.25">
      <c r="A38" s="53" t="s">
        <v>28</v>
      </c>
      <c r="B38" s="51">
        <f>ISI!B34+NFM!B50+CHI!B39+NMM!B38+PPA!B39+FBT!B19+TRE!B19+MAE!B19+TEL!B19+WWP!B19+OIS!B19</f>
        <v>0</v>
      </c>
      <c r="C38" s="51">
        <f>ISI!C34+NFM!C50+CHI!C39+NMM!C38+PPA!C39+FBT!C19+TRE!C19+MAE!C19+TEL!C19+WWP!C19+OIS!C19</f>
        <v>0</v>
      </c>
      <c r="D38" s="51">
        <f>ISI!D34+NFM!D50+CHI!D39+NMM!D38+PPA!D39+FBT!D19+TRE!D19+MAE!D19+TEL!D19+WWP!D19+OIS!D19</f>
        <v>0</v>
      </c>
      <c r="E38" s="51">
        <f>ISI!E34+NFM!E50+CHI!E39+NMM!E38+PPA!E39+FBT!E19+TRE!E19+MAE!E19+TEL!E19+WWP!E19+OIS!E19</f>
        <v>0</v>
      </c>
      <c r="F38" s="51">
        <f>ISI!F34+NFM!F50+CHI!F39+NMM!F38+PPA!F39+FBT!F19+TRE!F19+MAE!F19+TEL!F19+WWP!F19+OIS!F19</f>
        <v>0</v>
      </c>
      <c r="G38" s="51">
        <f>ISI!G34+NFM!G50+CHI!G39+NMM!G38+PPA!G39+FBT!G19+TRE!G19+MAE!G19+TEL!G19+WWP!G19+OIS!G19</f>
        <v>0</v>
      </c>
      <c r="H38" s="51">
        <f>ISI!H34+NFM!H50+CHI!H39+NMM!H38+PPA!H39+FBT!H19+TRE!H19+MAE!H19+TEL!H19+WWP!H19+OIS!H19</f>
        <v>0</v>
      </c>
      <c r="I38" s="51">
        <f>ISI!I34+NFM!I50+CHI!I39+NMM!I38+PPA!I39+FBT!I19+TRE!I19+MAE!I19+TEL!I19+WWP!I19+OIS!I19</f>
        <v>0</v>
      </c>
      <c r="J38" s="51">
        <f>ISI!J34+NFM!J50+CHI!J39+NMM!J38+PPA!J39+FBT!J19+TRE!J19+MAE!J19+TEL!J19+WWP!J19+OIS!J19</f>
        <v>0</v>
      </c>
      <c r="K38" s="51">
        <f>ISI!K34+NFM!K50+CHI!K39+NMM!K38+PPA!K39+FBT!K19+TRE!K19+MAE!K19+TEL!K19+WWP!K19+OIS!K19</f>
        <v>0.99721000000000004</v>
      </c>
      <c r="L38" s="51">
        <f>ISI!L34+NFM!L50+CHI!L39+NMM!L38+PPA!L39+FBT!L19+TRE!L19+MAE!L19+TEL!L19+WWP!L19+OIS!L19</f>
        <v>0</v>
      </c>
      <c r="M38" s="51">
        <f>ISI!M34+NFM!M50+CHI!M39+NMM!M38+PPA!M39+FBT!M19+TRE!M19+MAE!M19+TEL!M19+WWP!M19+OIS!M19</f>
        <v>0</v>
      </c>
      <c r="N38" s="51">
        <f>ISI!N34+NFM!N50+CHI!N39+NMM!N38+PPA!N39+FBT!N19+TRE!N19+MAE!N19+TEL!N19+WWP!N19+OIS!N19</f>
        <v>0</v>
      </c>
      <c r="O38" s="51">
        <f>ISI!O34+NFM!O50+CHI!O39+NMM!O38+PPA!O39+FBT!O19+TRE!O19+MAE!O19+TEL!O19+WWP!O19+OIS!O19</f>
        <v>0</v>
      </c>
      <c r="P38" s="51">
        <f>ISI!P34+NFM!P50+CHI!P39+NMM!P38+PPA!P39+FBT!P19+TRE!P19+MAE!P19+TEL!P19+WWP!P19+OIS!P19</f>
        <v>0</v>
      </c>
      <c r="Q38" s="51">
        <f>ISI!Q34+NFM!Q50+CHI!Q39+NMM!Q38+PPA!Q39+FBT!Q19+TRE!Q19+MAE!Q19+TEL!Q19+WWP!Q19+OIS!Q19</f>
        <v>0</v>
      </c>
    </row>
    <row r="39" spans="1:17" x14ac:dyDescent="0.25">
      <c r="A39" s="67" t="s">
        <v>75</v>
      </c>
      <c r="B39" s="66">
        <f t="shared" ref="B39:Q39" si="2">B40+B41</f>
        <v>0</v>
      </c>
      <c r="C39" s="66">
        <f t="shared" si="2"/>
        <v>0</v>
      </c>
      <c r="D39" s="66">
        <f t="shared" si="2"/>
        <v>0</v>
      </c>
      <c r="E39" s="66">
        <f t="shared" si="2"/>
        <v>0</v>
      </c>
      <c r="F39" s="66">
        <f t="shared" si="2"/>
        <v>0</v>
      </c>
      <c r="G39" s="66">
        <f t="shared" si="2"/>
        <v>0</v>
      </c>
      <c r="H39" s="66">
        <f t="shared" si="2"/>
        <v>0</v>
      </c>
      <c r="I39" s="66">
        <f t="shared" si="2"/>
        <v>0</v>
      </c>
      <c r="J39" s="66">
        <f t="shared" si="2"/>
        <v>0</v>
      </c>
      <c r="K39" s="66">
        <f t="shared" si="2"/>
        <v>0</v>
      </c>
      <c r="L39" s="66">
        <f t="shared" si="2"/>
        <v>0</v>
      </c>
      <c r="M39" s="66">
        <f t="shared" si="2"/>
        <v>0</v>
      </c>
      <c r="N39" s="66">
        <f t="shared" si="2"/>
        <v>0</v>
      </c>
      <c r="O39" s="66">
        <f t="shared" si="2"/>
        <v>0</v>
      </c>
      <c r="P39" s="66">
        <f t="shared" si="2"/>
        <v>0</v>
      </c>
      <c r="Q39" s="66">
        <f t="shared" si="2"/>
        <v>0</v>
      </c>
    </row>
    <row r="40" spans="1:17" x14ac:dyDescent="0.25">
      <c r="A40" s="53" t="s">
        <v>66</v>
      </c>
      <c r="B40" s="51">
        <f>ISI!B36+NFM!B52+CHI!B41+NMM!B40+PPA!B41+FBT!B21+TRE!B21+MAE!B21+TEL!B21+WWP!B21+OIS!B21</f>
        <v>0</v>
      </c>
      <c r="C40" s="51">
        <f>ISI!C36+NFM!C52+CHI!C41+NMM!C40+PPA!C41+FBT!C21+TRE!C21+MAE!C21+TEL!C21+WWP!C21+OIS!C21</f>
        <v>0</v>
      </c>
      <c r="D40" s="51">
        <f>ISI!D36+NFM!D52+CHI!D41+NMM!D40+PPA!D41+FBT!D21+TRE!D21+MAE!D21+TEL!D21+WWP!D21+OIS!D21</f>
        <v>0</v>
      </c>
      <c r="E40" s="51">
        <f>ISI!E36+NFM!E52+CHI!E41+NMM!E40+PPA!E41+FBT!E21+TRE!E21+MAE!E21+TEL!E21+WWP!E21+OIS!E21</f>
        <v>0</v>
      </c>
      <c r="F40" s="51">
        <f>ISI!F36+NFM!F52+CHI!F41+NMM!F40+PPA!F41+FBT!F21+TRE!F21+MAE!F21+TEL!F21+WWP!F21+OIS!F21</f>
        <v>0</v>
      </c>
      <c r="G40" s="51">
        <f>ISI!G36+NFM!G52+CHI!G41+NMM!G40+PPA!G41+FBT!G21+TRE!G21+MAE!G21+TEL!G21+WWP!G21+OIS!G21</f>
        <v>0</v>
      </c>
      <c r="H40" s="51">
        <f>ISI!H36+NFM!H52+CHI!H41+NMM!H40+PPA!H41+FBT!H21+TRE!H21+MAE!H21+TEL!H21+WWP!H21+OIS!H21</f>
        <v>0</v>
      </c>
      <c r="I40" s="51">
        <f>ISI!I36+NFM!I52+CHI!I41+NMM!I40+PPA!I41+FBT!I21+TRE!I21+MAE!I21+TEL!I21+WWP!I21+OIS!I21</f>
        <v>0</v>
      </c>
      <c r="J40" s="51">
        <f>ISI!J36+NFM!J52+CHI!J41+NMM!J40+PPA!J41+FBT!J21+TRE!J21+MAE!J21+TEL!J21+WWP!J21+OIS!J21</f>
        <v>0</v>
      </c>
      <c r="K40" s="51">
        <f>ISI!K36+NFM!K52+CHI!K41+NMM!K40+PPA!K41+FBT!K21+TRE!K21+MAE!K21+TEL!K21+WWP!K21+OIS!K21</f>
        <v>0</v>
      </c>
      <c r="L40" s="51">
        <f>ISI!L36+NFM!L52+CHI!L41+NMM!L40+PPA!L41+FBT!L21+TRE!L21+MAE!L21+TEL!L21+WWP!L21+OIS!L21</f>
        <v>0</v>
      </c>
      <c r="M40" s="51">
        <f>ISI!M36+NFM!M52+CHI!M41+NMM!M40+PPA!M41+FBT!M21+TRE!M21+MAE!M21+TEL!M21+WWP!M21+OIS!M21</f>
        <v>0</v>
      </c>
      <c r="N40" s="51">
        <f>ISI!N36+NFM!N52+CHI!N41+NMM!N40+PPA!N41+FBT!N21+TRE!N21+MAE!N21+TEL!N21+WWP!N21+OIS!N21</f>
        <v>0</v>
      </c>
      <c r="O40" s="51">
        <f>ISI!O36+NFM!O52+CHI!O41+NMM!O40+PPA!O41+FBT!O21+TRE!O21+MAE!O21+TEL!O21+WWP!O21+OIS!O21</f>
        <v>0</v>
      </c>
      <c r="P40" s="51">
        <f>ISI!P36+NFM!P52+CHI!P41+NMM!P40+PPA!P41+FBT!P21+TRE!P21+MAE!P21+TEL!P21+WWP!P21+OIS!P21</f>
        <v>0</v>
      </c>
      <c r="Q40" s="51">
        <f>ISI!Q36+NFM!Q52+CHI!Q41+NMM!Q40+PPA!Q41+FBT!Q21+TRE!Q21+MAE!Q21+TEL!Q21+WWP!Q21+OIS!Q21</f>
        <v>0</v>
      </c>
    </row>
    <row r="41" spans="1:17" x14ac:dyDescent="0.25">
      <c r="A41" s="53" t="s">
        <v>25</v>
      </c>
      <c r="B41" s="51">
        <f>ISI!B37+NFM!B53+CHI!B42+NMM!B41+PPA!B42+FBT!B22+TRE!B22+MAE!B22+TEL!B22+WWP!B22+OIS!B22</f>
        <v>0</v>
      </c>
      <c r="C41" s="51">
        <f>ISI!C37+NFM!C53+CHI!C42+NMM!C41+PPA!C42+FBT!C22+TRE!C22+MAE!C22+TEL!C22+WWP!C22+OIS!C22</f>
        <v>0</v>
      </c>
      <c r="D41" s="51">
        <f>ISI!D37+NFM!D53+CHI!D42+NMM!D41+PPA!D42+FBT!D22+TRE!D22+MAE!D22+TEL!D22+WWP!D22+OIS!D22</f>
        <v>0</v>
      </c>
      <c r="E41" s="51">
        <f>ISI!E37+NFM!E53+CHI!E42+NMM!E41+PPA!E42+FBT!E22+TRE!E22+MAE!E22+TEL!E22+WWP!E22+OIS!E22</f>
        <v>0</v>
      </c>
      <c r="F41" s="51">
        <f>ISI!F37+NFM!F53+CHI!F42+NMM!F41+PPA!F42+FBT!F22+TRE!F22+MAE!F22+TEL!F22+WWP!F22+OIS!F22</f>
        <v>0</v>
      </c>
      <c r="G41" s="51">
        <f>ISI!G37+NFM!G53+CHI!G42+NMM!G41+PPA!G42+FBT!G22+TRE!G22+MAE!G22+TEL!G22+WWP!G22+OIS!G22</f>
        <v>0</v>
      </c>
      <c r="H41" s="51">
        <f>ISI!H37+NFM!H53+CHI!H42+NMM!H41+PPA!H42+FBT!H22+TRE!H22+MAE!H22+TEL!H22+WWP!H22+OIS!H22</f>
        <v>0</v>
      </c>
      <c r="I41" s="51">
        <f>ISI!I37+NFM!I53+CHI!I42+NMM!I41+PPA!I42+FBT!I22+TRE!I22+MAE!I22+TEL!I22+WWP!I22+OIS!I22</f>
        <v>0</v>
      </c>
      <c r="J41" s="51">
        <f>ISI!J37+NFM!J53+CHI!J42+NMM!J41+PPA!J42+FBT!J22+TRE!J22+MAE!J22+TEL!J22+WWP!J22+OIS!J22</f>
        <v>0</v>
      </c>
      <c r="K41" s="51">
        <f>ISI!K37+NFM!K53+CHI!K42+NMM!K41+PPA!K42+FBT!K22+TRE!K22+MAE!K22+TEL!K22+WWP!K22+OIS!K22</f>
        <v>0</v>
      </c>
      <c r="L41" s="51">
        <f>ISI!L37+NFM!L53+CHI!L42+NMM!L41+PPA!L42+FBT!L22+TRE!L22+MAE!L22+TEL!L22+WWP!L22+OIS!L22</f>
        <v>0</v>
      </c>
      <c r="M41" s="51">
        <f>ISI!M37+NFM!M53+CHI!M42+NMM!M41+PPA!M42+FBT!M22+TRE!M22+MAE!M22+TEL!M22+WWP!M22+OIS!M22</f>
        <v>0</v>
      </c>
      <c r="N41" s="51">
        <f>ISI!N37+NFM!N53+CHI!N42+NMM!N41+PPA!N42+FBT!N22+TRE!N22+MAE!N22+TEL!N22+WWP!N22+OIS!N22</f>
        <v>0</v>
      </c>
      <c r="O41" s="51">
        <f>ISI!O37+NFM!O53+CHI!O42+NMM!O41+PPA!O42+FBT!O22+TRE!O22+MAE!O22+TEL!O22+WWP!O22+OIS!O22</f>
        <v>0</v>
      </c>
      <c r="P41" s="51">
        <f>ISI!P37+NFM!P53+CHI!P42+NMM!P41+PPA!P42+FBT!P22+TRE!P22+MAE!P22+TEL!P22+WWP!P22+OIS!P22</f>
        <v>0</v>
      </c>
      <c r="Q41" s="51">
        <f>ISI!Q37+NFM!Q53+CHI!Q42+NMM!Q41+PPA!Q42+FBT!Q22+TRE!Q22+MAE!Q22+TEL!Q22+WWP!Q22+OIS!Q22</f>
        <v>0</v>
      </c>
    </row>
    <row r="42" spans="1:17" x14ac:dyDescent="0.25">
      <c r="A42" s="67" t="s">
        <v>24</v>
      </c>
      <c r="B42" s="66">
        <f t="shared" ref="B42:Q42" si="3">SUM(B43:B47)</f>
        <v>0</v>
      </c>
      <c r="C42" s="66">
        <f t="shared" si="3"/>
        <v>0</v>
      </c>
      <c r="D42" s="66">
        <f t="shared" si="3"/>
        <v>0</v>
      </c>
      <c r="E42" s="66">
        <f t="shared" si="3"/>
        <v>0</v>
      </c>
      <c r="F42" s="66">
        <f t="shared" si="3"/>
        <v>0</v>
      </c>
      <c r="G42" s="66">
        <f t="shared" si="3"/>
        <v>0</v>
      </c>
      <c r="H42" s="66">
        <f t="shared" si="3"/>
        <v>0</v>
      </c>
      <c r="I42" s="66">
        <f t="shared" si="3"/>
        <v>0</v>
      </c>
      <c r="J42" s="66">
        <f t="shared" si="3"/>
        <v>0</v>
      </c>
      <c r="K42" s="66">
        <f t="shared" si="3"/>
        <v>0</v>
      </c>
      <c r="L42" s="66">
        <f t="shared" si="3"/>
        <v>0</v>
      </c>
      <c r="M42" s="66">
        <f t="shared" si="3"/>
        <v>0</v>
      </c>
      <c r="N42" s="66">
        <f t="shared" si="3"/>
        <v>0</v>
      </c>
      <c r="O42" s="66">
        <f t="shared" si="3"/>
        <v>2.3695076435496176E-2</v>
      </c>
      <c r="P42" s="66">
        <f t="shared" si="3"/>
        <v>2.3869039892194799E-2</v>
      </c>
      <c r="Q42" s="66">
        <f t="shared" si="3"/>
        <v>2.3780353381893882E-2</v>
      </c>
    </row>
    <row r="43" spans="1:17" x14ac:dyDescent="0.25">
      <c r="A43" s="53" t="s">
        <v>23</v>
      </c>
      <c r="B43" s="51">
        <f>ISI!B39+NFM!B55+CHI!B44+NMM!B43+PPA!B44+FBT!B24+TRE!B24+MAE!B24+TEL!B24+WWP!B24+OIS!B24</f>
        <v>0</v>
      </c>
      <c r="C43" s="51">
        <f>ISI!C39+NFM!C55+CHI!C44+NMM!C43+PPA!C44+FBT!C24+TRE!C24+MAE!C24+TEL!C24+WWP!C24+OIS!C24</f>
        <v>0</v>
      </c>
      <c r="D43" s="51">
        <f>ISI!D39+NFM!D55+CHI!D44+NMM!D43+PPA!D44+FBT!D24+TRE!D24+MAE!D24+TEL!D24+WWP!D24+OIS!D24</f>
        <v>0</v>
      </c>
      <c r="E43" s="51">
        <f>ISI!E39+NFM!E55+CHI!E44+NMM!E43+PPA!E44+FBT!E24+TRE!E24+MAE!E24+TEL!E24+WWP!E24+OIS!E24</f>
        <v>0</v>
      </c>
      <c r="F43" s="51">
        <f>ISI!F39+NFM!F55+CHI!F44+NMM!F43+PPA!F44+FBT!F24+TRE!F24+MAE!F24+TEL!F24+WWP!F24+OIS!F24</f>
        <v>0</v>
      </c>
      <c r="G43" s="51">
        <f>ISI!G39+NFM!G55+CHI!G44+NMM!G43+PPA!G44+FBT!G24+TRE!G24+MAE!G24+TEL!G24+WWP!G24+OIS!G24</f>
        <v>0</v>
      </c>
      <c r="H43" s="51">
        <f>ISI!H39+NFM!H55+CHI!H44+NMM!H43+PPA!H44+FBT!H24+TRE!H24+MAE!H24+TEL!H24+WWP!H24+OIS!H24</f>
        <v>0</v>
      </c>
      <c r="I43" s="51">
        <f>ISI!I39+NFM!I55+CHI!I44+NMM!I43+PPA!I44+FBT!I24+TRE!I24+MAE!I24+TEL!I24+WWP!I24+OIS!I24</f>
        <v>0</v>
      </c>
      <c r="J43" s="51">
        <f>ISI!J39+NFM!J55+CHI!J44+NMM!J43+PPA!J44+FBT!J24+TRE!J24+MAE!J24+TEL!J24+WWP!J24+OIS!J24</f>
        <v>0</v>
      </c>
      <c r="K43" s="51">
        <f>ISI!K39+NFM!K55+CHI!K44+NMM!K43+PPA!K44+FBT!K24+TRE!K24+MAE!K24+TEL!K24+WWP!K24+OIS!K24</f>
        <v>0</v>
      </c>
      <c r="L43" s="51">
        <f>ISI!L39+NFM!L55+CHI!L44+NMM!L43+PPA!L44+FBT!L24+TRE!L24+MAE!L24+TEL!L24+WWP!L24+OIS!L24</f>
        <v>0</v>
      </c>
      <c r="M43" s="51">
        <f>ISI!M39+NFM!M55+CHI!M44+NMM!M43+PPA!M44+FBT!M24+TRE!M24+MAE!M24+TEL!M24+WWP!M24+OIS!M24</f>
        <v>0</v>
      </c>
      <c r="N43" s="51">
        <f>ISI!N39+NFM!N55+CHI!N44+NMM!N43+PPA!N44+FBT!N24+TRE!N24+MAE!N24+TEL!N24+WWP!N24+OIS!N24</f>
        <v>0</v>
      </c>
      <c r="O43" s="51">
        <f>ISI!O39+NFM!O55+CHI!O44+NMM!O43+PPA!O44+FBT!O24+TRE!O24+MAE!O24+TEL!O24+WWP!O24+OIS!O24</f>
        <v>0</v>
      </c>
      <c r="P43" s="51">
        <f>ISI!P39+NFM!P55+CHI!P44+NMM!P43+PPA!P44+FBT!P24+TRE!P24+MAE!P24+TEL!P24+WWP!P24+OIS!P24</f>
        <v>0</v>
      </c>
      <c r="Q43" s="51">
        <f>ISI!Q39+NFM!Q55+CHI!Q44+NMM!Q43+PPA!Q44+FBT!Q24+TRE!Q24+MAE!Q24+TEL!Q24+WWP!Q24+OIS!Q24</f>
        <v>0</v>
      </c>
    </row>
    <row r="44" spans="1:17" x14ac:dyDescent="0.25">
      <c r="A44" s="53" t="s">
        <v>74</v>
      </c>
      <c r="B44" s="51">
        <f>ISI!B40+NFM!B56+CHI!B45+NMM!B44+PPA!B45+FBT!B25+TRE!B25+MAE!B25+TEL!B25+WWP!B25+OIS!B25</f>
        <v>0</v>
      </c>
      <c r="C44" s="51">
        <f>ISI!C40+NFM!C56+CHI!C45+NMM!C44+PPA!C45+FBT!C25+TRE!C25+MAE!C25+TEL!C25+WWP!C25+OIS!C25</f>
        <v>0</v>
      </c>
      <c r="D44" s="51">
        <f>ISI!D40+NFM!D56+CHI!D45+NMM!D44+PPA!D45+FBT!D25+TRE!D25+MAE!D25+TEL!D25+WWP!D25+OIS!D25</f>
        <v>0</v>
      </c>
      <c r="E44" s="51">
        <f>ISI!E40+NFM!E56+CHI!E45+NMM!E44+PPA!E45+FBT!E25+TRE!E25+MAE!E25+TEL!E25+WWP!E25+OIS!E25</f>
        <v>0</v>
      </c>
      <c r="F44" s="51">
        <f>ISI!F40+NFM!F56+CHI!F45+NMM!F44+PPA!F45+FBT!F25+TRE!F25+MAE!F25+TEL!F25+WWP!F25+OIS!F25</f>
        <v>0</v>
      </c>
      <c r="G44" s="51">
        <f>ISI!G40+NFM!G56+CHI!G45+NMM!G44+PPA!G45+FBT!G25+TRE!G25+MAE!G25+TEL!G25+WWP!G25+OIS!G25</f>
        <v>0</v>
      </c>
      <c r="H44" s="51">
        <f>ISI!H40+NFM!H56+CHI!H45+NMM!H44+PPA!H45+FBT!H25+TRE!H25+MAE!H25+TEL!H25+WWP!H25+OIS!H25</f>
        <v>0</v>
      </c>
      <c r="I44" s="51">
        <f>ISI!I40+NFM!I56+CHI!I45+NMM!I44+PPA!I45+FBT!I25+TRE!I25+MAE!I25+TEL!I25+WWP!I25+OIS!I25</f>
        <v>0</v>
      </c>
      <c r="J44" s="51">
        <f>ISI!J40+NFM!J56+CHI!J45+NMM!J44+PPA!J45+FBT!J25+TRE!J25+MAE!J25+TEL!J25+WWP!J25+OIS!J25</f>
        <v>0</v>
      </c>
      <c r="K44" s="51">
        <f>ISI!K40+NFM!K56+CHI!K45+NMM!K44+PPA!K45+FBT!K25+TRE!K25+MAE!K25+TEL!K25+WWP!K25+OIS!K25</f>
        <v>0</v>
      </c>
      <c r="L44" s="51">
        <f>ISI!L40+NFM!L56+CHI!L45+NMM!L44+PPA!L45+FBT!L25+TRE!L25+MAE!L25+TEL!L25+WWP!L25+OIS!L25</f>
        <v>0</v>
      </c>
      <c r="M44" s="51">
        <f>ISI!M40+NFM!M56+CHI!M45+NMM!M44+PPA!M45+FBT!M25+TRE!M25+MAE!M25+TEL!M25+WWP!M25+OIS!M25</f>
        <v>0</v>
      </c>
      <c r="N44" s="51">
        <f>ISI!N40+NFM!N56+CHI!N45+NMM!N44+PPA!N45+FBT!N25+TRE!N25+MAE!N25+TEL!N25+WWP!N25+OIS!N25</f>
        <v>0</v>
      </c>
      <c r="O44" s="51">
        <f>ISI!O40+NFM!O56+CHI!O45+NMM!O44+PPA!O45+FBT!O25+TRE!O25+MAE!O25+TEL!O25+WWP!O25+OIS!O25</f>
        <v>0</v>
      </c>
      <c r="P44" s="51">
        <f>ISI!P40+NFM!P56+CHI!P45+NMM!P44+PPA!P45+FBT!P25+TRE!P25+MAE!P25+TEL!P25+WWP!P25+OIS!P25</f>
        <v>0</v>
      </c>
      <c r="Q44" s="51">
        <f>ISI!Q40+NFM!Q56+CHI!Q45+NMM!Q44+PPA!Q45+FBT!Q25+TRE!Q25+MAE!Q25+TEL!Q25+WWP!Q25+OIS!Q25</f>
        <v>0</v>
      </c>
    </row>
    <row r="45" spans="1:17" x14ac:dyDescent="0.25">
      <c r="A45" s="53" t="s">
        <v>73</v>
      </c>
      <c r="B45" s="51">
        <f>ISI!B41+NFM!B57+CHI!B46+NMM!B45+PPA!B46+FBT!B26+TRE!B26+MAE!B26+TEL!B26+WWP!B26+OIS!B26</f>
        <v>0</v>
      </c>
      <c r="C45" s="51">
        <f>ISI!C41+NFM!C57+CHI!C46+NMM!C45+PPA!C46+FBT!C26+TRE!C26+MAE!C26+TEL!C26+WWP!C26+OIS!C26</f>
        <v>0</v>
      </c>
      <c r="D45" s="51">
        <f>ISI!D41+NFM!D57+CHI!D46+NMM!D45+PPA!D46+FBT!D26+TRE!D26+MAE!D26+TEL!D26+WWP!D26+OIS!D26</f>
        <v>0</v>
      </c>
      <c r="E45" s="51">
        <f>ISI!E41+NFM!E57+CHI!E46+NMM!E45+PPA!E46+FBT!E26+TRE!E26+MAE!E26+TEL!E26+WWP!E26+OIS!E26</f>
        <v>0</v>
      </c>
      <c r="F45" s="51">
        <f>ISI!F41+NFM!F57+CHI!F46+NMM!F45+PPA!F46+FBT!F26+TRE!F26+MAE!F26+TEL!F26+WWP!F26+OIS!F26</f>
        <v>0</v>
      </c>
      <c r="G45" s="51">
        <f>ISI!G41+NFM!G57+CHI!G46+NMM!G45+PPA!G46+FBT!G26+TRE!G26+MAE!G26+TEL!G26+WWP!G26+OIS!G26</f>
        <v>0</v>
      </c>
      <c r="H45" s="51">
        <f>ISI!H41+NFM!H57+CHI!H46+NMM!H45+PPA!H46+FBT!H26+TRE!H26+MAE!H26+TEL!H26+WWP!H26+OIS!H26</f>
        <v>0</v>
      </c>
      <c r="I45" s="51">
        <f>ISI!I41+NFM!I57+CHI!I46+NMM!I45+PPA!I46+FBT!I26+TRE!I26+MAE!I26+TEL!I26+WWP!I26+OIS!I26</f>
        <v>0</v>
      </c>
      <c r="J45" s="51">
        <f>ISI!J41+NFM!J57+CHI!J46+NMM!J45+PPA!J46+FBT!J26+TRE!J26+MAE!J26+TEL!J26+WWP!J26+OIS!J26</f>
        <v>0</v>
      </c>
      <c r="K45" s="51">
        <f>ISI!K41+NFM!K57+CHI!K46+NMM!K45+PPA!K46+FBT!K26+TRE!K26+MAE!K26+TEL!K26+WWP!K26+OIS!K26</f>
        <v>0</v>
      </c>
      <c r="L45" s="51">
        <f>ISI!L41+NFM!L57+CHI!L46+NMM!L45+PPA!L46+FBT!L26+TRE!L26+MAE!L26+TEL!L26+WWP!L26+OIS!L26</f>
        <v>0</v>
      </c>
      <c r="M45" s="51">
        <f>ISI!M41+NFM!M57+CHI!M46+NMM!M45+PPA!M46+FBT!M26+TRE!M26+MAE!M26+TEL!M26+WWP!M26+OIS!M26</f>
        <v>0</v>
      </c>
      <c r="N45" s="51">
        <f>ISI!N41+NFM!N57+CHI!N46+NMM!N45+PPA!N46+FBT!N26+TRE!N26+MAE!N26+TEL!N26+WWP!N26+OIS!N26</f>
        <v>0</v>
      </c>
      <c r="O45" s="51">
        <f>ISI!O41+NFM!O57+CHI!O46+NMM!O45+PPA!O46+FBT!O26+TRE!O26+MAE!O26+TEL!O26+WWP!O26+OIS!O26</f>
        <v>2.3695076435496176E-2</v>
      </c>
      <c r="P45" s="51">
        <f>ISI!P41+NFM!P57+CHI!P46+NMM!P45+PPA!P46+FBT!P26+TRE!P26+MAE!P26+TEL!P26+WWP!P26+OIS!P26</f>
        <v>2.3869039892194799E-2</v>
      </c>
      <c r="Q45" s="51">
        <f>ISI!Q41+NFM!Q57+CHI!Q46+NMM!Q45+PPA!Q46+FBT!Q26+TRE!Q26+MAE!Q26+TEL!Q26+WWP!Q26+OIS!Q26</f>
        <v>2.3780353381893882E-2</v>
      </c>
    </row>
    <row r="46" spans="1:17" x14ac:dyDescent="0.25">
      <c r="A46" s="53" t="s">
        <v>72</v>
      </c>
      <c r="B46" s="51">
        <f>ISI!B42+NFM!B58+CHI!B47+NMM!B46+PPA!B47+FBT!B27+TRE!B27+MAE!B27+TEL!B27+WWP!B27+OIS!B27</f>
        <v>0</v>
      </c>
      <c r="C46" s="51">
        <f>ISI!C42+NFM!C58+CHI!C47+NMM!C46+PPA!C47+FBT!C27+TRE!C27+MAE!C27+TEL!C27+WWP!C27+OIS!C27</f>
        <v>0</v>
      </c>
      <c r="D46" s="51">
        <f>ISI!D42+NFM!D58+CHI!D47+NMM!D46+PPA!D47+FBT!D27+TRE!D27+MAE!D27+TEL!D27+WWP!D27+OIS!D27</f>
        <v>0</v>
      </c>
      <c r="E46" s="51">
        <f>ISI!E42+NFM!E58+CHI!E47+NMM!E46+PPA!E47+FBT!E27+TRE!E27+MAE!E27+TEL!E27+WWP!E27+OIS!E27</f>
        <v>0</v>
      </c>
      <c r="F46" s="51">
        <f>ISI!F42+NFM!F58+CHI!F47+NMM!F46+PPA!F47+FBT!F27+TRE!F27+MAE!F27+TEL!F27+WWP!F27+OIS!F27</f>
        <v>0</v>
      </c>
      <c r="G46" s="51">
        <f>ISI!G42+NFM!G58+CHI!G47+NMM!G46+PPA!G47+FBT!G27+TRE!G27+MAE!G27+TEL!G27+WWP!G27+OIS!G27</f>
        <v>0</v>
      </c>
      <c r="H46" s="51">
        <f>ISI!H42+NFM!H58+CHI!H47+NMM!H46+PPA!H47+FBT!H27+TRE!H27+MAE!H27+TEL!H27+WWP!H27+OIS!H27</f>
        <v>0</v>
      </c>
      <c r="I46" s="51">
        <f>ISI!I42+NFM!I58+CHI!I47+NMM!I46+PPA!I47+FBT!I27+TRE!I27+MAE!I27+TEL!I27+WWP!I27+OIS!I27</f>
        <v>0</v>
      </c>
      <c r="J46" s="51">
        <f>ISI!J42+NFM!J58+CHI!J47+NMM!J46+PPA!J47+FBT!J27+TRE!J27+MAE!J27+TEL!J27+WWP!J27+OIS!J27</f>
        <v>0</v>
      </c>
      <c r="K46" s="51">
        <f>ISI!K42+NFM!K58+CHI!K47+NMM!K46+PPA!K47+FBT!K27+TRE!K27+MAE!K27+TEL!K27+WWP!K27+OIS!K27</f>
        <v>0</v>
      </c>
      <c r="L46" s="51">
        <f>ISI!L42+NFM!L58+CHI!L47+NMM!L46+PPA!L47+FBT!L27+TRE!L27+MAE!L27+TEL!L27+WWP!L27+OIS!L27</f>
        <v>0</v>
      </c>
      <c r="M46" s="51">
        <f>ISI!M42+NFM!M58+CHI!M47+NMM!M46+PPA!M47+FBT!M27+TRE!M27+MAE!M27+TEL!M27+WWP!M27+OIS!M27</f>
        <v>0</v>
      </c>
      <c r="N46" s="51">
        <f>ISI!N42+NFM!N58+CHI!N47+NMM!N46+PPA!N47+FBT!N27+TRE!N27+MAE!N27+TEL!N27+WWP!N27+OIS!N27</f>
        <v>0</v>
      </c>
      <c r="O46" s="51">
        <f>ISI!O42+NFM!O58+CHI!O47+NMM!O46+PPA!O47+FBT!O27+TRE!O27+MAE!O27+TEL!O27+WWP!O27+OIS!O27</f>
        <v>0</v>
      </c>
      <c r="P46" s="51">
        <f>ISI!P42+NFM!P58+CHI!P47+NMM!P46+PPA!P47+FBT!P27+TRE!P27+MAE!P27+TEL!P27+WWP!P27+OIS!P27</f>
        <v>0</v>
      </c>
      <c r="Q46" s="51">
        <f>ISI!Q42+NFM!Q58+CHI!Q47+NMM!Q46+PPA!Q47+FBT!Q27+TRE!Q27+MAE!Q27+TEL!Q27+WWP!Q27+OIS!Q27</f>
        <v>0</v>
      </c>
    </row>
    <row r="47" spans="1:17" x14ac:dyDescent="0.25">
      <c r="A47" s="53" t="s">
        <v>71</v>
      </c>
      <c r="B47" s="51">
        <f>ISI!B43+NFM!B59+CHI!B48+NMM!B47+PPA!B48+FBT!B28+TRE!B28+MAE!B28+TEL!B28+WWP!B28+OIS!B28</f>
        <v>0</v>
      </c>
      <c r="C47" s="51">
        <f>ISI!C43+NFM!C59+CHI!C48+NMM!C47+PPA!C48+FBT!C28+TRE!C28+MAE!C28+TEL!C28+WWP!C28+OIS!C28</f>
        <v>0</v>
      </c>
      <c r="D47" s="51">
        <f>ISI!D43+NFM!D59+CHI!D48+NMM!D47+PPA!D48+FBT!D28+TRE!D28+MAE!D28+TEL!D28+WWP!D28+OIS!D28</f>
        <v>0</v>
      </c>
      <c r="E47" s="51">
        <f>ISI!E43+NFM!E59+CHI!E48+NMM!E47+PPA!E48+FBT!E28+TRE!E28+MAE!E28+TEL!E28+WWP!E28+OIS!E28</f>
        <v>0</v>
      </c>
      <c r="F47" s="51">
        <f>ISI!F43+NFM!F59+CHI!F48+NMM!F47+PPA!F48+FBT!F28+TRE!F28+MAE!F28+TEL!F28+WWP!F28+OIS!F28</f>
        <v>0</v>
      </c>
      <c r="G47" s="51">
        <f>ISI!G43+NFM!G59+CHI!G48+NMM!G47+PPA!G48+FBT!G28+TRE!G28+MAE!G28+TEL!G28+WWP!G28+OIS!G28</f>
        <v>0</v>
      </c>
      <c r="H47" s="51">
        <f>ISI!H43+NFM!H59+CHI!H48+NMM!H47+PPA!H48+FBT!H28+TRE!H28+MAE!H28+TEL!H28+WWP!H28+OIS!H28</f>
        <v>0</v>
      </c>
      <c r="I47" s="51">
        <f>ISI!I43+NFM!I59+CHI!I48+NMM!I47+PPA!I48+FBT!I28+TRE!I28+MAE!I28+TEL!I28+WWP!I28+OIS!I28</f>
        <v>0</v>
      </c>
      <c r="J47" s="51">
        <f>ISI!J43+NFM!J59+CHI!J48+NMM!J47+PPA!J48+FBT!J28+TRE!J28+MAE!J28+TEL!J28+WWP!J28+OIS!J28</f>
        <v>0</v>
      </c>
      <c r="K47" s="51">
        <f>ISI!K43+NFM!K59+CHI!K48+NMM!K47+PPA!K48+FBT!K28+TRE!K28+MAE!K28+TEL!K28+WWP!K28+OIS!K28</f>
        <v>0</v>
      </c>
      <c r="L47" s="51">
        <f>ISI!L43+NFM!L59+CHI!L48+NMM!L47+PPA!L48+FBT!L28+TRE!L28+MAE!L28+TEL!L28+WWP!L28+OIS!L28</f>
        <v>0</v>
      </c>
      <c r="M47" s="51">
        <f>ISI!M43+NFM!M59+CHI!M48+NMM!M47+PPA!M48+FBT!M28+TRE!M28+MAE!M28+TEL!M28+WWP!M28+OIS!M28</f>
        <v>0</v>
      </c>
      <c r="N47" s="51">
        <f>ISI!N43+NFM!N59+CHI!N48+NMM!N47+PPA!N48+FBT!N28+TRE!N28+MAE!N28+TEL!N28+WWP!N28+OIS!N28</f>
        <v>0</v>
      </c>
      <c r="O47" s="51">
        <f>ISI!O43+NFM!O59+CHI!O48+NMM!O47+PPA!O48+FBT!O28+TRE!O28+MAE!O28+TEL!O28+WWP!O28+OIS!O28</f>
        <v>0</v>
      </c>
      <c r="P47" s="51">
        <f>ISI!P43+NFM!P59+CHI!P48+NMM!P47+PPA!P48+FBT!P28+TRE!P28+MAE!P28+TEL!P28+WWP!P28+OIS!P28</f>
        <v>0</v>
      </c>
      <c r="Q47" s="51">
        <f>ISI!Q43+NFM!Q59+CHI!Q48+NMM!Q47+PPA!Q48+FBT!Q28+TRE!Q28+MAE!Q28+TEL!Q28+WWP!Q28+OIS!Q28</f>
        <v>0</v>
      </c>
    </row>
    <row r="48" spans="1:17" x14ac:dyDescent="0.25">
      <c r="A48" s="65" t="s">
        <v>22</v>
      </c>
      <c r="B48" s="64">
        <f>ISI!B44+NFM!B60+CHI!B49+NMM!B48+PPA!B49+FBT!B29+TRE!B29+MAE!B29+TEL!B29+WWP!B29+OIS!B29</f>
        <v>0</v>
      </c>
      <c r="C48" s="64">
        <f>ISI!C44+NFM!C60+CHI!C49+NMM!C48+PPA!C49+FBT!C29+TRE!C29+MAE!C29+TEL!C29+WWP!C29+OIS!C29</f>
        <v>0</v>
      </c>
      <c r="D48" s="64">
        <f>ISI!D44+NFM!D60+CHI!D49+NMM!D48+PPA!D49+FBT!D29+TRE!D29+MAE!D29+TEL!D29+WWP!D29+OIS!D29</f>
        <v>0</v>
      </c>
      <c r="E48" s="64">
        <f>ISI!E44+NFM!E60+CHI!E49+NMM!E48+PPA!E49+FBT!E29+TRE!E29+MAE!E29+TEL!E29+WWP!E29+OIS!E29</f>
        <v>0</v>
      </c>
      <c r="F48" s="64">
        <f>ISI!F44+NFM!F60+CHI!F49+NMM!F48+PPA!F49+FBT!F29+TRE!F29+MAE!F29+TEL!F29+WWP!F29+OIS!F29</f>
        <v>0</v>
      </c>
      <c r="G48" s="64">
        <f>ISI!G44+NFM!G60+CHI!G49+NMM!G48+PPA!G49+FBT!G29+TRE!G29+MAE!G29+TEL!G29+WWP!G29+OIS!G29</f>
        <v>0</v>
      </c>
      <c r="H48" s="64">
        <f>ISI!H44+NFM!H60+CHI!H49+NMM!H48+PPA!H49+FBT!H29+TRE!H29+MAE!H29+TEL!H29+WWP!H29+OIS!H29</f>
        <v>0</v>
      </c>
      <c r="I48" s="64">
        <f>ISI!I44+NFM!I60+CHI!I49+NMM!I48+PPA!I49+FBT!I29+TRE!I29+MAE!I29+TEL!I29+WWP!I29+OIS!I29</f>
        <v>0</v>
      </c>
      <c r="J48" s="64">
        <f>ISI!J44+NFM!J60+CHI!J49+NMM!J48+PPA!J49+FBT!J29+TRE!J29+MAE!J29+TEL!J29+WWP!J29+OIS!J29</f>
        <v>0</v>
      </c>
      <c r="K48" s="64">
        <f>ISI!K44+NFM!K60+CHI!K49+NMM!K48+PPA!K49+FBT!K29+TRE!K29+MAE!K29+TEL!K29+WWP!K29+OIS!K29</f>
        <v>0</v>
      </c>
      <c r="L48" s="64">
        <f>ISI!L44+NFM!L60+CHI!L49+NMM!L48+PPA!L49+FBT!L29+TRE!L29+MAE!L29+TEL!L29+WWP!L29+OIS!L29</f>
        <v>0</v>
      </c>
      <c r="M48" s="64">
        <f>ISI!M44+NFM!M60+CHI!M49+NMM!M48+PPA!M49+FBT!M29+TRE!M29+MAE!M29+TEL!M29+WWP!M29+OIS!M29</f>
        <v>0</v>
      </c>
      <c r="N48" s="64">
        <f>ISI!N44+NFM!N60+CHI!N49+NMM!N48+PPA!N49+FBT!N29+TRE!N29+MAE!N29+TEL!N29+WWP!N29+OIS!N29</f>
        <v>0</v>
      </c>
      <c r="O48" s="64">
        <f>ISI!O44+NFM!O60+CHI!O49+NMM!O48+PPA!O49+FBT!O29+TRE!O29+MAE!O29+TEL!O29+WWP!O29+OIS!O29</f>
        <v>0</v>
      </c>
      <c r="P48" s="64">
        <f>ISI!P44+NFM!P60+CHI!P49+NMM!P48+PPA!P49+FBT!P29+TRE!P29+MAE!P29+TEL!P29+WWP!P29+OIS!P29</f>
        <v>0</v>
      </c>
      <c r="Q48" s="64">
        <f>ISI!Q44+NFM!Q60+CHI!Q49+NMM!Q48+PPA!Q49+FBT!Q29+TRE!Q29+MAE!Q29+TEL!Q29+WWP!Q29+OIS!Q29</f>
        <v>0</v>
      </c>
    </row>
    <row r="49" spans="1:17" x14ac:dyDescent="0.25">
      <c r="A49" s="63" t="s">
        <v>21</v>
      </c>
      <c r="B49" s="62">
        <f>ISI!B45+NFM!B61+CHI!B50+NMM!B49+PPA!B50+FBT!B30+TRE!B30+MAE!B30+TEL!B30+WWP!B30+OIS!B30</f>
        <v>43.326645648227803</v>
      </c>
      <c r="C49" s="62">
        <f>ISI!C45+NFM!C61+CHI!C50+NMM!C49+PPA!C50+FBT!C30+TRE!C30+MAE!C30+TEL!C30+WWP!C30+OIS!C30</f>
        <v>41.512420000000006</v>
      </c>
      <c r="D49" s="62">
        <f>ISI!D45+NFM!D61+CHI!D50+NMM!D49+PPA!D50+FBT!D30+TRE!D30+MAE!D30+TEL!D30+WWP!D30+OIS!D30</f>
        <v>43.9</v>
      </c>
      <c r="E49" s="62">
        <f>ISI!E45+NFM!E61+CHI!E50+NMM!E49+PPA!E50+FBT!E30+TRE!E30+MAE!E30+TEL!E30+WWP!E30+OIS!E30</f>
        <v>47.8</v>
      </c>
      <c r="F49" s="62">
        <f>ISI!F45+NFM!F61+CHI!F50+NMM!F49+PPA!F50+FBT!F30+TRE!F30+MAE!F30+TEL!F30+WWP!F30+OIS!F30</f>
        <v>47.4</v>
      </c>
      <c r="G49" s="62">
        <f>ISI!G45+NFM!G61+CHI!G50+NMM!G49+PPA!G50+FBT!G30+TRE!G30+MAE!G30+TEL!G30+WWP!G30+OIS!G30</f>
        <v>41.532726229683021</v>
      </c>
      <c r="H49" s="62">
        <f>ISI!H45+NFM!H61+CHI!H50+NMM!H49+PPA!H50+FBT!H30+TRE!H30+MAE!H30+TEL!H30+WWP!H30+OIS!H30</f>
        <v>45.583120000000008</v>
      </c>
      <c r="I49" s="62">
        <f>ISI!I45+NFM!I61+CHI!I50+NMM!I49+PPA!I50+FBT!I30+TRE!I30+MAE!I30+TEL!I30+WWP!I30+OIS!I30</f>
        <v>45.588450000000009</v>
      </c>
      <c r="J49" s="62">
        <f>ISI!J45+NFM!J61+CHI!J50+NMM!J49+PPA!J50+FBT!J30+TRE!J30+MAE!J30+TEL!J30+WWP!J30+OIS!J30</f>
        <v>47.987480000000005</v>
      </c>
      <c r="K49" s="62">
        <f>ISI!K45+NFM!K61+CHI!K50+NMM!K49+PPA!K50+FBT!K30+TRE!K30+MAE!K30+TEL!K30+WWP!K30+OIS!K30</f>
        <v>43.758900000000011</v>
      </c>
      <c r="L49" s="62">
        <f>ISI!L45+NFM!L61+CHI!L50+NMM!L49+PPA!L50+FBT!L30+TRE!L30+MAE!L30+TEL!L30+WWP!L30+OIS!L30</f>
        <v>34.131078628069197</v>
      </c>
      <c r="M49" s="62">
        <f>ISI!M45+NFM!M61+CHI!M50+NMM!M49+PPA!M50+FBT!M30+TRE!M30+MAE!M30+TEL!M30+WWP!M30+OIS!M30</f>
        <v>34.654328092794387</v>
      </c>
      <c r="N49" s="62">
        <f>ISI!N45+NFM!N61+CHI!N50+NMM!N49+PPA!N50+FBT!N30+TRE!N30+MAE!N30+TEL!N30+WWP!N30+OIS!N30</f>
        <v>34.651593379240182</v>
      </c>
      <c r="O49" s="62">
        <f>ISI!O45+NFM!O61+CHI!O50+NMM!O49+PPA!O50+FBT!O30+TRE!O30+MAE!O30+TEL!O30+WWP!O30+OIS!O30</f>
        <v>34.731635180889668</v>
      </c>
      <c r="P49" s="62">
        <f>ISI!P45+NFM!P61+CHI!P50+NMM!P49+PPA!P50+FBT!P30+TRE!P30+MAE!P30+TEL!P30+WWP!P30+OIS!P30</f>
        <v>34.904492422767561</v>
      </c>
      <c r="Q49" s="62">
        <f>ISI!Q45+NFM!Q61+CHI!Q50+NMM!Q49+PPA!Q50+FBT!Q30+TRE!Q30+MAE!Q30+TEL!Q30+WWP!Q30+OIS!Q30</f>
        <v>35.681943571095076</v>
      </c>
    </row>
    <row r="50" spans="1:17" x14ac:dyDescent="0.25">
      <c r="A50" s="50" t="s">
        <v>65</v>
      </c>
      <c r="B50" s="38">
        <f t="shared" ref="B50:Q50" si="4">SUM(B51,B54,B60,B64,B68,B72:B77)</f>
        <v>43.326645648227803</v>
      </c>
      <c r="C50" s="38">
        <f t="shared" si="4"/>
        <v>41.512420000000006</v>
      </c>
      <c r="D50" s="38">
        <f t="shared" si="4"/>
        <v>43.9</v>
      </c>
      <c r="E50" s="38">
        <f t="shared" si="4"/>
        <v>47.8</v>
      </c>
      <c r="F50" s="38">
        <f t="shared" si="4"/>
        <v>47.4</v>
      </c>
      <c r="G50" s="38">
        <f t="shared" si="4"/>
        <v>41.532726229683021</v>
      </c>
      <c r="H50" s="38">
        <f t="shared" si="4"/>
        <v>45.583120000000008</v>
      </c>
      <c r="I50" s="38">
        <f t="shared" si="4"/>
        <v>45.588450000000009</v>
      </c>
      <c r="J50" s="38">
        <f t="shared" si="4"/>
        <v>47.987480000000005</v>
      </c>
      <c r="K50" s="38">
        <f t="shared" si="4"/>
        <v>74.719410000000011</v>
      </c>
      <c r="L50" s="38">
        <f t="shared" si="4"/>
        <v>44.114837107098516</v>
      </c>
      <c r="M50" s="38">
        <f t="shared" si="4"/>
        <v>39.861322752148645</v>
      </c>
      <c r="N50" s="38">
        <f t="shared" si="4"/>
        <v>43.751604449788836</v>
      </c>
      <c r="O50" s="38">
        <f t="shared" si="4"/>
        <v>42.90044182118163</v>
      </c>
      <c r="P50" s="38">
        <f t="shared" si="4"/>
        <v>45.047217730700233</v>
      </c>
      <c r="Q50" s="38">
        <f t="shared" si="4"/>
        <v>45.837434311701131</v>
      </c>
    </row>
    <row r="51" spans="1:17" x14ac:dyDescent="0.25">
      <c r="A51" s="61" t="s">
        <v>13</v>
      </c>
      <c r="B51" s="45">
        <f>ISI!B$46</f>
        <v>0</v>
      </c>
      <c r="C51" s="45">
        <f>ISI!C$46</f>
        <v>0</v>
      </c>
      <c r="D51" s="45">
        <f>ISI!D$46</f>
        <v>0</v>
      </c>
      <c r="E51" s="45">
        <f>ISI!E$46</f>
        <v>0</v>
      </c>
      <c r="F51" s="45">
        <f>ISI!F$46</f>
        <v>0</v>
      </c>
      <c r="G51" s="45">
        <f>ISI!G$46</f>
        <v>0</v>
      </c>
      <c r="H51" s="45">
        <f>ISI!H$46</f>
        <v>0</v>
      </c>
      <c r="I51" s="45">
        <f>ISI!I$46</f>
        <v>0</v>
      </c>
      <c r="J51" s="45">
        <f>ISI!J$46</f>
        <v>0</v>
      </c>
      <c r="K51" s="45">
        <f>ISI!K$46</f>
        <v>0</v>
      </c>
      <c r="L51" s="45">
        <f>ISI!L$46</f>
        <v>0</v>
      </c>
      <c r="M51" s="45">
        <f>ISI!M$46</f>
        <v>0</v>
      </c>
      <c r="N51" s="45">
        <f>ISI!N$46</f>
        <v>0</v>
      </c>
      <c r="O51" s="45">
        <f>ISI!O$46</f>
        <v>0</v>
      </c>
      <c r="P51" s="45">
        <f>ISI!P$46</f>
        <v>0</v>
      </c>
      <c r="Q51" s="45">
        <f>ISI!Q$46</f>
        <v>0</v>
      </c>
    </row>
    <row r="52" spans="1:17" x14ac:dyDescent="0.25">
      <c r="A52" s="57" t="s">
        <v>46</v>
      </c>
      <c r="B52" s="35">
        <f>ISI!B$47</f>
        <v>0</v>
      </c>
      <c r="C52" s="35">
        <f>ISI!C$47</f>
        <v>0</v>
      </c>
      <c r="D52" s="35">
        <f>ISI!D$47</f>
        <v>0</v>
      </c>
      <c r="E52" s="35">
        <f>ISI!E$47</f>
        <v>0</v>
      </c>
      <c r="F52" s="35">
        <f>ISI!F$47</f>
        <v>0</v>
      </c>
      <c r="G52" s="35">
        <f>ISI!G$47</f>
        <v>0</v>
      </c>
      <c r="H52" s="35">
        <f>ISI!H$47</f>
        <v>0</v>
      </c>
      <c r="I52" s="35">
        <f>ISI!I$47</f>
        <v>0</v>
      </c>
      <c r="J52" s="35">
        <f>ISI!J$47</f>
        <v>0</v>
      </c>
      <c r="K52" s="35">
        <f>ISI!K$47</f>
        <v>0</v>
      </c>
      <c r="L52" s="35">
        <f>ISI!L$47</f>
        <v>0</v>
      </c>
      <c r="M52" s="35">
        <f>ISI!M$47</f>
        <v>0</v>
      </c>
      <c r="N52" s="35">
        <f>ISI!N$47</f>
        <v>0</v>
      </c>
      <c r="O52" s="35">
        <f>ISI!O$47</f>
        <v>0</v>
      </c>
      <c r="P52" s="35">
        <f>ISI!P$47</f>
        <v>0</v>
      </c>
      <c r="Q52" s="35">
        <f>ISI!Q$47</f>
        <v>0</v>
      </c>
    </row>
    <row r="53" spans="1:17" x14ac:dyDescent="0.25">
      <c r="A53" s="57" t="s">
        <v>45</v>
      </c>
      <c r="B53" s="35">
        <f>ISI!B$48</f>
        <v>0</v>
      </c>
      <c r="C53" s="35">
        <f>ISI!C$48</f>
        <v>0</v>
      </c>
      <c r="D53" s="35">
        <f>ISI!D$48</f>
        <v>0</v>
      </c>
      <c r="E53" s="35">
        <f>ISI!E$48</f>
        <v>0</v>
      </c>
      <c r="F53" s="35">
        <f>ISI!F$48</f>
        <v>0</v>
      </c>
      <c r="G53" s="35">
        <f>ISI!G$48</f>
        <v>0</v>
      </c>
      <c r="H53" s="35">
        <f>ISI!H$48</f>
        <v>0</v>
      </c>
      <c r="I53" s="35">
        <f>ISI!I$48</f>
        <v>0</v>
      </c>
      <c r="J53" s="35">
        <f>ISI!J$48</f>
        <v>0</v>
      </c>
      <c r="K53" s="35">
        <f>ISI!K$48</f>
        <v>0</v>
      </c>
      <c r="L53" s="35">
        <f>ISI!L$48</f>
        <v>0</v>
      </c>
      <c r="M53" s="35">
        <f>ISI!M$48</f>
        <v>0</v>
      </c>
      <c r="N53" s="35">
        <f>ISI!N$48</f>
        <v>0</v>
      </c>
      <c r="O53" s="35">
        <f>ISI!O$48</f>
        <v>0</v>
      </c>
      <c r="P53" s="35">
        <f>ISI!P$48</f>
        <v>0</v>
      </c>
      <c r="Q53" s="35">
        <f>ISI!Q$48</f>
        <v>0</v>
      </c>
    </row>
    <row r="54" spans="1:17" x14ac:dyDescent="0.25">
      <c r="A54" s="58" t="s">
        <v>12</v>
      </c>
      <c r="B54" s="37">
        <f>NFM!B$62</f>
        <v>0</v>
      </c>
      <c r="C54" s="37">
        <f>NFM!C$62</f>
        <v>0</v>
      </c>
      <c r="D54" s="37">
        <f>NFM!D$62</f>
        <v>0</v>
      </c>
      <c r="E54" s="37">
        <f>NFM!E$62</f>
        <v>0</v>
      </c>
      <c r="F54" s="37">
        <f>NFM!F$62</f>
        <v>0</v>
      </c>
      <c r="G54" s="37">
        <f>NFM!G$62</f>
        <v>0</v>
      </c>
      <c r="H54" s="37">
        <f>NFM!H$62</f>
        <v>0</v>
      </c>
      <c r="I54" s="37">
        <f>NFM!I$62</f>
        <v>0</v>
      </c>
      <c r="J54" s="37">
        <f>NFM!J$62</f>
        <v>0</v>
      </c>
      <c r="K54" s="37">
        <f>NFM!K$62</f>
        <v>0</v>
      </c>
      <c r="L54" s="37">
        <f>NFM!L$62</f>
        <v>0</v>
      </c>
      <c r="M54" s="37">
        <f>NFM!M$62</f>
        <v>0</v>
      </c>
      <c r="N54" s="37">
        <f>NFM!N$62</f>
        <v>0</v>
      </c>
      <c r="O54" s="37">
        <f>NFM!O$62</f>
        <v>0</v>
      </c>
      <c r="P54" s="37">
        <f>NFM!P$62</f>
        <v>0</v>
      </c>
      <c r="Q54" s="37">
        <f>NFM!Q$62</f>
        <v>0</v>
      </c>
    </row>
    <row r="55" spans="1:17" x14ac:dyDescent="0.25">
      <c r="A55" s="57" t="s">
        <v>44</v>
      </c>
      <c r="B55" s="35">
        <f>NFM!B$63</f>
        <v>0</v>
      </c>
      <c r="C55" s="35">
        <f>NFM!C$63</f>
        <v>0</v>
      </c>
      <c r="D55" s="35">
        <f>NFM!D$63</f>
        <v>0</v>
      </c>
      <c r="E55" s="35">
        <f>NFM!E$63</f>
        <v>0</v>
      </c>
      <c r="F55" s="35">
        <f>NFM!F$63</f>
        <v>0</v>
      </c>
      <c r="G55" s="35">
        <f>NFM!G$63</f>
        <v>0</v>
      </c>
      <c r="H55" s="35">
        <f>NFM!H$63</f>
        <v>0</v>
      </c>
      <c r="I55" s="35">
        <f>NFM!I$63</f>
        <v>0</v>
      </c>
      <c r="J55" s="35">
        <f>NFM!J$63</f>
        <v>0</v>
      </c>
      <c r="K55" s="35">
        <f>NFM!K$63</f>
        <v>0</v>
      </c>
      <c r="L55" s="35">
        <f>NFM!L$63</f>
        <v>0</v>
      </c>
      <c r="M55" s="35">
        <f>NFM!M$63</f>
        <v>0</v>
      </c>
      <c r="N55" s="35">
        <f>NFM!N$63</f>
        <v>0</v>
      </c>
      <c r="O55" s="35">
        <f>NFM!O$63</f>
        <v>0</v>
      </c>
      <c r="P55" s="35">
        <f>NFM!P$63</f>
        <v>0</v>
      </c>
      <c r="Q55" s="35">
        <f>NFM!Q$63</f>
        <v>0</v>
      </c>
    </row>
    <row r="56" spans="1:17" x14ac:dyDescent="0.25">
      <c r="A56" s="57" t="s">
        <v>59</v>
      </c>
      <c r="B56" s="35">
        <f>NFM!B$64</f>
        <v>0</v>
      </c>
      <c r="C56" s="35">
        <f>NFM!C$64</f>
        <v>0</v>
      </c>
      <c r="D56" s="35">
        <f>NFM!D$64</f>
        <v>0</v>
      </c>
      <c r="E56" s="35">
        <f>NFM!E$64</f>
        <v>0</v>
      </c>
      <c r="F56" s="35">
        <f>NFM!F$64</f>
        <v>0</v>
      </c>
      <c r="G56" s="35">
        <f>NFM!G$64</f>
        <v>0</v>
      </c>
      <c r="H56" s="35">
        <f>NFM!H$64</f>
        <v>0</v>
      </c>
      <c r="I56" s="35">
        <f>NFM!I$64</f>
        <v>0</v>
      </c>
      <c r="J56" s="35">
        <f>NFM!J$64</f>
        <v>0</v>
      </c>
      <c r="K56" s="35">
        <f>NFM!K$64</f>
        <v>0</v>
      </c>
      <c r="L56" s="35">
        <f>NFM!L$64</f>
        <v>0</v>
      </c>
      <c r="M56" s="35">
        <f>NFM!M$64</f>
        <v>0</v>
      </c>
      <c r="N56" s="35">
        <f>NFM!N$64</f>
        <v>0</v>
      </c>
      <c r="O56" s="35">
        <f>NFM!O$64</f>
        <v>0</v>
      </c>
      <c r="P56" s="35">
        <f>NFM!P$64</f>
        <v>0</v>
      </c>
      <c r="Q56" s="35">
        <f>NFM!Q$64</f>
        <v>0</v>
      </c>
    </row>
    <row r="57" spans="1:17" x14ac:dyDescent="0.25">
      <c r="A57" s="60" t="s">
        <v>43</v>
      </c>
      <c r="B57" s="44">
        <f>NFM!B$65</f>
        <v>0</v>
      </c>
      <c r="C57" s="44">
        <f>NFM!C$65</f>
        <v>0</v>
      </c>
      <c r="D57" s="44">
        <f>NFM!D$65</f>
        <v>0</v>
      </c>
      <c r="E57" s="44">
        <f>NFM!E$65</f>
        <v>0</v>
      </c>
      <c r="F57" s="44">
        <f>NFM!F$65</f>
        <v>0</v>
      </c>
      <c r="G57" s="44">
        <f>NFM!G$65</f>
        <v>0</v>
      </c>
      <c r="H57" s="44">
        <f>NFM!H$65</f>
        <v>0</v>
      </c>
      <c r="I57" s="44">
        <f>NFM!I$65</f>
        <v>0</v>
      </c>
      <c r="J57" s="44">
        <f>NFM!J$65</f>
        <v>0</v>
      </c>
      <c r="K57" s="44">
        <f>NFM!K$65</f>
        <v>0</v>
      </c>
      <c r="L57" s="44">
        <f>NFM!L$65</f>
        <v>0</v>
      </c>
      <c r="M57" s="44">
        <f>NFM!M$65</f>
        <v>0</v>
      </c>
      <c r="N57" s="44">
        <f>NFM!N$65</f>
        <v>0</v>
      </c>
      <c r="O57" s="44">
        <f>NFM!O$65</f>
        <v>0</v>
      </c>
      <c r="P57" s="44">
        <f>NFM!P$65</f>
        <v>0</v>
      </c>
      <c r="Q57" s="44">
        <f>NFM!Q$65</f>
        <v>0</v>
      </c>
    </row>
    <row r="58" spans="1:17" x14ac:dyDescent="0.25">
      <c r="A58" s="59" t="s">
        <v>344</v>
      </c>
      <c r="B58" s="43">
        <f>NFM!B$66</f>
        <v>0</v>
      </c>
      <c r="C58" s="43">
        <f>NFM!C$66</f>
        <v>0</v>
      </c>
      <c r="D58" s="43">
        <f>NFM!D$66</f>
        <v>0</v>
      </c>
      <c r="E58" s="43">
        <f>NFM!E$66</f>
        <v>0</v>
      </c>
      <c r="F58" s="43">
        <f>NFM!F$66</f>
        <v>0</v>
      </c>
      <c r="G58" s="43">
        <f>NFM!G$66</f>
        <v>0</v>
      </c>
      <c r="H58" s="43">
        <f>NFM!H$66</f>
        <v>0</v>
      </c>
      <c r="I58" s="43">
        <f>NFM!I$66</f>
        <v>0</v>
      </c>
      <c r="J58" s="43">
        <f>NFM!J$66</f>
        <v>0</v>
      </c>
      <c r="K58" s="43">
        <f>NFM!K$66</f>
        <v>0</v>
      </c>
      <c r="L58" s="43">
        <f>NFM!L$66</f>
        <v>0</v>
      </c>
      <c r="M58" s="43">
        <f>NFM!M$66</f>
        <v>0</v>
      </c>
      <c r="N58" s="43">
        <f>NFM!N$66</f>
        <v>0</v>
      </c>
      <c r="O58" s="43">
        <f>NFM!O$66</f>
        <v>0</v>
      </c>
      <c r="P58" s="43">
        <f>NFM!P$66</f>
        <v>0</v>
      </c>
      <c r="Q58" s="43">
        <f>NFM!Q$66</f>
        <v>0</v>
      </c>
    </row>
    <row r="59" spans="1:17" x14ac:dyDescent="0.25">
      <c r="A59" s="57" t="s">
        <v>42</v>
      </c>
      <c r="B59" s="35">
        <f>NFM!B$67</f>
        <v>0</v>
      </c>
      <c r="C59" s="35">
        <f>NFM!C$67</f>
        <v>0</v>
      </c>
      <c r="D59" s="35">
        <f>NFM!D$67</f>
        <v>0</v>
      </c>
      <c r="E59" s="35">
        <f>NFM!E$67</f>
        <v>0</v>
      </c>
      <c r="F59" s="35">
        <f>NFM!F$67</f>
        <v>0</v>
      </c>
      <c r="G59" s="35">
        <f>NFM!G$67</f>
        <v>0</v>
      </c>
      <c r="H59" s="35">
        <f>NFM!H$67</f>
        <v>0</v>
      </c>
      <c r="I59" s="35">
        <f>NFM!I$67</f>
        <v>0</v>
      </c>
      <c r="J59" s="35">
        <f>NFM!J$67</f>
        <v>0</v>
      </c>
      <c r="K59" s="35">
        <f>NFM!K$67</f>
        <v>0</v>
      </c>
      <c r="L59" s="35">
        <f>NFM!L$67</f>
        <v>0</v>
      </c>
      <c r="M59" s="35">
        <f>NFM!M$67</f>
        <v>0</v>
      </c>
      <c r="N59" s="35">
        <f>NFM!N$67</f>
        <v>0</v>
      </c>
      <c r="O59" s="35">
        <f>NFM!O$67</f>
        <v>0</v>
      </c>
      <c r="P59" s="35">
        <f>NFM!P$67</f>
        <v>0</v>
      </c>
      <c r="Q59" s="35">
        <f>NFM!Q$67</f>
        <v>0</v>
      </c>
    </row>
    <row r="60" spans="1:17" x14ac:dyDescent="0.25">
      <c r="A60" s="58" t="s">
        <v>11</v>
      </c>
      <c r="B60" s="37">
        <f>CHI!B$51</f>
        <v>0</v>
      </c>
      <c r="C60" s="37">
        <f>CHI!C$51</f>
        <v>0</v>
      </c>
      <c r="D60" s="37">
        <f>CHI!D$51</f>
        <v>0</v>
      </c>
      <c r="E60" s="37">
        <f>CHI!E$51</f>
        <v>0</v>
      </c>
      <c r="F60" s="37">
        <f>CHI!F$51</f>
        <v>0</v>
      </c>
      <c r="G60" s="37">
        <f>CHI!G$51</f>
        <v>0</v>
      </c>
      <c r="H60" s="37">
        <f>CHI!H$51</f>
        <v>0</v>
      </c>
      <c r="I60" s="37">
        <f>CHI!I$51</f>
        <v>0</v>
      </c>
      <c r="J60" s="37">
        <f>CHI!J$51</f>
        <v>0</v>
      </c>
      <c r="K60" s="37">
        <f>CHI!K$51</f>
        <v>0</v>
      </c>
      <c r="L60" s="37">
        <f>CHI!L$51</f>
        <v>3.2699005398919461</v>
      </c>
      <c r="M60" s="37">
        <f>CHI!M$51</f>
        <v>3.2706392743367836</v>
      </c>
      <c r="N60" s="37">
        <f>CHI!N$51</f>
        <v>3.4330909104811123</v>
      </c>
      <c r="O60" s="37">
        <f>CHI!O$51</f>
        <v>3.4397217785750449</v>
      </c>
      <c r="P60" s="37">
        <f>CHI!P$51</f>
        <v>3.5319913128177483</v>
      </c>
      <c r="Q60" s="37">
        <f>CHI!Q$51</f>
        <v>3.533369144759007</v>
      </c>
    </row>
    <row r="61" spans="1:17" x14ac:dyDescent="0.25">
      <c r="A61" s="57" t="s">
        <v>61</v>
      </c>
      <c r="B61" s="35">
        <f>CHI!B$52</f>
        <v>0</v>
      </c>
      <c r="C61" s="35">
        <f>CHI!C$52</f>
        <v>0</v>
      </c>
      <c r="D61" s="35">
        <f>CHI!D$52</f>
        <v>0</v>
      </c>
      <c r="E61" s="35">
        <f>CHI!E$52</f>
        <v>0</v>
      </c>
      <c r="F61" s="35">
        <f>CHI!F$52</f>
        <v>0</v>
      </c>
      <c r="G61" s="35">
        <f>CHI!G$52</f>
        <v>0</v>
      </c>
      <c r="H61" s="35">
        <f>CHI!H$52</f>
        <v>0</v>
      </c>
      <c r="I61" s="35">
        <f>CHI!I$52</f>
        <v>0</v>
      </c>
      <c r="J61" s="35">
        <f>CHI!J$52</f>
        <v>0</v>
      </c>
      <c r="K61" s="35">
        <f>CHI!K$52</f>
        <v>0</v>
      </c>
      <c r="L61" s="35">
        <f>CHI!L$52</f>
        <v>0</v>
      </c>
      <c r="M61" s="35">
        <f>CHI!M$52</f>
        <v>0</v>
      </c>
      <c r="N61" s="35">
        <f>CHI!N$52</f>
        <v>0</v>
      </c>
      <c r="O61" s="35">
        <f>CHI!O$52</f>
        <v>0</v>
      </c>
      <c r="P61" s="35">
        <f>CHI!P$52</f>
        <v>0</v>
      </c>
      <c r="Q61" s="35">
        <f>CHI!Q$52</f>
        <v>0</v>
      </c>
    </row>
    <row r="62" spans="1:17" x14ac:dyDescent="0.25">
      <c r="A62" s="57" t="s">
        <v>40</v>
      </c>
      <c r="B62" s="35">
        <f>CHI!B$53</f>
        <v>0</v>
      </c>
      <c r="C62" s="35">
        <f>CHI!C$53</f>
        <v>0</v>
      </c>
      <c r="D62" s="35">
        <f>CHI!D$53</f>
        <v>0</v>
      </c>
      <c r="E62" s="35">
        <f>CHI!E$53</f>
        <v>0</v>
      </c>
      <c r="F62" s="35">
        <f>CHI!F$53</f>
        <v>0</v>
      </c>
      <c r="G62" s="35">
        <f>CHI!G$53</f>
        <v>0</v>
      </c>
      <c r="H62" s="35">
        <f>CHI!H$53</f>
        <v>0</v>
      </c>
      <c r="I62" s="35">
        <f>CHI!I$53</f>
        <v>0</v>
      </c>
      <c r="J62" s="35">
        <f>CHI!J$53</f>
        <v>0</v>
      </c>
      <c r="K62" s="35">
        <f>CHI!K$53</f>
        <v>0</v>
      </c>
      <c r="L62" s="35">
        <f>CHI!L$53</f>
        <v>3.2699005398919461</v>
      </c>
      <c r="M62" s="35">
        <f>CHI!M$53</f>
        <v>3.2706392743367836</v>
      </c>
      <c r="N62" s="35">
        <f>CHI!N$53</f>
        <v>3.4330909104811123</v>
      </c>
      <c r="O62" s="35">
        <f>CHI!O$53</f>
        <v>3.4397217785750449</v>
      </c>
      <c r="P62" s="35">
        <f>CHI!P$53</f>
        <v>3.5319913128177483</v>
      </c>
      <c r="Q62" s="35">
        <f>CHI!Q$53</f>
        <v>3.533369144759007</v>
      </c>
    </row>
    <row r="63" spans="1:17" x14ac:dyDescent="0.25">
      <c r="A63" s="57" t="s">
        <v>39</v>
      </c>
      <c r="B63" s="35">
        <f>CHI!B$54</f>
        <v>0</v>
      </c>
      <c r="C63" s="35">
        <f>CHI!C$54</f>
        <v>0</v>
      </c>
      <c r="D63" s="35">
        <f>CHI!D$54</f>
        <v>0</v>
      </c>
      <c r="E63" s="35">
        <f>CHI!E$54</f>
        <v>0</v>
      </c>
      <c r="F63" s="35">
        <f>CHI!F$54</f>
        <v>0</v>
      </c>
      <c r="G63" s="35">
        <f>CHI!G$54</f>
        <v>0</v>
      </c>
      <c r="H63" s="35">
        <f>CHI!H$54</f>
        <v>0</v>
      </c>
      <c r="I63" s="35">
        <f>CHI!I$54</f>
        <v>0</v>
      </c>
      <c r="J63" s="35">
        <f>CHI!J$54</f>
        <v>0</v>
      </c>
      <c r="K63" s="35">
        <f>CHI!K$54</f>
        <v>0</v>
      </c>
      <c r="L63" s="35">
        <f>CHI!L$54</f>
        <v>0</v>
      </c>
      <c r="M63" s="35">
        <f>CHI!M$54</f>
        <v>0</v>
      </c>
      <c r="N63" s="35">
        <f>CHI!N$54</f>
        <v>0</v>
      </c>
      <c r="O63" s="35">
        <f>CHI!O$54</f>
        <v>0</v>
      </c>
      <c r="P63" s="35">
        <f>CHI!P$54</f>
        <v>0</v>
      </c>
      <c r="Q63" s="35">
        <f>CHI!Q$54</f>
        <v>0</v>
      </c>
    </row>
    <row r="64" spans="1:17" x14ac:dyDescent="0.25">
      <c r="A64" s="58" t="s">
        <v>10</v>
      </c>
      <c r="B64" s="37">
        <f>NMM!B$50</f>
        <v>0</v>
      </c>
      <c r="C64" s="37">
        <f>NMM!C$50</f>
        <v>0</v>
      </c>
      <c r="D64" s="37">
        <f>NMM!D$50</f>
        <v>0</v>
      </c>
      <c r="E64" s="37">
        <f>NMM!E$50</f>
        <v>0</v>
      </c>
      <c r="F64" s="37">
        <f>NMM!F$50</f>
        <v>0</v>
      </c>
      <c r="G64" s="37">
        <f>NMM!G$50</f>
        <v>0</v>
      </c>
      <c r="H64" s="37">
        <f>NMM!H$50</f>
        <v>0</v>
      </c>
      <c r="I64" s="37">
        <f>NMM!I$50</f>
        <v>0</v>
      </c>
      <c r="J64" s="37">
        <f>NMM!J$50</f>
        <v>0</v>
      </c>
      <c r="K64" s="37">
        <f>NMM!K$50</f>
        <v>0</v>
      </c>
      <c r="L64" s="37">
        <f>NMM!L$50</f>
        <v>0</v>
      </c>
      <c r="M64" s="37">
        <f>NMM!M$50</f>
        <v>0</v>
      </c>
      <c r="N64" s="37">
        <f>NMM!N$50</f>
        <v>0</v>
      </c>
      <c r="O64" s="37">
        <f>NMM!O$50</f>
        <v>0</v>
      </c>
      <c r="P64" s="37">
        <f>NMM!P$50</f>
        <v>0</v>
      </c>
      <c r="Q64" s="37">
        <f>NMM!Q$50</f>
        <v>0</v>
      </c>
    </row>
    <row r="65" spans="1:17" x14ac:dyDescent="0.25">
      <c r="A65" s="57" t="s">
        <v>38</v>
      </c>
      <c r="B65" s="35">
        <f>NMM!B$51</f>
        <v>0</v>
      </c>
      <c r="C65" s="35">
        <f>NMM!C$51</f>
        <v>0</v>
      </c>
      <c r="D65" s="35">
        <f>NMM!D$51</f>
        <v>0</v>
      </c>
      <c r="E65" s="35">
        <f>NMM!E$51</f>
        <v>0</v>
      </c>
      <c r="F65" s="35">
        <f>NMM!F$51</f>
        <v>0</v>
      </c>
      <c r="G65" s="35">
        <f>NMM!G$51</f>
        <v>0</v>
      </c>
      <c r="H65" s="35">
        <f>NMM!H$51</f>
        <v>0</v>
      </c>
      <c r="I65" s="35">
        <f>NMM!I$51</f>
        <v>0</v>
      </c>
      <c r="J65" s="35">
        <f>NMM!J$51</f>
        <v>0</v>
      </c>
      <c r="K65" s="35">
        <f>NMM!K$51</f>
        <v>0</v>
      </c>
      <c r="L65" s="35">
        <f>NMM!L$51</f>
        <v>0</v>
      </c>
      <c r="M65" s="35">
        <f>NMM!M$51</f>
        <v>0</v>
      </c>
      <c r="N65" s="35">
        <f>NMM!N$51</f>
        <v>0</v>
      </c>
      <c r="O65" s="35">
        <f>NMM!O$51</f>
        <v>0</v>
      </c>
      <c r="P65" s="35">
        <f>NMM!P$51</f>
        <v>0</v>
      </c>
      <c r="Q65" s="35">
        <f>NMM!Q$51</f>
        <v>0</v>
      </c>
    </row>
    <row r="66" spans="1:17" x14ac:dyDescent="0.25">
      <c r="A66" s="57" t="s">
        <v>37</v>
      </c>
      <c r="B66" s="35">
        <f>NMM!B$52</f>
        <v>0</v>
      </c>
      <c r="C66" s="35">
        <f>NMM!C$52</f>
        <v>0</v>
      </c>
      <c r="D66" s="35">
        <f>NMM!D$52</f>
        <v>0</v>
      </c>
      <c r="E66" s="35">
        <f>NMM!E$52</f>
        <v>0</v>
      </c>
      <c r="F66" s="35">
        <f>NMM!F$52</f>
        <v>0</v>
      </c>
      <c r="G66" s="35">
        <f>NMM!G$52</f>
        <v>0</v>
      </c>
      <c r="H66" s="35">
        <f>NMM!H$52</f>
        <v>0</v>
      </c>
      <c r="I66" s="35">
        <f>NMM!I$52</f>
        <v>0</v>
      </c>
      <c r="J66" s="35">
        <f>NMM!J$52</f>
        <v>0</v>
      </c>
      <c r="K66" s="35">
        <f>NMM!K$52</f>
        <v>0</v>
      </c>
      <c r="L66" s="35">
        <f>NMM!L$52</f>
        <v>0</v>
      </c>
      <c r="M66" s="35">
        <f>NMM!M$52</f>
        <v>0</v>
      </c>
      <c r="N66" s="35">
        <f>NMM!N$52</f>
        <v>0</v>
      </c>
      <c r="O66" s="35">
        <f>NMM!O$52</f>
        <v>0</v>
      </c>
      <c r="P66" s="35">
        <f>NMM!P$52</f>
        <v>0</v>
      </c>
      <c r="Q66" s="35">
        <f>NMM!Q$52</f>
        <v>0</v>
      </c>
    </row>
    <row r="67" spans="1:17" x14ac:dyDescent="0.25">
      <c r="A67" s="57" t="s">
        <v>57</v>
      </c>
      <c r="B67" s="35">
        <f>NMM!B$53</f>
        <v>0</v>
      </c>
      <c r="C67" s="35">
        <f>NMM!C$53</f>
        <v>0</v>
      </c>
      <c r="D67" s="35">
        <f>NMM!D$53</f>
        <v>0</v>
      </c>
      <c r="E67" s="35">
        <f>NMM!E$53</f>
        <v>0</v>
      </c>
      <c r="F67" s="35">
        <f>NMM!F$53</f>
        <v>0</v>
      </c>
      <c r="G67" s="35">
        <f>NMM!G$53</f>
        <v>0</v>
      </c>
      <c r="H67" s="35">
        <f>NMM!H$53</f>
        <v>0</v>
      </c>
      <c r="I67" s="35">
        <f>NMM!I$53</f>
        <v>0</v>
      </c>
      <c r="J67" s="35">
        <f>NMM!J$53</f>
        <v>0</v>
      </c>
      <c r="K67" s="35">
        <f>NMM!K$53</f>
        <v>0</v>
      </c>
      <c r="L67" s="35">
        <f>NMM!L$53</f>
        <v>0</v>
      </c>
      <c r="M67" s="35">
        <f>NMM!M$53</f>
        <v>0</v>
      </c>
      <c r="N67" s="35">
        <f>NMM!N$53</f>
        <v>0</v>
      </c>
      <c r="O67" s="35">
        <f>NMM!O$53</f>
        <v>0</v>
      </c>
      <c r="P67" s="35">
        <f>NMM!P$53</f>
        <v>0</v>
      </c>
      <c r="Q67" s="35">
        <f>NMM!Q$53</f>
        <v>0</v>
      </c>
    </row>
    <row r="68" spans="1:17" x14ac:dyDescent="0.25">
      <c r="A68" s="58" t="s">
        <v>9</v>
      </c>
      <c r="B68" s="37">
        <f>PPA!B$51</f>
        <v>0</v>
      </c>
      <c r="C68" s="37">
        <f>PPA!C$51</f>
        <v>0</v>
      </c>
      <c r="D68" s="37">
        <f>PPA!D$51</f>
        <v>0</v>
      </c>
      <c r="E68" s="37">
        <f>PPA!E$51</f>
        <v>0</v>
      </c>
      <c r="F68" s="37">
        <f>PPA!F$51</f>
        <v>0</v>
      </c>
      <c r="G68" s="37">
        <f>PPA!G$51</f>
        <v>0</v>
      </c>
      <c r="H68" s="37">
        <f>PPA!H$51</f>
        <v>0</v>
      </c>
      <c r="I68" s="37">
        <f>PPA!I$51</f>
        <v>0</v>
      </c>
      <c r="J68" s="37">
        <f>PPA!J$51</f>
        <v>0</v>
      </c>
      <c r="K68" s="37">
        <f>PPA!K$51</f>
        <v>0</v>
      </c>
      <c r="L68" s="37">
        <f>PPA!L$51</f>
        <v>1.7184878749797068</v>
      </c>
      <c r="M68" s="37">
        <f>PPA!M$51</f>
        <v>1.8859890706029634</v>
      </c>
      <c r="N68" s="37">
        <f>PPA!N$51</f>
        <v>1.8834318189445016</v>
      </c>
      <c r="O68" s="37">
        <f>PPA!O$51</f>
        <v>1.8870695868571432</v>
      </c>
      <c r="P68" s="37">
        <f>PPA!P$51</f>
        <v>1.9807789119180637</v>
      </c>
      <c r="Q68" s="37">
        <f>PPA!Q$51</f>
        <v>1.9815516149662062</v>
      </c>
    </row>
    <row r="69" spans="1:17" x14ac:dyDescent="0.25">
      <c r="A69" s="57" t="s">
        <v>35</v>
      </c>
      <c r="B69" s="35">
        <f>PPA!B$52</f>
        <v>0</v>
      </c>
      <c r="C69" s="35">
        <f>PPA!C$52</f>
        <v>0</v>
      </c>
      <c r="D69" s="35">
        <f>PPA!D$52</f>
        <v>0</v>
      </c>
      <c r="E69" s="35">
        <f>PPA!E$52</f>
        <v>0</v>
      </c>
      <c r="F69" s="35">
        <f>PPA!F$52</f>
        <v>0</v>
      </c>
      <c r="G69" s="35">
        <f>PPA!G$52</f>
        <v>0</v>
      </c>
      <c r="H69" s="35">
        <f>PPA!H$52</f>
        <v>0</v>
      </c>
      <c r="I69" s="35">
        <f>PPA!I$52</f>
        <v>0</v>
      </c>
      <c r="J69" s="35">
        <f>PPA!J$52</f>
        <v>0</v>
      </c>
      <c r="K69" s="35">
        <f>PPA!K$52</f>
        <v>0</v>
      </c>
      <c r="L69" s="35">
        <f>PPA!L$52</f>
        <v>0</v>
      </c>
      <c r="M69" s="35">
        <f>PPA!M$52</f>
        <v>0</v>
      </c>
      <c r="N69" s="35">
        <f>PPA!N$52</f>
        <v>0</v>
      </c>
      <c r="O69" s="35">
        <f>PPA!O$52</f>
        <v>0</v>
      </c>
      <c r="P69" s="35">
        <f>PPA!P$52</f>
        <v>0</v>
      </c>
      <c r="Q69" s="35">
        <f>PPA!Q$52</f>
        <v>0</v>
      </c>
    </row>
    <row r="70" spans="1:17" x14ac:dyDescent="0.25">
      <c r="A70" s="57" t="s">
        <v>56</v>
      </c>
      <c r="B70" s="35">
        <f>PPA!B$53</f>
        <v>0</v>
      </c>
      <c r="C70" s="35">
        <f>PPA!C$53</f>
        <v>0</v>
      </c>
      <c r="D70" s="35">
        <f>PPA!D$53</f>
        <v>0</v>
      </c>
      <c r="E70" s="35">
        <f>PPA!E$53</f>
        <v>0</v>
      </c>
      <c r="F70" s="35">
        <f>PPA!F$53</f>
        <v>0</v>
      </c>
      <c r="G70" s="35">
        <f>PPA!G$53</f>
        <v>0</v>
      </c>
      <c r="H70" s="35">
        <f>PPA!H$53</f>
        <v>0</v>
      </c>
      <c r="I70" s="35">
        <f>PPA!I$53</f>
        <v>0</v>
      </c>
      <c r="J70" s="35">
        <f>PPA!J$53</f>
        <v>0</v>
      </c>
      <c r="K70" s="35">
        <f>PPA!K$53</f>
        <v>0</v>
      </c>
      <c r="L70" s="35">
        <f>PPA!L$53</f>
        <v>0</v>
      </c>
      <c r="M70" s="35">
        <f>PPA!M$53</f>
        <v>0</v>
      </c>
      <c r="N70" s="35">
        <f>PPA!N$53</f>
        <v>0</v>
      </c>
      <c r="O70" s="35">
        <f>PPA!O$53</f>
        <v>0</v>
      </c>
      <c r="P70" s="35">
        <f>PPA!P$53</f>
        <v>0</v>
      </c>
      <c r="Q70" s="35">
        <f>PPA!Q$53</f>
        <v>0</v>
      </c>
    </row>
    <row r="71" spans="1:17" x14ac:dyDescent="0.25">
      <c r="A71" s="57" t="s">
        <v>55</v>
      </c>
      <c r="B71" s="35">
        <f>PPA!B$54</f>
        <v>0</v>
      </c>
      <c r="C71" s="35">
        <f>PPA!C$54</f>
        <v>0</v>
      </c>
      <c r="D71" s="35">
        <f>PPA!D$54</f>
        <v>0</v>
      </c>
      <c r="E71" s="35">
        <f>PPA!E$54</f>
        <v>0</v>
      </c>
      <c r="F71" s="35">
        <f>PPA!F$54</f>
        <v>0</v>
      </c>
      <c r="G71" s="35">
        <f>PPA!G$54</f>
        <v>0</v>
      </c>
      <c r="H71" s="35">
        <f>PPA!H$54</f>
        <v>0</v>
      </c>
      <c r="I71" s="35">
        <f>PPA!I$54</f>
        <v>0</v>
      </c>
      <c r="J71" s="35">
        <f>PPA!J$54</f>
        <v>0</v>
      </c>
      <c r="K71" s="35">
        <f>PPA!K$54</f>
        <v>0</v>
      </c>
      <c r="L71" s="35">
        <f>PPA!L$54</f>
        <v>1.7184878749797068</v>
      </c>
      <c r="M71" s="35">
        <f>PPA!M$54</f>
        <v>1.8859890706029634</v>
      </c>
      <c r="N71" s="35">
        <f>PPA!N$54</f>
        <v>1.8834318189445016</v>
      </c>
      <c r="O71" s="35">
        <f>PPA!O$54</f>
        <v>1.8870695868571432</v>
      </c>
      <c r="P71" s="35">
        <f>PPA!P$54</f>
        <v>1.9807789119180637</v>
      </c>
      <c r="Q71" s="35">
        <f>PPA!Q$54</f>
        <v>1.9815516149662062</v>
      </c>
    </row>
    <row r="72" spans="1:17" x14ac:dyDescent="0.25">
      <c r="A72" s="56" t="s">
        <v>54</v>
      </c>
      <c r="B72" s="36">
        <f>FBT!B$12</f>
        <v>0</v>
      </c>
      <c r="C72" s="36">
        <f>FBT!C$12</f>
        <v>0</v>
      </c>
      <c r="D72" s="36">
        <f>FBT!D$12</f>
        <v>0</v>
      </c>
      <c r="E72" s="36">
        <f>FBT!E$12</f>
        <v>0</v>
      </c>
      <c r="F72" s="36">
        <f>FBT!F$12</f>
        <v>0</v>
      </c>
      <c r="G72" s="36">
        <f>FBT!G$12</f>
        <v>0</v>
      </c>
      <c r="H72" s="36">
        <f>FBT!H$12</f>
        <v>0</v>
      </c>
      <c r="I72" s="36">
        <f>FBT!I$12</f>
        <v>0</v>
      </c>
      <c r="J72" s="36">
        <f>FBT!J$12</f>
        <v>0</v>
      </c>
      <c r="K72" s="36">
        <f>FBT!K$12</f>
        <v>0</v>
      </c>
      <c r="L72" s="36">
        <f>FBT!L$12</f>
        <v>5.0599920763291353</v>
      </c>
      <c r="M72" s="36">
        <f>FBT!M$12</f>
        <v>5.0611352274408548</v>
      </c>
      <c r="N72" s="36">
        <f>FBT!N$12</f>
        <v>4.9827500020177204</v>
      </c>
      <c r="O72" s="36">
        <f>FBT!O$12</f>
        <v>4.8968261431103066</v>
      </c>
      <c r="P72" s="36">
        <f>FBT!P$12</f>
        <v>5.1547981322204919</v>
      </c>
      <c r="Q72" s="36">
        <f>FBT!Q$12</f>
        <v>5.3239278329814841</v>
      </c>
    </row>
    <row r="73" spans="1:17" x14ac:dyDescent="0.25">
      <c r="A73" s="21" t="s">
        <v>53</v>
      </c>
      <c r="B73" s="35">
        <f>TRE!B$12</f>
        <v>0</v>
      </c>
      <c r="C73" s="35">
        <f>TRE!C$12</f>
        <v>0</v>
      </c>
      <c r="D73" s="35">
        <f>TRE!D$12</f>
        <v>0</v>
      </c>
      <c r="E73" s="35">
        <f>TRE!E$12</f>
        <v>0</v>
      </c>
      <c r="F73" s="35">
        <f>TRE!F$12</f>
        <v>0</v>
      </c>
      <c r="G73" s="35">
        <f>TRE!G$12</f>
        <v>0</v>
      </c>
      <c r="H73" s="35">
        <f>TRE!H$12</f>
        <v>0</v>
      </c>
      <c r="I73" s="35">
        <f>TRE!I$12</f>
        <v>0</v>
      </c>
      <c r="J73" s="35">
        <f>TRE!J$12</f>
        <v>0</v>
      </c>
      <c r="K73" s="35">
        <f>TRE!K$12</f>
        <v>0</v>
      </c>
      <c r="L73" s="35">
        <f>TRE!L$12</f>
        <v>1.1933943576247972</v>
      </c>
      <c r="M73" s="35">
        <f>TRE!M$12</f>
        <v>1.2891570862349375</v>
      </c>
      <c r="N73" s="35">
        <f>TRE!N$12</f>
        <v>1.382772727832674</v>
      </c>
      <c r="O73" s="35">
        <f>TRE!O$12</f>
        <v>1.4571043645352657</v>
      </c>
      <c r="P73" s="35">
        <f>TRE!P$12</f>
        <v>1.6228068194027458</v>
      </c>
      <c r="Q73" s="35">
        <f>TRE!Q$12</f>
        <v>1.7189363406935723</v>
      </c>
    </row>
    <row r="74" spans="1:17" x14ac:dyDescent="0.25">
      <c r="A74" s="21" t="s">
        <v>52</v>
      </c>
      <c r="B74" s="35">
        <f>MAE!B$12</f>
        <v>0</v>
      </c>
      <c r="C74" s="35">
        <f>MAE!C$12</f>
        <v>0</v>
      </c>
      <c r="D74" s="35">
        <f>MAE!D$12</f>
        <v>0</v>
      </c>
      <c r="E74" s="35">
        <f>MAE!E$12</f>
        <v>0</v>
      </c>
      <c r="F74" s="35">
        <f>MAE!F$12</f>
        <v>0</v>
      </c>
      <c r="G74" s="35">
        <f>MAE!G$12</f>
        <v>0</v>
      </c>
      <c r="H74" s="35">
        <f>MAE!H$12</f>
        <v>0</v>
      </c>
      <c r="I74" s="35">
        <f>MAE!I$12</f>
        <v>0</v>
      </c>
      <c r="J74" s="35">
        <f>MAE!J$12</f>
        <v>0</v>
      </c>
      <c r="K74" s="35">
        <f>MAE!K$12</f>
        <v>0</v>
      </c>
      <c r="L74" s="35">
        <f>MAE!L$12</f>
        <v>9.4516833123883917</v>
      </c>
      <c r="M74" s="35">
        <f>MAE!M$12</f>
        <v>9.3583255148906428</v>
      </c>
      <c r="N74" s="35">
        <f>MAE!N$12</f>
        <v>9.2741136401191149</v>
      </c>
      <c r="O74" s="35">
        <f>MAE!O$12</f>
        <v>9.7936522862206026</v>
      </c>
      <c r="P74" s="35">
        <f>MAE!P$12</f>
        <v>9.9754889780933631</v>
      </c>
      <c r="Q74" s="35">
        <f>MAE!Q$12</f>
        <v>9.8838839589880436</v>
      </c>
    </row>
    <row r="75" spans="1:17" x14ac:dyDescent="0.25">
      <c r="A75" s="21" t="s">
        <v>51</v>
      </c>
      <c r="B75" s="35">
        <f>TEL!B$12</f>
        <v>0</v>
      </c>
      <c r="C75" s="35">
        <f>TEL!C$12</f>
        <v>0</v>
      </c>
      <c r="D75" s="35">
        <f>TEL!D$12</f>
        <v>0</v>
      </c>
      <c r="E75" s="35">
        <f>TEL!E$12</f>
        <v>0</v>
      </c>
      <c r="F75" s="35">
        <f>TEL!F$12</f>
        <v>0</v>
      </c>
      <c r="G75" s="35">
        <f>TEL!G$12</f>
        <v>0</v>
      </c>
      <c r="H75" s="35">
        <f>TEL!H$12</f>
        <v>0</v>
      </c>
      <c r="I75" s="35">
        <f>TEL!I$12</f>
        <v>0</v>
      </c>
      <c r="J75" s="35">
        <f>TEL!J$12</f>
        <v>0</v>
      </c>
      <c r="K75" s="35">
        <f>TEL!K$12</f>
        <v>0</v>
      </c>
      <c r="L75" s="35">
        <f>TEL!L$12</f>
        <v>4.0336729287718125</v>
      </c>
      <c r="M75" s="35">
        <f>TEL!M$12</f>
        <v>4.034584214327853</v>
      </c>
      <c r="N75" s="35">
        <f>TEL!N$12</f>
        <v>3.9575909106935026</v>
      </c>
      <c r="O75" s="35">
        <f>TEL!O$12</f>
        <v>3.3441739513923991</v>
      </c>
      <c r="P75" s="35">
        <f>TEL!P$12</f>
        <v>2.5773990661102508</v>
      </c>
      <c r="Q75" s="35">
        <f>TEL!Q$12</f>
        <v>2.8410197853129873</v>
      </c>
    </row>
    <row r="76" spans="1:17" x14ac:dyDescent="0.25">
      <c r="A76" s="21" t="s">
        <v>50</v>
      </c>
      <c r="B76" s="35">
        <f>WWP!B$12</f>
        <v>0</v>
      </c>
      <c r="C76" s="35">
        <f>WWP!C$12</f>
        <v>0</v>
      </c>
      <c r="D76" s="35">
        <f>WWP!D$12</f>
        <v>0</v>
      </c>
      <c r="E76" s="35">
        <f>WWP!E$12</f>
        <v>0</v>
      </c>
      <c r="F76" s="35">
        <f>WWP!F$12</f>
        <v>0</v>
      </c>
      <c r="G76" s="35">
        <f>WWP!G$12</f>
        <v>0</v>
      </c>
      <c r="H76" s="35">
        <f>WWP!H$12</f>
        <v>0</v>
      </c>
      <c r="I76" s="35">
        <f>WWP!I$12</f>
        <v>0</v>
      </c>
      <c r="J76" s="35">
        <f>WWP!J$12</f>
        <v>0</v>
      </c>
      <c r="K76" s="35">
        <f>WWP!K$12</f>
        <v>0</v>
      </c>
      <c r="L76" s="35">
        <f>WWP!L$12</f>
        <v>0</v>
      </c>
      <c r="M76" s="35">
        <f>WWP!M$12</f>
        <v>0</v>
      </c>
      <c r="N76" s="35">
        <f>WWP!N$12</f>
        <v>0</v>
      </c>
      <c r="O76" s="35">
        <f>WWP!O$12</f>
        <v>0</v>
      </c>
      <c r="P76" s="35">
        <f>WWP!P$12</f>
        <v>0</v>
      </c>
      <c r="Q76" s="35">
        <f>WWP!Q$12</f>
        <v>0</v>
      </c>
    </row>
    <row r="77" spans="1:17" x14ac:dyDescent="0.25">
      <c r="A77" s="47" t="s">
        <v>49</v>
      </c>
      <c r="B77" s="34">
        <f>OIS!B$12</f>
        <v>43.326645648227803</v>
      </c>
      <c r="C77" s="34">
        <f>OIS!C$12</f>
        <v>41.512420000000006</v>
      </c>
      <c r="D77" s="34">
        <f>OIS!D$12</f>
        <v>43.9</v>
      </c>
      <c r="E77" s="34">
        <f>OIS!E$12</f>
        <v>47.8</v>
      </c>
      <c r="F77" s="34">
        <f>OIS!F$12</f>
        <v>47.4</v>
      </c>
      <c r="G77" s="34">
        <f>OIS!G$12</f>
        <v>41.532726229683021</v>
      </c>
      <c r="H77" s="34">
        <f>OIS!H$12</f>
        <v>45.583120000000008</v>
      </c>
      <c r="I77" s="34">
        <f>OIS!I$12</f>
        <v>45.588450000000009</v>
      </c>
      <c r="J77" s="34">
        <f>OIS!J$12</f>
        <v>47.987480000000005</v>
      </c>
      <c r="K77" s="34">
        <f>OIS!K$12</f>
        <v>74.719410000000011</v>
      </c>
      <c r="L77" s="34">
        <f>OIS!L$12</f>
        <v>19.387706017112727</v>
      </c>
      <c r="M77" s="34">
        <f>OIS!M$12</f>
        <v>14.961492364314612</v>
      </c>
      <c r="N77" s="34">
        <f>OIS!N$12</f>
        <v>18.837854439700209</v>
      </c>
      <c r="O77" s="34">
        <f>OIS!O$12</f>
        <v>18.081893710490871</v>
      </c>
      <c r="P77" s="34">
        <f>OIS!P$12</f>
        <v>20.203954510137571</v>
      </c>
      <c r="Q77" s="34">
        <f>OIS!Q$12</f>
        <v>20.554745633999829</v>
      </c>
    </row>
    <row r="78" spans="1:17" x14ac:dyDescent="0.25">
      <c r="A78" s="40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</row>
    <row r="79" spans="1:17" x14ac:dyDescent="0.25">
      <c r="A79" s="31" t="s">
        <v>70</v>
      </c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</row>
    <row r="80" spans="1:17" x14ac:dyDescent="0.25">
      <c r="A80" s="50" t="s">
        <v>69</v>
      </c>
      <c r="B80" s="38">
        <v>0</v>
      </c>
      <c r="C80" s="38">
        <v>0</v>
      </c>
      <c r="D80" s="38">
        <v>0</v>
      </c>
      <c r="E80" s="38">
        <v>0</v>
      </c>
      <c r="F80" s="38">
        <v>8.6999999999999993</v>
      </c>
      <c r="G80" s="38">
        <v>19.920563286579256</v>
      </c>
      <c r="H80" s="38">
        <v>12.497809999999999</v>
      </c>
      <c r="I80" s="38">
        <v>9.593589999999999</v>
      </c>
      <c r="J80" s="38">
        <v>18.003070000000001</v>
      </c>
      <c r="K80" s="38">
        <v>10.6</v>
      </c>
      <c r="L80" s="38">
        <v>8.6701060475780984</v>
      </c>
      <c r="M80" s="38">
        <v>8.7420203131924676</v>
      </c>
      <c r="N80" s="38">
        <v>10.533104041272569</v>
      </c>
      <c r="O80" s="38">
        <v>5.8756090570363995</v>
      </c>
      <c r="P80" s="38">
        <v>4.0126110633419296</v>
      </c>
      <c r="Q80" s="38">
        <v>4.9443155852166019</v>
      </c>
    </row>
    <row r="81" spans="1:17" x14ac:dyDescent="0.25">
      <c r="A81" s="55" t="s">
        <v>33</v>
      </c>
      <c r="B81" s="54">
        <v>0</v>
      </c>
      <c r="C81" s="54">
        <v>0</v>
      </c>
      <c r="D81" s="54">
        <v>0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</row>
    <row r="82" spans="1:17" x14ac:dyDescent="0.25">
      <c r="A82" s="52" t="s">
        <v>32</v>
      </c>
      <c r="B82" s="51">
        <v>0</v>
      </c>
      <c r="C82" s="51">
        <v>0</v>
      </c>
      <c r="D82" s="51">
        <v>0</v>
      </c>
      <c r="E82" s="51">
        <v>0</v>
      </c>
      <c r="F82" s="51">
        <v>8.6999999999999993</v>
      </c>
      <c r="G82" s="51">
        <v>19.920563286579256</v>
      </c>
      <c r="H82" s="51">
        <v>12.497809999999999</v>
      </c>
      <c r="I82" s="51">
        <v>9.593589999999999</v>
      </c>
      <c r="J82" s="51">
        <v>18.003070000000001</v>
      </c>
      <c r="K82" s="51">
        <v>10.6</v>
      </c>
      <c r="L82" s="51">
        <v>8.6701060475780984</v>
      </c>
      <c r="M82" s="51">
        <v>8.7420203131924676</v>
      </c>
      <c r="N82" s="51">
        <v>10.533104041272569</v>
      </c>
      <c r="O82" s="51">
        <v>5.8756090570363995</v>
      </c>
      <c r="P82" s="51">
        <v>4.0126110633419296</v>
      </c>
      <c r="Q82" s="51">
        <v>4.9443155852166019</v>
      </c>
    </row>
    <row r="83" spans="1:17" x14ac:dyDescent="0.25">
      <c r="A83" s="53" t="s">
        <v>31</v>
      </c>
      <c r="B83" s="51">
        <v>0</v>
      </c>
      <c r="C83" s="51">
        <v>0</v>
      </c>
      <c r="D83" s="51">
        <v>0</v>
      </c>
      <c r="E83" s="51">
        <v>0</v>
      </c>
      <c r="F83" s="51">
        <v>0</v>
      </c>
      <c r="G83" s="51">
        <v>0</v>
      </c>
      <c r="H83" s="51">
        <v>0</v>
      </c>
      <c r="I83" s="51">
        <v>0</v>
      </c>
      <c r="J83" s="51">
        <v>0</v>
      </c>
      <c r="K83" s="51">
        <v>0</v>
      </c>
      <c r="L83" s="51">
        <v>0</v>
      </c>
      <c r="M83" s="51">
        <v>0</v>
      </c>
      <c r="N83" s="51">
        <v>0</v>
      </c>
      <c r="O83" s="51">
        <v>0</v>
      </c>
      <c r="P83" s="51">
        <v>0</v>
      </c>
      <c r="Q83" s="51">
        <v>0</v>
      </c>
    </row>
    <row r="84" spans="1:17" x14ac:dyDescent="0.25">
      <c r="A84" s="53" t="s">
        <v>30</v>
      </c>
      <c r="B84" s="51">
        <v>0</v>
      </c>
      <c r="C84" s="51">
        <v>0</v>
      </c>
      <c r="D84" s="51">
        <v>0</v>
      </c>
      <c r="E84" s="51">
        <v>0</v>
      </c>
      <c r="F84" s="51">
        <v>0</v>
      </c>
      <c r="G84" s="51">
        <v>0</v>
      </c>
      <c r="H84" s="51">
        <v>0</v>
      </c>
      <c r="I84" s="51">
        <v>0</v>
      </c>
      <c r="J84" s="51">
        <v>0</v>
      </c>
      <c r="K84" s="51">
        <v>0</v>
      </c>
      <c r="L84" s="51">
        <v>0</v>
      </c>
      <c r="M84" s="51">
        <v>0</v>
      </c>
      <c r="N84" s="51">
        <v>0</v>
      </c>
      <c r="O84" s="51">
        <v>0</v>
      </c>
      <c r="P84" s="51">
        <v>0</v>
      </c>
      <c r="Q84" s="51">
        <v>0</v>
      </c>
    </row>
    <row r="85" spans="1:17" x14ac:dyDescent="0.25">
      <c r="A85" s="53" t="s">
        <v>68</v>
      </c>
      <c r="B85" s="51">
        <v>0</v>
      </c>
      <c r="C85" s="51">
        <v>0</v>
      </c>
      <c r="D85" s="51">
        <v>0</v>
      </c>
      <c r="E85" s="51">
        <v>0</v>
      </c>
      <c r="F85" s="51">
        <v>0</v>
      </c>
      <c r="G85" s="51">
        <v>0</v>
      </c>
      <c r="H85" s="51">
        <v>0</v>
      </c>
      <c r="I85" s="51">
        <v>0</v>
      </c>
      <c r="J85" s="51">
        <v>0</v>
      </c>
      <c r="K85" s="51">
        <v>0</v>
      </c>
      <c r="L85" s="51">
        <v>0</v>
      </c>
      <c r="M85" s="51">
        <v>0</v>
      </c>
      <c r="N85" s="51">
        <v>0</v>
      </c>
      <c r="O85" s="51">
        <v>0</v>
      </c>
      <c r="P85" s="51">
        <v>0</v>
      </c>
      <c r="Q85" s="51">
        <v>0</v>
      </c>
    </row>
    <row r="86" spans="1:17" x14ac:dyDescent="0.25">
      <c r="A86" s="53" t="s">
        <v>29</v>
      </c>
      <c r="B86" s="51">
        <v>0</v>
      </c>
      <c r="C86" s="51">
        <v>0</v>
      </c>
      <c r="D86" s="51">
        <v>0</v>
      </c>
      <c r="E86" s="51">
        <v>0</v>
      </c>
      <c r="F86" s="51">
        <v>0</v>
      </c>
      <c r="G86" s="51">
        <v>0</v>
      </c>
      <c r="H86" s="51">
        <v>0</v>
      </c>
      <c r="I86" s="51">
        <v>0</v>
      </c>
      <c r="J86" s="51">
        <v>0</v>
      </c>
      <c r="K86" s="51">
        <v>0</v>
      </c>
      <c r="L86" s="51">
        <v>0</v>
      </c>
      <c r="M86" s="51">
        <v>0</v>
      </c>
      <c r="N86" s="51">
        <v>0</v>
      </c>
      <c r="O86" s="51">
        <v>0</v>
      </c>
      <c r="P86" s="51">
        <v>0</v>
      </c>
      <c r="Q86" s="51">
        <v>0</v>
      </c>
    </row>
    <row r="87" spans="1:17" x14ac:dyDescent="0.25">
      <c r="A87" s="53" t="s">
        <v>28</v>
      </c>
      <c r="B87" s="51">
        <f t="shared" ref="B87:Q87" si="5">IF(ABS(B82-B83-B84-B85-B86-B88)&lt;0.0000001,0,B82-B83-B84-B85-B86-B88)</f>
        <v>0</v>
      </c>
      <c r="C87" s="51">
        <f t="shared" si="5"/>
        <v>0</v>
      </c>
      <c r="D87" s="51">
        <f t="shared" si="5"/>
        <v>0</v>
      </c>
      <c r="E87" s="51">
        <f t="shared" si="5"/>
        <v>0</v>
      </c>
      <c r="F87" s="51">
        <f t="shared" si="5"/>
        <v>8.6999999999999993</v>
      </c>
      <c r="G87" s="51">
        <f t="shared" si="5"/>
        <v>19.920563286579256</v>
      </c>
      <c r="H87" s="51">
        <f t="shared" si="5"/>
        <v>12.497809999999999</v>
      </c>
      <c r="I87" s="51">
        <f t="shared" si="5"/>
        <v>9.593589999999999</v>
      </c>
      <c r="J87" s="51">
        <f t="shared" si="5"/>
        <v>18.003070000000001</v>
      </c>
      <c r="K87" s="51">
        <f t="shared" si="5"/>
        <v>10.6</v>
      </c>
      <c r="L87" s="51">
        <f t="shared" si="5"/>
        <v>8.6701060475780984</v>
      </c>
      <c r="M87" s="51">
        <f t="shared" si="5"/>
        <v>8.7420203131924676</v>
      </c>
      <c r="N87" s="51">
        <f t="shared" si="5"/>
        <v>10.533104041272569</v>
      </c>
      <c r="O87" s="51">
        <f t="shared" si="5"/>
        <v>5.8756090570363995</v>
      </c>
      <c r="P87" s="51">
        <f t="shared" si="5"/>
        <v>4.0126110633419296</v>
      </c>
      <c r="Q87" s="51">
        <f t="shared" si="5"/>
        <v>4.9443155852166019</v>
      </c>
    </row>
    <row r="88" spans="1:17" x14ac:dyDescent="0.25">
      <c r="A88" s="53" t="s">
        <v>67</v>
      </c>
      <c r="B88" s="51">
        <v>0</v>
      </c>
      <c r="C88" s="51">
        <v>0</v>
      </c>
      <c r="D88" s="51">
        <v>0</v>
      </c>
      <c r="E88" s="51">
        <v>0</v>
      </c>
      <c r="F88" s="51">
        <v>0</v>
      </c>
      <c r="G88" s="51">
        <v>0</v>
      </c>
      <c r="H88" s="51">
        <v>0</v>
      </c>
      <c r="I88" s="51">
        <v>0</v>
      </c>
      <c r="J88" s="51">
        <v>0</v>
      </c>
      <c r="K88" s="51">
        <v>0</v>
      </c>
      <c r="L88" s="51">
        <v>0</v>
      </c>
      <c r="M88" s="51">
        <v>0</v>
      </c>
      <c r="N88" s="51">
        <v>0</v>
      </c>
      <c r="O88" s="51">
        <v>0</v>
      </c>
      <c r="P88" s="51">
        <v>0</v>
      </c>
      <c r="Q88" s="51">
        <v>0</v>
      </c>
    </row>
    <row r="89" spans="1:17" x14ac:dyDescent="0.25">
      <c r="A89" s="52" t="s">
        <v>27</v>
      </c>
      <c r="B89" s="51">
        <v>0</v>
      </c>
      <c r="C89" s="51">
        <v>0</v>
      </c>
      <c r="D89" s="51">
        <v>0</v>
      </c>
      <c r="E89" s="51">
        <v>0</v>
      </c>
      <c r="F89" s="51">
        <v>0</v>
      </c>
      <c r="G89" s="51">
        <v>0</v>
      </c>
      <c r="H89" s="51">
        <v>0</v>
      </c>
      <c r="I89" s="51">
        <v>0</v>
      </c>
      <c r="J89" s="51">
        <v>0</v>
      </c>
      <c r="K89" s="51">
        <v>0</v>
      </c>
      <c r="L89" s="51">
        <v>0</v>
      </c>
      <c r="M89" s="51">
        <v>0</v>
      </c>
      <c r="N89" s="51">
        <v>0</v>
      </c>
      <c r="O89" s="51">
        <v>0</v>
      </c>
      <c r="P89" s="51">
        <v>0</v>
      </c>
      <c r="Q89" s="51">
        <v>0</v>
      </c>
    </row>
    <row r="90" spans="1:17" x14ac:dyDescent="0.25">
      <c r="A90" s="53" t="s">
        <v>66</v>
      </c>
      <c r="B90" s="51">
        <v>0</v>
      </c>
      <c r="C90" s="51">
        <v>0</v>
      </c>
      <c r="D90" s="51">
        <v>0</v>
      </c>
      <c r="E90" s="51">
        <v>0</v>
      </c>
      <c r="F90" s="51">
        <v>0</v>
      </c>
      <c r="G90" s="51">
        <v>0</v>
      </c>
      <c r="H90" s="51">
        <v>0</v>
      </c>
      <c r="I90" s="51">
        <v>0</v>
      </c>
      <c r="J90" s="51">
        <v>0</v>
      </c>
      <c r="K90" s="51">
        <v>0</v>
      </c>
      <c r="L90" s="51">
        <v>0</v>
      </c>
      <c r="M90" s="51">
        <v>0</v>
      </c>
      <c r="N90" s="51">
        <v>0</v>
      </c>
      <c r="O90" s="51">
        <v>0</v>
      </c>
      <c r="P90" s="51">
        <v>0</v>
      </c>
      <c r="Q90" s="51">
        <v>0</v>
      </c>
    </row>
    <row r="91" spans="1:17" x14ac:dyDescent="0.25">
      <c r="A91" s="53" t="s">
        <v>25</v>
      </c>
      <c r="B91" s="51">
        <v>0</v>
      </c>
      <c r="C91" s="51">
        <v>0</v>
      </c>
      <c r="D91" s="51">
        <v>0</v>
      </c>
      <c r="E91" s="51">
        <v>0</v>
      </c>
      <c r="F91" s="51">
        <v>0</v>
      </c>
      <c r="G91" s="51">
        <v>0</v>
      </c>
      <c r="H91" s="51">
        <v>0</v>
      </c>
      <c r="I91" s="51">
        <v>0</v>
      </c>
      <c r="J91" s="51">
        <v>0</v>
      </c>
      <c r="K91" s="51">
        <v>0</v>
      </c>
      <c r="L91" s="51">
        <v>0</v>
      </c>
      <c r="M91" s="51">
        <v>0</v>
      </c>
      <c r="N91" s="51">
        <v>0</v>
      </c>
      <c r="O91" s="51">
        <v>0</v>
      </c>
      <c r="P91" s="51">
        <v>0</v>
      </c>
      <c r="Q91" s="51">
        <v>0</v>
      </c>
    </row>
    <row r="92" spans="1:17" x14ac:dyDescent="0.25">
      <c r="A92" s="52" t="s">
        <v>24</v>
      </c>
      <c r="B92" s="51">
        <v>0</v>
      </c>
      <c r="C92" s="51">
        <v>0</v>
      </c>
      <c r="D92" s="51">
        <v>0</v>
      </c>
      <c r="E92" s="51">
        <v>0</v>
      </c>
      <c r="F92" s="51">
        <v>0</v>
      </c>
      <c r="G92" s="51">
        <v>0</v>
      </c>
      <c r="H92" s="51">
        <v>0</v>
      </c>
      <c r="I92" s="51">
        <v>0</v>
      </c>
      <c r="J92" s="51">
        <v>0</v>
      </c>
      <c r="K92" s="51">
        <v>0</v>
      </c>
      <c r="L92" s="51">
        <v>0</v>
      </c>
      <c r="M92" s="51">
        <v>0</v>
      </c>
      <c r="N92" s="51">
        <v>0</v>
      </c>
      <c r="O92" s="51">
        <v>0</v>
      </c>
      <c r="P92" s="51">
        <v>0</v>
      </c>
      <c r="Q92" s="51">
        <v>0</v>
      </c>
    </row>
    <row r="93" spans="1:17" x14ac:dyDescent="0.25">
      <c r="A93" s="50" t="s">
        <v>65</v>
      </c>
      <c r="B93" s="38">
        <f t="shared" ref="B93:Q93" si="6">SUM(B94:B95)</f>
        <v>0</v>
      </c>
      <c r="C93" s="38">
        <f t="shared" si="6"/>
        <v>0</v>
      </c>
      <c r="D93" s="38">
        <f t="shared" si="6"/>
        <v>0</v>
      </c>
      <c r="E93" s="38">
        <f t="shared" si="6"/>
        <v>0</v>
      </c>
      <c r="F93" s="38">
        <f t="shared" si="6"/>
        <v>8.6999999999999993</v>
      </c>
      <c r="G93" s="38">
        <f t="shared" si="6"/>
        <v>19.920563286579256</v>
      </c>
      <c r="H93" s="38">
        <f t="shared" si="6"/>
        <v>12.497809999999999</v>
      </c>
      <c r="I93" s="38">
        <f t="shared" si="6"/>
        <v>9.593589999999999</v>
      </c>
      <c r="J93" s="38">
        <f t="shared" si="6"/>
        <v>18.003070000000001</v>
      </c>
      <c r="K93" s="38">
        <f t="shared" si="6"/>
        <v>10.6</v>
      </c>
      <c r="L93" s="38">
        <f t="shared" si="6"/>
        <v>8.6701060475780984</v>
      </c>
      <c r="M93" s="38">
        <f t="shared" si="6"/>
        <v>8.7420203131924676</v>
      </c>
      <c r="N93" s="38">
        <f t="shared" si="6"/>
        <v>10.533104041272569</v>
      </c>
      <c r="O93" s="38">
        <f t="shared" si="6"/>
        <v>5.8756090570363995</v>
      </c>
      <c r="P93" s="38">
        <f t="shared" si="6"/>
        <v>4.0126110633419296</v>
      </c>
      <c r="Q93" s="38">
        <f t="shared" si="6"/>
        <v>4.9443155852166019</v>
      </c>
    </row>
    <row r="94" spans="1:17" x14ac:dyDescent="0.25">
      <c r="A94" s="49" t="s">
        <v>41</v>
      </c>
      <c r="B94" s="48">
        <f>CHI!B57</f>
        <v>0</v>
      </c>
      <c r="C94" s="48">
        <f>CHI!C57</f>
        <v>0</v>
      </c>
      <c r="D94" s="48">
        <f>CHI!D57</f>
        <v>0</v>
      </c>
      <c r="E94" s="48">
        <f>CHI!E57</f>
        <v>0</v>
      </c>
      <c r="F94" s="48">
        <f>CHI!F57</f>
        <v>0</v>
      </c>
      <c r="G94" s="48">
        <f>CHI!G57</f>
        <v>0</v>
      </c>
      <c r="H94" s="48">
        <f>CHI!H57</f>
        <v>0</v>
      </c>
      <c r="I94" s="48">
        <f>CHI!I57</f>
        <v>0</v>
      </c>
      <c r="J94" s="48">
        <f>CHI!J57</f>
        <v>0</v>
      </c>
      <c r="K94" s="48">
        <f>CHI!K57</f>
        <v>0</v>
      </c>
      <c r="L94" s="48">
        <f>CHI!L57</f>
        <v>0</v>
      </c>
      <c r="M94" s="48">
        <f>CHI!M57</f>
        <v>0</v>
      </c>
      <c r="N94" s="48">
        <f>CHI!N57</f>
        <v>0</v>
      </c>
      <c r="O94" s="48">
        <f>CHI!O57</f>
        <v>0</v>
      </c>
      <c r="P94" s="48">
        <f>CHI!P57</f>
        <v>0</v>
      </c>
      <c r="Q94" s="48">
        <f>CHI!Q57</f>
        <v>0</v>
      </c>
    </row>
    <row r="95" spans="1:17" x14ac:dyDescent="0.25">
      <c r="A95" s="47" t="s">
        <v>64</v>
      </c>
      <c r="B95" s="34">
        <v>0</v>
      </c>
      <c r="C95" s="34">
        <v>0</v>
      </c>
      <c r="D95" s="34">
        <v>0</v>
      </c>
      <c r="E95" s="34">
        <v>0</v>
      </c>
      <c r="F95" s="34">
        <v>8.6999999999999993</v>
      </c>
      <c r="G95" s="34">
        <v>19.920563286579256</v>
      </c>
      <c r="H95" s="34">
        <v>12.497809999999999</v>
      </c>
      <c r="I95" s="34">
        <v>9.593589999999999</v>
      </c>
      <c r="J95" s="34">
        <v>18.003070000000001</v>
      </c>
      <c r="K95" s="34">
        <v>10.6</v>
      </c>
      <c r="L95" s="34">
        <v>8.6701060475780984</v>
      </c>
      <c r="M95" s="34">
        <v>8.7420203131924676</v>
      </c>
      <c r="N95" s="34">
        <v>10.533104041272569</v>
      </c>
      <c r="O95" s="34">
        <v>5.8756090570363995</v>
      </c>
      <c r="P95" s="34">
        <v>4.0126110633419296</v>
      </c>
      <c r="Q95" s="34">
        <v>4.9443155852166019</v>
      </c>
    </row>
    <row r="96" spans="1:17" x14ac:dyDescent="0.25">
      <c r="A96" s="40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</row>
    <row r="97" spans="1:17" x14ac:dyDescent="0.25">
      <c r="A97" s="31" t="s">
        <v>63</v>
      </c>
      <c r="B97" s="46">
        <f t="shared" ref="B97:Q97" si="7">SUM(B98,B101,B107,B111,B115,B119:B125)</f>
        <v>3.8679600000000001</v>
      </c>
      <c r="C97" s="46">
        <f t="shared" si="7"/>
        <v>3.9634600000000004</v>
      </c>
      <c r="D97" s="46">
        <f t="shared" si="7"/>
        <v>3.9157500000000001</v>
      </c>
      <c r="E97" s="46">
        <f t="shared" si="7"/>
        <v>3.7603</v>
      </c>
      <c r="F97" s="46">
        <f t="shared" si="7"/>
        <v>3.5294000000000003</v>
      </c>
      <c r="G97" s="46">
        <f t="shared" si="7"/>
        <v>3.6765299999999996</v>
      </c>
      <c r="H97" s="46">
        <f t="shared" si="7"/>
        <v>4.2259099999999998</v>
      </c>
      <c r="I97" s="46">
        <f t="shared" si="7"/>
        <v>3.37703</v>
      </c>
      <c r="J97" s="46">
        <f t="shared" si="7"/>
        <v>3.6051200000000003</v>
      </c>
      <c r="K97" s="46">
        <f t="shared" si="7"/>
        <v>98.329081757491991</v>
      </c>
      <c r="L97" s="46">
        <f t="shared" si="7"/>
        <v>34.208659999999973</v>
      </c>
      <c r="M97" s="46">
        <f t="shared" si="7"/>
        <v>19.123891899467093</v>
      </c>
      <c r="N97" s="46">
        <f t="shared" si="7"/>
        <v>30.905663162297813</v>
      </c>
      <c r="O97" s="46">
        <f t="shared" si="7"/>
        <v>28.06846204362763</v>
      </c>
      <c r="P97" s="46">
        <f t="shared" si="7"/>
        <v>34.134266235112406</v>
      </c>
      <c r="Q97" s="46">
        <f t="shared" si="7"/>
        <v>31.510692776709973</v>
      </c>
    </row>
    <row r="98" spans="1:17" x14ac:dyDescent="0.25">
      <c r="A98" s="29" t="s">
        <v>13</v>
      </c>
      <c r="B98" s="45">
        <f>ISI!B$53</f>
        <v>0</v>
      </c>
      <c r="C98" s="45">
        <f>ISI!C$53</f>
        <v>0</v>
      </c>
      <c r="D98" s="45">
        <f>ISI!D$53</f>
        <v>0</v>
      </c>
      <c r="E98" s="45">
        <f>ISI!E$53</f>
        <v>0</v>
      </c>
      <c r="F98" s="45">
        <f>ISI!F$53</f>
        <v>0</v>
      </c>
      <c r="G98" s="45">
        <f>ISI!G$53</f>
        <v>0</v>
      </c>
      <c r="H98" s="45">
        <f>ISI!H$53</f>
        <v>0</v>
      </c>
      <c r="I98" s="45">
        <f>ISI!I$53</f>
        <v>0</v>
      </c>
      <c r="J98" s="45">
        <f>ISI!J$53</f>
        <v>0</v>
      </c>
      <c r="K98" s="45">
        <f>ISI!K$53</f>
        <v>0</v>
      </c>
      <c r="L98" s="45">
        <f>ISI!L$53</f>
        <v>0</v>
      </c>
      <c r="M98" s="45">
        <f>ISI!M$53</f>
        <v>0</v>
      </c>
      <c r="N98" s="45">
        <f>ISI!N$53</f>
        <v>0</v>
      </c>
      <c r="O98" s="45">
        <f>ISI!O$53</f>
        <v>0</v>
      </c>
      <c r="P98" s="45">
        <f>ISI!P$53</f>
        <v>0</v>
      </c>
      <c r="Q98" s="45">
        <f>ISI!Q$53</f>
        <v>0</v>
      </c>
    </row>
    <row r="99" spans="1:17" x14ac:dyDescent="0.25">
      <c r="A99" s="21" t="s">
        <v>46</v>
      </c>
      <c r="B99" s="35">
        <f>ISI!B$54</f>
        <v>0</v>
      </c>
      <c r="C99" s="35">
        <f>ISI!C$54</f>
        <v>0</v>
      </c>
      <c r="D99" s="35">
        <f>ISI!D$54</f>
        <v>0</v>
      </c>
      <c r="E99" s="35">
        <f>ISI!E$54</f>
        <v>0</v>
      </c>
      <c r="F99" s="35">
        <f>ISI!F$54</f>
        <v>0</v>
      </c>
      <c r="G99" s="35">
        <f>ISI!G$54</f>
        <v>0</v>
      </c>
      <c r="H99" s="35">
        <f>ISI!H$54</f>
        <v>0</v>
      </c>
      <c r="I99" s="35">
        <f>ISI!I$54</f>
        <v>0</v>
      </c>
      <c r="J99" s="35">
        <f>ISI!J$54</f>
        <v>0</v>
      </c>
      <c r="K99" s="35">
        <f>ISI!K$54</f>
        <v>0</v>
      </c>
      <c r="L99" s="35">
        <f>ISI!L$54</f>
        <v>0</v>
      </c>
      <c r="M99" s="35">
        <f>ISI!M$54</f>
        <v>0</v>
      </c>
      <c r="N99" s="35">
        <f>ISI!N$54</f>
        <v>0</v>
      </c>
      <c r="O99" s="35">
        <f>ISI!O$54</f>
        <v>0</v>
      </c>
      <c r="P99" s="35">
        <f>ISI!P$54</f>
        <v>0</v>
      </c>
      <c r="Q99" s="35">
        <f>ISI!Q$54</f>
        <v>0</v>
      </c>
    </row>
    <row r="100" spans="1:17" x14ac:dyDescent="0.25">
      <c r="A100" s="21" t="s">
        <v>45</v>
      </c>
      <c r="B100" s="35">
        <f>ISI!B$55</f>
        <v>0</v>
      </c>
      <c r="C100" s="35">
        <f>ISI!C$55</f>
        <v>0</v>
      </c>
      <c r="D100" s="35">
        <f>ISI!D$55</f>
        <v>0</v>
      </c>
      <c r="E100" s="35">
        <f>ISI!E$55</f>
        <v>0</v>
      </c>
      <c r="F100" s="35">
        <f>ISI!F$55</f>
        <v>0</v>
      </c>
      <c r="G100" s="35">
        <f>ISI!G$55</f>
        <v>0</v>
      </c>
      <c r="H100" s="35">
        <f>ISI!H$55</f>
        <v>0</v>
      </c>
      <c r="I100" s="35">
        <f>ISI!I$55</f>
        <v>0</v>
      </c>
      <c r="J100" s="35">
        <f>ISI!J$55</f>
        <v>0</v>
      </c>
      <c r="K100" s="35">
        <f>ISI!K$55</f>
        <v>0</v>
      </c>
      <c r="L100" s="35">
        <f>ISI!L$55</f>
        <v>0</v>
      </c>
      <c r="M100" s="35">
        <f>ISI!M$55</f>
        <v>0</v>
      </c>
      <c r="N100" s="35">
        <f>ISI!N$55</f>
        <v>0</v>
      </c>
      <c r="O100" s="35">
        <f>ISI!O$55</f>
        <v>0</v>
      </c>
      <c r="P100" s="35">
        <f>ISI!P$55</f>
        <v>0</v>
      </c>
      <c r="Q100" s="35">
        <f>ISI!Q$55</f>
        <v>0</v>
      </c>
    </row>
    <row r="101" spans="1:17" x14ac:dyDescent="0.25">
      <c r="A101" s="23" t="s">
        <v>12</v>
      </c>
      <c r="B101" s="37">
        <f>NFM!B$72</f>
        <v>0</v>
      </c>
      <c r="C101" s="37">
        <f>NFM!C$72</f>
        <v>0</v>
      </c>
      <c r="D101" s="37">
        <f>NFM!D$72</f>
        <v>0</v>
      </c>
      <c r="E101" s="37">
        <f>NFM!E$72</f>
        <v>0</v>
      </c>
      <c r="F101" s="37">
        <f>NFM!F$72</f>
        <v>0</v>
      </c>
      <c r="G101" s="37">
        <f>NFM!G$72</f>
        <v>0</v>
      </c>
      <c r="H101" s="37">
        <f>NFM!H$72</f>
        <v>0</v>
      </c>
      <c r="I101" s="37">
        <f>NFM!I$72</f>
        <v>0</v>
      </c>
      <c r="J101" s="37">
        <f>NFM!J$72</f>
        <v>0</v>
      </c>
      <c r="K101" s="37">
        <f>NFM!K$72</f>
        <v>0</v>
      </c>
      <c r="L101" s="37">
        <f>NFM!L$72</f>
        <v>0</v>
      </c>
      <c r="M101" s="37">
        <f>NFM!M$72</f>
        <v>0</v>
      </c>
      <c r="N101" s="37">
        <f>NFM!N$72</f>
        <v>0</v>
      </c>
      <c r="O101" s="37">
        <f>NFM!O$72</f>
        <v>0</v>
      </c>
      <c r="P101" s="37">
        <f>NFM!P$72</f>
        <v>0</v>
      </c>
      <c r="Q101" s="37">
        <f>NFM!Q$72</f>
        <v>0</v>
      </c>
    </row>
    <row r="102" spans="1:17" x14ac:dyDescent="0.25">
      <c r="A102" s="21" t="s">
        <v>44</v>
      </c>
      <c r="B102" s="35">
        <f>NFM!B$73</f>
        <v>0</v>
      </c>
      <c r="C102" s="35">
        <f>NFM!C$73</f>
        <v>0</v>
      </c>
      <c r="D102" s="35">
        <f>NFM!D$73</f>
        <v>0</v>
      </c>
      <c r="E102" s="35">
        <f>NFM!E$73</f>
        <v>0</v>
      </c>
      <c r="F102" s="35">
        <f>NFM!F$73</f>
        <v>0</v>
      </c>
      <c r="G102" s="35">
        <f>NFM!G$73</f>
        <v>0</v>
      </c>
      <c r="H102" s="35">
        <f>NFM!H$73</f>
        <v>0</v>
      </c>
      <c r="I102" s="35">
        <f>NFM!I$73</f>
        <v>0</v>
      </c>
      <c r="J102" s="35">
        <f>NFM!J$73</f>
        <v>0</v>
      </c>
      <c r="K102" s="35">
        <f>NFM!K$73</f>
        <v>0</v>
      </c>
      <c r="L102" s="35">
        <f>NFM!L$73</f>
        <v>0</v>
      </c>
      <c r="M102" s="35">
        <f>NFM!M$73</f>
        <v>0</v>
      </c>
      <c r="N102" s="35">
        <f>NFM!N$73</f>
        <v>0</v>
      </c>
      <c r="O102" s="35">
        <f>NFM!O$73</f>
        <v>0</v>
      </c>
      <c r="P102" s="35">
        <f>NFM!P$73</f>
        <v>0</v>
      </c>
      <c r="Q102" s="35">
        <f>NFM!Q$73</f>
        <v>0</v>
      </c>
    </row>
    <row r="103" spans="1:17" x14ac:dyDescent="0.25">
      <c r="A103" s="21" t="s">
        <v>59</v>
      </c>
      <c r="B103" s="35">
        <f>NFM!B$74</f>
        <v>0</v>
      </c>
      <c r="C103" s="35">
        <f>NFM!C$74</f>
        <v>0</v>
      </c>
      <c r="D103" s="35">
        <f>NFM!D$74</f>
        <v>0</v>
      </c>
      <c r="E103" s="35">
        <f>NFM!E$74</f>
        <v>0</v>
      </c>
      <c r="F103" s="35">
        <f>NFM!F$74</f>
        <v>0</v>
      </c>
      <c r="G103" s="35">
        <f>NFM!G$74</f>
        <v>0</v>
      </c>
      <c r="H103" s="35">
        <f>NFM!H$74</f>
        <v>0</v>
      </c>
      <c r="I103" s="35">
        <f>NFM!I$74</f>
        <v>0</v>
      </c>
      <c r="J103" s="35">
        <f>NFM!J$74</f>
        <v>0</v>
      </c>
      <c r="K103" s="35">
        <f>NFM!K$74</f>
        <v>0</v>
      </c>
      <c r="L103" s="35">
        <f>NFM!L$74</f>
        <v>0</v>
      </c>
      <c r="M103" s="35">
        <f>NFM!M$74</f>
        <v>0</v>
      </c>
      <c r="N103" s="35">
        <f>NFM!N$74</f>
        <v>0</v>
      </c>
      <c r="O103" s="35">
        <f>NFM!O$74</f>
        <v>0</v>
      </c>
      <c r="P103" s="35">
        <f>NFM!P$74</f>
        <v>0</v>
      </c>
      <c r="Q103" s="35">
        <f>NFM!Q$74</f>
        <v>0</v>
      </c>
    </row>
    <row r="104" spans="1:17" x14ac:dyDescent="0.25">
      <c r="A104" s="27" t="s">
        <v>43</v>
      </c>
      <c r="B104" s="44">
        <f>NFM!B$75</f>
        <v>0</v>
      </c>
      <c r="C104" s="44">
        <f>NFM!C$75</f>
        <v>0</v>
      </c>
      <c r="D104" s="44">
        <f>NFM!D$75</f>
        <v>0</v>
      </c>
      <c r="E104" s="44">
        <f>NFM!E$75</f>
        <v>0</v>
      </c>
      <c r="F104" s="44">
        <f>NFM!F$75</f>
        <v>0</v>
      </c>
      <c r="G104" s="44">
        <f>NFM!G$75</f>
        <v>0</v>
      </c>
      <c r="H104" s="44">
        <f>NFM!H$75</f>
        <v>0</v>
      </c>
      <c r="I104" s="44">
        <f>NFM!I$75</f>
        <v>0</v>
      </c>
      <c r="J104" s="44">
        <f>NFM!J$75</f>
        <v>0</v>
      </c>
      <c r="K104" s="44">
        <f>NFM!K$75</f>
        <v>0</v>
      </c>
      <c r="L104" s="44">
        <f>NFM!L$75</f>
        <v>0</v>
      </c>
      <c r="M104" s="44">
        <f>NFM!M$75</f>
        <v>0</v>
      </c>
      <c r="N104" s="44">
        <f>NFM!N$75</f>
        <v>0</v>
      </c>
      <c r="O104" s="44">
        <f>NFM!O$75</f>
        <v>0</v>
      </c>
      <c r="P104" s="44">
        <f>NFM!P$75</f>
        <v>0</v>
      </c>
      <c r="Q104" s="44">
        <f>NFM!Q$75</f>
        <v>0</v>
      </c>
    </row>
    <row r="105" spans="1:17" x14ac:dyDescent="0.25">
      <c r="A105" s="25" t="s">
        <v>344</v>
      </c>
      <c r="B105" s="43">
        <f>NFM!B$76</f>
        <v>0</v>
      </c>
      <c r="C105" s="43">
        <f>NFM!C$76</f>
        <v>0</v>
      </c>
      <c r="D105" s="43">
        <f>NFM!D$76</f>
        <v>0</v>
      </c>
      <c r="E105" s="43">
        <f>NFM!E$76</f>
        <v>0</v>
      </c>
      <c r="F105" s="43">
        <f>NFM!F$76</f>
        <v>0</v>
      </c>
      <c r="G105" s="43">
        <f>NFM!G$76</f>
        <v>0</v>
      </c>
      <c r="H105" s="43">
        <f>NFM!H$76</f>
        <v>0</v>
      </c>
      <c r="I105" s="43">
        <f>NFM!I$76</f>
        <v>0</v>
      </c>
      <c r="J105" s="43">
        <f>NFM!J$76</f>
        <v>0</v>
      </c>
      <c r="K105" s="43">
        <f>NFM!K$76</f>
        <v>0</v>
      </c>
      <c r="L105" s="43">
        <f>NFM!L$76</f>
        <v>0</v>
      </c>
      <c r="M105" s="43">
        <f>NFM!M$76</f>
        <v>0</v>
      </c>
      <c r="N105" s="43">
        <f>NFM!N$76</f>
        <v>0</v>
      </c>
      <c r="O105" s="43">
        <f>NFM!O$76</f>
        <v>0</v>
      </c>
      <c r="P105" s="43">
        <f>NFM!P$76</f>
        <v>0</v>
      </c>
      <c r="Q105" s="43">
        <f>NFM!Q$76</f>
        <v>0</v>
      </c>
    </row>
    <row r="106" spans="1:17" x14ac:dyDescent="0.25">
      <c r="A106" s="21" t="s">
        <v>42</v>
      </c>
      <c r="B106" s="35">
        <f>NFM!B$77</f>
        <v>0</v>
      </c>
      <c r="C106" s="35">
        <f>NFM!C$77</f>
        <v>0</v>
      </c>
      <c r="D106" s="35">
        <f>NFM!D$77</f>
        <v>0</v>
      </c>
      <c r="E106" s="35">
        <f>NFM!E$77</f>
        <v>0</v>
      </c>
      <c r="F106" s="35">
        <f>NFM!F$77</f>
        <v>0</v>
      </c>
      <c r="G106" s="35">
        <f>NFM!G$77</f>
        <v>0</v>
      </c>
      <c r="H106" s="35">
        <f>NFM!H$77</f>
        <v>0</v>
      </c>
      <c r="I106" s="35">
        <f>NFM!I$77</f>
        <v>0</v>
      </c>
      <c r="J106" s="35">
        <f>NFM!J$77</f>
        <v>0</v>
      </c>
      <c r="K106" s="35">
        <f>NFM!K$77</f>
        <v>0</v>
      </c>
      <c r="L106" s="35">
        <f>NFM!L$77</f>
        <v>0</v>
      </c>
      <c r="M106" s="35">
        <f>NFM!M$77</f>
        <v>0</v>
      </c>
      <c r="N106" s="35">
        <f>NFM!N$77</f>
        <v>0</v>
      </c>
      <c r="O106" s="35">
        <f>NFM!O$77</f>
        <v>0</v>
      </c>
      <c r="P106" s="35">
        <f>NFM!P$77</f>
        <v>0</v>
      </c>
      <c r="Q106" s="35">
        <f>NFM!Q$77</f>
        <v>0</v>
      </c>
    </row>
    <row r="107" spans="1:17" x14ac:dyDescent="0.25">
      <c r="A107" s="23" t="s">
        <v>11</v>
      </c>
      <c r="B107" s="37">
        <f>CHI!B$78</f>
        <v>0</v>
      </c>
      <c r="C107" s="37">
        <f>CHI!C$78</f>
        <v>0</v>
      </c>
      <c r="D107" s="37">
        <f>CHI!D$78</f>
        <v>0</v>
      </c>
      <c r="E107" s="37">
        <f>CHI!E$78</f>
        <v>0</v>
      </c>
      <c r="F107" s="37">
        <f>CHI!F$78</f>
        <v>0</v>
      </c>
      <c r="G107" s="37">
        <f>CHI!G$78</f>
        <v>0</v>
      </c>
      <c r="H107" s="37">
        <f>CHI!H$78</f>
        <v>0</v>
      </c>
      <c r="I107" s="37">
        <f>CHI!I$78</f>
        <v>0</v>
      </c>
      <c r="J107" s="37">
        <f>CHI!J$78</f>
        <v>0</v>
      </c>
      <c r="K107" s="37">
        <f>CHI!K$78</f>
        <v>0</v>
      </c>
      <c r="L107" s="37">
        <f>CHI!L$78</f>
        <v>9.6250000000000002E-2</v>
      </c>
      <c r="M107" s="37">
        <f>CHI!M$78</f>
        <v>0.12884000000000001</v>
      </c>
      <c r="N107" s="37">
        <f>CHI!N$78</f>
        <v>3.3599999999999998E-2</v>
      </c>
      <c r="O107" s="37">
        <f>CHI!O$78</f>
        <v>3.3599999999999998E-2</v>
      </c>
      <c r="P107" s="37">
        <f>CHI!P$78</f>
        <v>7.0139999999999994E-2</v>
      </c>
      <c r="Q107" s="37">
        <f>CHI!Q$78</f>
        <v>7.0099999999999996E-2</v>
      </c>
    </row>
    <row r="108" spans="1:17" x14ac:dyDescent="0.25">
      <c r="A108" s="21" t="s">
        <v>61</v>
      </c>
      <c r="B108" s="35">
        <f>CHI!B$79</f>
        <v>0</v>
      </c>
      <c r="C108" s="35">
        <f>CHI!C$79</f>
        <v>0</v>
      </c>
      <c r="D108" s="35">
        <f>CHI!D$79</f>
        <v>0</v>
      </c>
      <c r="E108" s="35">
        <f>CHI!E$79</f>
        <v>0</v>
      </c>
      <c r="F108" s="35">
        <f>CHI!F$79</f>
        <v>0</v>
      </c>
      <c r="G108" s="35">
        <f>CHI!G$79</f>
        <v>0</v>
      </c>
      <c r="H108" s="35">
        <f>CHI!H$79</f>
        <v>0</v>
      </c>
      <c r="I108" s="35">
        <f>CHI!I$79</f>
        <v>0</v>
      </c>
      <c r="J108" s="35">
        <f>CHI!J$79</f>
        <v>0</v>
      </c>
      <c r="K108" s="35">
        <f>CHI!K$79</f>
        <v>0</v>
      </c>
      <c r="L108" s="35">
        <f>CHI!L$79</f>
        <v>0</v>
      </c>
      <c r="M108" s="35">
        <f>CHI!M$79</f>
        <v>0</v>
      </c>
      <c r="N108" s="35">
        <f>CHI!N$79</f>
        <v>0</v>
      </c>
      <c r="O108" s="35">
        <f>CHI!O$79</f>
        <v>0</v>
      </c>
      <c r="P108" s="35">
        <f>CHI!P$79</f>
        <v>0</v>
      </c>
      <c r="Q108" s="35">
        <f>CHI!Q$79</f>
        <v>0</v>
      </c>
    </row>
    <row r="109" spans="1:17" x14ac:dyDescent="0.25">
      <c r="A109" s="21" t="s">
        <v>40</v>
      </c>
      <c r="B109" s="35">
        <f>CHI!B$80</f>
        <v>0</v>
      </c>
      <c r="C109" s="35">
        <f>CHI!C$80</f>
        <v>0</v>
      </c>
      <c r="D109" s="35">
        <f>CHI!D$80</f>
        <v>0</v>
      </c>
      <c r="E109" s="35">
        <f>CHI!E$80</f>
        <v>0</v>
      </c>
      <c r="F109" s="35">
        <f>CHI!F$80</f>
        <v>0</v>
      </c>
      <c r="G109" s="35">
        <f>CHI!G$80</f>
        <v>0</v>
      </c>
      <c r="H109" s="35">
        <f>CHI!H$80</f>
        <v>0</v>
      </c>
      <c r="I109" s="35">
        <f>CHI!I$80</f>
        <v>0</v>
      </c>
      <c r="J109" s="35">
        <f>CHI!J$80</f>
        <v>0</v>
      </c>
      <c r="K109" s="35">
        <f>CHI!K$80</f>
        <v>0</v>
      </c>
      <c r="L109" s="35">
        <f>CHI!L$80</f>
        <v>9.6250000000000002E-2</v>
      </c>
      <c r="M109" s="35">
        <f>CHI!M$80</f>
        <v>0.12884000000000001</v>
      </c>
      <c r="N109" s="35">
        <f>CHI!N$80</f>
        <v>3.3599999999999998E-2</v>
      </c>
      <c r="O109" s="35">
        <f>CHI!O$80</f>
        <v>3.3599999999999998E-2</v>
      </c>
      <c r="P109" s="35">
        <f>CHI!P$80</f>
        <v>7.0139999999999994E-2</v>
      </c>
      <c r="Q109" s="35">
        <f>CHI!Q$80</f>
        <v>7.0099999999999996E-2</v>
      </c>
    </row>
    <row r="110" spans="1:17" x14ac:dyDescent="0.25">
      <c r="A110" s="21" t="s">
        <v>39</v>
      </c>
      <c r="B110" s="35">
        <f>CHI!B$81</f>
        <v>0</v>
      </c>
      <c r="C110" s="35">
        <f>CHI!C$81</f>
        <v>0</v>
      </c>
      <c r="D110" s="35">
        <f>CHI!D$81</f>
        <v>0</v>
      </c>
      <c r="E110" s="35">
        <f>CHI!E$81</f>
        <v>0</v>
      </c>
      <c r="F110" s="35">
        <f>CHI!F$81</f>
        <v>0</v>
      </c>
      <c r="G110" s="35">
        <f>CHI!G$81</f>
        <v>0</v>
      </c>
      <c r="H110" s="35">
        <f>CHI!H$81</f>
        <v>0</v>
      </c>
      <c r="I110" s="35">
        <f>CHI!I$81</f>
        <v>0</v>
      </c>
      <c r="J110" s="35">
        <f>CHI!J$81</f>
        <v>0</v>
      </c>
      <c r="K110" s="35">
        <f>CHI!K$81</f>
        <v>0</v>
      </c>
      <c r="L110" s="35">
        <f>CHI!L$81</f>
        <v>0</v>
      </c>
      <c r="M110" s="35">
        <f>CHI!M$81</f>
        <v>0</v>
      </c>
      <c r="N110" s="35">
        <f>CHI!N$81</f>
        <v>0</v>
      </c>
      <c r="O110" s="35">
        <f>CHI!O$81</f>
        <v>0</v>
      </c>
      <c r="P110" s="35">
        <f>CHI!P$81</f>
        <v>0</v>
      </c>
      <c r="Q110" s="35">
        <f>CHI!Q$81</f>
        <v>0</v>
      </c>
    </row>
    <row r="111" spans="1:17" x14ac:dyDescent="0.25">
      <c r="A111" s="23" t="s">
        <v>10</v>
      </c>
      <c r="B111" s="37">
        <f>NMM!B$58</f>
        <v>0</v>
      </c>
      <c r="C111" s="37">
        <f>NMM!C$58</f>
        <v>0</v>
      </c>
      <c r="D111" s="37">
        <f>NMM!D$58</f>
        <v>0</v>
      </c>
      <c r="E111" s="37">
        <f>NMM!E$58</f>
        <v>0</v>
      </c>
      <c r="F111" s="37">
        <f>NMM!F$58</f>
        <v>0</v>
      </c>
      <c r="G111" s="37">
        <f>NMM!G$58</f>
        <v>0</v>
      </c>
      <c r="H111" s="37">
        <f>NMM!H$58</f>
        <v>0</v>
      </c>
      <c r="I111" s="37">
        <f>NMM!I$58</f>
        <v>0</v>
      </c>
      <c r="J111" s="37">
        <f>NMM!J$58</f>
        <v>0</v>
      </c>
      <c r="K111" s="37">
        <f>NMM!K$58</f>
        <v>0</v>
      </c>
      <c r="L111" s="37">
        <f>NMM!L$58</f>
        <v>0</v>
      </c>
      <c r="M111" s="37">
        <f>NMM!M$58</f>
        <v>0</v>
      </c>
      <c r="N111" s="37">
        <f>NMM!N$58</f>
        <v>0</v>
      </c>
      <c r="O111" s="37">
        <f>NMM!O$58</f>
        <v>0</v>
      </c>
      <c r="P111" s="37">
        <f>NMM!P$58</f>
        <v>0</v>
      </c>
      <c r="Q111" s="37">
        <f>NMM!Q$58</f>
        <v>0</v>
      </c>
    </row>
    <row r="112" spans="1:17" x14ac:dyDescent="0.25">
      <c r="A112" s="21" t="s">
        <v>38</v>
      </c>
      <c r="B112" s="35">
        <f>NMM!B$59</f>
        <v>0</v>
      </c>
      <c r="C112" s="35">
        <f>NMM!C$59</f>
        <v>0</v>
      </c>
      <c r="D112" s="35">
        <f>NMM!D$59</f>
        <v>0</v>
      </c>
      <c r="E112" s="35">
        <f>NMM!E$59</f>
        <v>0</v>
      </c>
      <c r="F112" s="35">
        <f>NMM!F$59</f>
        <v>0</v>
      </c>
      <c r="G112" s="35">
        <f>NMM!G$59</f>
        <v>0</v>
      </c>
      <c r="H112" s="35">
        <f>NMM!H$59</f>
        <v>0</v>
      </c>
      <c r="I112" s="35">
        <f>NMM!I$59</f>
        <v>0</v>
      </c>
      <c r="J112" s="35">
        <f>NMM!J$59</f>
        <v>0</v>
      </c>
      <c r="K112" s="35">
        <f>NMM!K$59</f>
        <v>0</v>
      </c>
      <c r="L112" s="35">
        <f>NMM!L$59</f>
        <v>0</v>
      </c>
      <c r="M112" s="35">
        <f>NMM!M$59</f>
        <v>0</v>
      </c>
      <c r="N112" s="35">
        <f>NMM!N$59</f>
        <v>0</v>
      </c>
      <c r="O112" s="35">
        <f>NMM!O$59</f>
        <v>0</v>
      </c>
      <c r="P112" s="35">
        <f>NMM!P$59</f>
        <v>0</v>
      </c>
      <c r="Q112" s="35">
        <f>NMM!Q$59</f>
        <v>0</v>
      </c>
    </row>
    <row r="113" spans="1:17" x14ac:dyDescent="0.25">
      <c r="A113" s="21" t="s">
        <v>37</v>
      </c>
      <c r="B113" s="35">
        <f>NMM!B$60</f>
        <v>0</v>
      </c>
      <c r="C113" s="35">
        <f>NMM!C$60</f>
        <v>0</v>
      </c>
      <c r="D113" s="35">
        <f>NMM!D$60</f>
        <v>0</v>
      </c>
      <c r="E113" s="35">
        <f>NMM!E$60</f>
        <v>0</v>
      </c>
      <c r="F113" s="35">
        <f>NMM!F$60</f>
        <v>0</v>
      </c>
      <c r="G113" s="35">
        <f>NMM!G$60</f>
        <v>0</v>
      </c>
      <c r="H113" s="35">
        <f>NMM!H$60</f>
        <v>0</v>
      </c>
      <c r="I113" s="35">
        <f>NMM!I$60</f>
        <v>0</v>
      </c>
      <c r="J113" s="35">
        <f>NMM!J$60</f>
        <v>0</v>
      </c>
      <c r="K113" s="35">
        <f>NMM!K$60</f>
        <v>0</v>
      </c>
      <c r="L113" s="35">
        <f>NMM!L$60</f>
        <v>0</v>
      </c>
      <c r="M113" s="35">
        <f>NMM!M$60</f>
        <v>0</v>
      </c>
      <c r="N113" s="35">
        <f>NMM!N$60</f>
        <v>0</v>
      </c>
      <c r="O113" s="35">
        <f>NMM!O$60</f>
        <v>0</v>
      </c>
      <c r="P113" s="35">
        <f>NMM!P$60</f>
        <v>0</v>
      </c>
      <c r="Q113" s="35">
        <f>NMM!Q$60</f>
        <v>0</v>
      </c>
    </row>
    <row r="114" spans="1:17" x14ac:dyDescent="0.25">
      <c r="A114" s="21" t="s">
        <v>57</v>
      </c>
      <c r="B114" s="35">
        <f>NMM!B$61</f>
        <v>0</v>
      </c>
      <c r="C114" s="35">
        <f>NMM!C$61</f>
        <v>0</v>
      </c>
      <c r="D114" s="35">
        <f>NMM!D$61</f>
        <v>0</v>
      </c>
      <c r="E114" s="35">
        <f>NMM!E$61</f>
        <v>0</v>
      </c>
      <c r="F114" s="35">
        <f>NMM!F$61</f>
        <v>0</v>
      </c>
      <c r="G114" s="35">
        <f>NMM!G$61</f>
        <v>0</v>
      </c>
      <c r="H114" s="35">
        <f>NMM!H$61</f>
        <v>0</v>
      </c>
      <c r="I114" s="35">
        <f>NMM!I$61</f>
        <v>0</v>
      </c>
      <c r="J114" s="35">
        <f>NMM!J$61</f>
        <v>0</v>
      </c>
      <c r="K114" s="35">
        <f>NMM!K$61</f>
        <v>0</v>
      </c>
      <c r="L114" s="35">
        <f>NMM!L$61</f>
        <v>0</v>
      </c>
      <c r="M114" s="35">
        <f>NMM!M$61</f>
        <v>0</v>
      </c>
      <c r="N114" s="35">
        <f>NMM!N$61</f>
        <v>0</v>
      </c>
      <c r="O114" s="35">
        <f>NMM!O$61</f>
        <v>0</v>
      </c>
      <c r="P114" s="35">
        <f>NMM!P$61</f>
        <v>0</v>
      </c>
      <c r="Q114" s="35">
        <f>NMM!Q$61</f>
        <v>0</v>
      </c>
    </row>
    <row r="115" spans="1:17" x14ac:dyDescent="0.25">
      <c r="A115" s="23" t="s">
        <v>9</v>
      </c>
      <c r="B115" s="37">
        <f>PPA!B$56</f>
        <v>0</v>
      </c>
      <c r="C115" s="37">
        <f>PPA!C$56</f>
        <v>0</v>
      </c>
      <c r="D115" s="37">
        <f>PPA!D$56</f>
        <v>0</v>
      </c>
      <c r="E115" s="37">
        <f>PPA!E$56</f>
        <v>0</v>
      </c>
      <c r="F115" s="37">
        <f>PPA!F$56</f>
        <v>0</v>
      </c>
      <c r="G115" s="37">
        <f>PPA!G$56</f>
        <v>0</v>
      </c>
      <c r="H115" s="37">
        <f>PPA!H$56</f>
        <v>0</v>
      </c>
      <c r="I115" s="37">
        <f>PPA!I$56</f>
        <v>0</v>
      </c>
      <c r="J115" s="37">
        <f>PPA!J$56</f>
        <v>0</v>
      </c>
      <c r="K115" s="37">
        <f>PPA!K$56</f>
        <v>0</v>
      </c>
      <c r="L115" s="37">
        <f>PPA!L$56</f>
        <v>0</v>
      </c>
      <c r="M115" s="37">
        <f>PPA!M$56</f>
        <v>0</v>
      </c>
      <c r="N115" s="37">
        <f>PPA!N$56</f>
        <v>0</v>
      </c>
      <c r="O115" s="37">
        <f>PPA!O$56</f>
        <v>0</v>
      </c>
      <c r="P115" s="37">
        <f>PPA!P$56</f>
        <v>0</v>
      </c>
      <c r="Q115" s="37">
        <f>PPA!Q$56</f>
        <v>0</v>
      </c>
    </row>
    <row r="116" spans="1:17" x14ac:dyDescent="0.25">
      <c r="A116" s="21" t="s">
        <v>35</v>
      </c>
      <c r="B116" s="35">
        <f>PPA!B$57</f>
        <v>0</v>
      </c>
      <c r="C116" s="35">
        <f>PPA!C$57</f>
        <v>0</v>
      </c>
      <c r="D116" s="35">
        <f>PPA!D$57</f>
        <v>0</v>
      </c>
      <c r="E116" s="35">
        <f>PPA!E$57</f>
        <v>0</v>
      </c>
      <c r="F116" s="35">
        <f>PPA!F$57</f>
        <v>0</v>
      </c>
      <c r="G116" s="35">
        <f>PPA!G$57</f>
        <v>0</v>
      </c>
      <c r="H116" s="35">
        <f>PPA!H$57</f>
        <v>0</v>
      </c>
      <c r="I116" s="35">
        <f>PPA!I$57</f>
        <v>0</v>
      </c>
      <c r="J116" s="35">
        <f>PPA!J$57</f>
        <v>0</v>
      </c>
      <c r="K116" s="35">
        <f>PPA!K$57</f>
        <v>0</v>
      </c>
      <c r="L116" s="35">
        <f>PPA!L$57</f>
        <v>0</v>
      </c>
      <c r="M116" s="35">
        <f>PPA!M$57</f>
        <v>0</v>
      </c>
      <c r="N116" s="35">
        <f>PPA!N$57</f>
        <v>0</v>
      </c>
      <c r="O116" s="35">
        <f>PPA!O$57</f>
        <v>0</v>
      </c>
      <c r="P116" s="35">
        <f>PPA!P$57</f>
        <v>0</v>
      </c>
      <c r="Q116" s="35">
        <f>PPA!Q$57</f>
        <v>0</v>
      </c>
    </row>
    <row r="117" spans="1:17" x14ac:dyDescent="0.25">
      <c r="A117" s="21" t="s">
        <v>56</v>
      </c>
      <c r="B117" s="35">
        <f>PPA!B$58</f>
        <v>0</v>
      </c>
      <c r="C117" s="35">
        <f>PPA!C$58</f>
        <v>0</v>
      </c>
      <c r="D117" s="35">
        <f>PPA!D$58</f>
        <v>0</v>
      </c>
      <c r="E117" s="35">
        <f>PPA!E$58</f>
        <v>0</v>
      </c>
      <c r="F117" s="35">
        <f>PPA!F$58</f>
        <v>0</v>
      </c>
      <c r="G117" s="35">
        <f>PPA!G$58</f>
        <v>0</v>
      </c>
      <c r="H117" s="35">
        <f>PPA!H$58</f>
        <v>0</v>
      </c>
      <c r="I117" s="35">
        <f>PPA!I$58</f>
        <v>0</v>
      </c>
      <c r="J117" s="35">
        <f>PPA!J$58</f>
        <v>0</v>
      </c>
      <c r="K117" s="35">
        <f>PPA!K$58</f>
        <v>0</v>
      </c>
      <c r="L117" s="35">
        <f>PPA!L$58</f>
        <v>0</v>
      </c>
      <c r="M117" s="35">
        <f>PPA!M$58</f>
        <v>0</v>
      </c>
      <c r="N117" s="35">
        <f>PPA!N$58</f>
        <v>0</v>
      </c>
      <c r="O117" s="35">
        <f>PPA!O$58</f>
        <v>0</v>
      </c>
      <c r="P117" s="35">
        <f>PPA!P$58</f>
        <v>0</v>
      </c>
      <c r="Q117" s="35">
        <f>PPA!Q$58</f>
        <v>0</v>
      </c>
    </row>
    <row r="118" spans="1:17" x14ac:dyDescent="0.25">
      <c r="A118" s="21" t="s">
        <v>55</v>
      </c>
      <c r="B118" s="35">
        <f>PPA!B$59</f>
        <v>0</v>
      </c>
      <c r="C118" s="35">
        <f>PPA!C$59</f>
        <v>0</v>
      </c>
      <c r="D118" s="35">
        <f>PPA!D$59</f>
        <v>0</v>
      </c>
      <c r="E118" s="35">
        <f>PPA!E$59</f>
        <v>0</v>
      </c>
      <c r="F118" s="35">
        <f>PPA!F$59</f>
        <v>0</v>
      </c>
      <c r="G118" s="35">
        <f>PPA!G$59</f>
        <v>0</v>
      </c>
      <c r="H118" s="35">
        <f>PPA!H$59</f>
        <v>0</v>
      </c>
      <c r="I118" s="35">
        <f>PPA!I$59</f>
        <v>0</v>
      </c>
      <c r="J118" s="35">
        <f>PPA!J$59</f>
        <v>0</v>
      </c>
      <c r="K118" s="35">
        <f>PPA!K$59</f>
        <v>0</v>
      </c>
      <c r="L118" s="35">
        <f>PPA!L$59</f>
        <v>0</v>
      </c>
      <c r="M118" s="35">
        <f>PPA!M$59</f>
        <v>0</v>
      </c>
      <c r="N118" s="35">
        <f>PPA!N$59</f>
        <v>0</v>
      </c>
      <c r="O118" s="35">
        <f>PPA!O$59</f>
        <v>0</v>
      </c>
      <c r="P118" s="35">
        <f>PPA!P$59</f>
        <v>0</v>
      </c>
      <c r="Q118" s="35">
        <f>PPA!Q$59</f>
        <v>0</v>
      </c>
    </row>
    <row r="119" spans="1:17" x14ac:dyDescent="0.25">
      <c r="A119" s="20" t="s">
        <v>54</v>
      </c>
      <c r="B119" s="36">
        <f>FBT!B$32</f>
        <v>0</v>
      </c>
      <c r="C119" s="36">
        <f>FBT!C$32</f>
        <v>0</v>
      </c>
      <c r="D119" s="36">
        <f>FBT!D$32</f>
        <v>0</v>
      </c>
      <c r="E119" s="36">
        <f>FBT!E$32</f>
        <v>0</v>
      </c>
      <c r="F119" s="36">
        <f>FBT!F$32</f>
        <v>0</v>
      </c>
      <c r="G119" s="36">
        <f>FBT!G$32</f>
        <v>0</v>
      </c>
      <c r="H119" s="36">
        <f>FBT!H$32</f>
        <v>0</v>
      </c>
      <c r="I119" s="36">
        <f>FBT!I$32</f>
        <v>0</v>
      </c>
      <c r="J119" s="36">
        <f>FBT!J$32</f>
        <v>0</v>
      </c>
      <c r="K119" s="36">
        <f>FBT!K$32</f>
        <v>0</v>
      </c>
      <c r="L119" s="36">
        <f>FBT!L$32</f>
        <v>0</v>
      </c>
      <c r="M119" s="36">
        <f>FBT!M$32</f>
        <v>0</v>
      </c>
      <c r="N119" s="36">
        <f>FBT!N$32</f>
        <v>0</v>
      </c>
      <c r="O119" s="36">
        <f>FBT!O$32</f>
        <v>0</v>
      </c>
      <c r="P119" s="36">
        <f>FBT!P$32</f>
        <v>0</v>
      </c>
      <c r="Q119" s="36">
        <f>FBT!Q$32</f>
        <v>0</v>
      </c>
    </row>
    <row r="120" spans="1:17" x14ac:dyDescent="0.25">
      <c r="A120" s="18" t="s">
        <v>53</v>
      </c>
      <c r="B120" s="35">
        <f>TRE!B$32</f>
        <v>0</v>
      </c>
      <c r="C120" s="35">
        <f>TRE!C$32</f>
        <v>0</v>
      </c>
      <c r="D120" s="35">
        <f>TRE!D$32</f>
        <v>0</v>
      </c>
      <c r="E120" s="35">
        <f>TRE!E$32</f>
        <v>0</v>
      </c>
      <c r="F120" s="35">
        <f>TRE!F$32</f>
        <v>0</v>
      </c>
      <c r="G120" s="35">
        <f>TRE!G$32</f>
        <v>0</v>
      </c>
      <c r="H120" s="35">
        <f>TRE!H$32</f>
        <v>0</v>
      </c>
      <c r="I120" s="35">
        <f>TRE!I$32</f>
        <v>0</v>
      </c>
      <c r="J120" s="35">
        <f>TRE!J$32</f>
        <v>0</v>
      </c>
      <c r="K120" s="35">
        <f>TRE!K$32</f>
        <v>0</v>
      </c>
      <c r="L120" s="35">
        <f>TRE!L$32</f>
        <v>0</v>
      </c>
      <c r="M120" s="35">
        <f>TRE!M$32</f>
        <v>0</v>
      </c>
      <c r="N120" s="35">
        <f>TRE!N$32</f>
        <v>0</v>
      </c>
      <c r="O120" s="35">
        <f>TRE!O$32</f>
        <v>0</v>
      </c>
      <c r="P120" s="35">
        <f>TRE!P$32</f>
        <v>0</v>
      </c>
      <c r="Q120" s="35">
        <f>TRE!Q$32</f>
        <v>0</v>
      </c>
    </row>
    <row r="121" spans="1:17" x14ac:dyDescent="0.25">
      <c r="A121" s="18" t="s">
        <v>52</v>
      </c>
      <c r="B121" s="35">
        <f>MAE!B$32</f>
        <v>0</v>
      </c>
      <c r="C121" s="35">
        <f>MAE!C$32</f>
        <v>0</v>
      </c>
      <c r="D121" s="35">
        <f>MAE!D$32</f>
        <v>0</v>
      </c>
      <c r="E121" s="35">
        <f>MAE!E$32</f>
        <v>0</v>
      </c>
      <c r="F121" s="35">
        <f>MAE!F$32</f>
        <v>0</v>
      </c>
      <c r="G121" s="35">
        <f>MAE!G$32</f>
        <v>0</v>
      </c>
      <c r="H121" s="35">
        <f>MAE!H$32</f>
        <v>0</v>
      </c>
      <c r="I121" s="35">
        <f>MAE!I$32</f>
        <v>0</v>
      </c>
      <c r="J121" s="35">
        <f>MAE!J$32</f>
        <v>0</v>
      </c>
      <c r="K121" s="35">
        <f>MAE!K$32</f>
        <v>0</v>
      </c>
      <c r="L121" s="35">
        <f>MAE!L$32</f>
        <v>0</v>
      </c>
      <c r="M121" s="35">
        <f>MAE!M$32</f>
        <v>0</v>
      </c>
      <c r="N121" s="35">
        <f>MAE!N$32</f>
        <v>0</v>
      </c>
      <c r="O121" s="35">
        <f>MAE!O$32</f>
        <v>0</v>
      </c>
      <c r="P121" s="35">
        <f>MAE!P$32</f>
        <v>0</v>
      </c>
      <c r="Q121" s="35">
        <f>MAE!Q$32</f>
        <v>0</v>
      </c>
    </row>
    <row r="122" spans="1:17" x14ac:dyDescent="0.25">
      <c r="A122" s="18" t="s">
        <v>51</v>
      </c>
      <c r="B122" s="35">
        <f>TEL!B$32</f>
        <v>0</v>
      </c>
      <c r="C122" s="35">
        <f>TEL!C$32</f>
        <v>0</v>
      </c>
      <c r="D122" s="35">
        <f>TEL!D$32</f>
        <v>0</v>
      </c>
      <c r="E122" s="35">
        <f>TEL!E$32</f>
        <v>0</v>
      </c>
      <c r="F122" s="35">
        <f>TEL!F$32</f>
        <v>0</v>
      </c>
      <c r="G122" s="35">
        <f>TEL!G$32</f>
        <v>0</v>
      </c>
      <c r="H122" s="35">
        <f>TEL!H$32</f>
        <v>0</v>
      </c>
      <c r="I122" s="35">
        <f>TEL!I$32</f>
        <v>0</v>
      </c>
      <c r="J122" s="35">
        <f>TEL!J$32</f>
        <v>0</v>
      </c>
      <c r="K122" s="35">
        <f>TEL!K$32</f>
        <v>0</v>
      </c>
      <c r="L122" s="35">
        <f>TEL!L$32</f>
        <v>0</v>
      </c>
      <c r="M122" s="35">
        <f>TEL!M$32</f>
        <v>0</v>
      </c>
      <c r="N122" s="35">
        <f>TEL!N$32</f>
        <v>0</v>
      </c>
      <c r="O122" s="35">
        <f>TEL!O$32</f>
        <v>0</v>
      </c>
      <c r="P122" s="35">
        <f>TEL!P$32</f>
        <v>0</v>
      </c>
      <c r="Q122" s="35">
        <f>TEL!Q$32</f>
        <v>0</v>
      </c>
    </row>
    <row r="123" spans="1:17" x14ac:dyDescent="0.25">
      <c r="A123" s="18" t="s">
        <v>50</v>
      </c>
      <c r="B123" s="35">
        <f>WWP!B$32</f>
        <v>0</v>
      </c>
      <c r="C123" s="35">
        <f>WWP!C$32</f>
        <v>0</v>
      </c>
      <c r="D123" s="35">
        <f>WWP!D$32</f>
        <v>0</v>
      </c>
      <c r="E123" s="35">
        <f>WWP!E$32</f>
        <v>0</v>
      </c>
      <c r="F123" s="35">
        <f>WWP!F$32</f>
        <v>0</v>
      </c>
      <c r="G123" s="35">
        <f>WWP!G$32</f>
        <v>0</v>
      </c>
      <c r="H123" s="35">
        <f>WWP!H$32</f>
        <v>0</v>
      </c>
      <c r="I123" s="35">
        <f>WWP!I$32</f>
        <v>0</v>
      </c>
      <c r="J123" s="35">
        <f>WWP!J$32</f>
        <v>0</v>
      </c>
      <c r="K123" s="35">
        <f>WWP!K$32</f>
        <v>0</v>
      </c>
      <c r="L123" s="35">
        <f>WWP!L$32</f>
        <v>0</v>
      </c>
      <c r="M123" s="35">
        <f>WWP!M$32</f>
        <v>0</v>
      </c>
      <c r="N123" s="35">
        <f>WWP!N$32</f>
        <v>0</v>
      </c>
      <c r="O123" s="35">
        <f>WWP!O$32</f>
        <v>0</v>
      </c>
      <c r="P123" s="35">
        <f>WWP!P$32</f>
        <v>0</v>
      </c>
      <c r="Q123" s="35">
        <f>WWP!Q$32</f>
        <v>0</v>
      </c>
    </row>
    <row r="124" spans="1:17" x14ac:dyDescent="0.25">
      <c r="A124" s="18" t="s">
        <v>49</v>
      </c>
      <c r="B124" s="35">
        <f>OIS!B$32</f>
        <v>0</v>
      </c>
      <c r="C124" s="35">
        <f>OIS!C$32</f>
        <v>0</v>
      </c>
      <c r="D124" s="35">
        <f>OIS!D$32</f>
        <v>0</v>
      </c>
      <c r="E124" s="35">
        <f>OIS!E$32</f>
        <v>0</v>
      </c>
      <c r="F124" s="35">
        <f>OIS!F$32</f>
        <v>0</v>
      </c>
      <c r="G124" s="35">
        <f>OIS!G$32</f>
        <v>0</v>
      </c>
      <c r="H124" s="35">
        <f>OIS!H$32</f>
        <v>0</v>
      </c>
      <c r="I124" s="35">
        <f>OIS!I$32</f>
        <v>0</v>
      </c>
      <c r="J124" s="35">
        <f>OIS!J$32</f>
        <v>0</v>
      </c>
      <c r="K124" s="35">
        <f>OIS!K$32</f>
        <v>94.43836175749199</v>
      </c>
      <c r="L124" s="35">
        <f>OIS!L$32</f>
        <v>30.753799999999973</v>
      </c>
      <c r="M124" s="35">
        <f>OIS!M$32</f>
        <v>15.274251899467094</v>
      </c>
      <c r="N124" s="35">
        <f>OIS!N$32</f>
        <v>27.748043162297812</v>
      </c>
      <c r="O124" s="35">
        <f>OIS!O$32</f>
        <v>24.653452043627631</v>
      </c>
      <c r="P124" s="35">
        <f>OIS!P$32</f>
        <v>30.90876623511241</v>
      </c>
      <c r="Q124" s="35">
        <f>OIS!Q$32</f>
        <v>30.949492776709974</v>
      </c>
    </row>
    <row r="125" spans="1:17" x14ac:dyDescent="0.25">
      <c r="A125" s="42" t="s">
        <v>62</v>
      </c>
      <c r="B125" s="41">
        <f>Ind_Summary_emi!B42</f>
        <v>3.8679600000000001</v>
      </c>
      <c r="C125" s="41">
        <f>Ind_Summary_emi!C42</f>
        <v>3.9634600000000004</v>
      </c>
      <c r="D125" s="41">
        <f>Ind_Summary_emi!D42</f>
        <v>3.9157500000000001</v>
      </c>
      <c r="E125" s="41">
        <f>Ind_Summary_emi!E42</f>
        <v>3.7603</v>
      </c>
      <c r="F125" s="41">
        <f>Ind_Summary_emi!F42</f>
        <v>3.5294000000000003</v>
      </c>
      <c r="G125" s="41">
        <f>Ind_Summary_emi!G42</f>
        <v>3.6765299999999996</v>
      </c>
      <c r="H125" s="41">
        <f>Ind_Summary_emi!H42</f>
        <v>4.2259099999999998</v>
      </c>
      <c r="I125" s="41">
        <f>Ind_Summary_emi!I42</f>
        <v>3.37703</v>
      </c>
      <c r="J125" s="41">
        <f>Ind_Summary_emi!J42</f>
        <v>3.6051200000000003</v>
      </c>
      <c r="K125" s="41">
        <f>Ind_Summary_emi!K42</f>
        <v>3.89072</v>
      </c>
      <c r="L125" s="41">
        <f>Ind_Summary_emi!L42</f>
        <v>3.3586100000000001</v>
      </c>
      <c r="M125" s="41">
        <f>Ind_Summary_emi!M42</f>
        <v>3.7208000000000001</v>
      </c>
      <c r="N125" s="41">
        <f>Ind_Summary_emi!N42</f>
        <v>3.1240200000000002</v>
      </c>
      <c r="O125" s="41">
        <f>Ind_Summary_emi!O42</f>
        <v>3.3814099999999998</v>
      </c>
      <c r="P125" s="41">
        <f>Ind_Summary_emi!P42</f>
        <v>3.1553599999999999</v>
      </c>
      <c r="Q125" s="41">
        <f>Ind_Summary_emi!Q42</f>
        <v>0.49110000000000004</v>
      </c>
    </row>
    <row r="126" spans="1:17" x14ac:dyDescent="0.25">
      <c r="A126" s="40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</row>
    <row r="127" spans="1:17" x14ac:dyDescent="0.25">
      <c r="A127" s="39" t="str">
        <f>FBT!$A$34</f>
        <v>Value added intensity (toe / M€2010)</v>
      </c>
      <c r="B127" s="38">
        <f t="shared" ref="B127:Q127" si="8">IF(B29=0,"",B29/B3*1000)</f>
        <v>47.124127010976586</v>
      </c>
      <c r="C127" s="38">
        <f t="shared" si="8"/>
        <v>55.164024424416141</v>
      </c>
      <c r="D127" s="38">
        <f t="shared" si="8"/>
        <v>55.206072288838918</v>
      </c>
      <c r="E127" s="38">
        <f t="shared" si="8"/>
        <v>58.473426972807069</v>
      </c>
      <c r="F127" s="38">
        <f t="shared" si="8"/>
        <v>66.189771776265744</v>
      </c>
      <c r="G127" s="38">
        <f t="shared" si="8"/>
        <v>61.303922936931713</v>
      </c>
      <c r="H127" s="38">
        <f t="shared" si="8"/>
        <v>69.051778397038717</v>
      </c>
      <c r="I127" s="38">
        <f t="shared" si="8"/>
        <v>62.608497125679136</v>
      </c>
      <c r="J127" s="38">
        <f t="shared" si="8"/>
        <v>74.164258791540362</v>
      </c>
      <c r="K127" s="38">
        <f t="shared" si="8"/>
        <v>127.82673960097118</v>
      </c>
      <c r="L127" s="38">
        <f t="shared" si="8"/>
        <v>65.584603550620244</v>
      </c>
      <c r="M127" s="38">
        <f t="shared" si="8"/>
        <v>61.667284635731669</v>
      </c>
      <c r="N127" s="38">
        <f t="shared" si="8"/>
        <v>68.45320251021738</v>
      </c>
      <c r="O127" s="38">
        <f t="shared" si="8"/>
        <v>72.243455441379851</v>
      </c>
      <c r="P127" s="38">
        <f t="shared" si="8"/>
        <v>75.405826580385565</v>
      </c>
      <c r="Q127" s="38">
        <f t="shared" si="8"/>
        <v>77.469998637924576</v>
      </c>
    </row>
    <row r="128" spans="1:17" x14ac:dyDescent="0.25">
      <c r="A128" s="18" t="s">
        <v>13</v>
      </c>
      <c r="B128" s="35" t="str">
        <f t="shared" ref="B128:Q128" si="9">IF(B51=0,"",B51/B4*1000)</f>
        <v/>
      </c>
      <c r="C128" s="35" t="str">
        <f t="shared" si="9"/>
        <v/>
      </c>
      <c r="D128" s="35" t="str">
        <f t="shared" si="9"/>
        <v/>
      </c>
      <c r="E128" s="35" t="str">
        <f t="shared" si="9"/>
        <v/>
      </c>
      <c r="F128" s="35" t="str">
        <f t="shared" si="9"/>
        <v/>
      </c>
      <c r="G128" s="35" t="str">
        <f t="shared" si="9"/>
        <v/>
      </c>
      <c r="H128" s="35" t="str">
        <f t="shared" si="9"/>
        <v/>
      </c>
      <c r="I128" s="35" t="str">
        <f t="shared" si="9"/>
        <v/>
      </c>
      <c r="J128" s="35" t="str">
        <f t="shared" si="9"/>
        <v/>
      </c>
      <c r="K128" s="35" t="str">
        <f t="shared" si="9"/>
        <v/>
      </c>
      <c r="L128" s="35" t="str">
        <f t="shared" si="9"/>
        <v/>
      </c>
      <c r="M128" s="35" t="str">
        <f t="shared" si="9"/>
        <v/>
      </c>
      <c r="N128" s="35" t="str">
        <f t="shared" si="9"/>
        <v/>
      </c>
      <c r="O128" s="35" t="str">
        <f t="shared" si="9"/>
        <v/>
      </c>
      <c r="P128" s="35" t="str">
        <f t="shared" si="9"/>
        <v/>
      </c>
      <c r="Q128" s="35" t="str">
        <f t="shared" si="9"/>
        <v/>
      </c>
    </row>
    <row r="129" spans="1:17" x14ac:dyDescent="0.25">
      <c r="A129" s="23" t="s">
        <v>12</v>
      </c>
      <c r="B129" s="37" t="str">
        <f t="shared" ref="B129:Q129" si="10">IF(B54=0,"",B54/B5*1000)</f>
        <v/>
      </c>
      <c r="C129" s="37" t="str">
        <f t="shared" si="10"/>
        <v/>
      </c>
      <c r="D129" s="37" t="str">
        <f t="shared" si="10"/>
        <v/>
      </c>
      <c r="E129" s="37" t="str">
        <f t="shared" si="10"/>
        <v/>
      </c>
      <c r="F129" s="37" t="str">
        <f t="shared" si="10"/>
        <v/>
      </c>
      <c r="G129" s="37" t="str">
        <f t="shared" si="10"/>
        <v/>
      </c>
      <c r="H129" s="37" t="str">
        <f t="shared" si="10"/>
        <v/>
      </c>
      <c r="I129" s="37" t="str">
        <f t="shared" si="10"/>
        <v/>
      </c>
      <c r="J129" s="37" t="str">
        <f t="shared" si="10"/>
        <v/>
      </c>
      <c r="K129" s="37" t="str">
        <f t="shared" si="10"/>
        <v/>
      </c>
      <c r="L129" s="37" t="str">
        <f t="shared" si="10"/>
        <v/>
      </c>
      <c r="M129" s="37" t="str">
        <f t="shared" si="10"/>
        <v/>
      </c>
      <c r="N129" s="37" t="str">
        <f t="shared" si="10"/>
        <v/>
      </c>
      <c r="O129" s="37" t="str">
        <f t="shared" si="10"/>
        <v/>
      </c>
      <c r="P129" s="37" t="str">
        <f t="shared" si="10"/>
        <v/>
      </c>
      <c r="Q129" s="37" t="str">
        <f t="shared" si="10"/>
        <v/>
      </c>
    </row>
    <row r="130" spans="1:17" x14ac:dyDescent="0.25">
      <c r="A130" s="21" t="s">
        <v>44</v>
      </c>
      <c r="B130" s="35" t="str">
        <f t="shared" ref="B130:Q130" si="11">IF(B55=0,"",B55/B6*1000)</f>
        <v/>
      </c>
      <c r="C130" s="35" t="str">
        <f t="shared" si="11"/>
        <v/>
      </c>
      <c r="D130" s="35" t="str">
        <f t="shared" si="11"/>
        <v/>
      </c>
      <c r="E130" s="35" t="str">
        <f t="shared" si="11"/>
        <v/>
      </c>
      <c r="F130" s="35" t="str">
        <f t="shared" si="11"/>
        <v/>
      </c>
      <c r="G130" s="35" t="str">
        <f t="shared" si="11"/>
        <v/>
      </c>
      <c r="H130" s="35" t="str">
        <f t="shared" si="11"/>
        <v/>
      </c>
      <c r="I130" s="35" t="str">
        <f t="shared" si="11"/>
        <v/>
      </c>
      <c r="J130" s="35" t="str">
        <f t="shared" si="11"/>
        <v/>
      </c>
      <c r="K130" s="35" t="str">
        <f t="shared" si="11"/>
        <v/>
      </c>
      <c r="L130" s="35" t="str">
        <f t="shared" si="11"/>
        <v/>
      </c>
      <c r="M130" s="35" t="str">
        <f t="shared" si="11"/>
        <v/>
      </c>
      <c r="N130" s="35" t="str">
        <f t="shared" si="11"/>
        <v/>
      </c>
      <c r="O130" s="35" t="str">
        <f t="shared" si="11"/>
        <v/>
      </c>
      <c r="P130" s="35" t="str">
        <f t="shared" si="11"/>
        <v/>
      </c>
      <c r="Q130" s="35" t="str">
        <f t="shared" si="11"/>
        <v/>
      </c>
    </row>
    <row r="131" spans="1:17" x14ac:dyDescent="0.25">
      <c r="A131" s="21" t="s">
        <v>59</v>
      </c>
      <c r="B131" s="35" t="str">
        <f t="shared" ref="B131:Q131" si="12">IF(B56=0,"",B56/B7*1000)</f>
        <v/>
      </c>
      <c r="C131" s="35" t="str">
        <f t="shared" si="12"/>
        <v/>
      </c>
      <c r="D131" s="35" t="str">
        <f t="shared" si="12"/>
        <v/>
      </c>
      <c r="E131" s="35" t="str">
        <f t="shared" si="12"/>
        <v/>
      </c>
      <c r="F131" s="35" t="str">
        <f t="shared" si="12"/>
        <v/>
      </c>
      <c r="G131" s="35" t="str">
        <f t="shared" si="12"/>
        <v/>
      </c>
      <c r="H131" s="35" t="str">
        <f t="shared" si="12"/>
        <v/>
      </c>
      <c r="I131" s="35" t="str">
        <f t="shared" si="12"/>
        <v/>
      </c>
      <c r="J131" s="35" t="str">
        <f t="shared" si="12"/>
        <v/>
      </c>
      <c r="K131" s="35" t="str">
        <f t="shared" si="12"/>
        <v/>
      </c>
      <c r="L131" s="35" t="str">
        <f t="shared" si="12"/>
        <v/>
      </c>
      <c r="M131" s="35" t="str">
        <f t="shared" si="12"/>
        <v/>
      </c>
      <c r="N131" s="35" t="str">
        <f t="shared" si="12"/>
        <v/>
      </c>
      <c r="O131" s="35" t="str">
        <f t="shared" si="12"/>
        <v/>
      </c>
      <c r="P131" s="35" t="str">
        <f t="shared" si="12"/>
        <v/>
      </c>
      <c r="Q131" s="35" t="str">
        <f t="shared" si="12"/>
        <v/>
      </c>
    </row>
    <row r="132" spans="1:17" x14ac:dyDescent="0.25">
      <c r="A132" s="21" t="s">
        <v>42</v>
      </c>
      <c r="B132" s="35" t="str">
        <f t="shared" ref="B132:Q132" si="13">IF(B59=0,"",B59/B8*1000)</f>
        <v/>
      </c>
      <c r="C132" s="35" t="str">
        <f t="shared" si="13"/>
        <v/>
      </c>
      <c r="D132" s="35" t="str">
        <f t="shared" si="13"/>
        <v/>
      </c>
      <c r="E132" s="35" t="str">
        <f t="shared" si="13"/>
        <v/>
      </c>
      <c r="F132" s="35" t="str">
        <f t="shared" si="13"/>
        <v/>
      </c>
      <c r="G132" s="35" t="str">
        <f t="shared" si="13"/>
        <v/>
      </c>
      <c r="H132" s="35" t="str">
        <f t="shared" si="13"/>
        <v/>
      </c>
      <c r="I132" s="35" t="str">
        <f t="shared" si="13"/>
        <v/>
      </c>
      <c r="J132" s="35" t="str">
        <f t="shared" si="13"/>
        <v/>
      </c>
      <c r="K132" s="35" t="str">
        <f t="shared" si="13"/>
        <v/>
      </c>
      <c r="L132" s="35" t="str">
        <f t="shared" si="13"/>
        <v/>
      </c>
      <c r="M132" s="35" t="str">
        <f t="shared" si="13"/>
        <v/>
      </c>
      <c r="N132" s="35" t="str">
        <f t="shared" si="13"/>
        <v/>
      </c>
      <c r="O132" s="35" t="str">
        <f t="shared" si="13"/>
        <v/>
      </c>
      <c r="P132" s="35" t="str">
        <f t="shared" si="13"/>
        <v/>
      </c>
      <c r="Q132" s="35" t="str">
        <f t="shared" si="13"/>
        <v/>
      </c>
    </row>
    <row r="133" spans="1:17" x14ac:dyDescent="0.25">
      <c r="A133" s="23" t="s">
        <v>11</v>
      </c>
      <c r="B133" s="37" t="str">
        <f t="shared" ref="B133:Q133" si="14">IF(B60=0,"",B60/B9*1000)</f>
        <v/>
      </c>
      <c r="C133" s="37" t="str">
        <f t="shared" si="14"/>
        <v/>
      </c>
      <c r="D133" s="37" t="str">
        <f t="shared" si="14"/>
        <v/>
      </c>
      <c r="E133" s="37" t="str">
        <f t="shared" si="14"/>
        <v/>
      </c>
      <c r="F133" s="37" t="str">
        <f t="shared" si="14"/>
        <v/>
      </c>
      <c r="G133" s="37" t="str">
        <f t="shared" si="14"/>
        <v/>
      </c>
      <c r="H133" s="37" t="str">
        <f t="shared" si="14"/>
        <v/>
      </c>
      <c r="I133" s="37" t="str">
        <f t="shared" si="14"/>
        <v/>
      </c>
      <c r="J133" s="37" t="str">
        <f t="shared" si="14"/>
        <v/>
      </c>
      <c r="K133" s="37" t="str">
        <f t="shared" si="14"/>
        <v/>
      </c>
      <c r="L133" s="37">
        <f t="shared" si="14"/>
        <v>94.63416116768154</v>
      </c>
      <c r="M133" s="37">
        <f t="shared" si="14"/>
        <v>407.48176773755432</v>
      </c>
      <c r="N133" s="37">
        <f t="shared" si="14"/>
        <v>453.28533367032077</v>
      </c>
      <c r="O133" s="37">
        <f t="shared" si="14"/>
        <v>481.5112635537111</v>
      </c>
      <c r="P133" s="37">
        <f t="shared" si="14"/>
        <v>396.23116564763075</v>
      </c>
      <c r="Q133" s="37">
        <f t="shared" si="14"/>
        <v>390.04896972847598</v>
      </c>
    </row>
    <row r="134" spans="1:17" x14ac:dyDescent="0.25">
      <c r="A134" s="21" t="s">
        <v>61</v>
      </c>
      <c r="B134" s="35" t="str">
        <f t="shared" ref="B134:Q134" si="15">IF(B61=0,"",B61/B10*1000)</f>
        <v/>
      </c>
      <c r="C134" s="35" t="str">
        <f t="shared" si="15"/>
        <v/>
      </c>
      <c r="D134" s="35" t="str">
        <f t="shared" si="15"/>
        <v/>
      </c>
      <c r="E134" s="35" t="str">
        <f t="shared" si="15"/>
        <v/>
      </c>
      <c r="F134" s="35" t="str">
        <f t="shared" si="15"/>
        <v/>
      </c>
      <c r="G134" s="35" t="str">
        <f t="shared" si="15"/>
        <v/>
      </c>
      <c r="H134" s="35" t="str">
        <f t="shared" si="15"/>
        <v/>
      </c>
      <c r="I134" s="35" t="str">
        <f t="shared" si="15"/>
        <v/>
      </c>
      <c r="J134" s="35" t="str">
        <f t="shared" si="15"/>
        <v/>
      </c>
      <c r="K134" s="35" t="str">
        <f t="shared" si="15"/>
        <v/>
      </c>
      <c r="L134" s="35" t="str">
        <f t="shared" si="15"/>
        <v/>
      </c>
      <c r="M134" s="35" t="str">
        <f t="shared" si="15"/>
        <v/>
      </c>
      <c r="N134" s="35" t="str">
        <f t="shared" si="15"/>
        <v/>
      </c>
      <c r="O134" s="35" t="str">
        <f t="shared" si="15"/>
        <v/>
      </c>
      <c r="P134" s="35" t="str">
        <f t="shared" si="15"/>
        <v/>
      </c>
      <c r="Q134" s="35" t="str">
        <f t="shared" si="15"/>
        <v/>
      </c>
    </row>
    <row r="135" spans="1:17" x14ac:dyDescent="0.25">
      <c r="A135" s="21" t="s">
        <v>40</v>
      </c>
      <c r="B135" s="35" t="str">
        <f t="shared" ref="B135:Q135" si="16">IF(B62=0,"",B62/B11*1000)</f>
        <v/>
      </c>
      <c r="C135" s="35" t="str">
        <f t="shared" si="16"/>
        <v/>
      </c>
      <c r="D135" s="35" t="str">
        <f t="shared" si="16"/>
        <v/>
      </c>
      <c r="E135" s="35" t="str">
        <f t="shared" si="16"/>
        <v/>
      </c>
      <c r="F135" s="35" t="str">
        <f t="shared" si="16"/>
        <v/>
      </c>
      <c r="G135" s="35" t="str">
        <f t="shared" si="16"/>
        <v/>
      </c>
      <c r="H135" s="35" t="str">
        <f t="shared" si="16"/>
        <v/>
      </c>
      <c r="I135" s="35" t="str">
        <f t="shared" si="16"/>
        <v/>
      </c>
      <c r="J135" s="35" t="str">
        <f t="shared" si="16"/>
        <v/>
      </c>
      <c r="K135" s="35" t="str">
        <f t="shared" si="16"/>
        <v/>
      </c>
      <c r="L135" s="35">
        <f t="shared" si="16"/>
        <v>94.63416116768154</v>
      </c>
      <c r="M135" s="35">
        <f t="shared" si="16"/>
        <v>407.48176773755432</v>
      </c>
      <c r="N135" s="35">
        <f t="shared" si="16"/>
        <v>453.28533367032077</v>
      </c>
      <c r="O135" s="35">
        <f t="shared" si="16"/>
        <v>481.5112635537111</v>
      </c>
      <c r="P135" s="35">
        <f t="shared" si="16"/>
        <v>396.23116564763075</v>
      </c>
      <c r="Q135" s="35">
        <f t="shared" si="16"/>
        <v>390.04896972847598</v>
      </c>
    </row>
    <row r="136" spans="1:17" x14ac:dyDescent="0.25">
      <c r="A136" s="21" t="s">
        <v>39</v>
      </c>
      <c r="B136" s="35" t="str">
        <f t="shared" ref="B136:Q136" si="17">IF(B63=0,"",B63/B12*1000)</f>
        <v/>
      </c>
      <c r="C136" s="35" t="str">
        <f t="shared" si="17"/>
        <v/>
      </c>
      <c r="D136" s="35" t="str">
        <f t="shared" si="17"/>
        <v/>
      </c>
      <c r="E136" s="35" t="str">
        <f t="shared" si="17"/>
        <v/>
      </c>
      <c r="F136" s="35" t="str">
        <f t="shared" si="17"/>
        <v/>
      </c>
      <c r="G136" s="35" t="str">
        <f t="shared" si="17"/>
        <v/>
      </c>
      <c r="H136" s="35" t="str">
        <f t="shared" si="17"/>
        <v/>
      </c>
      <c r="I136" s="35" t="str">
        <f t="shared" si="17"/>
        <v/>
      </c>
      <c r="J136" s="35" t="str">
        <f t="shared" si="17"/>
        <v/>
      </c>
      <c r="K136" s="35" t="str">
        <f t="shared" si="17"/>
        <v/>
      </c>
      <c r="L136" s="35" t="str">
        <f t="shared" si="17"/>
        <v/>
      </c>
      <c r="M136" s="35" t="str">
        <f t="shared" si="17"/>
        <v/>
      </c>
      <c r="N136" s="35" t="str">
        <f t="shared" si="17"/>
        <v/>
      </c>
      <c r="O136" s="35" t="str">
        <f t="shared" si="17"/>
        <v/>
      </c>
      <c r="P136" s="35" t="str">
        <f t="shared" si="17"/>
        <v/>
      </c>
      <c r="Q136" s="35" t="str">
        <f t="shared" si="17"/>
        <v/>
      </c>
    </row>
    <row r="137" spans="1:17" x14ac:dyDescent="0.25">
      <c r="A137" s="23" t="s">
        <v>10</v>
      </c>
      <c r="B137" s="37" t="str">
        <f t="shared" ref="B137:Q137" si="18">IF(B64=0,"",B64/B13*1000)</f>
        <v/>
      </c>
      <c r="C137" s="37" t="str">
        <f t="shared" si="18"/>
        <v/>
      </c>
      <c r="D137" s="37" t="str">
        <f t="shared" si="18"/>
        <v/>
      </c>
      <c r="E137" s="37" t="str">
        <f t="shared" si="18"/>
        <v/>
      </c>
      <c r="F137" s="37" t="str">
        <f t="shared" si="18"/>
        <v/>
      </c>
      <c r="G137" s="37" t="str">
        <f t="shared" si="18"/>
        <v/>
      </c>
      <c r="H137" s="37" t="str">
        <f t="shared" si="18"/>
        <v/>
      </c>
      <c r="I137" s="37" t="str">
        <f t="shared" si="18"/>
        <v/>
      </c>
      <c r="J137" s="37" t="str">
        <f t="shared" si="18"/>
        <v/>
      </c>
      <c r="K137" s="37" t="str">
        <f t="shared" si="18"/>
        <v/>
      </c>
      <c r="L137" s="37" t="str">
        <f t="shared" si="18"/>
        <v/>
      </c>
      <c r="M137" s="37" t="str">
        <f t="shared" si="18"/>
        <v/>
      </c>
      <c r="N137" s="37" t="str">
        <f t="shared" si="18"/>
        <v/>
      </c>
      <c r="O137" s="37" t="str">
        <f t="shared" si="18"/>
        <v/>
      </c>
      <c r="P137" s="37" t="str">
        <f t="shared" si="18"/>
        <v/>
      </c>
      <c r="Q137" s="37" t="str">
        <f t="shared" si="18"/>
        <v/>
      </c>
    </row>
    <row r="138" spans="1:17" x14ac:dyDescent="0.25">
      <c r="A138" s="21" t="s">
        <v>38</v>
      </c>
      <c r="B138" s="35" t="str">
        <f t="shared" ref="B138:Q138" si="19">IF(B65=0,"",B65/B14*1000)</f>
        <v/>
      </c>
      <c r="C138" s="35" t="str">
        <f t="shared" si="19"/>
        <v/>
      </c>
      <c r="D138" s="35" t="str">
        <f t="shared" si="19"/>
        <v/>
      </c>
      <c r="E138" s="35" t="str">
        <f t="shared" si="19"/>
        <v/>
      </c>
      <c r="F138" s="35" t="str">
        <f t="shared" si="19"/>
        <v/>
      </c>
      <c r="G138" s="35" t="str">
        <f t="shared" si="19"/>
        <v/>
      </c>
      <c r="H138" s="35" t="str">
        <f t="shared" si="19"/>
        <v/>
      </c>
      <c r="I138" s="35" t="str">
        <f t="shared" si="19"/>
        <v/>
      </c>
      <c r="J138" s="35" t="str">
        <f t="shared" si="19"/>
        <v/>
      </c>
      <c r="K138" s="35" t="str">
        <f t="shared" si="19"/>
        <v/>
      </c>
      <c r="L138" s="35" t="str">
        <f t="shared" si="19"/>
        <v/>
      </c>
      <c r="M138" s="35" t="str">
        <f t="shared" si="19"/>
        <v/>
      </c>
      <c r="N138" s="35" t="str">
        <f t="shared" si="19"/>
        <v/>
      </c>
      <c r="O138" s="35" t="str">
        <f t="shared" si="19"/>
        <v/>
      </c>
      <c r="P138" s="35" t="str">
        <f t="shared" si="19"/>
        <v/>
      </c>
      <c r="Q138" s="35" t="str">
        <f t="shared" si="19"/>
        <v/>
      </c>
    </row>
    <row r="139" spans="1:17" x14ac:dyDescent="0.25">
      <c r="A139" s="21" t="s">
        <v>37</v>
      </c>
      <c r="B139" s="35" t="str">
        <f t="shared" ref="B139:Q139" si="20">IF(B66=0,"",B66/B15*1000)</f>
        <v/>
      </c>
      <c r="C139" s="35" t="str">
        <f t="shared" si="20"/>
        <v/>
      </c>
      <c r="D139" s="35" t="str">
        <f t="shared" si="20"/>
        <v/>
      </c>
      <c r="E139" s="35" t="str">
        <f t="shared" si="20"/>
        <v/>
      </c>
      <c r="F139" s="35" t="str">
        <f t="shared" si="20"/>
        <v/>
      </c>
      <c r="G139" s="35" t="str">
        <f t="shared" si="20"/>
        <v/>
      </c>
      <c r="H139" s="35" t="str">
        <f t="shared" si="20"/>
        <v/>
      </c>
      <c r="I139" s="35" t="str">
        <f t="shared" si="20"/>
        <v/>
      </c>
      <c r="J139" s="35" t="str">
        <f t="shared" si="20"/>
        <v/>
      </c>
      <c r="K139" s="35" t="str">
        <f t="shared" si="20"/>
        <v/>
      </c>
      <c r="L139" s="35" t="str">
        <f t="shared" si="20"/>
        <v/>
      </c>
      <c r="M139" s="35" t="str">
        <f t="shared" si="20"/>
        <v/>
      </c>
      <c r="N139" s="35" t="str">
        <f t="shared" si="20"/>
        <v/>
      </c>
      <c r="O139" s="35" t="str">
        <f t="shared" si="20"/>
        <v/>
      </c>
      <c r="P139" s="35" t="str">
        <f t="shared" si="20"/>
        <v/>
      </c>
      <c r="Q139" s="35" t="str">
        <f t="shared" si="20"/>
        <v/>
      </c>
    </row>
    <row r="140" spans="1:17" x14ac:dyDescent="0.25">
      <c r="A140" s="21" t="s">
        <v>57</v>
      </c>
      <c r="B140" s="35" t="str">
        <f t="shared" ref="B140:Q140" si="21">IF(B67=0,"",B67/B16*1000)</f>
        <v/>
      </c>
      <c r="C140" s="35" t="str">
        <f t="shared" si="21"/>
        <v/>
      </c>
      <c r="D140" s="35" t="str">
        <f t="shared" si="21"/>
        <v/>
      </c>
      <c r="E140" s="35" t="str">
        <f t="shared" si="21"/>
        <v/>
      </c>
      <c r="F140" s="35" t="str">
        <f t="shared" si="21"/>
        <v/>
      </c>
      <c r="G140" s="35" t="str">
        <f t="shared" si="21"/>
        <v/>
      </c>
      <c r="H140" s="35" t="str">
        <f t="shared" si="21"/>
        <v/>
      </c>
      <c r="I140" s="35" t="str">
        <f t="shared" si="21"/>
        <v/>
      </c>
      <c r="J140" s="35" t="str">
        <f t="shared" si="21"/>
        <v/>
      </c>
      <c r="K140" s="35" t="str">
        <f t="shared" si="21"/>
        <v/>
      </c>
      <c r="L140" s="35" t="str">
        <f t="shared" si="21"/>
        <v/>
      </c>
      <c r="M140" s="35" t="str">
        <f t="shared" si="21"/>
        <v/>
      </c>
      <c r="N140" s="35" t="str">
        <f t="shared" si="21"/>
        <v/>
      </c>
      <c r="O140" s="35" t="str">
        <f t="shared" si="21"/>
        <v/>
      </c>
      <c r="P140" s="35" t="str">
        <f t="shared" si="21"/>
        <v/>
      </c>
      <c r="Q140" s="35" t="str">
        <f t="shared" si="21"/>
        <v/>
      </c>
    </row>
    <row r="141" spans="1:17" x14ac:dyDescent="0.25">
      <c r="A141" s="23" t="s">
        <v>9</v>
      </c>
      <c r="B141" s="37" t="str">
        <f t="shared" ref="B141:Q141" si="22">IF(B68=0,"",B68/B17*1000)</f>
        <v/>
      </c>
      <c r="C141" s="37" t="str">
        <f t="shared" si="22"/>
        <v/>
      </c>
      <c r="D141" s="37" t="str">
        <f t="shared" si="22"/>
        <v/>
      </c>
      <c r="E141" s="37" t="str">
        <f t="shared" si="22"/>
        <v/>
      </c>
      <c r="F141" s="37" t="str">
        <f t="shared" si="22"/>
        <v/>
      </c>
      <c r="G141" s="37" t="str">
        <f t="shared" si="22"/>
        <v/>
      </c>
      <c r="H141" s="37" t="str">
        <f t="shared" si="22"/>
        <v/>
      </c>
      <c r="I141" s="37" t="str">
        <f t="shared" si="22"/>
        <v/>
      </c>
      <c r="J141" s="37" t="str">
        <f t="shared" si="22"/>
        <v/>
      </c>
      <c r="K141" s="37" t="str">
        <f t="shared" si="22"/>
        <v/>
      </c>
      <c r="L141" s="37">
        <f t="shared" si="22"/>
        <v>26.316812786825526</v>
      </c>
      <c r="M141" s="37">
        <f t="shared" si="22"/>
        <v>28.41835035854572</v>
      </c>
      <c r="N141" s="37">
        <f t="shared" si="22"/>
        <v>28.471756918644079</v>
      </c>
      <c r="O141" s="37">
        <f t="shared" si="22"/>
        <v>29.831121289174533</v>
      </c>
      <c r="P141" s="37">
        <f t="shared" si="22"/>
        <v>30.792057091014264</v>
      </c>
      <c r="Q141" s="37">
        <f t="shared" si="22"/>
        <v>30.017814641174215</v>
      </c>
    </row>
    <row r="142" spans="1:17" x14ac:dyDescent="0.25">
      <c r="A142" s="21" t="s">
        <v>35</v>
      </c>
      <c r="B142" s="35" t="str">
        <f t="shared" ref="B142:Q142" si="23">IF(B69=0,"",B69/B18*1000)</f>
        <v/>
      </c>
      <c r="C142" s="35" t="str">
        <f t="shared" si="23"/>
        <v/>
      </c>
      <c r="D142" s="35" t="str">
        <f t="shared" si="23"/>
        <v/>
      </c>
      <c r="E142" s="35" t="str">
        <f t="shared" si="23"/>
        <v/>
      </c>
      <c r="F142" s="35" t="str">
        <f t="shared" si="23"/>
        <v/>
      </c>
      <c r="G142" s="35" t="str">
        <f t="shared" si="23"/>
        <v/>
      </c>
      <c r="H142" s="35" t="str">
        <f t="shared" si="23"/>
        <v/>
      </c>
      <c r="I142" s="35" t="str">
        <f t="shared" si="23"/>
        <v/>
      </c>
      <c r="J142" s="35" t="str">
        <f t="shared" si="23"/>
        <v/>
      </c>
      <c r="K142" s="35" t="str">
        <f t="shared" si="23"/>
        <v/>
      </c>
      <c r="L142" s="35" t="str">
        <f t="shared" si="23"/>
        <v/>
      </c>
      <c r="M142" s="35" t="str">
        <f t="shared" si="23"/>
        <v/>
      </c>
      <c r="N142" s="35" t="str">
        <f t="shared" si="23"/>
        <v/>
      </c>
      <c r="O142" s="35" t="str">
        <f t="shared" si="23"/>
        <v/>
      </c>
      <c r="P142" s="35" t="str">
        <f t="shared" si="23"/>
        <v/>
      </c>
      <c r="Q142" s="35" t="str">
        <f t="shared" si="23"/>
        <v/>
      </c>
    </row>
    <row r="143" spans="1:17" x14ac:dyDescent="0.25">
      <c r="A143" s="21" t="s">
        <v>56</v>
      </c>
      <c r="B143" s="35" t="str">
        <f t="shared" ref="B143:Q143" si="24">IF(B70=0,"",B70/B19*1000)</f>
        <v/>
      </c>
      <c r="C143" s="35" t="str">
        <f t="shared" si="24"/>
        <v/>
      </c>
      <c r="D143" s="35" t="str">
        <f t="shared" si="24"/>
        <v/>
      </c>
      <c r="E143" s="35" t="str">
        <f t="shared" si="24"/>
        <v/>
      </c>
      <c r="F143" s="35" t="str">
        <f t="shared" si="24"/>
        <v/>
      </c>
      <c r="G143" s="35" t="str">
        <f t="shared" si="24"/>
        <v/>
      </c>
      <c r="H143" s="35" t="str">
        <f t="shared" si="24"/>
        <v/>
      </c>
      <c r="I143" s="35" t="str">
        <f t="shared" si="24"/>
        <v/>
      </c>
      <c r="J143" s="35" t="str">
        <f t="shared" si="24"/>
        <v/>
      </c>
      <c r="K143" s="35" t="str">
        <f t="shared" si="24"/>
        <v/>
      </c>
      <c r="L143" s="35" t="str">
        <f t="shared" si="24"/>
        <v/>
      </c>
      <c r="M143" s="35" t="str">
        <f t="shared" si="24"/>
        <v/>
      </c>
      <c r="N143" s="35" t="str">
        <f t="shared" si="24"/>
        <v/>
      </c>
      <c r="O143" s="35" t="str">
        <f t="shared" si="24"/>
        <v/>
      </c>
      <c r="P143" s="35" t="str">
        <f t="shared" si="24"/>
        <v/>
      </c>
      <c r="Q143" s="35" t="str">
        <f t="shared" si="24"/>
        <v/>
      </c>
    </row>
    <row r="144" spans="1:17" x14ac:dyDescent="0.25">
      <c r="A144" s="21" t="s">
        <v>55</v>
      </c>
      <c r="B144" s="35" t="str">
        <f t="shared" ref="B144:Q144" si="25">IF(B71=0,"",B71/B20*1000)</f>
        <v/>
      </c>
      <c r="C144" s="35" t="str">
        <f t="shared" si="25"/>
        <v/>
      </c>
      <c r="D144" s="35" t="str">
        <f t="shared" si="25"/>
        <v/>
      </c>
      <c r="E144" s="35" t="str">
        <f t="shared" si="25"/>
        <v/>
      </c>
      <c r="F144" s="35" t="str">
        <f t="shared" si="25"/>
        <v/>
      </c>
      <c r="G144" s="35" t="str">
        <f t="shared" si="25"/>
        <v/>
      </c>
      <c r="H144" s="35" t="str">
        <f t="shared" si="25"/>
        <v/>
      </c>
      <c r="I144" s="35" t="str">
        <f t="shared" si="25"/>
        <v/>
      </c>
      <c r="J144" s="35" t="str">
        <f t="shared" si="25"/>
        <v/>
      </c>
      <c r="K144" s="35" t="str">
        <f t="shared" si="25"/>
        <v/>
      </c>
      <c r="L144" s="35">
        <f t="shared" si="25"/>
        <v>26.316812786825526</v>
      </c>
      <c r="M144" s="35">
        <f t="shared" si="25"/>
        <v>28.41835035854572</v>
      </c>
      <c r="N144" s="35">
        <f t="shared" si="25"/>
        <v>28.471756918644079</v>
      </c>
      <c r="O144" s="35">
        <f t="shared" si="25"/>
        <v>29.831121289174533</v>
      </c>
      <c r="P144" s="35">
        <f t="shared" si="25"/>
        <v>30.792057091014264</v>
      </c>
      <c r="Q144" s="35">
        <f t="shared" si="25"/>
        <v>30.017814641174215</v>
      </c>
    </row>
    <row r="145" spans="1:17" x14ac:dyDescent="0.25">
      <c r="A145" s="20" t="s">
        <v>54</v>
      </c>
      <c r="B145" s="36" t="str">
        <f t="shared" ref="B145:Q145" si="26">IF(B72=0,"",B72/B21*1000)</f>
        <v/>
      </c>
      <c r="C145" s="36" t="str">
        <f t="shared" si="26"/>
        <v/>
      </c>
      <c r="D145" s="36" t="str">
        <f t="shared" si="26"/>
        <v/>
      </c>
      <c r="E145" s="36" t="str">
        <f t="shared" si="26"/>
        <v/>
      </c>
      <c r="F145" s="36" t="str">
        <f t="shared" si="26"/>
        <v/>
      </c>
      <c r="G145" s="36" t="str">
        <f t="shared" si="26"/>
        <v/>
      </c>
      <c r="H145" s="36" t="str">
        <f t="shared" si="26"/>
        <v/>
      </c>
      <c r="I145" s="36" t="str">
        <f t="shared" si="26"/>
        <v/>
      </c>
      <c r="J145" s="36" t="str">
        <f t="shared" si="26"/>
        <v/>
      </c>
      <c r="K145" s="36" t="str">
        <f t="shared" si="26"/>
        <v/>
      </c>
      <c r="L145" s="36">
        <f t="shared" si="26"/>
        <v>52.54405063685499</v>
      </c>
      <c r="M145" s="36">
        <f t="shared" si="26"/>
        <v>50.642085906543841</v>
      </c>
      <c r="N145" s="36">
        <f t="shared" si="26"/>
        <v>49.783113454067276</v>
      </c>
      <c r="O145" s="36">
        <f t="shared" si="26"/>
        <v>46.390777964324343</v>
      </c>
      <c r="P145" s="36">
        <f t="shared" si="26"/>
        <v>42.884925317428852</v>
      </c>
      <c r="Q145" s="36">
        <f t="shared" si="26"/>
        <v>41.97920861459955</v>
      </c>
    </row>
    <row r="146" spans="1:17" x14ac:dyDescent="0.25">
      <c r="A146" s="18" t="s">
        <v>53</v>
      </c>
      <c r="B146" s="35" t="str">
        <f t="shared" ref="B146:Q146" si="27">IF(B73=0,"",B73/B22*1000)</f>
        <v/>
      </c>
      <c r="C146" s="35" t="str">
        <f t="shared" si="27"/>
        <v/>
      </c>
      <c r="D146" s="35" t="str">
        <f t="shared" si="27"/>
        <v/>
      </c>
      <c r="E146" s="35" t="str">
        <f t="shared" si="27"/>
        <v/>
      </c>
      <c r="F146" s="35" t="str">
        <f t="shared" si="27"/>
        <v/>
      </c>
      <c r="G146" s="35" t="str">
        <f t="shared" si="27"/>
        <v/>
      </c>
      <c r="H146" s="35" t="str">
        <f t="shared" si="27"/>
        <v/>
      </c>
      <c r="I146" s="35" t="str">
        <f t="shared" si="27"/>
        <v/>
      </c>
      <c r="J146" s="35" t="str">
        <f t="shared" si="27"/>
        <v/>
      </c>
      <c r="K146" s="35" t="str">
        <f t="shared" si="27"/>
        <v/>
      </c>
      <c r="L146" s="35">
        <f t="shared" si="27"/>
        <v>39.385952396857995</v>
      </c>
      <c r="M146" s="35">
        <f t="shared" si="27"/>
        <v>41.546645502818194</v>
      </c>
      <c r="N146" s="35">
        <f t="shared" si="27"/>
        <v>38.056167525604941</v>
      </c>
      <c r="O146" s="35">
        <f t="shared" si="27"/>
        <v>33.995586894417187</v>
      </c>
      <c r="P146" s="35">
        <f t="shared" si="27"/>
        <v>33.445187968516663</v>
      </c>
      <c r="Q146" s="35">
        <f t="shared" si="27"/>
        <v>33.215093304902801</v>
      </c>
    </row>
    <row r="147" spans="1:17" x14ac:dyDescent="0.25">
      <c r="A147" s="18" t="s">
        <v>52</v>
      </c>
      <c r="B147" s="35" t="str">
        <f t="shared" ref="B147:Q147" si="28">IF(B74=0,"",B74/B23*1000)</f>
        <v/>
      </c>
      <c r="C147" s="35" t="str">
        <f t="shared" si="28"/>
        <v/>
      </c>
      <c r="D147" s="35" t="str">
        <f t="shared" si="28"/>
        <v/>
      </c>
      <c r="E147" s="35" t="str">
        <f t="shared" si="28"/>
        <v/>
      </c>
      <c r="F147" s="35" t="str">
        <f t="shared" si="28"/>
        <v/>
      </c>
      <c r="G147" s="35" t="str">
        <f t="shared" si="28"/>
        <v/>
      </c>
      <c r="H147" s="35" t="str">
        <f t="shared" si="28"/>
        <v/>
      </c>
      <c r="I147" s="35" t="str">
        <f t="shared" si="28"/>
        <v/>
      </c>
      <c r="J147" s="35" t="str">
        <f t="shared" si="28"/>
        <v/>
      </c>
      <c r="K147" s="35" t="str">
        <f t="shared" si="28"/>
        <v/>
      </c>
      <c r="L147" s="35">
        <f t="shared" si="28"/>
        <v>99.711198639175237</v>
      </c>
      <c r="M147" s="35">
        <f t="shared" si="28"/>
        <v>115.9907717201382</v>
      </c>
      <c r="N147" s="35">
        <f t="shared" si="28"/>
        <v>109.4539200141944</v>
      </c>
      <c r="O147" s="35">
        <f t="shared" si="28"/>
        <v>132.66321276785365</v>
      </c>
      <c r="P147" s="35">
        <f t="shared" si="28"/>
        <v>194.88559418638482</v>
      </c>
      <c r="Q147" s="35">
        <f t="shared" si="28"/>
        <v>185.52083470091128</v>
      </c>
    </row>
    <row r="148" spans="1:17" x14ac:dyDescent="0.25">
      <c r="A148" s="18" t="s">
        <v>51</v>
      </c>
      <c r="B148" s="35" t="str">
        <f t="shared" ref="B148:Q148" si="29">IF(B75=0,"",B75/B24*1000)</f>
        <v/>
      </c>
      <c r="C148" s="35" t="str">
        <f t="shared" si="29"/>
        <v/>
      </c>
      <c r="D148" s="35" t="str">
        <f t="shared" si="29"/>
        <v/>
      </c>
      <c r="E148" s="35" t="str">
        <f t="shared" si="29"/>
        <v/>
      </c>
      <c r="F148" s="35" t="str">
        <f t="shared" si="29"/>
        <v/>
      </c>
      <c r="G148" s="35" t="str">
        <f t="shared" si="29"/>
        <v/>
      </c>
      <c r="H148" s="35" t="str">
        <f t="shared" si="29"/>
        <v/>
      </c>
      <c r="I148" s="35" t="str">
        <f t="shared" si="29"/>
        <v/>
      </c>
      <c r="J148" s="35" t="str">
        <f t="shared" si="29"/>
        <v/>
      </c>
      <c r="K148" s="35" t="str">
        <f t="shared" si="29"/>
        <v/>
      </c>
      <c r="L148" s="35">
        <f t="shared" si="29"/>
        <v>150.51018390939601</v>
      </c>
      <c r="M148" s="35">
        <f t="shared" si="29"/>
        <v>138.78154629769767</v>
      </c>
      <c r="N148" s="35">
        <f t="shared" si="29"/>
        <v>149.5668243194591</v>
      </c>
      <c r="O148" s="35">
        <f t="shared" si="29"/>
        <v>192.31530946739781</v>
      </c>
      <c r="P148" s="35">
        <f t="shared" si="29"/>
        <v>196.13105704614352</v>
      </c>
      <c r="Q148" s="35">
        <f t="shared" si="29"/>
        <v>215.48072105012668</v>
      </c>
    </row>
    <row r="149" spans="1:17" x14ac:dyDescent="0.25">
      <c r="A149" s="18" t="s">
        <v>50</v>
      </c>
      <c r="B149" s="35" t="str">
        <f t="shared" ref="B149:Q149" si="30">IF(B76=0,"",B76/B25*1000)</f>
        <v/>
      </c>
      <c r="C149" s="35" t="str">
        <f t="shared" si="30"/>
        <v/>
      </c>
      <c r="D149" s="35" t="str">
        <f t="shared" si="30"/>
        <v/>
      </c>
      <c r="E149" s="35" t="str">
        <f t="shared" si="30"/>
        <v/>
      </c>
      <c r="F149" s="35" t="str">
        <f t="shared" si="30"/>
        <v/>
      </c>
      <c r="G149" s="35" t="str">
        <f t="shared" si="30"/>
        <v/>
      </c>
      <c r="H149" s="35" t="str">
        <f t="shared" si="30"/>
        <v/>
      </c>
      <c r="I149" s="35" t="str">
        <f t="shared" si="30"/>
        <v/>
      </c>
      <c r="J149" s="35" t="str">
        <f t="shared" si="30"/>
        <v/>
      </c>
      <c r="K149" s="35" t="str">
        <f t="shared" si="30"/>
        <v/>
      </c>
      <c r="L149" s="35" t="str">
        <f t="shared" si="30"/>
        <v/>
      </c>
      <c r="M149" s="35" t="str">
        <f t="shared" si="30"/>
        <v/>
      </c>
      <c r="N149" s="35" t="str">
        <f t="shared" si="30"/>
        <v/>
      </c>
      <c r="O149" s="35" t="str">
        <f t="shared" si="30"/>
        <v/>
      </c>
      <c r="P149" s="35" t="str">
        <f t="shared" si="30"/>
        <v/>
      </c>
      <c r="Q149" s="35" t="str">
        <f t="shared" si="30"/>
        <v/>
      </c>
    </row>
    <row r="150" spans="1:17" x14ac:dyDescent="0.25">
      <c r="A150" s="16" t="s">
        <v>49</v>
      </c>
      <c r="B150" s="34">
        <f t="shared" ref="B150:Q150" si="31">IF(B77=0,"",B77/B26*1000)</f>
        <v>47.124127010976586</v>
      </c>
      <c r="C150" s="34">
        <f t="shared" si="31"/>
        <v>55.164024424416141</v>
      </c>
      <c r="D150" s="34">
        <f t="shared" si="31"/>
        <v>55.206072288838918</v>
      </c>
      <c r="E150" s="34">
        <f t="shared" si="31"/>
        <v>58.473426972807069</v>
      </c>
      <c r="F150" s="34">
        <f t="shared" si="31"/>
        <v>66.189771776265744</v>
      </c>
      <c r="G150" s="34">
        <f t="shared" si="31"/>
        <v>61.303922936931713</v>
      </c>
      <c r="H150" s="34">
        <f t="shared" si="31"/>
        <v>69.051778397038717</v>
      </c>
      <c r="I150" s="34">
        <f t="shared" si="31"/>
        <v>62.608497125679136</v>
      </c>
      <c r="J150" s="34">
        <f t="shared" si="31"/>
        <v>74.164258791540362</v>
      </c>
      <c r="K150" s="34">
        <f t="shared" si="31"/>
        <v>127.82673960097118</v>
      </c>
      <c r="L150" s="34">
        <f t="shared" si="31"/>
        <v>59.728638026288706</v>
      </c>
      <c r="M150" s="34">
        <f t="shared" si="31"/>
        <v>45.162662391809235</v>
      </c>
      <c r="N150" s="34">
        <f t="shared" si="31"/>
        <v>59.274659139920395</v>
      </c>
      <c r="O150" s="34">
        <f t="shared" si="31"/>
        <v>63.713625278009559</v>
      </c>
      <c r="P150" s="34">
        <f t="shared" si="31"/>
        <v>69.404162642789487</v>
      </c>
      <c r="Q150" s="34">
        <f t="shared" si="31"/>
        <v>75.687763846563669</v>
      </c>
    </row>
    <row r="151" spans="1:17" x14ac:dyDescent="0.25">
      <c r="A151" s="33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</row>
    <row r="152" spans="1:17" x14ac:dyDescent="0.25">
      <c r="A152" s="31" t="s">
        <v>60</v>
      </c>
      <c r="B152" s="30">
        <f t="shared" ref="B152:Q152" si="32">IF(B50=0,"",B97/B50)</f>
        <v>8.9274393208379196E-2</v>
      </c>
      <c r="C152" s="30">
        <f t="shared" si="32"/>
        <v>9.5476486314216319E-2</v>
      </c>
      <c r="D152" s="30">
        <f t="shared" si="32"/>
        <v>8.9197038724373581E-2</v>
      </c>
      <c r="E152" s="30">
        <f t="shared" si="32"/>
        <v>7.8667364016736407E-2</v>
      </c>
      <c r="F152" s="30">
        <f t="shared" si="32"/>
        <v>7.4459915611814351E-2</v>
      </c>
      <c r="G152" s="30">
        <f t="shared" si="32"/>
        <v>8.8521277887422201E-2</v>
      </c>
      <c r="H152" s="30">
        <f t="shared" si="32"/>
        <v>9.2707783056534945E-2</v>
      </c>
      <c r="I152" s="30">
        <f t="shared" si="32"/>
        <v>7.4076438220645788E-2</v>
      </c>
      <c r="J152" s="30">
        <f t="shared" si="32"/>
        <v>7.5126262100031094E-2</v>
      </c>
      <c r="K152" s="30">
        <f t="shared" si="32"/>
        <v>1.3159777594267938</v>
      </c>
      <c r="L152" s="30">
        <f t="shared" si="32"/>
        <v>0.77544568320519669</v>
      </c>
      <c r="M152" s="30">
        <f t="shared" si="32"/>
        <v>0.47976059445835267</v>
      </c>
      <c r="N152" s="30">
        <f t="shared" si="32"/>
        <v>0.70638925248481887</v>
      </c>
      <c r="O152" s="30">
        <f t="shared" si="32"/>
        <v>0.65426976627940292</v>
      </c>
      <c r="P152" s="30">
        <f t="shared" si="32"/>
        <v>0.7577441616743732</v>
      </c>
      <c r="Q152" s="30">
        <f t="shared" si="32"/>
        <v>0.68744451450822364</v>
      </c>
    </row>
    <row r="153" spans="1:17" x14ac:dyDescent="0.25">
      <c r="A153" s="29" t="s">
        <v>13</v>
      </c>
      <c r="B153" s="28" t="str">
        <f>ISI!B64</f>
        <v/>
      </c>
      <c r="C153" s="28" t="str">
        <f>ISI!C64</f>
        <v/>
      </c>
      <c r="D153" s="28" t="str">
        <f>ISI!D64</f>
        <v/>
      </c>
      <c r="E153" s="28" t="str">
        <f>ISI!E64</f>
        <v/>
      </c>
      <c r="F153" s="28" t="str">
        <f>ISI!F64</f>
        <v/>
      </c>
      <c r="G153" s="28" t="str">
        <f>ISI!G64</f>
        <v/>
      </c>
      <c r="H153" s="28" t="str">
        <f>ISI!H64</f>
        <v/>
      </c>
      <c r="I153" s="28" t="str">
        <f>ISI!I64</f>
        <v/>
      </c>
      <c r="J153" s="28" t="str">
        <f>ISI!J64</f>
        <v/>
      </c>
      <c r="K153" s="28" t="str">
        <f>ISI!K64</f>
        <v/>
      </c>
      <c r="L153" s="28" t="str">
        <f>ISI!L64</f>
        <v/>
      </c>
      <c r="M153" s="28" t="str">
        <f>ISI!M64</f>
        <v/>
      </c>
      <c r="N153" s="28" t="str">
        <f>ISI!N64</f>
        <v/>
      </c>
      <c r="O153" s="28" t="str">
        <f>ISI!O64</f>
        <v/>
      </c>
      <c r="P153" s="28" t="str">
        <f>ISI!P64</f>
        <v/>
      </c>
      <c r="Q153" s="28" t="str">
        <f>ISI!Q64</f>
        <v/>
      </c>
    </row>
    <row r="154" spans="1:17" x14ac:dyDescent="0.25">
      <c r="A154" s="21" t="s">
        <v>46</v>
      </c>
      <c r="B154" s="17" t="str">
        <f>ISI!B65</f>
        <v/>
      </c>
      <c r="C154" s="17" t="str">
        <f>ISI!C65</f>
        <v/>
      </c>
      <c r="D154" s="17" t="str">
        <f>ISI!D65</f>
        <v/>
      </c>
      <c r="E154" s="17" t="str">
        <f>ISI!E65</f>
        <v/>
      </c>
      <c r="F154" s="17" t="str">
        <f>ISI!F65</f>
        <v/>
      </c>
      <c r="G154" s="17" t="str">
        <f>ISI!G65</f>
        <v/>
      </c>
      <c r="H154" s="17" t="str">
        <f>ISI!H65</f>
        <v/>
      </c>
      <c r="I154" s="17" t="str">
        <f>ISI!I65</f>
        <v/>
      </c>
      <c r="J154" s="17" t="str">
        <f>ISI!J65</f>
        <v/>
      </c>
      <c r="K154" s="17" t="str">
        <f>ISI!K65</f>
        <v/>
      </c>
      <c r="L154" s="17" t="str">
        <f>ISI!L65</f>
        <v/>
      </c>
      <c r="M154" s="17" t="str">
        <f>ISI!M65</f>
        <v/>
      </c>
      <c r="N154" s="17" t="str">
        <f>ISI!N65</f>
        <v/>
      </c>
      <c r="O154" s="17" t="str">
        <f>ISI!O65</f>
        <v/>
      </c>
      <c r="P154" s="17" t="str">
        <f>ISI!P65</f>
        <v/>
      </c>
      <c r="Q154" s="17" t="str">
        <f>ISI!Q65</f>
        <v/>
      </c>
    </row>
    <row r="155" spans="1:17" x14ac:dyDescent="0.25">
      <c r="A155" s="21" t="s">
        <v>45</v>
      </c>
      <c r="B155" s="17" t="str">
        <f>ISI!B66</f>
        <v/>
      </c>
      <c r="C155" s="17" t="str">
        <f>ISI!C66</f>
        <v/>
      </c>
      <c r="D155" s="17" t="str">
        <f>ISI!D66</f>
        <v/>
      </c>
      <c r="E155" s="17" t="str">
        <f>ISI!E66</f>
        <v/>
      </c>
      <c r="F155" s="17" t="str">
        <f>ISI!F66</f>
        <v/>
      </c>
      <c r="G155" s="17" t="str">
        <f>ISI!G66</f>
        <v/>
      </c>
      <c r="H155" s="17" t="str">
        <f>ISI!H66</f>
        <v/>
      </c>
      <c r="I155" s="17" t="str">
        <f>ISI!I66</f>
        <v/>
      </c>
      <c r="J155" s="17" t="str">
        <f>ISI!J66</f>
        <v/>
      </c>
      <c r="K155" s="17" t="str">
        <f>ISI!K66</f>
        <v/>
      </c>
      <c r="L155" s="17" t="str">
        <f>ISI!L66</f>
        <v/>
      </c>
      <c r="M155" s="17" t="str">
        <f>ISI!M66</f>
        <v/>
      </c>
      <c r="N155" s="17" t="str">
        <f>ISI!N66</f>
        <v/>
      </c>
      <c r="O155" s="17" t="str">
        <f>ISI!O66</f>
        <v/>
      </c>
      <c r="P155" s="17" t="str">
        <f>ISI!P66</f>
        <v/>
      </c>
      <c r="Q155" s="17" t="str">
        <f>ISI!Q66</f>
        <v/>
      </c>
    </row>
    <row r="156" spans="1:17" x14ac:dyDescent="0.25">
      <c r="A156" s="23" t="s">
        <v>12</v>
      </c>
      <c r="B156" s="22" t="str">
        <f>NFM!B95</f>
        <v/>
      </c>
      <c r="C156" s="22" t="str">
        <f>NFM!C95</f>
        <v/>
      </c>
      <c r="D156" s="22" t="str">
        <f>NFM!D95</f>
        <v/>
      </c>
      <c r="E156" s="22" t="str">
        <f>NFM!E95</f>
        <v/>
      </c>
      <c r="F156" s="22" t="str">
        <f>NFM!F95</f>
        <v/>
      </c>
      <c r="G156" s="22" t="str">
        <f>NFM!G95</f>
        <v/>
      </c>
      <c r="H156" s="22" t="str">
        <f>NFM!H95</f>
        <v/>
      </c>
      <c r="I156" s="22" t="str">
        <f>NFM!I95</f>
        <v/>
      </c>
      <c r="J156" s="22" t="str">
        <f>NFM!J95</f>
        <v/>
      </c>
      <c r="K156" s="22" t="str">
        <f>NFM!K95</f>
        <v/>
      </c>
      <c r="L156" s="22" t="str">
        <f>NFM!L95</f>
        <v/>
      </c>
      <c r="M156" s="22" t="str">
        <f>NFM!M95</f>
        <v/>
      </c>
      <c r="N156" s="22" t="str">
        <f>NFM!N95</f>
        <v/>
      </c>
      <c r="O156" s="22" t="str">
        <f>NFM!O95</f>
        <v/>
      </c>
      <c r="P156" s="22" t="str">
        <f>NFM!P95</f>
        <v/>
      </c>
      <c r="Q156" s="22" t="str">
        <f>NFM!Q95</f>
        <v/>
      </c>
    </row>
    <row r="157" spans="1:17" x14ac:dyDescent="0.25">
      <c r="A157" s="21" t="s">
        <v>44</v>
      </c>
      <c r="B157" s="17" t="str">
        <f>NFM!B96</f>
        <v/>
      </c>
      <c r="C157" s="17" t="str">
        <f>NFM!C96</f>
        <v/>
      </c>
      <c r="D157" s="17" t="str">
        <f>NFM!D96</f>
        <v/>
      </c>
      <c r="E157" s="17" t="str">
        <f>NFM!E96</f>
        <v/>
      </c>
      <c r="F157" s="17" t="str">
        <f>NFM!F96</f>
        <v/>
      </c>
      <c r="G157" s="17" t="str">
        <f>NFM!G96</f>
        <v/>
      </c>
      <c r="H157" s="17" t="str">
        <f>NFM!H96</f>
        <v/>
      </c>
      <c r="I157" s="17" t="str">
        <f>NFM!I96</f>
        <v/>
      </c>
      <c r="J157" s="17" t="str">
        <f>NFM!J96</f>
        <v/>
      </c>
      <c r="K157" s="17" t="str">
        <f>NFM!K96</f>
        <v/>
      </c>
      <c r="L157" s="17" t="str">
        <f>NFM!L96</f>
        <v/>
      </c>
      <c r="M157" s="17" t="str">
        <f>NFM!M96</f>
        <v/>
      </c>
      <c r="N157" s="17" t="str">
        <f>NFM!N96</f>
        <v/>
      </c>
      <c r="O157" s="17" t="str">
        <f>NFM!O96</f>
        <v/>
      </c>
      <c r="P157" s="17" t="str">
        <f>NFM!P96</f>
        <v/>
      </c>
      <c r="Q157" s="17" t="str">
        <f>NFM!Q96</f>
        <v/>
      </c>
    </row>
    <row r="158" spans="1:17" x14ac:dyDescent="0.25">
      <c r="A158" s="21" t="s">
        <v>59</v>
      </c>
      <c r="B158" s="17" t="str">
        <f>NFM!B97</f>
        <v/>
      </c>
      <c r="C158" s="17" t="str">
        <f>NFM!C97</f>
        <v/>
      </c>
      <c r="D158" s="17" t="str">
        <f>NFM!D97</f>
        <v/>
      </c>
      <c r="E158" s="17" t="str">
        <f>NFM!E97</f>
        <v/>
      </c>
      <c r="F158" s="17" t="str">
        <f>NFM!F97</f>
        <v/>
      </c>
      <c r="G158" s="17" t="str">
        <f>NFM!G97</f>
        <v/>
      </c>
      <c r="H158" s="17" t="str">
        <f>NFM!H97</f>
        <v/>
      </c>
      <c r="I158" s="17" t="str">
        <f>NFM!I97</f>
        <v/>
      </c>
      <c r="J158" s="17" t="str">
        <f>NFM!J97</f>
        <v/>
      </c>
      <c r="K158" s="17" t="str">
        <f>NFM!K97</f>
        <v/>
      </c>
      <c r="L158" s="17" t="str">
        <f>NFM!L97</f>
        <v/>
      </c>
      <c r="M158" s="17" t="str">
        <f>NFM!M97</f>
        <v/>
      </c>
      <c r="N158" s="17" t="str">
        <f>NFM!N97</f>
        <v/>
      </c>
      <c r="O158" s="17" t="str">
        <f>NFM!O97</f>
        <v/>
      </c>
      <c r="P158" s="17" t="str">
        <f>NFM!P97</f>
        <v/>
      </c>
      <c r="Q158" s="17" t="str">
        <f>NFM!Q97</f>
        <v/>
      </c>
    </row>
    <row r="159" spans="1:17" x14ac:dyDescent="0.25">
      <c r="A159" s="27" t="s">
        <v>43</v>
      </c>
      <c r="B159" s="26" t="str">
        <f>NFM!B98</f>
        <v/>
      </c>
      <c r="C159" s="26" t="str">
        <f>NFM!C98</f>
        <v/>
      </c>
      <c r="D159" s="26" t="str">
        <f>NFM!D98</f>
        <v/>
      </c>
      <c r="E159" s="26" t="str">
        <f>NFM!E98</f>
        <v/>
      </c>
      <c r="F159" s="26" t="str">
        <f>NFM!F98</f>
        <v/>
      </c>
      <c r="G159" s="26" t="str">
        <f>NFM!G98</f>
        <v/>
      </c>
      <c r="H159" s="26" t="str">
        <f>NFM!H98</f>
        <v/>
      </c>
      <c r="I159" s="26" t="str">
        <f>NFM!I98</f>
        <v/>
      </c>
      <c r="J159" s="26" t="str">
        <f>NFM!J98</f>
        <v/>
      </c>
      <c r="K159" s="26" t="str">
        <f>NFM!K98</f>
        <v/>
      </c>
      <c r="L159" s="26" t="str">
        <f>NFM!L98</f>
        <v/>
      </c>
      <c r="M159" s="26" t="str">
        <f>NFM!M98</f>
        <v/>
      </c>
      <c r="N159" s="26" t="str">
        <f>NFM!N98</f>
        <v/>
      </c>
      <c r="O159" s="26" t="str">
        <f>NFM!O98</f>
        <v/>
      </c>
      <c r="P159" s="26" t="str">
        <f>NFM!P98</f>
        <v/>
      </c>
      <c r="Q159" s="26" t="str">
        <f>NFM!Q98</f>
        <v/>
      </c>
    </row>
    <row r="160" spans="1:17" x14ac:dyDescent="0.25">
      <c r="A160" s="25" t="s">
        <v>344</v>
      </c>
      <c r="B160" s="24" t="str">
        <f>NFM!B99</f>
        <v/>
      </c>
      <c r="C160" s="24" t="str">
        <f>NFM!C99</f>
        <v/>
      </c>
      <c r="D160" s="24" t="str">
        <f>NFM!D99</f>
        <v/>
      </c>
      <c r="E160" s="24" t="str">
        <f>NFM!E99</f>
        <v/>
      </c>
      <c r="F160" s="24" t="str">
        <f>NFM!F99</f>
        <v/>
      </c>
      <c r="G160" s="24" t="str">
        <f>NFM!G99</f>
        <v/>
      </c>
      <c r="H160" s="24" t="str">
        <f>NFM!H99</f>
        <v/>
      </c>
      <c r="I160" s="24" t="str">
        <f>NFM!I99</f>
        <v/>
      </c>
      <c r="J160" s="24" t="str">
        <f>NFM!J99</f>
        <v/>
      </c>
      <c r="K160" s="24" t="str">
        <f>NFM!K99</f>
        <v/>
      </c>
      <c r="L160" s="24" t="str">
        <f>NFM!L99</f>
        <v/>
      </c>
      <c r="M160" s="24" t="str">
        <f>NFM!M99</f>
        <v/>
      </c>
      <c r="N160" s="24" t="str">
        <f>NFM!N99</f>
        <v/>
      </c>
      <c r="O160" s="24" t="str">
        <f>NFM!O99</f>
        <v/>
      </c>
      <c r="P160" s="24" t="str">
        <f>NFM!P99</f>
        <v/>
      </c>
      <c r="Q160" s="24" t="str">
        <f>NFM!Q99</f>
        <v/>
      </c>
    </row>
    <row r="161" spans="1:17" x14ac:dyDescent="0.25">
      <c r="A161" s="21" t="s">
        <v>42</v>
      </c>
      <c r="B161" s="17" t="str">
        <f>NFM!B100</f>
        <v/>
      </c>
      <c r="C161" s="17" t="str">
        <f>NFM!C100</f>
        <v/>
      </c>
      <c r="D161" s="17" t="str">
        <f>NFM!D100</f>
        <v/>
      </c>
      <c r="E161" s="17" t="str">
        <f>NFM!E100</f>
        <v/>
      </c>
      <c r="F161" s="17" t="str">
        <f>NFM!F100</f>
        <v/>
      </c>
      <c r="G161" s="17" t="str">
        <f>NFM!G100</f>
        <v/>
      </c>
      <c r="H161" s="17" t="str">
        <f>NFM!H100</f>
        <v/>
      </c>
      <c r="I161" s="17" t="str">
        <f>NFM!I100</f>
        <v/>
      </c>
      <c r="J161" s="17" t="str">
        <f>NFM!J100</f>
        <v/>
      </c>
      <c r="K161" s="17" t="str">
        <f>NFM!K100</f>
        <v/>
      </c>
      <c r="L161" s="17" t="str">
        <f>NFM!L100</f>
        <v/>
      </c>
      <c r="M161" s="17" t="str">
        <f>NFM!M100</f>
        <v/>
      </c>
      <c r="N161" s="17" t="str">
        <f>NFM!N100</f>
        <v/>
      </c>
      <c r="O161" s="17" t="str">
        <f>NFM!O100</f>
        <v/>
      </c>
      <c r="P161" s="17" t="str">
        <f>NFM!P100</f>
        <v/>
      </c>
      <c r="Q161" s="17" t="str">
        <f>NFM!Q100</f>
        <v/>
      </c>
    </row>
    <row r="162" spans="1:17" x14ac:dyDescent="0.25">
      <c r="A162" s="23" t="s">
        <v>11</v>
      </c>
      <c r="B162" s="22" t="str">
        <f>CHI!B99</f>
        <v/>
      </c>
      <c r="C162" s="22" t="str">
        <f>CHI!C99</f>
        <v/>
      </c>
      <c r="D162" s="22" t="str">
        <f>CHI!D99</f>
        <v/>
      </c>
      <c r="E162" s="22" t="str">
        <f>CHI!E99</f>
        <v/>
      </c>
      <c r="F162" s="22" t="str">
        <f>CHI!F99</f>
        <v/>
      </c>
      <c r="G162" s="22" t="str">
        <f>CHI!G99</f>
        <v/>
      </c>
      <c r="H162" s="22" t="str">
        <f>CHI!H99</f>
        <v/>
      </c>
      <c r="I162" s="22" t="str">
        <f>CHI!I99</f>
        <v/>
      </c>
      <c r="J162" s="22" t="str">
        <f>CHI!J99</f>
        <v/>
      </c>
      <c r="K162" s="22" t="str">
        <f>CHI!K99</f>
        <v/>
      </c>
      <c r="L162" s="22">
        <f>CHI!L99</f>
        <v>2.9435146062020769E-2</v>
      </c>
      <c r="M162" s="22">
        <f>CHI!M99</f>
        <v>3.9392910435262239E-2</v>
      </c>
      <c r="N162" s="22">
        <f>CHI!N99</f>
        <v>9.7870988203138803E-3</v>
      </c>
      <c r="O162" s="22">
        <f>CHI!O99</f>
        <v>9.7682318986622493E-3</v>
      </c>
      <c r="P162" s="22">
        <f>CHI!P99</f>
        <v>1.9858485989322487E-2</v>
      </c>
      <c r="Q162" s="22">
        <f>CHI!Q99</f>
        <v>1.9839421562838477E-2</v>
      </c>
    </row>
    <row r="163" spans="1:17" x14ac:dyDescent="0.25">
      <c r="A163" s="21" t="s">
        <v>58</v>
      </c>
      <c r="B163" s="17" t="str">
        <f>CHI!B100</f>
        <v/>
      </c>
      <c r="C163" s="17" t="str">
        <f>CHI!C100</f>
        <v/>
      </c>
      <c r="D163" s="17" t="str">
        <f>CHI!D100</f>
        <v/>
      </c>
      <c r="E163" s="17" t="str">
        <f>CHI!E100</f>
        <v/>
      </c>
      <c r="F163" s="17" t="str">
        <f>CHI!F100</f>
        <v/>
      </c>
      <c r="G163" s="17" t="str">
        <f>CHI!G100</f>
        <v/>
      </c>
      <c r="H163" s="17" t="str">
        <f>CHI!H100</f>
        <v/>
      </c>
      <c r="I163" s="17" t="str">
        <f>CHI!I100</f>
        <v/>
      </c>
      <c r="J163" s="17" t="str">
        <f>CHI!J100</f>
        <v/>
      </c>
      <c r="K163" s="17" t="str">
        <f>CHI!K100</f>
        <v/>
      </c>
      <c r="L163" s="17" t="str">
        <f>CHI!L100</f>
        <v/>
      </c>
      <c r="M163" s="17" t="str">
        <f>CHI!M100</f>
        <v/>
      </c>
      <c r="N163" s="17" t="str">
        <f>CHI!N100</f>
        <v/>
      </c>
      <c r="O163" s="17" t="str">
        <f>CHI!O100</f>
        <v/>
      </c>
      <c r="P163" s="17" t="str">
        <f>CHI!P100</f>
        <v/>
      </c>
      <c r="Q163" s="17" t="str">
        <f>CHI!Q100</f>
        <v/>
      </c>
    </row>
    <row r="164" spans="1:17" x14ac:dyDescent="0.25">
      <c r="A164" s="21" t="s">
        <v>40</v>
      </c>
      <c r="B164" s="17" t="str">
        <f>CHI!B101</f>
        <v/>
      </c>
      <c r="C164" s="17" t="str">
        <f>CHI!C101</f>
        <v/>
      </c>
      <c r="D164" s="17" t="str">
        <f>CHI!D101</f>
        <v/>
      </c>
      <c r="E164" s="17" t="str">
        <f>CHI!E101</f>
        <v/>
      </c>
      <c r="F164" s="17" t="str">
        <f>CHI!F101</f>
        <v/>
      </c>
      <c r="G164" s="17" t="str">
        <f>CHI!G101</f>
        <v/>
      </c>
      <c r="H164" s="17" t="str">
        <f>CHI!H101</f>
        <v/>
      </c>
      <c r="I164" s="17" t="str">
        <f>CHI!I101</f>
        <v/>
      </c>
      <c r="J164" s="17" t="str">
        <f>CHI!J101</f>
        <v/>
      </c>
      <c r="K164" s="17" t="str">
        <f>CHI!K101</f>
        <v/>
      </c>
      <c r="L164" s="17">
        <f>CHI!L101</f>
        <v>2.9435146062020769E-2</v>
      </c>
      <c r="M164" s="17">
        <f>CHI!M101</f>
        <v>3.9392910435262239E-2</v>
      </c>
      <c r="N164" s="17">
        <f>CHI!N101</f>
        <v>9.7870988203138803E-3</v>
      </c>
      <c r="O164" s="17">
        <f>CHI!O101</f>
        <v>9.7682318986622493E-3</v>
      </c>
      <c r="P164" s="17">
        <f>CHI!P101</f>
        <v>1.9858485989322487E-2</v>
      </c>
      <c r="Q164" s="17">
        <f>CHI!Q101</f>
        <v>1.9839421562838477E-2</v>
      </c>
    </row>
    <row r="165" spans="1:17" x14ac:dyDescent="0.25">
      <c r="A165" s="21" t="s">
        <v>39</v>
      </c>
      <c r="B165" s="17" t="str">
        <f>CHI!B102</f>
        <v/>
      </c>
      <c r="C165" s="17" t="str">
        <f>CHI!C102</f>
        <v/>
      </c>
      <c r="D165" s="17" t="str">
        <f>CHI!D102</f>
        <v/>
      </c>
      <c r="E165" s="17" t="str">
        <f>CHI!E102</f>
        <v/>
      </c>
      <c r="F165" s="17" t="str">
        <f>CHI!F102</f>
        <v/>
      </c>
      <c r="G165" s="17" t="str">
        <f>CHI!G102</f>
        <v/>
      </c>
      <c r="H165" s="17" t="str">
        <f>CHI!H102</f>
        <v/>
      </c>
      <c r="I165" s="17" t="str">
        <f>CHI!I102</f>
        <v/>
      </c>
      <c r="J165" s="17" t="str">
        <f>CHI!J102</f>
        <v/>
      </c>
      <c r="K165" s="17" t="str">
        <f>CHI!K102</f>
        <v/>
      </c>
      <c r="L165" s="17" t="str">
        <f>CHI!L102</f>
        <v/>
      </c>
      <c r="M165" s="17" t="str">
        <f>CHI!M102</f>
        <v/>
      </c>
      <c r="N165" s="17" t="str">
        <f>CHI!N102</f>
        <v/>
      </c>
      <c r="O165" s="17" t="str">
        <f>CHI!O102</f>
        <v/>
      </c>
      <c r="P165" s="17" t="str">
        <f>CHI!P102</f>
        <v/>
      </c>
      <c r="Q165" s="17" t="str">
        <f>CHI!Q102</f>
        <v/>
      </c>
    </row>
    <row r="166" spans="1:17" x14ac:dyDescent="0.25">
      <c r="A166" s="23" t="s">
        <v>10</v>
      </c>
      <c r="B166" s="22" t="str">
        <f>NMM!B75</f>
        <v/>
      </c>
      <c r="C166" s="22" t="str">
        <f>NMM!C75</f>
        <v/>
      </c>
      <c r="D166" s="22" t="str">
        <f>NMM!D75</f>
        <v/>
      </c>
      <c r="E166" s="22" t="str">
        <f>NMM!E75</f>
        <v/>
      </c>
      <c r="F166" s="22" t="str">
        <f>NMM!F75</f>
        <v/>
      </c>
      <c r="G166" s="22" t="str">
        <f>NMM!G75</f>
        <v/>
      </c>
      <c r="H166" s="22" t="str">
        <f>NMM!H75</f>
        <v/>
      </c>
      <c r="I166" s="22" t="str">
        <f>NMM!I75</f>
        <v/>
      </c>
      <c r="J166" s="22" t="str">
        <f>NMM!J75</f>
        <v/>
      </c>
      <c r="K166" s="22" t="str">
        <f>NMM!K75</f>
        <v/>
      </c>
      <c r="L166" s="22" t="str">
        <f>NMM!L75</f>
        <v/>
      </c>
      <c r="M166" s="22" t="str">
        <f>NMM!M75</f>
        <v/>
      </c>
      <c r="N166" s="22" t="str">
        <f>NMM!N75</f>
        <v/>
      </c>
      <c r="O166" s="22" t="str">
        <f>NMM!O75</f>
        <v/>
      </c>
      <c r="P166" s="22" t="str">
        <f>NMM!P75</f>
        <v/>
      </c>
      <c r="Q166" s="22" t="str">
        <f>NMM!Q75</f>
        <v/>
      </c>
    </row>
    <row r="167" spans="1:17" x14ac:dyDescent="0.25">
      <c r="A167" s="21" t="s">
        <v>38</v>
      </c>
      <c r="B167" s="17" t="str">
        <f>NMM!B76</f>
        <v/>
      </c>
      <c r="C167" s="17" t="str">
        <f>NMM!C76</f>
        <v/>
      </c>
      <c r="D167" s="17" t="str">
        <f>NMM!D76</f>
        <v/>
      </c>
      <c r="E167" s="17" t="str">
        <f>NMM!E76</f>
        <v/>
      </c>
      <c r="F167" s="17" t="str">
        <f>NMM!F76</f>
        <v/>
      </c>
      <c r="G167" s="17" t="str">
        <f>NMM!G76</f>
        <v/>
      </c>
      <c r="H167" s="17" t="str">
        <f>NMM!H76</f>
        <v/>
      </c>
      <c r="I167" s="17" t="str">
        <f>NMM!I76</f>
        <v/>
      </c>
      <c r="J167" s="17" t="str">
        <f>NMM!J76</f>
        <v/>
      </c>
      <c r="K167" s="17" t="str">
        <f>NMM!K76</f>
        <v/>
      </c>
      <c r="L167" s="17" t="str">
        <f>NMM!L76</f>
        <v/>
      </c>
      <c r="M167" s="17" t="str">
        <f>NMM!M76</f>
        <v/>
      </c>
      <c r="N167" s="17" t="str">
        <f>NMM!N76</f>
        <v/>
      </c>
      <c r="O167" s="17" t="str">
        <f>NMM!O76</f>
        <v/>
      </c>
      <c r="P167" s="17" t="str">
        <f>NMM!P76</f>
        <v/>
      </c>
      <c r="Q167" s="17" t="str">
        <f>NMM!Q76</f>
        <v/>
      </c>
    </row>
    <row r="168" spans="1:17" x14ac:dyDescent="0.25">
      <c r="A168" s="21" t="s">
        <v>37</v>
      </c>
      <c r="B168" s="17" t="str">
        <f>NMM!B77</f>
        <v/>
      </c>
      <c r="C168" s="17" t="str">
        <f>NMM!C77</f>
        <v/>
      </c>
      <c r="D168" s="17" t="str">
        <f>NMM!D77</f>
        <v/>
      </c>
      <c r="E168" s="17" t="str">
        <f>NMM!E77</f>
        <v/>
      </c>
      <c r="F168" s="17" t="str">
        <f>NMM!F77</f>
        <v/>
      </c>
      <c r="G168" s="17" t="str">
        <f>NMM!G77</f>
        <v/>
      </c>
      <c r="H168" s="17" t="str">
        <f>NMM!H77</f>
        <v/>
      </c>
      <c r="I168" s="17" t="str">
        <f>NMM!I77</f>
        <v/>
      </c>
      <c r="J168" s="17" t="str">
        <f>NMM!J77</f>
        <v/>
      </c>
      <c r="K168" s="17" t="str">
        <f>NMM!K77</f>
        <v/>
      </c>
      <c r="L168" s="17" t="str">
        <f>NMM!L77</f>
        <v/>
      </c>
      <c r="M168" s="17" t="str">
        <f>NMM!M77</f>
        <v/>
      </c>
      <c r="N168" s="17" t="str">
        <f>NMM!N77</f>
        <v/>
      </c>
      <c r="O168" s="17" t="str">
        <f>NMM!O77</f>
        <v/>
      </c>
      <c r="P168" s="17" t="str">
        <f>NMM!P77</f>
        <v/>
      </c>
      <c r="Q168" s="17" t="str">
        <f>NMM!Q77</f>
        <v/>
      </c>
    </row>
    <row r="169" spans="1:17" x14ac:dyDescent="0.25">
      <c r="A169" s="21" t="s">
        <v>57</v>
      </c>
      <c r="B169" s="17" t="str">
        <f>NMM!B78</f>
        <v/>
      </c>
      <c r="C169" s="17" t="str">
        <f>NMM!C78</f>
        <v/>
      </c>
      <c r="D169" s="17" t="str">
        <f>NMM!D78</f>
        <v/>
      </c>
      <c r="E169" s="17" t="str">
        <f>NMM!E78</f>
        <v/>
      </c>
      <c r="F169" s="17" t="str">
        <f>NMM!F78</f>
        <v/>
      </c>
      <c r="G169" s="17" t="str">
        <f>NMM!G78</f>
        <v/>
      </c>
      <c r="H169" s="17" t="str">
        <f>NMM!H78</f>
        <v/>
      </c>
      <c r="I169" s="17" t="str">
        <f>NMM!I78</f>
        <v/>
      </c>
      <c r="J169" s="17" t="str">
        <f>NMM!J78</f>
        <v/>
      </c>
      <c r="K169" s="17" t="str">
        <f>NMM!K78</f>
        <v/>
      </c>
      <c r="L169" s="17" t="str">
        <f>NMM!L78</f>
        <v/>
      </c>
      <c r="M169" s="17" t="str">
        <f>NMM!M78</f>
        <v/>
      </c>
      <c r="N169" s="17" t="str">
        <f>NMM!N78</f>
        <v/>
      </c>
      <c r="O169" s="17" t="str">
        <f>NMM!O78</f>
        <v/>
      </c>
      <c r="P169" s="17" t="str">
        <f>NMM!P78</f>
        <v/>
      </c>
      <c r="Q169" s="17" t="str">
        <f>NMM!Q78</f>
        <v/>
      </c>
    </row>
    <row r="170" spans="1:17" x14ac:dyDescent="0.25">
      <c r="A170" s="23" t="s">
        <v>9</v>
      </c>
      <c r="B170" s="22" t="str">
        <f>PPA!B73</f>
        <v/>
      </c>
      <c r="C170" s="22" t="str">
        <f>PPA!C73</f>
        <v/>
      </c>
      <c r="D170" s="22" t="str">
        <f>PPA!D73</f>
        <v/>
      </c>
      <c r="E170" s="22" t="str">
        <f>PPA!E73</f>
        <v/>
      </c>
      <c r="F170" s="22" t="str">
        <f>PPA!F73</f>
        <v/>
      </c>
      <c r="G170" s="22" t="str">
        <f>PPA!G73</f>
        <v/>
      </c>
      <c r="H170" s="22" t="str">
        <f>PPA!H73</f>
        <v/>
      </c>
      <c r="I170" s="22" t="str">
        <f>PPA!I73</f>
        <v/>
      </c>
      <c r="J170" s="22" t="str">
        <f>PPA!J73</f>
        <v/>
      </c>
      <c r="K170" s="22" t="str">
        <f>PPA!K73</f>
        <v/>
      </c>
      <c r="L170" s="22">
        <f>PPA!L73</f>
        <v>0</v>
      </c>
      <c r="M170" s="22">
        <f>PPA!M73</f>
        <v>0</v>
      </c>
      <c r="N170" s="22">
        <f>PPA!N73</f>
        <v>0</v>
      </c>
      <c r="O170" s="22">
        <f>PPA!O73</f>
        <v>0</v>
      </c>
      <c r="P170" s="22">
        <f>PPA!P73</f>
        <v>0</v>
      </c>
      <c r="Q170" s="22">
        <f>PPA!Q73</f>
        <v>0</v>
      </c>
    </row>
    <row r="171" spans="1:17" x14ac:dyDescent="0.25">
      <c r="A171" s="21" t="s">
        <v>35</v>
      </c>
      <c r="B171" s="17" t="str">
        <f>PPA!B74</f>
        <v/>
      </c>
      <c r="C171" s="17" t="str">
        <f>PPA!C74</f>
        <v/>
      </c>
      <c r="D171" s="17" t="str">
        <f>PPA!D74</f>
        <v/>
      </c>
      <c r="E171" s="17" t="str">
        <f>PPA!E74</f>
        <v/>
      </c>
      <c r="F171" s="17" t="str">
        <f>PPA!F74</f>
        <v/>
      </c>
      <c r="G171" s="17" t="str">
        <f>PPA!G74</f>
        <v/>
      </c>
      <c r="H171" s="17" t="str">
        <f>PPA!H74</f>
        <v/>
      </c>
      <c r="I171" s="17" t="str">
        <f>PPA!I74</f>
        <v/>
      </c>
      <c r="J171" s="17" t="str">
        <f>PPA!J74</f>
        <v/>
      </c>
      <c r="K171" s="17" t="str">
        <f>PPA!K74</f>
        <v/>
      </c>
      <c r="L171" s="17" t="str">
        <f>PPA!L74</f>
        <v/>
      </c>
      <c r="M171" s="17" t="str">
        <f>PPA!M74</f>
        <v/>
      </c>
      <c r="N171" s="17" t="str">
        <f>PPA!N74</f>
        <v/>
      </c>
      <c r="O171" s="17" t="str">
        <f>PPA!O74</f>
        <v/>
      </c>
      <c r="P171" s="17" t="str">
        <f>PPA!P74</f>
        <v/>
      </c>
      <c r="Q171" s="17" t="str">
        <f>PPA!Q74</f>
        <v/>
      </c>
    </row>
    <row r="172" spans="1:17" x14ac:dyDescent="0.25">
      <c r="A172" s="21" t="s">
        <v>56</v>
      </c>
      <c r="B172" s="17" t="str">
        <f>PPA!B75</f>
        <v/>
      </c>
      <c r="C172" s="17" t="str">
        <f>PPA!C75</f>
        <v/>
      </c>
      <c r="D172" s="17" t="str">
        <f>PPA!D75</f>
        <v/>
      </c>
      <c r="E172" s="17" t="str">
        <f>PPA!E75</f>
        <v/>
      </c>
      <c r="F172" s="17" t="str">
        <f>PPA!F75</f>
        <v/>
      </c>
      <c r="G172" s="17" t="str">
        <f>PPA!G75</f>
        <v/>
      </c>
      <c r="H172" s="17" t="str">
        <f>PPA!H75</f>
        <v/>
      </c>
      <c r="I172" s="17" t="str">
        <f>PPA!I75</f>
        <v/>
      </c>
      <c r="J172" s="17" t="str">
        <f>PPA!J75</f>
        <v/>
      </c>
      <c r="K172" s="17" t="str">
        <f>PPA!K75</f>
        <v/>
      </c>
      <c r="L172" s="17" t="str">
        <f>PPA!L75</f>
        <v/>
      </c>
      <c r="M172" s="17" t="str">
        <f>PPA!M75</f>
        <v/>
      </c>
      <c r="N172" s="17" t="str">
        <f>PPA!N75</f>
        <v/>
      </c>
      <c r="O172" s="17" t="str">
        <f>PPA!O75</f>
        <v/>
      </c>
      <c r="P172" s="17" t="str">
        <f>PPA!P75</f>
        <v/>
      </c>
      <c r="Q172" s="17" t="str">
        <f>PPA!Q75</f>
        <v/>
      </c>
    </row>
    <row r="173" spans="1:17" x14ac:dyDescent="0.25">
      <c r="A173" s="21" t="s">
        <v>55</v>
      </c>
      <c r="B173" s="17" t="str">
        <f>PPA!B76</f>
        <v/>
      </c>
      <c r="C173" s="17" t="str">
        <f>PPA!C76</f>
        <v/>
      </c>
      <c r="D173" s="17" t="str">
        <f>PPA!D76</f>
        <v/>
      </c>
      <c r="E173" s="17" t="str">
        <f>PPA!E76</f>
        <v/>
      </c>
      <c r="F173" s="17" t="str">
        <f>PPA!F76</f>
        <v/>
      </c>
      <c r="G173" s="17" t="str">
        <f>PPA!G76</f>
        <v/>
      </c>
      <c r="H173" s="17" t="str">
        <f>PPA!H76</f>
        <v/>
      </c>
      <c r="I173" s="17" t="str">
        <f>PPA!I76</f>
        <v/>
      </c>
      <c r="J173" s="17" t="str">
        <f>PPA!J76</f>
        <v/>
      </c>
      <c r="K173" s="17" t="str">
        <f>PPA!K76</f>
        <v/>
      </c>
      <c r="L173" s="17">
        <f>PPA!L76</f>
        <v>0</v>
      </c>
      <c r="M173" s="17">
        <f>PPA!M76</f>
        <v>0</v>
      </c>
      <c r="N173" s="17">
        <f>PPA!N76</f>
        <v>0</v>
      </c>
      <c r="O173" s="17">
        <f>PPA!O76</f>
        <v>0</v>
      </c>
      <c r="P173" s="17">
        <f>PPA!P76</f>
        <v>0</v>
      </c>
      <c r="Q173" s="17">
        <f>PPA!Q76</f>
        <v>0</v>
      </c>
    </row>
    <row r="174" spans="1:17" x14ac:dyDescent="0.25">
      <c r="A174" s="20" t="s">
        <v>54</v>
      </c>
      <c r="B174" s="19" t="str">
        <f>FBT!B$37</f>
        <v/>
      </c>
      <c r="C174" s="19" t="str">
        <f>FBT!C$37</f>
        <v/>
      </c>
      <c r="D174" s="19" t="str">
        <f>FBT!D$37</f>
        <v/>
      </c>
      <c r="E174" s="19" t="str">
        <f>FBT!E$37</f>
        <v/>
      </c>
      <c r="F174" s="19" t="str">
        <f>FBT!F$37</f>
        <v/>
      </c>
      <c r="G174" s="19" t="str">
        <f>FBT!G$37</f>
        <v/>
      </c>
      <c r="H174" s="19" t="str">
        <f>FBT!H$37</f>
        <v/>
      </c>
      <c r="I174" s="19" t="str">
        <f>FBT!I$37</f>
        <v/>
      </c>
      <c r="J174" s="19" t="str">
        <f>FBT!J$37</f>
        <v/>
      </c>
      <c r="K174" s="19" t="str">
        <f>FBT!K$37</f>
        <v/>
      </c>
      <c r="L174" s="19">
        <f>FBT!L$37</f>
        <v>0</v>
      </c>
      <c r="M174" s="19">
        <f>FBT!M$37</f>
        <v>0</v>
      </c>
      <c r="N174" s="19">
        <f>FBT!N$37</f>
        <v>0</v>
      </c>
      <c r="O174" s="19">
        <f>FBT!O$37</f>
        <v>0</v>
      </c>
      <c r="P174" s="19">
        <f>FBT!P$37</f>
        <v>0</v>
      </c>
      <c r="Q174" s="19">
        <f>FBT!Q$37</f>
        <v>0</v>
      </c>
    </row>
    <row r="175" spans="1:17" x14ac:dyDescent="0.25">
      <c r="A175" s="18" t="s">
        <v>53</v>
      </c>
      <c r="B175" s="17" t="str">
        <f>TRE!B$37</f>
        <v/>
      </c>
      <c r="C175" s="17" t="str">
        <f>TRE!C$37</f>
        <v/>
      </c>
      <c r="D175" s="17" t="str">
        <f>TRE!D$37</f>
        <v/>
      </c>
      <c r="E175" s="17" t="str">
        <f>TRE!E$37</f>
        <v/>
      </c>
      <c r="F175" s="17" t="str">
        <f>TRE!F$37</f>
        <v/>
      </c>
      <c r="G175" s="17" t="str">
        <f>TRE!G$37</f>
        <v/>
      </c>
      <c r="H175" s="17" t="str">
        <f>TRE!H$37</f>
        <v/>
      </c>
      <c r="I175" s="17" t="str">
        <f>TRE!I$37</f>
        <v/>
      </c>
      <c r="J175" s="17" t="str">
        <f>TRE!J$37</f>
        <v/>
      </c>
      <c r="K175" s="17" t="str">
        <f>TRE!K$37</f>
        <v/>
      </c>
      <c r="L175" s="17">
        <f>TRE!L$37</f>
        <v>0</v>
      </c>
      <c r="M175" s="17">
        <f>TRE!M$37</f>
        <v>0</v>
      </c>
      <c r="N175" s="17">
        <f>TRE!N$37</f>
        <v>0</v>
      </c>
      <c r="O175" s="17">
        <f>TRE!O$37</f>
        <v>0</v>
      </c>
      <c r="P175" s="17">
        <f>TRE!P$37</f>
        <v>0</v>
      </c>
      <c r="Q175" s="17">
        <f>TRE!Q$37</f>
        <v>0</v>
      </c>
    </row>
    <row r="176" spans="1:17" x14ac:dyDescent="0.25">
      <c r="A176" s="18" t="s">
        <v>52</v>
      </c>
      <c r="B176" s="17" t="str">
        <f>MAE!B$37</f>
        <v/>
      </c>
      <c r="C176" s="17" t="str">
        <f>MAE!C$37</f>
        <v/>
      </c>
      <c r="D176" s="17" t="str">
        <f>MAE!D$37</f>
        <v/>
      </c>
      <c r="E176" s="17" t="str">
        <f>MAE!E$37</f>
        <v/>
      </c>
      <c r="F176" s="17" t="str">
        <f>MAE!F$37</f>
        <v/>
      </c>
      <c r="G176" s="17" t="str">
        <f>MAE!G$37</f>
        <v/>
      </c>
      <c r="H176" s="17" t="str">
        <f>MAE!H$37</f>
        <v/>
      </c>
      <c r="I176" s="17" t="str">
        <f>MAE!I$37</f>
        <v/>
      </c>
      <c r="J176" s="17" t="str">
        <f>MAE!J$37</f>
        <v/>
      </c>
      <c r="K176" s="17" t="str">
        <f>MAE!K$37</f>
        <v/>
      </c>
      <c r="L176" s="17">
        <f>MAE!L$37</f>
        <v>0</v>
      </c>
      <c r="M176" s="17">
        <f>MAE!M$37</f>
        <v>0</v>
      </c>
      <c r="N176" s="17">
        <f>MAE!N$37</f>
        <v>0</v>
      </c>
      <c r="O176" s="17">
        <f>MAE!O$37</f>
        <v>0</v>
      </c>
      <c r="P176" s="17">
        <f>MAE!P$37</f>
        <v>0</v>
      </c>
      <c r="Q176" s="17">
        <f>MAE!Q$37</f>
        <v>0</v>
      </c>
    </row>
    <row r="177" spans="1:17" x14ac:dyDescent="0.25">
      <c r="A177" s="18" t="s">
        <v>51</v>
      </c>
      <c r="B177" s="17" t="str">
        <f>TEL!B$37</f>
        <v/>
      </c>
      <c r="C177" s="17" t="str">
        <f>TEL!C$37</f>
        <v/>
      </c>
      <c r="D177" s="17" t="str">
        <f>TEL!D$37</f>
        <v/>
      </c>
      <c r="E177" s="17" t="str">
        <f>TEL!E$37</f>
        <v/>
      </c>
      <c r="F177" s="17" t="str">
        <f>TEL!F$37</f>
        <v/>
      </c>
      <c r="G177" s="17" t="str">
        <f>TEL!G$37</f>
        <v/>
      </c>
      <c r="H177" s="17" t="str">
        <f>TEL!H$37</f>
        <v/>
      </c>
      <c r="I177" s="17" t="str">
        <f>TEL!I$37</f>
        <v/>
      </c>
      <c r="J177" s="17" t="str">
        <f>TEL!J$37</f>
        <v/>
      </c>
      <c r="K177" s="17" t="str">
        <f>TEL!K$37</f>
        <v/>
      </c>
      <c r="L177" s="17">
        <f>TEL!L$37</f>
        <v>0</v>
      </c>
      <c r="M177" s="17">
        <f>TEL!M$37</f>
        <v>0</v>
      </c>
      <c r="N177" s="17">
        <f>TEL!N$37</f>
        <v>0</v>
      </c>
      <c r="O177" s="17">
        <f>TEL!O$37</f>
        <v>0</v>
      </c>
      <c r="P177" s="17">
        <f>TEL!P$37</f>
        <v>0</v>
      </c>
      <c r="Q177" s="17">
        <f>TEL!Q$37</f>
        <v>0</v>
      </c>
    </row>
    <row r="178" spans="1:17" x14ac:dyDescent="0.25">
      <c r="A178" s="18" t="s">
        <v>50</v>
      </c>
      <c r="B178" s="17" t="str">
        <f>WWP!B$37</f>
        <v/>
      </c>
      <c r="C178" s="17" t="str">
        <f>WWP!C$37</f>
        <v/>
      </c>
      <c r="D178" s="17" t="str">
        <f>WWP!D$37</f>
        <v/>
      </c>
      <c r="E178" s="17" t="str">
        <f>WWP!E$37</f>
        <v/>
      </c>
      <c r="F178" s="17" t="str">
        <f>WWP!F$37</f>
        <v/>
      </c>
      <c r="G178" s="17" t="str">
        <f>WWP!G$37</f>
        <v/>
      </c>
      <c r="H178" s="17" t="str">
        <f>WWP!H$37</f>
        <v/>
      </c>
      <c r="I178" s="17" t="str">
        <f>WWP!I$37</f>
        <v/>
      </c>
      <c r="J178" s="17" t="str">
        <f>WWP!J$37</f>
        <v/>
      </c>
      <c r="K178" s="17" t="str">
        <f>WWP!K$37</f>
        <v/>
      </c>
      <c r="L178" s="17" t="str">
        <f>WWP!L$37</f>
        <v/>
      </c>
      <c r="M178" s="17" t="str">
        <f>WWP!M$37</f>
        <v/>
      </c>
      <c r="N178" s="17" t="str">
        <f>WWP!N$37</f>
        <v/>
      </c>
      <c r="O178" s="17" t="str">
        <f>WWP!O$37</f>
        <v/>
      </c>
      <c r="P178" s="17" t="str">
        <f>WWP!P$37</f>
        <v/>
      </c>
      <c r="Q178" s="17" t="str">
        <f>WWP!Q$37</f>
        <v/>
      </c>
    </row>
    <row r="179" spans="1:17" x14ac:dyDescent="0.25">
      <c r="A179" s="16" t="s">
        <v>49</v>
      </c>
      <c r="B179" s="15">
        <f>OIS!B$37</f>
        <v>0</v>
      </c>
      <c r="C179" s="15">
        <f>OIS!C$37</f>
        <v>0</v>
      </c>
      <c r="D179" s="15">
        <f>OIS!D$37</f>
        <v>0</v>
      </c>
      <c r="E179" s="15">
        <f>OIS!E$37</f>
        <v>0</v>
      </c>
      <c r="F179" s="15">
        <f>OIS!F$37</f>
        <v>0</v>
      </c>
      <c r="G179" s="15">
        <f>OIS!G$37</f>
        <v>0</v>
      </c>
      <c r="H179" s="15">
        <f>OIS!H$37</f>
        <v>0</v>
      </c>
      <c r="I179" s="15">
        <f>OIS!I$37</f>
        <v>0</v>
      </c>
      <c r="J179" s="15">
        <f>OIS!J$37</f>
        <v>0</v>
      </c>
      <c r="K179" s="15">
        <f>OIS!K$37</f>
        <v>1.2639066844544407</v>
      </c>
      <c r="L179" s="15">
        <f>OIS!L$37</f>
        <v>1.5862526475723773</v>
      </c>
      <c r="M179" s="15">
        <f>OIS!M$37</f>
        <v>1.0209043006898471</v>
      </c>
      <c r="N179" s="15">
        <f>OIS!N$37</f>
        <v>1.472993819498873</v>
      </c>
      <c r="O179" s="15">
        <f>OIS!O$37</f>
        <v>1.3634330805364723</v>
      </c>
      <c r="P179" s="15">
        <f>OIS!P$37</f>
        <v>1.5298374493767333</v>
      </c>
      <c r="Q179" s="15">
        <f>OIS!Q$37</f>
        <v>1.5057103273278205</v>
      </c>
    </row>
  </sheetData>
  <pageMargins left="0.39370078740157483" right="0.39370078740157483" top="0.39370078740157483" bottom="0.39370078740157483" header="0.31496062992125984" footer="0.31496062992125984"/>
  <pageSetup paperSize="9" scale="57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theme="6" tint="0.59999389629810485"/>
    <pageSetUpPr fitToPage="1"/>
  </sheetPr>
  <dimension ref="A1:Q12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297"/>
      <c r="C3" s="297"/>
      <c r="D3" s="297"/>
      <c r="E3" s="297"/>
      <c r="F3" s="297"/>
      <c r="G3" s="297"/>
      <c r="H3" s="297"/>
      <c r="I3" s="297"/>
      <c r="J3" s="297"/>
      <c r="K3" s="297"/>
      <c r="L3" s="297"/>
      <c r="M3" s="297"/>
      <c r="N3" s="297"/>
      <c r="O3" s="297"/>
      <c r="P3" s="297"/>
      <c r="Q3" s="297"/>
    </row>
    <row r="5" spans="1:17" ht="12.75" x14ac:dyDescent="0.25">
      <c r="A5" s="97" t="s">
        <v>8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263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277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276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2" t="s">
        <v>275</v>
      </c>
      <c r="B23" s="264">
        <v>0</v>
      </c>
      <c r="C23" s="264">
        <v>0</v>
      </c>
      <c r="D23" s="264">
        <v>0</v>
      </c>
      <c r="E23" s="264">
        <v>0</v>
      </c>
      <c r="F23" s="264">
        <v>0</v>
      </c>
      <c r="G23" s="264">
        <v>0</v>
      </c>
      <c r="H23" s="264">
        <v>0</v>
      </c>
      <c r="I23" s="264">
        <v>0</v>
      </c>
      <c r="J23" s="264">
        <v>0</v>
      </c>
      <c r="K23" s="264">
        <v>0</v>
      </c>
      <c r="L23" s="264">
        <v>0</v>
      </c>
      <c r="M23" s="264">
        <v>0</v>
      </c>
      <c r="N23" s="264">
        <v>0</v>
      </c>
      <c r="O23" s="264">
        <v>0</v>
      </c>
      <c r="P23" s="264">
        <v>0</v>
      </c>
      <c r="Q23" s="264">
        <v>0</v>
      </c>
    </row>
    <row r="24" spans="1:17" x14ac:dyDescent="0.25">
      <c r="A24" s="156" t="s">
        <v>262</v>
      </c>
      <c r="B24" s="204">
        <v>0</v>
      </c>
      <c r="C24" s="204">
        <v>0</v>
      </c>
      <c r="D24" s="204">
        <v>0</v>
      </c>
      <c r="E24" s="204">
        <v>0</v>
      </c>
      <c r="F24" s="204">
        <v>0</v>
      </c>
      <c r="G24" s="204">
        <v>0</v>
      </c>
      <c r="H24" s="204">
        <v>0</v>
      </c>
      <c r="I24" s="204">
        <v>0</v>
      </c>
      <c r="J24" s="204">
        <v>0</v>
      </c>
      <c r="K24" s="204">
        <v>0</v>
      </c>
      <c r="L24" s="204">
        <v>0</v>
      </c>
      <c r="M24" s="204">
        <v>0</v>
      </c>
      <c r="N24" s="204">
        <v>0</v>
      </c>
      <c r="O24" s="204">
        <v>0</v>
      </c>
      <c r="P24" s="204">
        <v>0</v>
      </c>
      <c r="Q24" s="204">
        <v>0</v>
      </c>
    </row>
    <row r="25" spans="1:17" x14ac:dyDescent="0.25">
      <c r="A25" s="152" t="s">
        <v>274</v>
      </c>
      <c r="B25" s="264">
        <v>0</v>
      </c>
      <c r="C25" s="264">
        <v>0</v>
      </c>
      <c r="D25" s="264">
        <v>0</v>
      </c>
      <c r="E25" s="264">
        <v>0</v>
      </c>
      <c r="F25" s="264">
        <v>0</v>
      </c>
      <c r="G25" s="264">
        <v>0</v>
      </c>
      <c r="H25" s="264">
        <v>0</v>
      </c>
      <c r="I25" s="264">
        <v>0</v>
      </c>
      <c r="J25" s="264">
        <v>0</v>
      </c>
      <c r="K25" s="264">
        <v>0</v>
      </c>
      <c r="L25" s="264">
        <v>0</v>
      </c>
      <c r="M25" s="264">
        <v>0</v>
      </c>
      <c r="N25" s="264">
        <v>0</v>
      </c>
      <c r="O25" s="264">
        <v>0</v>
      </c>
      <c r="P25" s="264">
        <v>0</v>
      </c>
      <c r="Q25" s="264">
        <v>0</v>
      </c>
    </row>
    <row r="26" spans="1:17" x14ac:dyDescent="0.25">
      <c r="A26" s="154" t="s">
        <v>33</v>
      </c>
      <c r="B26" s="83">
        <v>0</v>
      </c>
      <c r="C26" s="83">
        <v>0</v>
      </c>
      <c r="D26" s="83">
        <v>0</v>
      </c>
      <c r="E26" s="83">
        <v>0</v>
      </c>
      <c r="F26" s="83">
        <v>0</v>
      </c>
      <c r="G26" s="83">
        <v>0</v>
      </c>
      <c r="H26" s="83">
        <v>0</v>
      </c>
      <c r="I26" s="83">
        <v>0</v>
      </c>
      <c r="J26" s="83">
        <v>0</v>
      </c>
      <c r="K26" s="83">
        <v>0</v>
      </c>
      <c r="L26" s="83">
        <v>0</v>
      </c>
      <c r="M26" s="83">
        <v>0</v>
      </c>
      <c r="N26" s="83">
        <v>0</v>
      </c>
      <c r="O26" s="83">
        <v>0</v>
      </c>
      <c r="P26" s="83">
        <v>0</v>
      </c>
      <c r="Q26" s="83">
        <v>0</v>
      </c>
    </row>
    <row r="27" spans="1:17" x14ac:dyDescent="0.25">
      <c r="A27" s="154" t="s">
        <v>30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154" t="s">
        <v>125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29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26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2" t="s">
        <v>273</v>
      </c>
      <c r="B31" s="264">
        <v>0</v>
      </c>
      <c r="C31" s="264">
        <v>0</v>
      </c>
      <c r="D31" s="264">
        <v>0</v>
      </c>
      <c r="E31" s="264">
        <v>0</v>
      </c>
      <c r="F31" s="264">
        <v>0</v>
      </c>
      <c r="G31" s="264">
        <v>0</v>
      </c>
      <c r="H31" s="264">
        <v>0</v>
      </c>
      <c r="I31" s="264">
        <v>0</v>
      </c>
      <c r="J31" s="264">
        <v>0</v>
      </c>
      <c r="K31" s="264">
        <v>0</v>
      </c>
      <c r="L31" s="264">
        <v>0</v>
      </c>
      <c r="M31" s="264">
        <v>0</v>
      </c>
      <c r="N31" s="264">
        <v>0</v>
      </c>
      <c r="O31" s="264">
        <v>0</v>
      </c>
      <c r="P31" s="264">
        <v>0</v>
      </c>
      <c r="Q31" s="264">
        <v>0</v>
      </c>
    </row>
    <row r="32" spans="1:17" x14ac:dyDescent="0.25">
      <c r="A32" s="152" t="s">
        <v>272</v>
      </c>
      <c r="B32" s="264">
        <v>0</v>
      </c>
      <c r="C32" s="264">
        <v>0</v>
      </c>
      <c r="D32" s="264">
        <v>0</v>
      </c>
      <c r="E32" s="264">
        <v>0</v>
      </c>
      <c r="F32" s="264">
        <v>0</v>
      </c>
      <c r="G32" s="264">
        <v>0</v>
      </c>
      <c r="H32" s="264">
        <v>0</v>
      </c>
      <c r="I32" s="264">
        <v>0</v>
      </c>
      <c r="J32" s="264">
        <v>0</v>
      </c>
      <c r="K32" s="264">
        <v>0</v>
      </c>
      <c r="L32" s="264">
        <v>0</v>
      </c>
      <c r="M32" s="264">
        <v>0</v>
      </c>
      <c r="N32" s="264">
        <v>0</v>
      </c>
      <c r="O32" s="264">
        <v>0</v>
      </c>
      <c r="P32" s="264">
        <v>0</v>
      </c>
      <c r="Q32" s="264">
        <v>0</v>
      </c>
    </row>
    <row r="33" spans="1:17" x14ac:dyDescent="0.25">
      <c r="A33" s="156" t="s">
        <v>261</v>
      </c>
      <c r="B33" s="204">
        <v>0</v>
      </c>
      <c r="C33" s="204">
        <v>0</v>
      </c>
      <c r="D33" s="204">
        <v>0</v>
      </c>
      <c r="E33" s="204">
        <v>0</v>
      </c>
      <c r="F33" s="204">
        <v>0</v>
      </c>
      <c r="G33" s="204">
        <v>0</v>
      </c>
      <c r="H33" s="204">
        <v>0</v>
      </c>
      <c r="I33" s="204">
        <v>0</v>
      </c>
      <c r="J33" s="204">
        <v>0</v>
      </c>
      <c r="K33" s="204">
        <v>0</v>
      </c>
      <c r="L33" s="204">
        <v>0</v>
      </c>
      <c r="M33" s="204">
        <v>0</v>
      </c>
      <c r="N33" s="204">
        <v>0</v>
      </c>
      <c r="O33" s="204">
        <v>0</v>
      </c>
      <c r="P33" s="204">
        <v>0</v>
      </c>
      <c r="Q33" s="204">
        <v>0</v>
      </c>
    </row>
    <row r="34" spans="1:17" x14ac:dyDescent="0.25">
      <c r="A34" s="150" t="s">
        <v>33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150" t="s">
        <v>31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30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125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29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28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26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25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86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22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6" t="s">
        <v>260</v>
      </c>
      <c r="B44" s="204">
        <v>0</v>
      </c>
      <c r="C44" s="204">
        <v>0</v>
      </c>
      <c r="D44" s="204">
        <v>0</v>
      </c>
      <c r="E44" s="204">
        <v>0</v>
      </c>
      <c r="F44" s="204">
        <v>0</v>
      </c>
      <c r="G44" s="204">
        <v>0</v>
      </c>
      <c r="H44" s="204">
        <v>0</v>
      </c>
      <c r="I44" s="204">
        <v>0</v>
      </c>
      <c r="J44" s="204">
        <v>0</v>
      </c>
      <c r="K44" s="204">
        <v>0</v>
      </c>
      <c r="L44" s="204">
        <v>0</v>
      </c>
      <c r="M44" s="204">
        <v>0</v>
      </c>
      <c r="N44" s="204">
        <v>0</v>
      </c>
      <c r="O44" s="204">
        <v>0</v>
      </c>
      <c r="P44" s="204">
        <v>0</v>
      </c>
      <c r="Q44" s="204">
        <v>0</v>
      </c>
    </row>
    <row r="45" spans="1:17" x14ac:dyDescent="0.25">
      <c r="A45" s="299" t="s">
        <v>271</v>
      </c>
      <c r="B45" s="298">
        <v>0</v>
      </c>
      <c r="C45" s="298">
        <v>0</v>
      </c>
      <c r="D45" s="298">
        <v>0</v>
      </c>
      <c r="E45" s="298">
        <v>0</v>
      </c>
      <c r="F45" s="298">
        <v>0</v>
      </c>
      <c r="G45" s="298">
        <v>0</v>
      </c>
      <c r="H45" s="298">
        <v>0</v>
      </c>
      <c r="I45" s="298">
        <v>0</v>
      </c>
      <c r="J45" s="298">
        <v>0</v>
      </c>
      <c r="K45" s="298">
        <v>0</v>
      </c>
      <c r="L45" s="298">
        <v>0</v>
      </c>
      <c r="M45" s="298">
        <v>0</v>
      </c>
      <c r="N45" s="298">
        <v>0</v>
      </c>
      <c r="O45" s="298">
        <v>0</v>
      </c>
      <c r="P45" s="298">
        <v>0</v>
      </c>
      <c r="Q45" s="298">
        <v>0</v>
      </c>
    </row>
    <row r="46" spans="1:17" x14ac:dyDescent="0.25">
      <c r="A46" s="154" t="s">
        <v>33</v>
      </c>
      <c r="B46" s="83">
        <v>0</v>
      </c>
      <c r="C46" s="83">
        <v>0</v>
      </c>
      <c r="D46" s="83">
        <v>0</v>
      </c>
      <c r="E46" s="83">
        <v>0</v>
      </c>
      <c r="F46" s="83">
        <v>0</v>
      </c>
      <c r="G46" s="83">
        <v>0</v>
      </c>
      <c r="H46" s="83">
        <v>0</v>
      </c>
      <c r="I46" s="83">
        <v>0</v>
      </c>
      <c r="J46" s="83">
        <v>0</v>
      </c>
      <c r="K46" s="83">
        <v>0</v>
      </c>
      <c r="L46" s="83">
        <v>0</v>
      </c>
      <c r="M46" s="83">
        <v>0</v>
      </c>
      <c r="N46" s="83">
        <v>0</v>
      </c>
      <c r="O46" s="83">
        <v>0</v>
      </c>
      <c r="P46" s="83">
        <v>0</v>
      </c>
      <c r="Q46" s="83">
        <v>0</v>
      </c>
    </row>
    <row r="47" spans="1:17" x14ac:dyDescent="0.25">
      <c r="A47" s="154" t="s">
        <v>30</v>
      </c>
      <c r="B47" s="83">
        <v>0</v>
      </c>
      <c r="C47" s="83">
        <v>0</v>
      </c>
      <c r="D47" s="83">
        <v>0</v>
      </c>
      <c r="E47" s="83">
        <v>0</v>
      </c>
      <c r="F47" s="83">
        <v>0</v>
      </c>
      <c r="G47" s="83">
        <v>0</v>
      </c>
      <c r="H47" s="83">
        <v>0</v>
      </c>
      <c r="I47" s="83">
        <v>0</v>
      </c>
      <c r="J47" s="83">
        <v>0</v>
      </c>
      <c r="K47" s="83">
        <v>0</v>
      </c>
      <c r="L47" s="83">
        <v>0</v>
      </c>
      <c r="M47" s="83">
        <v>0</v>
      </c>
      <c r="N47" s="83">
        <v>0</v>
      </c>
      <c r="O47" s="83">
        <v>0</v>
      </c>
      <c r="P47" s="83">
        <v>0</v>
      </c>
      <c r="Q47" s="83">
        <v>0</v>
      </c>
    </row>
    <row r="48" spans="1:17" x14ac:dyDescent="0.25">
      <c r="A48" s="154" t="s">
        <v>125</v>
      </c>
      <c r="B48" s="83">
        <v>0</v>
      </c>
      <c r="C48" s="83">
        <v>0</v>
      </c>
      <c r="D48" s="83">
        <v>0</v>
      </c>
      <c r="E48" s="83">
        <v>0</v>
      </c>
      <c r="F48" s="83">
        <v>0</v>
      </c>
      <c r="G48" s="83">
        <v>0</v>
      </c>
      <c r="H48" s="83">
        <v>0</v>
      </c>
      <c r="I48" s="83">
        <v>0</v>
      </c>
      <c r="J48" s="83">
        <v>0</v>
      </c>
      <c r="K48" s="83">
        <v>0</v>
      </c>
      <c r="L48" s="83">
        <v>0</v>
      </c>
      <c r="M48" s="83">
        <v>0</v>
      </c>
      <c r="N48" s="83">
        <v>0</v>
      </c>
      <c r="O48" s="83">
        <v>0</v>
      </c>
      <c r="P48" s="83">
        <v>0</v>
      </c>
      <c r="Q48" s="83">
        <v>0</v>
      </c>
    </row>
    <row r="49" spans="1:17" x14ac:dyDescent="0.25">
      <c r="A49" s="154" t="s">
        <v>29</v>
      </c>
      <c r="B49" s="83">
        <v>0</v>
      </c>
      <c r="C49" s="83">
        <v>0</v>
      </c>
      <c r="D49" s="83">
        <v>0</v>
      </c>
      <c r="E49" s="83">
        <v>0</v>
      </c>
      <c r="F49" s="83">
        <v>0</v>
      </c>
      <c r="G49" s="83">
        <v>0</v>
      </c>
      <c r="H49" s="83">
        <v>0</v>
      </c>
      <c r="I49" s="83">
        <v>0</v>
      </c>
      <c r="J49" s="83">
        <v>0</v>
      </c>
      <c r="K49" s="83">
        <v>0</v>
      </c>
      <c r="L49" s="83">
        <v>0</v>
      </c>
      <c r="M49" s="83">
        <v>0</v>
      </c>
      <c r="N49" s="83">
        <v>0</v>
      </c>
      <c r="O49" s="83">
        <v>0</v>
      </c>
      <c r="P49" s="83">
        <v>0</v>
      </c>
      <c r="Q49" s="83">
        <v>0</v>
      </c>
    </row>
    <row r="50" spans="1:17" x14ac:dyDescent="0.25">
      <c r="A50" s="154" t="s">
        <v>26</v>
      </c>
      <c r="B50" s="83">
        <v>0</v>
      </c>
      <c r="C50" s="83">
        <v>0</v>
      </c>
      <c r="D50" s="83">
        <v>0</v>
      </c>
      <c r="E50" s="83">
        <v>0</v>
      </c>
      <c r="F50" s="83">
        <v>0</v>
      </c>
      <c r="G50" s="83">
        <v>0</v>
      </c>
      <c r="H50" s="83">
        <v>0</v>
      </c>
      <c r="I50" s="83">
        <v>0</v>
      </c>
      <c r="J50" s="83">
        <v>0</v>
      </c>
      <c r="K50" s="83">
        <v>0</v>
      </c>
      <c r="L50" s="83">
        <v>0</v>
      </c>
      <c r="M50" s="83">
        <v>0</v>
      </c>
      <c r="N50" s="83">
        <v>0</v>
      </c>
      <c r="O50" s="83">
        <v>0</v>
      </c>
      <c r="P50" s="83">
        <v>0</v>
      </c>
      <c r="Q50" s="83">
        <v>0</v>
      </c>
    </row>
    <row r="51" spans="1:17" x14ac:dyDescent="0.25">
      <c r="A51" s="299" t="s">
        <v>270</v>
      </c>
      <c r="B51" s="298">
        <v>0</v>
      </c>
      <c r="C51" s="298">
        <v>0</v>
      </c>
      <c r="D51" s="298">
        <v>0</v>
      </c>
      <c r="E51" s="298">
        <v>0</v>
      </c>
      <c r="F51" s="298">
        <v>0</v>
      </c>
      <c r="G51" s="298">
        <v>0</v>
      </c>
      <c r="H51" s="298">
        <v>0</v>
      </c>
      <c r="I51" s="298">
        <v>0</v>
      </c>
      <c r="J51" s="298">
        <v>0</v>
      </c>
      <c r="K51" s="298">
        <v>0</v>
      </c>
      <c r="L51" s="298">
        <v>0</v>
      </c>
      <c r="M51" s="298">
        <v>0</v>
      </c>
      <c r="N51" s="298">
        <v>0</v>
      </c>
      <c r="O51" s="298">
        <v>0</v>
      </c>
      <c r="P51" s="298">
        <v>0</v>
      </c>
      <c r="Q51" s="298">
        <v>0</v>
      </c>
    </row>
    <row r="52" spans="1:17" x14ac:dyDescent="0.25">
      <c r="A52" s="150" t="s">
        <v>33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31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30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125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0" t="s">
        <v>29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28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26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86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22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303" t="s">
        <v>269</v>
      </c>
      <c r="B62" s="302">
        <v>0</v>
      </c>
      <c r="C62" s="302">
        <v>0</v>
      </c>
      <c r="D62" s="302">
        <v>0</v>
      </c>
      <c r="E62" s="302">
        <v>0</v>
      </c>
      <c r="F62" s="302">
        <v>0</v>
      </c>
      <c r="G62" s="302">
        <v>0</v>
      </c>
      <c r="H62" s="302">
        <v>0</v>
      </c>
      <c r="I62" s="302">
        <v>0</v>
      </c>
      <c r="J62" s="302">
        <v>0</v>
      </c>
      <c r="K62" s="302">
        <v>0</v>
      </c>
      <c r="L62" s="302">
        <v>0</v>
      </c>
      <c r="M62" s="302">
        <v>0</v>
      </c>
      <c r="N62" s="302">
        <v>0</v>
      </c>
      <c r="O62" s="302">
        <v>0</v>
      </c>
      <c r="P62" s="302">
        <v>0</v>
      </c>
      <c r="Q62" s="302">
        <v>0</v>
      </c>
    </row>
    <row r="63" spans="1:17" x14ac:dyDescent="0.25">
      <c r="A63" s="152" t="s">
        <v>268</v>
      </c>
      <c r="B63" s="151">
        <v>0</v>
      </c>
      <c r="C63" s="151">
        <v>0</v>
      </c>
      <c r="D63" s="151">
        <v>0</v>
      </c>
      <c r="E63" s="151">
        <v>0</v>
      </c>
      <c r="F63" s="151">
        <v>0</v>
      </c>
      <c r="G63" s="151">
        <v>0</v>
      </c>
      <c r="H63" s="151">
        <v>0</v>
      </c>
      <c r="I63" s="151">
        <v>0</v>
      </c>
      <c r="J63" s="151">
        <v>0</v>
      </c>
      <c r="K63" s="151">
        <v>0</v>
      </c>
      <c r="L63" s="151">
        <v>0</v>
      </c>
      <c r="M63" s="151">
        <v>0</v>
      </c>
      <c r="N63" s="151">
        <v>0</v>
      </c>
      <c r="O63" s="151">
        <v>0</v>
      </c>
      <c r="P63" s="151">
        <v>0</v>
      </c>
      <c r="Q63" s="151">
        <v>0</v>
      </c>
    </row>
    <row r="64" spans="1:17" x14ac:dyDescent="0.25">
      <c r="A64" s="301" t="s">
        <v>267</v>
      </c>
      <c r="B64" s="300">
        <v>0</v>
      </c>
      <c r="C64" s="300">
        <v>0</v>
      </c>
      <c r="D64" s="300">
        <v>0</v>
      </c>
      <c r="E64" s="300">
        <v>0</v>
      </c>
      <c r="F64" s="300">
        <v>0</v>
      </c>
      <c r="G64" s="300">
        <v>0</v>
      </c>
      <c r="H64" s="300">
        <v>0</v>
      </c>
      <c r="I64" s="300">
        <v>0</v>
      </c>
      <c r="J64" s="300">
        <v>0</v>
      </c>
      <c r="K64" s="300">
        <v>0</v>
      </c>
      <c r="L64" s="300">
        <v>0</v>
      </c>
      <c r="M64" s="300">
        <v>0</v>
      </c>
      <c r="N64" s="300">
        <v>0</v>
      </c>
      <c r="O64" s="300">
        <v>0</v>
      </c>
      <c r="P64" s="300">
        <v>0</v>
      </c>
      <c r="Q64" s="300">
        <v>0</v>
      </c>
    </row>
    <row r="65" spans="1:17" x14ac:dyDescent="0.25">
      <c r="A65" s="156" t="s">
        <v>259</v>
      </c>
      <c r="B65" s="204">
        <v>0</v>
      </c>
      <c r="C65" s="204">
        <v>0</v>
      </c>
      <c r="D65" s="204">
        <v>0</v>
      </c>
      <c r="E65" s="204">
        <v>0</v>
      </c>
      <c r="F65" s="204">
        <v>0</v>
      </c>
      <c r="G65" s="204">
        <v>0</v>
      </c>
      <c r="H65" s="204">
        <v>0</v>
      </c>
      <c r="I65" s="204">
        <v>0</v>
      </c>
      <c r="J65" s="204">
        <v>0</v>
      </c>
      <c r="K65" s="204">
        <v>0</v>
      </c>
      <c r="L65" s="204">
        <v>0</v>
      </c>
      <c r="M65" s="204">
        <v>0</v>
      </c>
      <c r="N65" s="204">
        <v>0</v>
      </c>
      <c r="O65" s="204">
        <v>0</v>
      </c>
      <c r="P65" s="204">
        <v>0</v>
      </c>
      <c r="Q65" s="204">
        <v>0</v>
      </c>
    </row>
    <row r="66" spans="1:17" x14ac:dyDescent="0.25">
      <c r="A66" s="299" t="s">
        <v>266</v>
      </c>
      <c r="B66" s="298">
        <v>0</v>
      </c>
      <c r="C66" s="298">
        <v>0</v>
      </c>
      <c r="D66" s="298">
        <v>0</v>
      </c>
      <c r="E66" s="298">
        <v>0</v>
      </c>
      <c r="F66" s="298">
        <v>0</v>
      </c>
      <c r="G66" s="298">
        <v>0</v>
      </c>
      <c r="H66" s="298">
        <v>0</v>
      </c>
      <c r="I66" s="298">
        <v>0</v>
      </c>
      <c r="J66" s="298">
        <v>0</v>
      </c>
      <c r="K66" s="298">
        <v>0</v>
      </c>
      <c r="L66" s="298">
        <v>0</v>
      </c>
      <c r="M66" s="298">
        <v>0</v>
      </c>
      <c r="N66" s="298">
        <v>0</v>
      </c>
      <c r="O66" s="298">
        <v>0</v>
      </c>
      <c r="P66" s="298">
        <v>0</v>
      </c>
      <c r="Q66" s="298">
        <v>0</v>
      </c>
    </row>
    <row r="67" spans="1:17" x14ac:dyDescent="0.25">
      <c r="A67" s="299" t="s">
        <v>265</v>
      </c>
      <c r="B67" s="298">
        <v>0</v>
      </c>
      <c r="C67" s="298">
        <v>0</v>
      </c>
      <c r="D67" s="298">
        <v>0</v>
      </c>
      <c r="E67" s="298">
        <v>0</v>
      </c>
      <c r="F67" s="298">
        <v>0</v>
      </c>
      <c r="G67" s="298">
        <v>0</v>
      </c>
      <c r="H67" s="298">
        <v>0</v>
      </c>
      <c r="I67" s="298">
        <v>0</v>
      </c>
      <c r="J67" s="298">
        <v>0</v>
      </c>
      <c r="K67" s="298">
        <v>0</v>
      </c>
      <c r="L67" s="298">
        <v>0</v>
      </c>
      <c r="M67" s="298">
        <v>0</v>
      </c>
      <c r="N67" s="298">
        <v>0</v>
      </c>
      <c r="O67" s="298">
        <v>0</v>
      </c>
      <c r="P67" s="298">
        <v>0</v>
      </c>
      <c r="Q67" s="298">
        <v>0</v>
      </c>
    </row>
    <row r="68" spans="1:17" x14ac:dyDescent="0.25">
      <c r="A68" s="150" t="s">
        <v>33</v>
      </c>
      <c r="B68" s="87">
        <v>0</v>
      </c>
      <c r="C68" s="87">
        <v>0</v>
      </c>
      <c r="D68" s="87">
        <v>0</v>
      </c>
      <c r="E68" s="87">
        <v>0</v>
      </c>
      <c r="F68" s="87">
        <v>0</v>
      </c>
      <c r="G68" s="87">
        <v>0</v>
      </c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</row>
    <row r="69" spans="1:17" x14ac:dyDescent="0.25">
      <c r="A69" s="150" t="s">
        <v>31</v>
      </c>
      <c r="B69" s="87">
        <v>0</v>
      </c>
      <c r="C69" s="87">
        <v>0</v>
      </c>
      <c r="D69" s="87">
        <v>0</v>
      </c>
      <c r="E69" s="87">
        <v>0</v>
      </c>
      <c r="F69" s="87">
        <v>0</v>
      </c>
      <c r="G69" s="87">
        <v>0</v>
      </c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</row>
    <row r="70" spans="1:17" x14ac:dyDescent="0.25">
      <c r="A70" s="150" t="s">
        <v>30</v>
      </c>
      <c r="B70" s="87">
        <v>0</v>
      </c>
      <c r="C70" s="87">
        <v>0</v>
      </c>
      <c r="D70" s="87">
        <v>0</v>
      </c>
      <c r="E70" s="87">
        <v>0</v>
      </c>
      <c r="F70" s="87">
        <v>0</v>
      </c>
      <c r="G70" s="87">
        <v>0</v>
      </c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</row>
    <row r="71" spans="1:17" x14ac:dyDescent="0.25">
      <c r="A71" s="150" t="s">
        <v>125</v>
      </c>
      <c r="B71" s="87">
        <v>0</v>
      </c>
      <c r="C71" s="87">
        <v>0</v>
      </c>
      <c r="D71" s="87">
        <v>0</v>
      </c>
      <c r="E71" s="87">
        <v>0</v>
      </c>
      <c r="F71" s="87">
        <v>0</v>
      </c>
      <c r="G71" s="87">
        <v>0</v>
      </c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</row>
    <row r="72" spans="1:17" x14ac:dyDescent="0.25">
      <c r="A72" s="150" t="s">
        <v>29</v>
      </c>
      <c r="B72" s="87">
        <v>0</v>
      </c>
      <c r="C72" s="87">
        <v>0</v>
      </c>
      <c r="D72" s="87">
        <v>0</v>
      </c>
      <c r="E72" s="87">
        <v>0</v>
      </c>
      <c r="F72" s="87">
        <v>0</v>
      </c>
      <c r="G72" s="87">
        <v>0</v>
      </c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</row>
    <row r="73" spans="1:17" x14ac:dyDescent="0.25">
      <c r="A73" s="150" t="s">
        <v>28</v>
      </c>
      <c r="B73" s="87">
        <v>0</v>
      </c>
      <c r="C73" s="87">
        <v>0</v>
      </c>
      <c r="D73" s="87">
        <v>0</v>
      </c>
      <c r="E73" s="87">
        <v>0</v>
      </c>
      <c r="F73" s="87">
        <v>0</v>
      </c>
      <c r="G73" s="87">
        <v>0</v>
      </c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</row>
    <row r="74" spans="1:17" x14ac:dyDescent="0.25">
      <c r="A74" s="150" t="s">
        <v>26</v>
      </c>
      <c r="B74" s="87">
        <v>0</v>
      </c>
      <c r="C74" s="87">
        <v>0</v>
      </c>
      <c r="D74" s="87">
        <v>0</v>
      </c>
      <c r="E74" s="87">
        <v>0</v>
      </c>
      <c r="F74" s="87">
        <v>0</v>
      </c>
      <c r="G74" s="87">
        <v>0</v>
      </c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</row>
    <row r="75" spans="1:17" x14ac:dyDescent="0.25">
      <c r="A75" s="150" t="s">
        <v>25</v>
      </c>
      <c r="B75" s="87">
        <v>0</v>
      </c>
      <c r="C75" s="87">
        <v>0</v>
      </c>
      <c r="D75" s="87">
        <v>0</v>
      </c>
      <c r="E75" s="87">
        <v>0</v>
      </c>
      <c r="F75" s="87">
        <v>0</v>
      </c>
      <c r="G75" s="87">
        <v>0</v>
      </c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</row>
    <row r="76" spans="1:17" x14ac:dyDescent="0.25">
      <c r="A76" s="150" t="s">
        <v>86</v>
      </c>
      <c r="B76" s="87">
        <v>0</v>
      </c>
      <c r="C76" s="87">
        <v>0</v>
      </c>
      <c r="D76" s="87">
        <v>0</v>
      </c>
      <c r="E76" s="87">
        <v>0</v>
      </c>
      <c r="F76" s="87">
        <v>0</v>
      </c>
      <c r="G76" s="87">
        <v>0</v>
      </c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</row>
    <row r="77" spans="1:17" x14ac:dyDescent="0.25">
      <c r="A77" s="150" t="s">
        <v>22</v>
      </c>
      <c r="B77" s="87">
        <v>0</v>
      </c>
      <c r="C77" s="87">
        <v>0</v>
      </c>
      <c r="D77" s="87">
        <v>0</v>
      </c>
      <c r="E77" s="87">
        <v>0</v>
      </c>
      <c r="F77" s="87">
        <v>0</v>
      </c>
      <c r="G77" s="87">
        <v>0</v>
      </c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</row>
    <row r="78" spans="1:17" x14ac:dyDescent="0.25">
      <c r="A78" s="299" t="s">
        <v>264</v>
      </c>
      <c r="B78" s="298">
        <v>0</v>
      </c>
      <c r="C78" s="298">
        <v>0</v>
      </c>
      <c r="D78" s="298">
        <v>0</v>
      </c>
      <c r="E78" s="298">
        <v>0</v>
      </c>
      <c r="F78" s="298">
        <v>0</v>
      </c>
      <c r="G78" s="298">
        <v>0</v>
      </c>
      <c r="H78" s="298">
        <v>0</v>
      </c>
      <c r="I78" s="298">
        <v>0</v>
      </c>
      <c r="J78" s="298">
        <v>0</v>
      </c>
      <c r="K78" s="298">
        <v>0</v>
      </c>
      <c r="L78" s="298">
        <v>0</v>
      </c>
      <c r="M78" s="298">
        <v>0</v>
      </c>
      <c r="N78" s="298">
        <v>0</v>
      </c>
      <c r="O78" s="298">
        <v>0</v>
      </c>
      <c r="P78" s="298">
        <v>0</v>
      </c>
      <c r="Q78" s="298">
        <v>0</v>
      </c>
    </row>
    <row r="79" spans="1:17" x14ac:dyDescent="0.25">
      <c r="A79" s="243" t="s">
        <v>258</v>
      </c>
      <c r="B79" s="278">
        <v>0</v>
      </c>
      <c r="C79" s="278">
        <v>0</v>
      </c>
      <c r="D79" s="278">
        <v>0</v>
      </c>
      <c r="E79" s="278">
        <v>0</v>
      </c>
      <c r="F79" s="278">
        <v>0</v>
      </c>
      <c r="G79" s="278">
        <v>0</v>
      </c>
      <c r="H79" s="278">
        <v>0</v>
      </c>
      <c r="I79" s="278">
        <v>0</v>
      </c>
      <c r="J79" s="278">
        <v>0</v>
      </c>
      <c r="K79" s="278">
        <v>0</v>
      </c>
      <c r="L79" s="278">
        <v>0</v>
      </c>
      <c r="M79" s="278">
        <v>0</v>
      </c>
      <c r="N79" s="278">
        <v>0</v>
      </c>
      <c r="O79" s="278">
        <v>0</v>
      </c>
      <c r="P79" s="278">
        <v>0</v>
      </c>
      <c r="Q79" s="278">
        <v>0</v>
      </c>
    </row>
    <row r="81" spans="1:17" ht="12.75" x14ac:dyDescent="0.25">
      <c r="A81" s="80" t="s">
        <v>134</v>
      </c>
      <c r="B81" s="297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  <c r="N81" s="297"/>
      <c r="O81" s="297"/>
      <c r="P81" s="297"/>
      <c r="Q81" s="297"/>
    </row>
    <row r="83" spans="1:17" x14ac:dyDescent="0.25">
      <c r="A83" s="78" t="s">
        <v>8</v>
      </c>
      <c r="B83" s="77">
        <f t="shared" ref="B83:Q83" si="0">SUM(B$84:B$88,B$90:B$92,B$94:B$96,B$97,B$99:B$103,B$105:B$108)</f>
        <v>0</v>
      </c>
      <c r="C83" s="77">
        <f t="shared" si="0"/>
        <v>0</v>
      </c>
      <c r="D83" s="77">
        <f t="shared" si="0"/>
        <v>0</v>
      </c>
      <c r="E83" s="77">
        <f t="shared" si="0"/>
        <v>0</v>
      </c>
      <c r="F83" s="77">
        <f t="shared" si="0"/>
        <v>0</v>
      </c>
      <c r="G83" s="77">
        <f t="shared" si="0"/>
        <v>0</v>
      </c>
      <c r="H83" s="77">
        <f t="shared" si="0"/>
        <v>0</v>
      </c>
      <c r="I83" s="77">
        <f t="shared" si="0"/>
        <v>0</v>
      </c>
      <c r="J83" s="77">
        <f t="shared" si="0"/>
        <v>0</v>
      </c>
      <c r="K83" s="77">
        <f t="shared" si="0"/>
        <v>0</v>
      </c>
      <c r="L83" s="77">
        <f t="shared" si="0"/>
        <v>0</v>
      </c>
      <c r="M83" s="77">
        <f t="shared" si="0"/>
        <v>0</v>
      </c>
      <c r="N83" s="77">
        <f t="shared" si="0"/>
        <v>0</v>
      </c>
      <c r="O83" s="77">
        <f t="shared" si="0"/>
        <v>0</v>
      </c>
      <c r="P83" s="77">
        <f t="shared" si="0"/>
        <v>0</v>
      </c>
      <c r="Q83" s="77">
        <f t="shared" si="0"/>
        <v>0</v>
      </c>
    </row>
    <row r="84" spans="1:17" x14ac:dyDescent="0.25">
      <c r="A84" s="132" t="s">
        <v>83</v>
      </c>
      <c r="B84" s="203">
        <f t="shared" ref="B84:Q84" si="1">IF(B$6=0,0,B$6/B$5)</f>
        <v>0</v>
      </c>
      <c r="C84" s="203">
        <f t="shared" si="1"/>
        <v>0</v>
      </c>
      <c r="D84" s="203">
        <f t="shared" si="1"/>
        <v>0</v>
      </c>
      <c r="E84" s="203">
        <f t="shared" si="1"/>
        <v>0</v>
      </c>
      <c r="F84" s="203">
        <f t="shared" si="1"/>
        <v>0</v>
      </c>
      <c r="G84" s="203">
        <f t="shared" si="1"/>
        <v>0</v>
      </c>
      <c r="H84" s="203">
        <f t="shared" si="1"/>
        <v>0</v>
      </c>
      <c r="I84" s="203">
        <f t="shared" si="1"/>
        <v>0</v>
      </c>
      <c r="J84" s="203">
        <f t="shared" si="1"/>
        <v>0</v>
      </c>
      <c r="K84" s="203">
        <f t="shared" si="1"/>
        <v>0</v>
      </c>
      <c r="L84" s="203">
        <f t="shared" si="1"/>
        <v>0</v>
      </c>
      <c r="M84" s="203">
        <f t="shared" si="1"/>
        <v>0</v>
      </c>
      <c r="N84" s="203">
        <f t="shared" si="1"/>
        <v>0</v>
      </c>
      <c r="O84" s="203">
        <f t="shared" si="1"/>
        <v>0</v>
      </c>
      <c r="P84" s="203">
        <f t="shared" si="1"/>
        <v>0</v>
      </c>
      <c r="Q84" s="203">
        <f t="shared" si="1"/>
        <v>0</v>
      </c>
    </row>
    <row r="85" spans="1:17" x14ac:dyDescent="0.25">
      <c r="A85" s="76" t="s">
        <v>82</v>
      </c>
      <c r="B85" s="202">
        <f t="shared" ref="B85:Q85" si="2">IF(B$7=0,0,B$7/B$5)</f>
        <v>0</v>
      </c>
      <c r="C85" s="202">
        <f t="shared" si="2"/>
        <v>0</v>
      </c>
      <c r="D85" s="202">
        <f t="shared" si="2"/>
        <v>0</v>
      </c>
      <c r="E85" s="202">
        <f t="shared" si="2"/>
        <v>0</v>
      </c>
      <c r="F85" s="202">
        <f t="shared" si="2"/>
        <v>0</v>
      </c>
      <c r="G85" s="202">
        <f t="shared" si="2"/>
        <v>0</v>
      </c>
      <c r="H85" s="202">
        <f t="shared" si="2"/>
        <v>0</v>
      </c>
      <c r="I85" s="202">
        <f t="shared" si="2"/>
        <v>0</v>
      </c>
      <c r="J85" s="202">
        <f t="shared" si="2"/>
        <v>0</v>
      </c>
      <c r="K85" s="202">
        <f t="shared" si="2"/>
        <v>0</v>
      </c>
      <c r="L85" s="202">
        <f t="shared" si="2"/>
        <v>0</v>
      </c>
      <c r="M85" s="202">
        <f t="shared" si="2"/>
        <v>0</v>
      </c>
      <c r="N85" s="202">
        <f t="shared" si="2"/>
        <v>0</v>
      </c>
      <c r="O85" s="202">
        <f t="shared" si="2"/>
        <v>0</v>
      </c>
      <c r="P85" s="202">
        <f t="shared" si="2"/>
        <v>0</v>
      </c>
      <c r="Q85" s="202">
        <f t="shared" si="2"/>
        <v>0</v>
      </c>
    </row>
    <row r="86" spans="1:17" x14ac:dyDescent="0.25">
      <c r="A86" s="76" t="s">
        <v>81</v>
      </c>
      <c r="B86" s="202">
        <f t="shared" ref="B86:Q86" si="3">IF(B$8=0,0,B$8/B$5)</f>
        <v>0</v>
      </c>
      <c r="C86" s="202">
        <f t="shared" si="3"/>
        <v>0</v>
      </c>
      <c r="D86" s="202">
        <f t="shared" si="3"/>
        <v>0</v>
      </c>
      <c r="E86" s="202">
        <f t="shared" si="3"/>
        <v>0</v>
      </c>
      <c r="F86" s="202">
        <f t="shared" si="3"/>
        <v>0</v>
      </c>
      <c r="G86" s="202">
        <f t="shared" si="3"/>
        <v>0</v>
      </c>
      <c r="H86" s="202">
        <f t="shared" si="3"/>
        <v>0</v>
      </c>
      <c r="I86" s="202">
        <f t="shared" si="3"/>
        <v>0</v>
      </c>
      <c r="J86" s="202">
        <f t="shared" si="3"/>
        <v>0</v>
      </c>
      <c r="K86" s="202">
        <f t="shared" si="3"/>
        <v>0</v>
      </c>
      <c r="L86" s="202">
        <f t="shared" si="3"/>
        <v>0</v>
      </c>
      <c r="M86" s="202">
        <f t="shared" si="3"/>
        <v>0</v>
      </c>
      <c r="N86" s="202">
        <f t="shared" si="3"/>
        <v>0</v>
      </c>
      <c r="O86" s="202">
        <f t="shared" si="3"/>
        <v>0</v>
      </c>
      <c r="P86" s="202">
        <f t="shared" si="3"/>
        <v>0</v>
      </c>
      <c r="Q86" s="202">
        <f t="shared" si="3"/>
        <v>0</v>
      </c>
    </row>
    <row r="87" spans="1:17" x14ac:dyDescent="0.25">
      <c r="A87" s="76" t="s">
        <v>80</v>
      </c>
      <c r="B87" s="202">
        <f t="shared" ref="B87:Q87" si="4">IF(B$9=0,0,B$9/B$5)</f>
        <v>0</v>
      </c>
      <c r="C87" s="202">
        <f t="shared" si="4"/>
        <v>0</v>
      </c>
      <c r="D87" s="202">
        <f t="shared" si="4"/>
        <v>0</v>
      </c>
      <c r="E87" s="202">
        <f t="shared" si="4"/>
        <v>0</v>
      </c>
      <c r="F87" s="202">
        <f t="shared" si="4"/>
        <v>0</v>
      </c>
      <c r="G87" s="202">
        <f t="shared" si="4"/>
        <v>0</v>
      </c>
      <c r="H87" s="202">
        <f t="shared" si="4"/>
        <v>0</v>
      </c>
      <c r="I87" s="202">
        <f t="shared" si="4"/>
        <v>0</v>
      </c>
      <c r="J87" s="202">
        <f t="shared" si="4"/>
        <v>0</v>
      </c>
      <c r="K87" s="202">
        <f t="shared" si="4"/>
        <v>0</v>
      </c>
      <c r="L87" s="202">
        <f t="shared" si="4"/>
        <v>0</v>
      </c>
      <c r="M87" s="202">
        <f t="shared" si="4"/>
        <v>0</v>
      </c>
      <c r="N87" s="202">
        <f t="shared" si="4"/>
        <v>0</v>
      </c>
      <c r="O87" s="202">
        <f t="shared" si="4"/>
        <v>0</v>
      </c>
      <c r="P87" s="202">
        <f t="shared" si="4"/>
        <v>0</v>
      </c>
      <c r="Q87" s="202">
        <f t="shared" si="4"/>
        <v>0</v>
      </c>
    </row>
    <row r="88" spans="1:17" x14ac:dyDescent="0.25">
      <c r="A88" s="129" t="s">
        <v>79</v>
      </c>
      <c r="B88" s="201">
        <f t="shared" ref="B88:Q88" si="5">IF(B$10=0,0,B$10/B$5)</f>
        <v>0</v>
      </c>
      <c r="C88" s="201">
        <f t="shared" si="5"/>
        <v>0</v>
      </c>
      <c r="D88" s="201">
        <f t="shared" si="5"/>
        <v>0</v>
      </c>
      <c r="E88" s="201">
        <f t="shared" si="5"/>
        <v>0</v>
      </c>
      <c r="F88" s="201">
        <f t="shared" si="5"/>
        <v>0</v>
      </c>
      <c r="G88" s="201">
        <f t="shared" si="5"/>
        <v>0</v>
      </c>
      <c r="H88" s="201">
        <f t="shared" si="5"/>
        <v>0</v>
      </c>
      <c r="I88" s="201">
        <f t="shared" si="5"/>
        <v>0</v>
      </c>
      <c r="J88" s="201">
        <f t="shared" si="5"/>
        <v>0</v>
      </c>
      <c r="K88" s="201">
        <f t="shared" si="5"/>
        <v>0</v>
      </c>
      <c r="L88" s="201">
        <f t="shared" si="5"/>
        <v>0</v>
      </c>
      <c r="M88" s="201">
        <f t="shared" si="5"/>
        <v>0</v>
      </c>
      <c r="N88" s="201">
        <f t="shared" si="5"/>
        <v>0</v>
      </c>
      <c r="O88" s="201">
        <f t="shared" si="5"/>
        <v>0</v>
      </c>
      <c r="P88" s="201">
        <f t="shared" si="5"/>
        <v>0</v>
      </c>
      <c r="Q88" s="201">
        <f t="shared" si="5"/>
        <v>0</v>
      </c>
    </row>
    <row r="89" spans="1:17" x14ac:dyDescent="0.25">
      <c r="A89" s="127" t="s">
        <v>263</v>
      </c>
      <c r="B89" s="200">
        <f t="shared" ref="B89:Q89" si="6">IF(B$15=0,0,B$15/B$5)</f>
        <v>0</v>
      </c>
      <c r="C89" s="200">
        <f t="shared" si="6"/>
        <v>0</v>
      </c>
      <c r="D89" s="200">
        <f t="shared" si="6"/>
        <v>0</v>
      </c>
      <c r="E89" s="200">
        <f t="shared" si="6"/>
        <v>0</v>
      </c>
      <c r="F89" s="200">
        <f t="shared" si="6"/>
        <v>0</v>
      </c>
      <c r="G89" s="200">
        <f t="shared" si="6"/>
        <v>0</v>
      </c>
      <c r="H89" s="200">
        <f t="shared" si="6"/>
        <v>0</v>
      </c>
      <c r="I89" s="200">
        <f t="shared" si="6"/>
        <v>0</v>
      </c>
      <c r="J89" s="200">
        <f t="shared" si="6"/>
        <v>0</v>
      </c>
      <c r="K89" s="200">
        <f t="shared" si="6"/>
        <v>0</v>
      </c>
      <c r="L89" s="200">
        <f t="shared" si="6"/>
        <v>0</v>
      </c>
      <c r="M89" s="200">
        <f t="shared" si="6"/>
        <v>0</v>
      </c>
      <c r="N89" s="200">
        <f t="shared" si="6"/>
        <v>0</v>
      </c>
      <c r="O89" s="200">
        <f t="shared" si="6"/>
        <v>0</v>
      </c>
      <c r="P89" s="200">
        <f t="shared" si="6"/>
        <v>0</v>
      </c>
      <c r="Q89" s="200">
        <f t="shared" si="6"/>
        <v>0</v>
      </c>
    </row>
    <row r="90" spans="1:17" x14ac:dyDescent="0.25">
      <c r="A90" s="142" t="s">
        <v>277</v>
      </c>
      <c r="B90" s="199">
        <f t="shared" ref="B90:Q90" si="7">IF(B$16=0,0,B$16/B$5)</f>
        <v>0</v>
      </c>
      <c r="C90" s="199">
        <f t="shared" si="7"/>
        <v>0</v>
      </c>
      <c r="D90" s="199">
        <f t="shared" si="7"/>
        <v>0</v>
      </c>
      <c r="E90" s="199">
        <f t="shared" si="7"/>
        <v>0</v>
      </c>
      <c r="F90" s="199">
        <f t="shared" si="7"/>
        <v>0</v>
      </c>
      <c r="G90" s="199">
        <f t="shared" si="7"/>
        <v>0</v>
      </c>
      <c r="H90" s="199">
        <f t="shared" si="7"/>
        <v>0</v>
      </c>
      <c r="I90" s="199">
        <f t="shared" si="7"/>
        <v>0</v>
      </c>
      <c r="J90" s="199">
        <f t="shared" si="7"/>
        <v>0</v>
      </c>
      <c r="K90" s="199">
        <f t="shared" si="7"/>
        <v>0</v>
      </c>
      <c r="L90" s="199">
        <f t="shared" si="7"/>
        <v>0</v>
      </c>
      <c r="M90" s="199">
        <f t="shared" si="7"/>
        <v>0</v>
      </c>
      <c r="N90" s="199">
        <f t="shared" si="7"/>
        <v>0</v>
      </c>
      <c r="O90" s="199">
        <f t="shared" si="7"/>
        <v>0</v>
      </c>
      <c r="P90" s="199">
        <f t="shared" si="7"/>
        <v>0</v>
      </c>
      <c r="Q90" s="199">
        <f t="shared" si="7"/>
        <v>0</v>
      </c>
    </row>
    <row r="91" spans="1:17" x14ac:dyDescent="0.25">
      <c r="A91" s="142" t="s">
        <v>276</v>
      </c>
      <c r="B91" s="199">
        <f t="shared" ref="B91:Q91" si="8">IF(B$22=0,0,B$22/B$5)</f>
        <v>0</v>
      </c>
      <c r="C91" s="199">
        <f t="shared" si="8"/>
        <v>0</v>
      </c>
      <c r="D91" s="199">
        <f t="shared" si="8"/>
        <v>0</v>
      </c>
      <c r="E91" s="199">
        <f t="shared" si="8"/>
        <v>0</v>
      </c>
      <c r="F91" s="199">
        <f t="shared" si="8"/>
        <v>0</v>
      </c>
      <c r="G91" s="199">
        <f t="shared" si="8"/>
        <v>0</v>
      </c>
      <c r="H91" s="199">
        <f t="shared" si="8"/>
        <v>0</v>
      </c>
      <c r="I91" s="199">
        <f t="shared" si="8"/>
        <v>0</v>
      </c>
      <c r="J91" s="199">
        <f t="shared" si="8"/>
        <v>0</v>
      </c>
      <c r="K91" s="199">
        <f t="shared" si="8"/>
        <v>0</v>
      </c>
      <c r="L91" s="199">
        <f t="shared" si="8"/>
        <v>0</v>
      </c>
      <c r="M91" s="199">
        <f t="shared" si="8"/>
        <v>0</v>
      </c>
      <c r="N91" s="199">
        <f t="shared" si="8"/>
        <v>0</v>
      </c>
      <c r="O91" s="199">
        <f t="shared" si="8"/>
        <v>0</v>
      </c>
      <c r="P91" s="199">
        <f t="shared" si="8"/>
        <v>0</v>
      </c>
      <c r="Q91" s="199">
        <f t="shared" si="8"/>
        <v>0</v>
      </c>
    </row>
    <row r="92" spans="1:17" x14ac:dyDescent="0.25">
      <c r="A92" s="142" t="s">
        <v>275</v>
      </c>
      <c r="B92" s="199">
        <f t="shared" ref="B92:Q92" si="9">IF(B$23=0,0,B$23/B$5)</f>
        <v>0</v>
      </c>
      <c r="C92" s="199">
        <f t="shared" si="9"/>
        <v>0</v>
      </c>
      <c r="D92" s="199">
        <f t="shared" si="9"/>
        <v>0</v>
      </c>
      <c r="E92" s="199">
        <f t="shared" si="9"/>
        <v>0</v>
      </c>
      <c r="F92" s="199">
        <f t="shared" si="9"/>
        <v>0</v>
      </c>
      <c r="G92" s="199">
        <f t="shared" si="9"/>
        <v>0</v>
      </c>
      <c r="H92" s="199">
        <f t="shared" si="9"/>
        <v>0</v>
      </c>
      <c r="I92" s="199">
        <f t="shared" si="9"/>
        <v>0</v>
      </c>
      <c r="J92" s="199">
        <f t="shared" si="9"/>
        <v>0</v>
      </c>
      <c r="K92" s="199">
        <f t="shared" si="9"/>
        <v>0</v>
      </c>
      <c r="L92" s="199">
        <f t="shared" si="9"/>
        <v>0</v>
      </c>
      <c r="M92" s="199">
        <f t="shared" si="9"/>
        <v>0</v>
      </c>
      <c r="N92" s="199">
        <f t="shared" si="9"/>
        <v>0</v>
      </c>
      <c r="O92" s="199">
        <f t="shared" si="9"/>
        <v>0</v>
      </c>
      <c r="P92" s="199">
        <f t="shared" si="9"/>
        <v>0</v>
      </c>
      <c r="Q92" s="199">
        <f t="shared" si="9"/>
        <v>0</v>
      </c>
    </row>
    <row r="93" spans="1:17" x14ac:dyDescent="0.25">
      <c r="A93" s="127" t="s">
        <v>262</v>
      </c>
      <c r="B93" s="200">
        <f t="shared" ref="B93:Q93" si="10">IF(B$24=0,0,B$24/B$5)</f>
        <v>0</v>
      </c>
      <c r="C93" s="200">
        <f t="shared" si="10"/>
        <v>0</v>
      </c>
      <c r="D93" s="200">
        <f t="shared" si="10"/>
        <v>0</v>
      </c>
      <c r="E93" s="200">
        <f t="shared" si="10"/>
        <v>0</v>
      </c>
      <c r="F93" s="200">
        <f t="shared" si="10"/>
        <v>0</v>
      </c>
      <c r="G93" s="200">
        <f t="shared" si="10"/>
        <v>0</v>
      </c>
      <c r="H93" s="200">
        <f t="shared" si="10"/>
        <v>0</v>
      </c>
      <c r="I93" s="200">
        <f t="shared" si="10"/>
        <v>0</v>
      </c>
      <c r="J93" s="200">
        <f t="shared" si="10"/>
        <v>0</v>
      </c>
      <c r="K93" s="200">
        <f t="shared" si="10"/>
        <v>0</v>
      </c>
      <c r="L93" s="200">
        <f t="shared" si="10"/>
        <v>0</v>
      </c>
      <c r="M93" s="200">
        <f t="shared" si="10"/>
        <v>0</v>
      </c>
      <c r="N93" s="200">
        <f t="shared" si="10"/>
        <v>0</v>
      </c>
      <c r="O93" s="200">
        <f t="shared" si="10"/>
        <v>0</v>
      </c>
      <c r="P93" s="200">
        <f t="shared" si="10"/>
        <v>0</v>
      </c>
      <c r="Q93" s="200">
        <f t="shared" si="10"/>
        <v>0</v>
      </c>
    </row>
    <row r="94" spans="1:17" x14ac:dyDescent="0.25">
      <c r="A94" s="142" t="s">
        <v>274</v>
      </c>
      <c r="B94" s="199">
        <f t="shared" ref="B94:Q94" si="11">IF(B$25=0,0,B$25/B$5)</f>
        <v>0</v>
      </c>
      <c r="C94" s="199">
        <f t="shared" si="11"/>
        <v>0</v>
      </c>
      <c r="D94" s="199">
        <f t="shared" si="11"/>
        <v>0</v>
      </c>
      <c r="E94" s="199">
        <f t="shared" si="11"/>
        <v>0</v>
      </c>
      <c r="F94" s="199">
        <f t="shared" si="11"/>
        <v>0</v>
      </c>
      <c r="G94" s="199">
        <f t="shared" si="11"/>
        <v>0</v>
      </c>
      <c r="H94" s="199">
        <f t="shared" si="11"/>
        <v>0</v>
      </c>
      <c r="I94" s="199">
        <f t="shared" si="11"/>
        <v>0</v>
      </c>
      <c r="J94" s="199">
        <f t="shared" si="11"/>
        <v>0</v>
      </c>
      <c r="K94" s="199">
        <f t="shared" si="11"/>
        <v>0</v>
      </c>
      <c r="L94" s="199">
        <f t="shared" si="11"/>
        <v>0</v>
      </c>
      <c r="M94" s="199">
        <f t="shared" si="11"/>
        <v>0</v>
      </c>
      <c r="N94" s="199">
        <f t="shared" si="11"/>
        <v>0</v>
      </c>
      <c r="O94" s="199">
        <f t="shared" si="11"/>
        <v>0</v>
      </c>
      <c r="P94" s="199">
        <f t="shared" si="11"/>
        <v>0</v>
      </c>
      <c r="Q94" s="199">
        <f t="shared" si="11"/>
        <v>0</v>
      </c>
    </row>
    <row r="95" spans="1:17" x14ac:dyDescent="0.25">
      <c r="A95" s="142" t="s">
        <v>273</v>
      </c>
      <c r="B95" s="199">
        <f t="shared" ref="B95:Q95" si="12">IF(B$31=0,0,B$31/B$5)</f>
        <v>0</v>
      </c>
      <c r="C95" s="199">
        <f t="shared" si="12"/>
        <v>0</v>
      </c>
      <c r="D95" s="199">
        <f t="shared" si="12"/>
        <v>0</v>
      </c>
      <c r="E95" s="199">
        <f t="shared" si="12"/>
        <v>0</v>
      </c>
      <c r="F95" s="199">
        <f t="shared" si="12"/>
        <v>0</v>
      </c>
      <c r="G95" s="199">
        <f t="shared" si="12"/>
        <v>0</v>
      </c>
      <c r="H95" s="199">
        <f t="shared" si="12"/>
        <v>0</v>
      </c>
      <c r="I95" s="199">
        <f t="shared" si="12"/>
        <v>0</v>
      </c>
      <c r="J95" s="199">
        <f t="shared" si="12"/>
        <v>0</v>
      </c>
      <c r="K95" s="199">
        <f t="shared" si="12"/>
        <v>0</v>
      </c>
      <c r="L95" s="199">
        <f t="shared" si="12"/>
        <v>0</v>
      </c>
      <c r="M95" s="199">
        <f t="shared" si="12"/>
        <v>0</v>
      </c>
      <c r="N95" s="199">
        <f t="shared" si="12"/>
        <v>0</v>
      </c>
      <c r="O95" s="199">
        <f t="shared" si="12"/>
        <v>0</v>
      </c>
      <c r="P95" s="199">
        <f t="shared" si="12"/>
        <v>0</v>
      </c>
      <c r="Q95" s="199">
        <f t="shared" si="12"/>
        <v>0</v>
      </c>
    </row>
    <row r="96" spans="1:17" x14ac:dyDescent="0.25">
      <c r="A96" s="142" t="s">
        <v>272</v>
      </c>
      <c r="B96" s="199">
        <f t="shared" ref="B96:Q96" si="13">IF(B$32=0,0,B$32/B$5)</f>
        <v>0</v>
      </c>
      <c r="C96" s="199">
        <f t="shared" si="13"/>
        <v>0</v>
      </c>
      <c r="D96" s="199">
        <f t="shared" si="13"/>
        <v>0</v>
      </c>
      <c r="E96" s="199">
        <f t="shared" si="13"/>
        <v>0</v>
      </c>
      <c r="F96" s="199">
        <f t="shared" si="13"/>
        <v>0</v>
      </c>
      <c r="G96" s="199">
        <f t="shared" si="13"/>
        <v>0</v>
      </c>
      <c r="H96" s="199">
        <f t="shared" si="13"/>
        <v>0</v>
      </c>
      <c r="I96" s="199">
        <f t="shared" si="13"/>
        <v>0</v>
      </c>
      <c r="J96" s="199">
        <f t="shared" si="13"/>
        <v>0</v>
      </c>
      <c r="K96" s="199">
        <f t="shared" si="13"/>
        <v>0</v>
      </c>
      <c r="L96" s="199">
        <f t="shared" si="13"/>
        <v>0</v>
      </c>
      <c r="M96" s="199">
        <f t="shared" si="13"/>
        <v>0</v>
      </c>
      <c r="N96" s="199">
        <f t="shared" si="13"/>
        <v>0</v>
      </c>
      <c r="O96" s="199">
        <f t="shared" si="13"/>
        <v>0</v>
      </c>
      <c r="P96" s="199">
        <f t="shared" si="13"/>
        <v>0</v>
      </c>
      <c r="Q96" s="199">
        <f t="shared" si="13"/>
        <v>0</v>
      </c>
    </row>
    <row r="97" spans="1:17" x14ac:dyDescent="0.25">
      <c r="A97" s="127" t="s">
        <v>261</v>
      </c>
      <c r="B97" s="200">
        <f t="shared" ref="B97:Q97" si="14">IF(B$33=0,0,B$33/B$5)</f>
        <v>0</v>
      </c>
      <c r="C97" s="200">
        <f t="shared" si="14"/>
        <v>0</v>
      </c>
      <c r="D97" s="200">
        <f t="shared" si="14"/>
        <v>0</v>
      </c>
      <c r="E97" s="200">
        <f t="shared" si="14"/>
        <v>0</v>
      </c>
      <c r="F97" s="200">
        <f t="shared" si="14"/>
        <v>0</v>
      </c>
      <c r="G97" s="200">
        <f t="shared" si="14"/>
        <v>0</v>
      </c>
      <c r="H97" s="200">
        <f t="shared" si="14"/>
        <v>0</v>
      </c>
      <c r="I97" s="200">
        <f t="shared" si="14"/>
        <v>0</v>
      </c>
      <c r="J97" s="200">
        <f t="shared" si="14"/>
        <v>0</v>
      </c>
      <c r="K97" s="200">
        <f t="shared" si="14"/>
        <v>0</v>
      </c>
      <c r="L97" s="200">
        <f t="shared" si="14"/>
        <v>0</v>
      </c>
      <c r="M97" s="200">
        <f t="shared" si="14"/>
        <v>0</v>
      </c>
      <c r="N97" s="200">
        <f t="shared" si="14"/>
        <v>0</v>
      </c>
      <c r="O97" s="200">
        <f t="shared" si="14"/>
        <v>0</v>
      </c>
      <c r="P97" s="200">
        <f t="shared" si="14"/>
        <v>0</v>
      </c>
      <c r="Q97" s="200">
        <f t="shared" si="14"/>
        <v>0</v>
      </c>
    </row>
    <row r="98" spans="1:17" x14ac:dyDescent="0.25">
      <c r="A98" s="127" t="s">
        <v>260</v>
      </c>
      <c r="B98" s="200">
        <f t="shared" ref="B98:Q98" si="15">IF(B$44=0,0,B$44/B$5)</f>
        <v>0</v>
      </c>
      <c r="C98" s="200">
        <f t="shared" si="15"/>
        <v>0</v>
      </c>
      <c r="D98" s="200">
        <f t="shared" si="15"/>
        <v>0</v>
      </c>
      <c r="E98" s="200">
        <f t="shared" si="15"/>
        <v>0</v>
      </c>
      <c r="F98" s="200">
        <f t="shared" si="15"/>
        <v>0</v>
      </c>
      <c r="G98" s="200">
        <f t="shared" si="15"/>
        <v>0</v>
      </c>
      <c r="H98" s="200">
        <f t="shared" si="15"/>
        <v>0</v>
      </c>
      <c r="I98" s="200">
        <f t="shared" si="15"/>
        <v>0</v>
      </c>
      <c r="J98" s="200">
        <f t="shared" si="15"/>
        <v>0</v>
      </c>
      <c r="K98" s="200">
        <f t="shared" si="15"/>
        <v>0</v>
      </c>
      <c r="L98" s="200">
        <f t="shared" si="15"/>
        <v>0</v>
      </c>
      <c r="M98" s="200">
        <f t="shared" si="15"/>
        <v>0</v>
      </c>
      <c r="N98" s="200">
        <f t="shared" si="15"/>
        <v>0</v>
      </c>
      <c r="O98" s="200">
        <f t="shared" si="15"/>
        <v>0</v>
      </c>
      <c r="P98" s="200">
        <f t="shared" si="15"/>
        <v>0</v>
      </c>
      <c r="Q98" s="200">
        <f t="shared" si="15"/>
        <v>0</v>
      </c>
    </row>
    <row r="99" spans="1:17" x14ac:dyDescent="0.25">
      <c r="A99" s="142" t="s">
        <v>271</v>
      </c>
      <c r="B99" s="199">
        <f t="shared" ref="B99:Q99" si="16">IF(B$45=0,0,B$45/B$5)</f>
        <v>0</v>
      </c>
      <c r="C99" s="199">
        <f t="shared" si="16"/>
        <v>0</v>
      </c>
      <c r="D99" s="199">
        <f t="shared" si="16"/>
        <v>0</v>
      </c>
      <c r="E99" s="199">
        <f t="shared" si="16"/>
        <v>0</v>
      </c>
      <c r="F99" s="199">
        <f t="shared" si="16"/>
        <v>0</v>
      </c>
      <c r="G99" s="199">
        <f t="shared" si="16"/>
        <v>0</v>
      </c>
      <c r="H99" s="199">
        <f t="shared" si="16"/>
        <v>0</v>
      </c>
      <c r="I99" s="199">
        <f t="shared" si="16"/>
        <v>0</v>
      </c>
      <c r="J99" s="199">
        <f t="shared" si="16"/>
        <v>0</v>
      </c>
      <c r="K99" s="199">
        <f t="shared" si="16"/>
        <v>0</v>
      </c>
      <c r="L99" s="199">
        <f t="shared" si="16"/>
        <v>0</v>
      </c>
      <c r="M99" s="199">
        <f t="shared" si="16"/>
        <v>0</v>
      </c>
      <c r="N99" s="199">
        <f t="shared" si="16"/>
        <v>0</v>
      </c>
      <c r="O99" s="199">
        <f t="shared" si="16"/>
        <v>0</v>
      </c>
      <c r="P99" s="199">
        <f t="shared" si="16"/>
        <v>0</v>
      </c>
      <c r="Q99" s="199">
        <f t="shared" si="16"/>
        <v>0</v>
      </c>
    </row>
    <row r="100" spans="1:17" x14ac:dyDescent="0.25">
      <c r="A100" s="142" t="s">
        <v>270</v>
      </c>
      <c r="B100" s="199">
        <f t="shared" ref="B100:Q100" si="17">IF(B$51=0,0,B$51/B$5)</f>
        <v>0</v>
      </c>
      <c r="C100" s="199">
        <f t="shared" si="17"/>
        <v>0</v>
      </c>
      <c r="D100" s="199">
        <f t="shared" si="17"/>
        <v>0</v>
      </c>
      <c r="E100" s="199">
        <f t="shared" si="17"/>
        <v>0</v>
      </c>
      <c r="F100" s="199">
        <f t="shared" si="17"/>
        <v>0</v>
      </c>
      <c r="G100" s="199">
        <f t="shared" si="17"/>
        <v>0</v>
      </c>
      <c r="H100" s="199">
        <f t="shared" si="17"/>
        <v>0</v>
      </c>
      <c r="I100" s="199">
        <f t="shared" si="17"/>
        <v>0</v>
      </c>
      <c r="J100" s="199">
        <f t="shared" si="17"/>
        <v>0</v>
      </c>
      <c r="K100" s="199">
        <f t="shared" si="17"/>
        <v>0</v>
      </c>
      <c r="L100" s="199">
        <f t="shared" si="17"/>
        <v>0</v>
      </c>
      <c r="M100" s="199">
        <f t="shared" si="17"/>
        <v>0</v>
      </c>
      <c r="N100" s="199">
        <f t="shared" si="17"/>
        <v>0</v>
      </c>
      <c r="O100" s="199">
        <f t="shared" si="17"/>
        <v>0</v>
      </c>
      <c r="P100" s="199">
        <f t="shared" si="17"/>
        <v>0</v>
      </c>
      <c r="Q100" s="199">
        <f t="shared" si="17"/>
        <v>0</v>
      </c>
    </row>
    <row r="101" spans="1:17" x14ac:dyDescent="0.25">
      <c r="A101" s="142" t="s">
        <v>269</v>
      </c>
      <c r="B101" s="199">
        <f t="shared" ref="B101:Q101" si="18">IF(B$62=0,0,B$62/B$5)</f>
        <v>0</v>
      </c>
      <c r="C101" s="199">
        <f t="shared" si="18"/>
        <v>0</v>
      </c>
      <c r="D101" s="199">
        <f t="shared" si="18"/>
        <v>0</v>
      </c>
      <c r="E101" s="199">
        <f t="shared" si="18"/>
        <v>0</v>
      </c>
      <c r="F101" s="199">
        <f t="shared" si="18"/>
        <v>0</v>
      </c>
      <c r="G101" s="199">
        <f t="shared" si="18"/>
        <v>0</v>
      </c>
      <c r="H101" s="199">
        <f t="shared" si="18"/>
        <v>0</v>
      </c>
      <c r="I101" s="199">
        <f t="shared" si="18"/>
        <v>0</v>
      </c>
      <c r="J101" s="199">
        <f t="shared" si="18"/>
        <v>0</v>
      </c>
      <c r="K101" s="199">
        <f t="shared" si="18"/>
        <v>0</v>
      </c>
      <c r="L101" s="199">
        <f t="shared" si="18"/>
        <v>0</v>
      </c>
      <c r="M101" s="199">
        <f t="shared" si="18"/>
        <v>0</v>
      </c>
      <c r="N101" s="199">
        <f t="shared" si="18"/>
        <v>0</v>
      </c>
      <c r="O101" s="199">
        <f t="shared" si="18"/>
        <v>0</v>
      </c>
      <c r="P101" s="199">
        <f t="shared" si="18"/>
        <v>0</v>
      </c>
      <c r="Q101" s="199">
        <f t="shared" si="18"/>
        <v>0</v>
      </c>
    </row>
    <row r="102" spans="1:17" x14ac:dyDescent="0.25">
      <c r="A102" s="142" t="s">
        <v>268</v>
      </c>
      <c r="B102" s="199">
        <f t="shared" ref="B102:Q102" si="19">IF(B$63=0,0,B$63/B$5)</f>
        <v>0</v>
      </c>
      <c r="C102" s="199">
        <f t="shared" si="19"/>
        <v>0</v>
      </c>
      <c r="D102" s="199">
        <f t="shared" si="19"/>
        <v>0</v>
      </c>
      <c r="E102" s="199">
        <f t="shared" si="19"/>
        <v>0</v>
      </c>
      <c r="F102" s="199">
        <f t="shared" si="19"/>
        <v>0</v>
      </c>
      <c r="G102" s="199">
        <f t="shared" si="19"/>
        <v>0</v>
      </c>
      <c r="H102" s="199">
        <f t="shared" si="19"/>
        <v>0</v>
      </c>
      <c r="I102" s="199">
        <f t="shared" si="19"/>
        <v>0</v>
      </c>
      <c r="J102" s="199">
        <f t="shared" si="19"/>
        <v>0</v>
      </c>
      <c r="K102" s="199">
        <f t="shared" si="19"/>
        <v>0</v>
      </c>
      <c r="L102" s="199">
        <f t="shared" si="19"/>
        <v>0</v>
      </c>
      <c r="M102" s="199">
        <f t="shared" si="19"/>
        <v>0</v>
      </c>
      <c r="N102" s="199">
        <f t="shared" si="19"/>
        <v>0</v>
      </c>
      <c r="O102" s="199">
        <f t="shared" si="19"/>
        <v>0</v>
      </c>
      <c r="P102" s="199">
        <f t="shared" si="19"/>
        <v>0</v>
      </c>
      <c r="Q102" s="199">
        <f t="shared" si="19"/>
        <v>0</v>
      </c>
    </row>
    <row r="103" spans="1:17" x14ac:dyDescent="0.25">
      <c r="A103" s="142" t="s">
        <v>267</v>
      </c>
      <c r="B103" s="199">
        <f t="shared" ref="B103:Q103" si="20">IF(B$64=0,0,B$64/B$5)</f>
        <v>0</v>
      </c>
      <c r="C103" s="199">
        <f t="shared" si="20"/>
        <v>0</v>
      </c>
      <c r="D103" s="199">
        <f t="shared" si="20"/>
        <v>0</v>
      </c>
      <c r="E103" s="199">
        <f t="shared" si="20"/>
        <v>0</v>
      </c>
      <c r="F103" s="199">
        <f t="shared" si="20"/>
        <v>0</v>
      </c>
      <c r="G103" s="199">
        <f t="shared" si="20"/>
        <v>0</v>
      </c>
      <c r="H103" s="199">
        <f t="shared" si="20"/>
        <v>0</v>
      </c>
      <c r="I103" s="199">
        <f t="shared" si="20"/>
        <v>0</v>
      </c>
      <c r="J103" s="199">
        <f t="shared" si="20"/>
        <v>0</v>
      </c>
      <c r="K103" s="199">
        <f t="shared" si="20"/>
        <v>0</v>
      </c>
      <c r="L103" s="199">
        <f t="shared" si="20"/>
        <v>0</v>
      </c>
      <c r="M103" s="199">
        <f t="shared" si="20"/>
        <v>0</v>
      </c>
      <c r="N103" s="199">
        <f t="shared" si="20"/>
        <v>0</v>
      </c>
      <c r="O103" s="199">
        <f t="shared" si="20"/>
        <v>0</v>
      </c>
      <c r="P103" s="199">
        <f t="shared" si="20"/>
        <v>0</v>
      </c>
      <c r="Q103" s="199">
        <f t="shared" si="20"/>
        <v>0</v>
      </c>
    </row>
    <row r="104" spans="1:17" x14ac:dyDescent="0.25">
      <c r="A104" s="127" t="s">
        <v>259</v>
      </c>
      <c r="B104" s="200">
        <f t="shared" ref="B104:Q104" si="21">IF(B$65=0,0,B$65/B$5)</f>
        <v>0</v>
      </c>
      <c r="C104" s="200">
        <f t="shared" si="21"/>
        <v>0</v>
      </c>
      <c r="D104" s="200">
        <f t="shared" si="21"/>
        <v>0</v>
      </c>
      <c r="E104" s="200">
        <f t="shared" si="21"/>
        <v>0</v>
      </c>
      <c r="F104" s="200">
        <f t="shared" si="21"/>
        <v>0</v>
      </c>
      <c r="G104" s="200">
        <f t="shared" si="21"/>
        <v>0</v>
      </c>
      <c r="H104" s="200">
        <f t="shared" si="21"/>
        <v>0</v>
      </c>
      <c r="I104" s="200">
        <f t="shared" si="21"/>
        <v>0</v>
      </c>
      <c r="J104" s="200">
        <f t="shared" si="21"/>
        <v>0</v>
      </c>
      <c r="K104" s="200">
        <f t="shared" si="21"/>
        <v>0</v>
      </c>
      <c r="L104" s="200">
        <f t="shared" si="21"/>
        <v>0</v>
      </c>
      <c r="M104" s="200">
        <f t="shared" si="21"/>
        <v>0</v>
      </c>
      <c r="N104" s="200">
        <f t="shared" si="21"/>
        <v>0</v>
      </c>
      <c r="O104" s="200">
        <f t="shared" si="21"/>
        <v>0</v>
      </c>
      <c r="P104" s="200">
        <f t="shared" si="21"/>
        <v>0</v>
      </c>
      <c r="Q104" s="200">
        <f t="shared" si="21"/>
        <v>0</v>
      </c>
    </row>
    <row r="105" spans="1:17" x14ac:dyDescent="0.25">
      <c r="A105" s="142" t="s">
        <v>266</v>
      </c>
      <c r="B105" s="199">
        <f t="shared" ref="B105:Q105" si="22">IF(B$66=0,0,B$66/B$5)</f>
        <v>0</v>
      </c>
      <c r="C105" s="199">
        <f t="shared" si="22"/>
        <v>0</v>
      </c>
      <c r="D105" s="199">
        <f t="shared" si="22"/>
        <v>0</v>
      </c>
      <c r="E105" s="199">
        <f t="shared" si="22"/>
        <v>0</v>
      </c>
      <c r="F105" s="199">
        <f t="shared" si="22"/>
        <v>0</v>
      </c>
      <c r="G105" s="199">
        <f t="shared" si="22"/>
        <v>0</v>
      </c>
      <c r="H105" s="199">
        <f t="shared" si="22"/>
        <v>0</v>
      </c>
      <c r="I105" s="199">
        <f t="shared" si="22"/>
        <v>0</v>
      </c>
      <c r="J105" s="199">
        <f t="shared" si="22"/>
        <v>0</v>
      </c>
      <c r="K105" s="199">
        <f t="shared" si="22"/>
        <v>0</v>
      </c>
      <c r="L105" s="199">
        <f t="shared" si="22"/>
        <v>0</v>
      </c>
      <c r="M105" s="199">
        <f t="shared" si="22"/>
        <v>0</v>
      </c>
      <c r="N105" s="199">
        <f t="shared" si="22"/>
        <v>0</v>
      </c>
      <c r="O105" s="199">
        <f t="shared" si="22"/>
        <v>0</v>
      </c>
      <c r="P105" s="199">
        <f t="shared" si="22"/>
        <v>0</v>
      </c>
      <c r="Q105" s="199">
        <f t="shared" si="22"/>
        <v>0</v>
      </c>
    </row>
    <row r="106" spans="1:17" x14ac:dyDescent="0.25">
      <c r="A106" s="142" t="s">
        <v>265</v>
      </c>
      <c r="B106" s="199">
        <f t="shared" ref="B106:Q106" si="23">IF(B$67=0,0,B$67/B$5)</f>
        <v>0</v>
      </c>
      <c r="C106" s="199">
        <f t="shared" si="23"/>
        <v>0</v>
      </c>
      <c r="D106" s="199">
        <f t="shared" si="23"/>
        <v>0</v>
      </c>
      <c r="E106" s="199">
        <f t="shared" si="23"/>
        <v>0</v>
      </c>
      <c r="F106" s="199">
        <f t="shared" si="23"/>
        <v>0</v>
      </c>
      <c r="G106" s="199">
        <f t="shared" si="23"/>
        <v>0</v>
      </c>
      <c r="H106" s="199">
        <f t="shared" si="23"/>
        <v>0</v>
      </c>
      <c r="I106" s="199">
        <f t="shared" si="23"/>
        <v>0</v>
      </c>
      <c r="J106" s="199">
        <f t="shared" si="23"/>
        <v>0</v>
      </c>
      <c r="K106" s="199">
        <f t="shared" si="23"/>
        <v>0</v>
      </c>
      <c r="L106" s="199">
        <f t="shared" si="23"/>
        <v>0</v>
      </c>
      <c r="M106" s="199">
        <f t="shared" si="23"/>
        <v>0</v>
      </c>
      <c r="N106" s="199">
        <f t="shared" si="23"/>
        <v>0</v>
      </c>
      <c r="O106" s="199">
        <f t="shared" si="23"/>
        <v>0</v>
      </c>
      <c r="P106" s="199">
        <f t="shared" si="23"/>
        <v>0</v>
      </c>
      <c r="Q106" s="199">
        <f t="shared" si="23"/>
        <v>0</v>
      </c>
    </row>
    <row r="107" spans="1:17" x14ac:dyDescent="0.25">
      <c r="A107" s="142" t="s">
        <v>264</v>
      </c>
      <c r="B107" s="199">
        <f t="shared" ref="B107:Q107" si="24">IF(B$78=0,0,B$78/B$5)</f>
        <v>0</v>
      </c>
      <c r="C107" s="199">
        <f t="shared" si="24"/>
        <v>0</v>
      </c>
      <c r="D107" s="199">
        <f t="shared" si="24"/>
        <v>0</v>
      </c>
      <c r="E107" s="199">
        <f t="shared" si="24"/>
        <v>0</v>
      </c>
      <c r="F107" s="199">
        <f t="shared" si="24"/>
        <v>0</v>
      </c>
      <c r="G107" s="199">
        <f t="shared" si="24"/>
        <v>0</v>
      </c>
      <c r="H107" s="199">
        <f t="shared" si="24"/>
        <v>0</v>
      </c>
      <c r="I107" s="199">
        <f t="shared" si="24"/>
        <v>0</v>
      </c>
      <c r="J107" s="199">
        <f t="shared" si="24"/>
        <v>0</v>
      </c>
      <c r="K107" s="199">
        <f t="shared" si="24"/>
        <v>0</v>
      </c>
      <c r="L107" s="199">
        <f t="shared" si="24"/>
        <v>0</v>
      </c>
      <c r="M107" s="199">
        <f t="shared" si="24"/>
        <v>0</v>
      </c>
      <c r="N107" s="199">
        <f t="shared" si="24"/>
        <v>0</v>
      </c>
      <c r="O107" s="199">
        <f t="shared" si="24"/>
        <v>0</v>
      </c>
      <c r="P107" s="199">
        <f t="shared" si="24"/>
        <v>0</v>
      </c>
      <c r="Q107" s="199">
        <f t="shared" si="24"/>
        <v>0</v>
      </c>
    </row>
    <row r="108" spans="1:17" x14ac:dyDescent="0.25">
      <c r="A108" s="72" t="s">
        <v>258</v>
      </c>
      <c r="B108" s="71">
        <f t="shared" ref="B108:Q108" si="25">IF(B$79=0,0,B$79/B$5)</f>
        <v>0</v>
      </c>
      <c r="C108" s="71">
        <f t="shared" si="25"/>
        <v>0</v>
      </c>
      <c r="D108" s="71">
        <f t="shared" si="25"/>
        <v>0</v>
      </c>
      <c r="E108" s="71">
        <f t="shared" si="25"/>
        <v>0</v>
      </c>
      <c r="F108" s="71">
        <f t="shared" si="25"/>
        <v>0</v>
      </c>
      <c r="G108" s="71">
        <f t="shared" si="25"/>
        <v>0</v>
      </c>
      <c r="H108" s="71">
        <f t="shared" si="25"/>
        <v>0</v>
      </c>
      <c r="I108" s="71">
        <f t="shared" si="25"/>
        <v>0</v>
      </c>
      <c r="J108" s="71">
        <f t="shared" si="25"/>
        <v>0</v>
      </c>
      <c r="K108" s="71">
        <f t="shared" si="25"/>
        <v>0</v>
      </c>
      <c r="L108" s="71">
        <f t="shared" si="25"/>
        <v>0</v>
      </c>
      <c r="M108" s="71">
        <f t="shared" si="25"/>
        <v>0</v>
      </c>
      <c r="N108" s="71">
        <f t="shared" si="25"/>
        <v>0</v>
      </c>
      <c r="O108" s="71">
        <f t="shared" si="25"/>
        <v>0</v>
      </c>
      <c r="P108" s="71">
        <f t="shared" si="25"/>
        <v>0</v>
      </c>
      <c r="Q108" s="71">
        <f t="shared" si="25"/>
        <v>0</v>
      </c>
    </row>
    <row r="110" spans="1:17" ht="12.75" x14ac:dyDescent="0.25">
      <c r="A110" s="266" t="s">
        <v>133</v>
      </c>
      <c r="B110" s="297"/>
      <c r="C110" s="297"/>
      <c r="D110" s="297"/>
      <c r="E110" s="297"/>
      <c r="F110" s="297"/>
      <c r="G110" s="297"/>
      <c r="H110" s="297"/>
      <c r="I110" s="297"/>
      <c r="J110" s="297"/>
      <c r="K110" s="297"/>
      <c r="L110" s="297"/>
      <c r="M110" s="297"/>
      <c r="N110" s="297"/>
      <c r="O110" s="297"/>
      <c r="P110" s="297"/>
      <c r="Q110" s="297"/>
    </row>
    <row r="112" spans="1:17" x14ac:dyDescent="0.25">
      <c r="A112" s="78" t="s">
        <v>8</v>
      </c>
      <c r="B112" s="230">
        <f>IF(B$5=0,0,B$5/FBT_fec!B$5)</f>
        <v>0</v>
      </c>
      <c r="C112" s="230">
        <f>IF(C$5=0,0,C$5/FBT_fec!C$5)</f>
        <v>0</v>
      </c>
      <c r="D112" s="230">
        <f>IF(D$5=0,0,D$5/FBT_fec!D$5)</f>
        <v>0</v>
      </c>
      <c r="E112" s="230">
        <f>IF(E$5=0,0,E$5/FBT_fec!E$5)</f>
        <v>0</v>
      </c>
      <c r="F112" s="230">
        <f>IF(F$5=0,0,F$5/FBT_fec!F$5)</f>
        <v>0</v>
      </c>
      <c r="G112" s="230">
        <f>IF(G$5=0,0,G$5/FBT_fec!G$5)</f>
        <v>0</v>
      </c>
      <c r="H112" s="230">
        <f>IF(H$5=0,0,H$5/FBT_fec!H$5)</f>
        <v>0</v>
      </c>
      <c r="I112" s="230">
        <f>IF(I$5=0,0,I$5/FBT_fec!I$5)</f>
        <v>0</v>
      </c>
      <c r="J112" s="230">
        <f>IF(J$5=0,0,J$5/FBT_fec!J$5)</f>
        <v>0</v>
      </c>
      <c r="K112" s="230">
        <f>IF(K$5=0,0,K$5/FBT_fec!K$5)</f>
        <v>0</v>
      </c>
      <c r="L112" s="230">
        <f>IF(L$5=0,0,L$5/FBT_fec!L$5)</f>
        <v>0</v>
      </c>
      <c r="M112" s="230">
        <f>IF(M$5=0,0,M$5/FBT_fec!M$5)</f>
        <v>0</v>
      </c>
      <c r="N112" s="230">
        <f>IF(N$5=0,0,N$5/FBT_fec!N$5)</f>
        <v>0</v>
      </c>
      <c r="O112" s="230">
        <f>IF(O$5=0,0,O$5/FBT_fec!O$5)</f>
        <v>0</v>
      </c>
      <c r="P112" s="230">
        <f>IF(P$5=0,0,P$5/FBT_fec!P$5)</f>
        <v>0</v>
      </c>
      <c r="Q112" s="230">
        <f>IF(Q$5=0,0,Q$5/FBT_fec!Q$5)</f>
        <v>0</v>
      </c>
    </row>
    <row r="113" spans="1:17" x14ac:dyDescent="0.25">
      <c r="A113" s="132" t="s">
        <v>83</v>
      </c>
      <c r="B113" s="275">
        <f>IF(B$6=0,0,B$6/FBT_fec!B$6)</f>
        <v>0</v>
      </c>
      <c r="C113" s="275">
        <f>IF(C$6=0,0,C$6/FBT_fec!C$6)</f>
        <v>0</v>
      </c>
      <c r="D113" s="275">
        <f>IF(D$6=0,0,D$6/FBT_fec!D$6)</f>
        <v>0</v>
      </c>
      <c r="E113" s="275">
        <f>IF(E$6=0,0,E$6/FBT_fec!E$6)</f>
        <v>0</v>
      </c>
      <c r="F113" s="275">
        <f>IF(F$6=0,0,F$6/FBT_fec!F$6)</f>
        <v>0</v>
      </c>
      <c r="G113" s="275">
        <f>IF(G$6=0,0,G$6/FBT_fec!G$6)</f>
        <v>0</v>
      </c>
      <c r="H113" s="275">
        <f>IF(H$6=0,0,H$6/FBT_fec!H$6)</f>
        <v>0</v>
      </c>
      <c r="I113" s="275">
        <f>IF(I$6=0,0,I$6/FBT_fec!I$6)</f>
        <v>0</v>
      </c>
      <c r="J113" s="275">
        <f>IF(J$6=0,0,J$6/FBT_fec!J$6)</f>
        <v>0</v>
      </c>
      <c r="K113" s="275">
        <f>IF(K$6=0,0,K$6/FBT_fec!K$6)</f>
        <v>0</v>
      </c>
      <c r="L113" s="275">
        <f>IF(L$6=0,0,L$6/FBT_fec!L$6)</f>
        <v>0</v>
      </c>
      <c r="M113" s="275">
        <f>IF(M$6=0,0,M$6/FBT_fec!M$6)</f>
        <v>0</v>
      </c>
      <c r="N113" s="275">
        <f>IF(N$6=0,0,N$6/FBT_fec!N$6)</f>
        <v>0</v>
      </c>
      <c r="O113" s="275">
        <f>IF(O$6=0,0,O$6/FBT_fec!O$6)</f>
        <v>0</v>
      </c>
      <c r="P113" s="275">
        <f>IF(P$6=0,0,P$6/FBT_fec!P$6)</f>
        <v>0</v>
      </c>
      <c r="Q113" s="275">
        <f>IF(Q$6=0,0,Q$6/FBT_fec!Q$6)</f>
        <v>0</v>
      </c>
    </row>
    <row r="114" spans="1:17" x14ac:dyDescent="0.25">
      <c r="A114" s="76" t="s">
        <v>82</v>
      </c>
      <c r="B114" s="274">
        <f>IF(B$7=0,0,B$7/FBT_fec!B$7)</f>
        <v>0</v>
      </c>
      <c r="C114" s="274">
        <f>IF(C$7=0,0,C$7/FBT_fec!C$7)</f>
        <v>0</v>
      </c>
      <c r="D114" s="274">
        <f>IF(D$7=0,0,D$7/FBT_fec!D$7)</f>
        <v>0</v>
      </c>
      <c r="E114" s="274">
        <f>IF(E$7=0,0,E$7/FBT_fec!E$7)</f>
        <v>0</v>
      </c>
      <c r="F114" s="274">
        <f>IF(F$7=0,0,F$7/FBT_fec!F$7)</f>
        <v>0</v>
      </c>
      <c r="G114" s="274">
        <f>IF(G$7=0,0,G$7/FBT_fec!G$7)</f>
        <v>0</v>
      </c>
      <c r="H114" s="274">
        <f>IF(H$7=0,0,H$7/FBT_fec!H$7)</f>
        <v>0</v>
      </c>
      <c r="I114" s="274">
        <f>IF(I$7=0,0,I$7/FBT_fec!I$7)</f>
        <v>0</v>
      </c>
      <c r="J114" s="274">
        <f>IF(J$7=0,0,J$7/FBT_fec!J$7)</f>
        <v>0</v>
      </c>
      <c r="K114" s="274">
        <f>IF(K$7=0,0,K$7/FBT_fec!K$7)</f>
        <v>0</v>
      </c>
      <c r="L114" s="274">
        <f>IF(L$7=0,0,L$7/FBT_fec!L$7)</f>
        <v>0</v>
      </c>
      <c r="M114" s="274">
        <f>IF(M$7=0,0,M$7/FBT_fec!M$7)</f>
        <v>0</v>
      </c>
      <c r="N114" s="274">
        <f>IF(N$7=0,0,N$7/FBT_fec!N$7)</f>
        <v>0</v>
      </c>
      <c r="O114" s="274">
        <f>IF(O$7=0,0,O$7/FBT_fec!O$7)</f>
        <v>0</v>
      </c>
      <c r="P114" s="274">
        <f>IF(P$7=0,0,P$7/FBT_fec!P$7)</f>
        <v>0</v>
      </c>
      <c r="Q114" s="274">
        <f>IF(Q$7=0,0,Q$7/FBT_fec!Q$7)</f>
        <v>0</v>
      </c>
    </row>
    <row r="115" spans="1:17" x14ac:dyDescent="0.25">
      <c r="A115" s="76" t="s">
        <v>81</v>
      </c>
      <c r="B115" s="274">
        <f>IF(B$8=0,0,B$8/FBT_fec!B$8)</f>
        <v>0</v>
      </c>
      <c r="C115" s="274">
        <f>IF(C$8=0,0,C$8/FBT_fec!C$8)</f>
        <v>0</v>
      </c>
      <c r="D115" s="274">
        <f>IF(D$8=0,0,D$8/FBT_fec!D$8)</f>
        <v>0</v>
      </c>
      <c r="E115" s="274">
        <f>IF(E$8=0,0,E$8/FBT_fec!E$8)</f>
        <v>0</v>
      </c>
      <c r="F115" s="274">
        <f>IF(F$8=0,0,F$8/FBT_fec!F$8)</f>
        <v>0</v>
      </c>
      <c r="G115" s="274">
        <f>IF(G$8=0,0,G$8/FBT_fec!G$8)</f>
        <v>0</v>
      </c>
      <c r="H115" s="274">
        <f>IF(H$8=0,0,H$8/FBT_fec!H$8)</f>
        <v>0</v>
      </c>
      <c r="I115" s="274">
        <f>IF(I$8=0,0,I$8/FBT_fec!I$8)</f>
        <v>0</v>
      </c>
      <c r="J115" s="274">
        <f>IF(J$8=0,0,J$8/FBT_fec!J$8)</f>
        <v>0</v>
      </c>
      <c r="K115" s="274">
        <f>IF(K$8=0,0,K$8/FBT_fec!K$8)</f>
        <v>0</v>
      </c>
      <c r="L115" s="274">
        <f>IF(L$8=0,0,L$8/FBT_fec!L$8)</f>
        <v>0</v>
      </c>
      <c r="M115" s="274">
        <f>IF(M$8=0,0,M$8/FBT_fec!M$8)</f>
        <v>0</v>
      </c>
      <c r="N115" s="274">
        <f>IF(N$8=0,0,N$8/FBT_fec!N$8)</f>
        <v>0</v>
      </c>
      <c r="O115" s="274">
        <f>IF(O$8=0,0,O$8/FBT_fec!O$8)</f>
        <v>0</v>
      </c>
      <c r="P115" s="274">
        <f>IF(P$8=0,0,P$8/FBT_fec!P$8)</f>
        <v>0</v>
      </c>
      <c r="Q115" s="274">
        <f>IF(Q$8=0,0,Q$8/FBT_fec!Q$8)</f>
        <v>0</v>
      </c>
    </row>
    <row r="116" spans="1:17" x14ac:dyDescent="0.25">
      <c r="A116" s="76" t="s">
        <v>80</v>
      </c>
      <c r="B116" s="274">
        <f>IF(B$9=0,0,B$9/FBT_fec!B$9)</f>
        <v>0</v>
      </c>
      <c r="C116" s="274">
        <f>IF(C$9=0,0,C$9/FBT_fec!C$9)</f>
        <v>0</v>
      </c>
      <c r="D116" s="274">
        <f>IF(D$9=0,0,D$9/FBT_fec!D$9)</f>
        <v>0</v>
      </c>
      <c r="E116" s="274">
        <f>IF(E$9=0,0,E$9/FBT_fec!E$9)</f>
        <v>0</v>
      </c>
      <c r="F116" s="274">
        <f>IF(F$9=0,0,F$9/FBT_fec!F$9)</f>
        <v>0</v>
      </c>
      <c r="G116" s="274">
        <f>IF(G$9=0,0,G$9/FBT_fec!G$9)</f>
        <v>0</v>
      </c>
      <c r="H116" s="274">
        <f>IF(H$9=0,0,H$9/FBT_fec!H$9)</f>
        <v>0</v>
      </c>
      <c r="I116" s="274">
        <f>IF(I$9=0,0,I$9/FBT_fec!I$9)</f>
        <v>0</v>
      </c>
      <c r="J116" s="274">
        <f>IF(J$9=0,0,J$9/FBT_fec!J$9)</f>
        <v>0</v>
      </c>
      <c r="K116" s="274">
        <f>IF(K$9=0,0,K$9/FBT_fec!K$9)</f>
        <v>0</v>
      </c>
      <c r="L116" s="274">
        <f>IF(L$9=0,0,L$9/FBT_fec!L$9)</f>
        <v>0</v>
      </c>
      <c r="M116" s="274">
        <f>IF(M$9=0,0,M$9/FBT_fec!M$9)</f>
        <v>0</v>
      </c>
      <c r="N116" s="274">
        <f>IF(N$9=0,0,N$9/FBT_fec!N$9)</f>
        <v>0</v>
      </c>
      <c r="O116" s="274">
        <f>IF(O$9=0,0,O$9/FBT_fec!O$9)</f>
        <v>0</v>
      </c>
      <c r="P116" s="274">
        <f>IF(P$9=0,0,P$9/FBT_fec!P$9)</f>
        <v>0</v>
      </c>
      <c r="Q116" s="274">
        <f>IF(Q$9=0,0,Q$9/FBT_fec!Q$9)</f>
        <v>0</v>
      </c>
    </row>
    <row r="117" spans="1:17" x14ac:dyDescent="0.25">
      <c r="A117" s="129" t="s">
        <v>79</v>
      </c>
      <c r="B117" s="273">
        <f>IF(B$10=0,0,B$10/FBT_fec!B$10)</f>
        <v>0</v>
      </c>
      <c r="C117" s="273">
        <f>IF(C$10=0,0,C$10/FBT_fec!C$10)</f>
        <v>0</v>
      </c>
      <c r="D117" s="273">
        <f>IF(D$10=0,0,D$10/FBT_fec!D$10)</f>
        <v>0</v>
      </c>
      <c r="E117" s="273">
        <f>IF(E$10=0,0,E$10/FBT_fec!E$10)</f>
        <v>0</v>
      </c>
      <c r="F117" s="273">
        <f>IF(F$10=0,0,F$10/FBT_fec!F$10)</f>
        <v>0</v>
      </c>
      <c r="G117" s="273">
        <f>IF(G$10=0,0,G$10/FBT_fec!G$10)</f>
        <v>0</v>
      </c>
      <c r="H117" s="273">
        <f>IF(H$10=0,0,H$10/FBT_fec!H$10)</f>
        <v>0</v>
      </c>
      <c r="I117" s="273">
        <f>IF(I$10=0,0,I$10/FBT_fec!I$10)</f>
        <v>0</v>
      </c>
      <c r="J117" s="273">
        <f>IF(J$10=0,0,J$10/FBT_fec!J$10)</f>
        <v>0</v>
      </c>
      <c r="K117" s="273">
        <f>IF(K$10=0,0,K$10/FBT_fec!K$10)</f>
        <v>0</v>
      </c>
      <c r="L117" s="273">
        <f>IF(L$10=0,0,L$10/FBT_fec!L$10)</f>
        <v>0</v>
      </c>
      <c r="M117" s="273">
        <f>IF(M$10=0,0,M$10/FBT_fec!M$10)</f>
        <v>0</v>
      </c>
      <c r="N117" s="273">
        <f>IF(N$10=0,0,N$10/FBT_fec!N$10)</f>
        <v>0</v>
      </c>
      <c r="O117" s="273">
        <f>IF(O$10=0,0,O$10/FBT_fec!O$10)</f>
        <v>0</v>
      </c>
      <c r="P117" s="273">
        <f>IF(P$10=0,0,P$10/FBT_fec!P$10)</f>
        <v>0</v>
      </c>
      <c r="Q117" s="273">
        <f>IF(Q$10=0,0,Q$10/FBT_fec!Q$10)</f>
        <v>0</v>
      </c>
    </row>
    <row r="118" spans="1:17" x14ac:dyDescent="0.25">
      <c r="A118" s="127" t="s">
        <v>263</v>
      </c>
      <c r="B118" s="296">
        <f>IF(B$15=0,0,B$15/FBT_fec!B$15)</f>
        <v>0</v>
      </c>
      <c r="C118" s="296">
        <f>IF(C$15=0,0,C$15/FBT_fec!C$15)</f>
        <v>0</v>
      </c>
      <c r="D118" s="296">
        <f>IF(D$15=0,0,D$15/FBT_fec!D$15)</f>
        <v>0</v>
      </c>
      <c r="E118" s="296">
        <f>IF(E$15=0,0,E$15/FBT_fec!E$15)</f>
        <v>0</v>
      </c>
      <c r="F118" s="296">
        <f>IF(F$15=0,0,F$15/FBT_fec!F$15)</f>
        <v>0</v>
      </c>
      <c r="G118" s="296">
        <f>IF(G$15=0,0,G$15/FBT_fec!G$15)</f>
        <v>0</v>
      </c>
      <c r="H118" s="296">
        <f>IF(H$15=0,0,H$15/FBT_fec!H$15)</f>
        <v>0</v>
      </c>
      <c r="I118" s="296">
        <f>IF(I$15=0,0,I$15/FBT_fec!I$15)</f>
        <v>0</v>
      </c>
      <c r="J118" s="296">
        <f>IF(J$15=0,0,J$15/FBT_fec!J$15)</f>
        <v>0</v>
      </c>
      <c r="K118" s="296">
        <f>IF(K$15=0,0,K$15/FBT_fec!K$15)</f>
        <v>0</v>
      </c>
      <c r="L118" s="296">
        <f>IF(L$15=0,0,L$15/FBT_fec!L$15)</f>
        <v>0</v>
      </c>
      <c r="M118" s="296">
        <f>IF(M$15=0,0,M$15/FBT_fec!M$15)</f>
        <v>0</v>
      </c>
      <c r="N118" s="296">
        <f>IF(N$15=0,0,N$15/FBT_fec!N$15)</f>
        <v>0</v>
      </c>
      <c r="O118" s="296">
        <f>IF(O$15=0,0,O$15/FBT_fec!O$15)</f>
        <v>0</v>
      </c>
      <c r="P118" s="296">
        <f>IF(P$15=0,0,P$15/FBT_fec!P$15)</f>
        <v>0</v>
      </c>
      <c r="Q118" s="296">
        <f>IF(Q$15=0,0,Q$15/FBT_fec!Q$15)</f>
        <v>0</v>
      </c>
    </row>
    <row r="119" spans="1:17" x14ac:dyDescent="0.25">
      <c r="A119" s="127" t="s">
        <v>262</v>
      </c>
      <c r="B119" s="296">
        <f>IF(B$24=0,0,B$24/FBT_fec!B$24)</f>
        <v>0</v>
      </c>
      <c r="C119" s="296">
        <f>IF(C$24=0,0,C$24/FBT_fec!C$24)</f>
        <v>0</v>
      </c>
      <c r="D119" s="296">
        <f>IF(D$24=0,0,D$24/FBT_fec!D$24)</f>
        <v>0</v>
      </c>
      <c r="E119" s="296">
        <f>IF(E$24=0,0,E$24/FBT_fec!E$24)</f>
        <v>0</v>
      </c>
      <c r="F119" s="296">
        <f>IF(F$24=0,0,F$24/FBT_fec!F$24)</f>
        <v>0</v>
      </c>
      <c r="G119" s="296">
        <f>IF(G$24=0,0,G$24/FBT_fec!G$24)</f>
        <v>0</v>
      </c>
      <c r="H119" s="296">
        <f>IF(H$24=0,0,H$24/FBT_fec!H$24)</f>
        <v>0</v>
      </c>
      <c r="I119" s="296">
        <f>IF(I$24=0,0,I$24/FBT_fec!I$24)</f>
        <v>0</v>
      </c>
      <c r="J119" s="296">
        <f>IF(J$24=0,0,J$24/FBT_fec!J$24)</f>
        <v>0</v>
      </c>
      <c r="K119" s="296">
        <f>IF(K$24=0,0,K$24/FBT_fec!K$24)</f>
        <v>0</v>
      </c>
      <c r="L119" s="296">
        <f>IF(L$24=0,0,L$24/FBT_fec!L$24)</f>
        <v>0</v>
      </c>
      <c r="M119" s="296">
        <f>IF(M$24=0,0,M$24/FBT_fec!M$24)</f>
        <v>0</v>
      </c>
      <c r="N119" s="296">
        <f>IF(N$24=0,0,N$24/FBT_fec!N$24)</f>
        <v>0</v>
      </c>
      <c r="O119" s="296">
        <f>IF(O$24=0,0,O$24/FBT_fec!O$24)</f>
        <v>0</v>
      </c>
      <c r="P119" s="296">
        <f>IF(P$24=0,0,P$24/FBT_fec!P$24)</f>
        <v>0</v>
      </c>
      <c r="Q119" s="296">
        <f>IF(Q$24=0,0,Q$24/FBT_fec!Q$24)</f>
        <v>0</v>
      </c>
    </row>
    <row r="120" spans="1:17" x14ac:dyDescent="0.25">
      <c r="A120" s="127" t="s">
        <v>261</v>
      </c>
      <c r="B120" s="296">
        <f>IF(B$33=0,0,B$33/FBT_fec!B$33)</f>
        <v>0</v>
      </c>
      <c r="C120" s="296">
        <f>IF(C$33=0,0,C$33/FBT_fec!C$33)</f>
        <v>0</v>
      </c>
      <c r="D120" s="296">
        <f>IF(D$33=0,0,D$33/FBT_fec!D$33)</f>
        <v>0</v>
      </c>
      <c r="E120" s="296">
        <f>IF(E$33=0,0,E$33/FBT_fec!E$33)</f>
        <v>0</v>
      </c>
      <c r="F120" s="296">
        <f>IF(F$33=0,0,F$33/FBT_fec!F$33)</f>
        <v>0</v>
      </c>
      <c r="G120" s="296">
        <f>IF(G$33=0,0,G$33/FBT_fec!G$33)</f>
        <v>0</v>
      </c>
      <c r="H120" s="296">
        <f>IF(H$33=0,0,H$33/FBT_fec!H$33)</f>
        <v>0</v>
      </c>
      <c r="I120" s="296">
        <f>IF(I$33=0,0,I$33/FBT_fec!I$33)</f>
        <v>0</v>
      </c>
      <c r="J120" s="296">
        <f>IF(J$33=0,0,J$33/FBT_fec!J$33)</f>
        <v>0</v>
      </c>
      <c r="K120" s="296">
        <f>IF(K$33=0,0,K$33/FBT_fec!K$33)</f>
        <v>0</v>
      </c>
      <c r="L120" s="296">
        <f>IF(L$33=0,0,L$33/FBT_fec!L$33)</f>
        <v>0</v>
      </c>
      <c r="M120" s="296">
        <f>IF(M$33=0,0,M$33/FBT_fec!M$33)</f>
        <v>0</v>
      </c>
      <c r="N120" s="296">
        <f>IF(N$33=0,0,N$33/FBT_fec!N$33)</f>
        <v>0</v>
      </c>
      <c r="O120" s="296">
        <f>IF(O$33=0,0,O$33/FBT_fec!O$33)</f>
        <v>0</v>
      </c>
      <c r="P120" s="296">
        <f>IF(P$33=0,0,P$33/FBT_fec!P$33)</f>
        <v>0</v>
      </c>
      <c r="Q120" s="296">
        <f>IF(Q$33=0,0,Q$33/FBT_fec!Q$33)</f>
        <v>0</v>
      </c>
    </row>
    <row r="121" spans="1:17" x14ac:dyDescent="0.25">
      <c r="A121" s="127" t="s">
        <v>260</v>
      </c>
      <c r="B121" s="296">
        <f>IF(B$44=0,0,B$44/FBT_fec!B$44)</f>
        <v>0</v>
      </c>
      <c r="C121" s="296">
        <f>IF(C$44=0,0,C$44/FBT_fec!C$44)</f>
        <v>0</v>
      </c>
      <c r="D121" s="296">
        <f>IF(D$44=0,0,D$44/FBT_fec!D$44)</f>
        <v>0</v>
      </c>
      <c r="E121" s="296">
        <f>IF(E$44=0,0,E$44/FBT_fec!E$44)</f>
        <v>0</v>
      </c>
      <c r="F121" s="296">
        <f>IF(F$44=0,0,F$44/FBT_fec!F$44)</f>
        <v>0</v>
      </c>
      <c r="G121" s="296">
        <f>IF(G$44=0,0,G$44/FBT_fec!G$44)</f>
        <v>0</v>
      </c>
      <c r="H121" s="296">
        <f>IF(H$44=0,0,H$44/FBT_fec!H$44)</f>
        <v>0</v>
      </c>
      <c r="I121" s="296">
        <f>IF(I$44=0,0,I$44/FBT_fec!I$44)</f>
        <v>0</v>
      </c>
      <c r="J121" s="296">
        <f>IF(J$44=0,0,J$44/FBT_fec!J$44)</f>
        <v>0</v>
      </c>
      <c r="K121" s="296">
        <f>IF(K$44=0,0,K$44/FBT_fec!K$44)</f>
        <v>0</v>
      </c>
      <c r="L121" s="296">
        <f>IF(L$44=0,0,L$44/FBT_fec!L$44)</f>
        <v>0</v>
      </c>
      <c r="M121" s="296">
        <f>IF(M$44=0,0,M$44/FBT_fec!M$44)</f>
        <v>0</v>
      </c>
      <c r="N121" s="296">
        <f>IF(N$44=0,0,N$44/FBT_fec!N$44)</f>
        <v>0</v>
      </c>
      <c r="O121" s="296">
        <f>IF(O$44=0,0,O$44/FBT_fec!O$44)</f>
        <v>0</v>
      </c>
      <c r="P121" s="296">
        <f>IF(P$44=0,0,P$44/FBT_fec!P$44)</f>
        <v>0</v>
      </c>
      <c r="Q121" s="296">
        <f>IF(Q$44=0,0,Q$44/FBT_fec!Q$44)</f>
        <v>0</v>
      </c>
    </row>
    <row r="122" spans="1:17" x14ac:dyDescent="0.25">
      <c r="A122" s="127" t="s">
        <v>259</v>
      </c>
      <c r="B122" s="296">
        <f>IF(B$65=0,0,B$65/FBT_fec!B$65)</f>
        <v>0</v>
      </c>
      <c r="C122" s="296">
        <f>IF(C$65=0,0,C$65/FBT_fec!C$65)</f>
        <v>0</v>
      </c>
      <c r="D122" s="296">
        <f>IF(D$65=0,0,D$65/FBT_fec!D$65)</f>
        <v>0</v>
      </c>
      <c r="E122" s="296">
        <f>IF(E$65=0,0,E$65/FBT_fec!E$65)</f>
        <v>0</v>
      </c>
      <c r="F122" s="296">
        <f>IF(F$65=0,0,F$65/FBT_fec!F$65)</f>
        <v>0</v>
      </c>
      <c r="G122" s="296">
        <f>IF(G$65=0,0,G$65/FBT_fec!G$65)</f>
        <v>0</v>
      </c>
      <c r="H122" s="296">
        <f>IF(H$65=0,0,H$65/FBT_fec!H$65)</f>
        <v>0</v>
      </c>
      <c r="I122" s="296">
        <f>IF(I$65=0,0,I$65/FBT_fec!I$65)</f>
        <v>0</v>
      </c>
      <c r="J122" s="296">
        <f>IF(J$65=0,0,J$65/FBT_fec!J$65)</f>
        <v>0</v>
      </c>
      <c r="K122" s="296">
        <f>IF(K$65=0,0,K$65/FBT_fec!K$65)</f>
        <v>0</v>
      </c>
      <c r="L122" s="296">
        <f>IF(L$65=0,0,L$65/FBT_fec!L$65)</f>
        <v>0</v>
      </c>
      <c r="M122" s="296">
        <f>IF(M$65=0,0,M$65/FBT_fec!M$65)</f>
        <v>0</v>
      </c>
      <c r="N122" s="296">
        <f>IF(N$65=0,0,N$65/FBT_fec!N$65)</f>
        <v>0</v>
      </c>
      <c r="O122" s="296">
        <f>IF(O$65=0,0,O$65/FBT_fec!O$65)</f>
        <v>0</v>
      </c>
      <c r="P122" s="296">
        <f>IF(P$65=0,0,P$65/FBT_fec!P$65)</f>
        <v>0</v>
      </c>
      <c r="Q122" s="296">
        <f>IF(Q$65=0,0,Q$65/FBT_fec!Q$65)</f>
        <v>0</v>
      </c>
    </row>
    <row r="123" spans="1:17" x14ac:dyDescent="0.25">
      <c r="A123" s="72" t="s">
        <v>258</v>
      </c>
      <c r="B123" s="295">
        <f>IF(B$79=0,0,B$79/FBT_fec!B$79)</f>
        <v>0</v>
      </c>
      <c r="C123" s="295">
        <f>IF(C$79=0,0,C$79/FBT_fec!C$79)</f>
        <v>0</v>
      </c>
      <c r="D123" s="295">
        <f>IF(D$79=0,0,D$79/FBT_fec!D$79)</f>
        <v>0</v>
      </c>
      <c r="E123" s="295">
        <f>IF(E$79=0,0,E$79/FBT_fec!E$79)</f>
        <v>0</v>
      </c>
      <c r="F123" s="295">
        <f>IF(F$79=0,0,F$79/FBT_fec!F$79)</f>
        <v>0</v>
      </c>
      <c r="G123" s="295">
        <f>IF(G$79=0,0,G$79/FBT_fec!G$79)</f>
        <v>0</v>
      </c>
      <c r="H123" s="295">
        <f>IF(H$79=0,0,H$79/FBT_fec!H$79)</f>
        <v>0</v>
      </c>
      <c r="I123" s="295">
        <f>IF(I$79=0,0,I$79/FBT_fec!I$79)</f>
        <v>0</v>
      </c>
      <c r="J123" s="295">
        <f>IF(J$79=0,0,J$79/FBT_fec!J$79)</f>
        <v>0</v>
      </c>
      <c r="K123" s="295">
        <f>IF(K$79=0,0,K$79/FBT_fec!K$79)</f>
        <v>0</v>
      </c>
      <c r="L123" s="295">
        <f>IF(L$79=0,0,L$79/FBT_fec!L$79)</f>
        <v>0</v>
      </c>
      <c r="M123" s="295">
        <f>IF(M$79=0,0,M$79/FBT_fec!M$79)</f>
        <v>0</v>
      </c>
      <c r="N123" s="295">
        <f>IF(N$79=0,0,N$79/FBT_fec!N$79)</f>
        <v>0</v>
      </c>
      <c r="O123" s="295">
        <f>IF(O$79=0,0,O$79/FBT_fec!O$79)</f>
        <v>0</v>
      </c>
      <c r="P123" s="295">
        <f>IF(P$79=0,0,P$79/FBT_fec!P$79)</f>
        <v>0</v>
      </c>
      <c r="Q123" s="295">
        <f>IF(Q$79=0,0,Q$79/FBT_fec!Q$79)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379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30.3</v>
      </c>
      <c r="M3" s="46">
        <v>31.02914978171923</v>
      </c>
      <c r="N3" s="46">
        <v>36.335049421419463</v>
      </c>
      <c r="O3" s="46">
        <v>42.861574034909623</v>
      </c>
      <c r="P3" s="46">
        <v>48.52138432979838</v>
      </c>
      <c r="Q3" s="46">
        <v>51.751663766660087</v>
      </c>
    </row>
    <row r="5" spans="1:17" x14ac:dyDescent="0.25">
      <c r="A5" s="31" t="s">
        <v>257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8.9513247583266686</v>
      </c>
      <c r="M5" s="46">
        <v>9.6696148005545801</v>
      </c>
      <c r="N5" s="46">
        <v>10.424166030666431</v>
      </c>
      <c r="O5" s="46">
        <v>11.081925043787178</v>
      </c>
      <c r="P5" s="46">
        <v>12.544557959949765</v>
      </c>
      <c r="Q5" s="46">
        <v>13.391002018982785</v>
      </c>
    </row>
    <row r="6" spans="1:17" x14ac:dyDescent="0.25">
      <c r="A6" s="294" t="s">
        <v>256</v>
      </c>
      <c r="B6" s="293">
        <v>0</v>
      </c>
      <c r="C6" s="293">
        <v>0</v>
      </c>
      <c r="D6" s="293">
        <v>0</v>
      </c>
      <c r="E6" s="293">
        <v>0</v>
      </c>
      <c r="F6" s="293">
        <v>0</v>
      </c>
      <c r="G6" s="293">
        <v>0</v>
      </c>
      <c r="H6" s="293">
        <v>0</v>
      </c>
      <c r="I6" s="293">
        <v>0</v>
      </c>
      <c r="J6" s="293">
        <v>0</v>
      </c>
      <c r="K6" s="293">
        <v>0</v>
      </c>
      <c r="L6" s="293">
        <v>11.189155947908336</v>
      </c>
      <c r="M6" s="293">
        <v>10.744488858858251</v>
      </c>
      <c r="N6" s="293">
        <v>11.238249271145348</v>
      </c>
      <c r="O6" s="293">
        <v>11.696352781804451</v>
      </c>
      <c r="P6" s="293">
        <v>13.459787748843375</v>
      </c>
      <c r="Q6" s="293">
        <v>14.178532707122368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11.189155947908336</v>
      </c>
      <c r="M7" s="291">
        <v>0</v>
      </c>
      <c r="N7" s="291">
        <v>1.3761002162086615</v>
      </c>
      <c r="O7" s="291">
        <v>1.8149379902918912</v>
      </c>
      <c r="P7" s="291">
        <v>3.187826634376111</v>
      </c>
      <c r="Q7" s="291">
        <v>1.5012488955997692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0</v>
      </c>
      <c r="F8" s="289">
        <f t="shared" si="0"/>
        <v>0</v>
      </c>
      <c r="G8" s="289">
        <f t="shared" si="0"/>
        <v>0</v>
      </c>
      <c r="H8" s="289">
        <f t="shared" si="0"/>
        <v>0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0.44466708905008545</v>
      </c>
      <c r="N8" s="289">
        <f t="shared" si="0"/>
        <v>0.88233980392156397</v>
      </c>
      <c r="O8" s="289">
        <f t="shared" si="0"/>
        <v>1.3568344796327878</v>
      </c>
      <c r="P8" s="289">
        <f t="shared" si="0"/>
        <v>1.4243916673371864</v>
      </c>
      <c r="Q8" s="289">
        <f t="shared" si="0"/>
        <v>0.78250393732077583</v>
      </c>
    </row>
    <row r="9" spans="1:17" x14ac:dyDescent="0.25">
      <c r="A9" s="288" t="s">
        <v>253</v>
      </c>
      <c r="B9" s="287">
        <f>B6-B5</f>
        <v>0</v>
      </c>
      <c r="C9" s="287">
        <f t="shared" ref="C9:Q9" si="1">C6-C5</f>
        <v>0</v>
      </c>
      <c r="D9" s="287">
        <f t="shared" si="1"/>
        <v>0</v>
      </c>
      <c r="E9" s="287">
        <f t="shared" si="1"/>
        <v>0</v>
      </c>
      <c r="F9" s="287">
        <f t="shared" si="1"/>
        <v>0</v>
      </c>
      <c r="G9" s="287">
        <f t="shared" si="1"/>
        <v>0</v>
      </c>
      <c r="H9" s="287">
        <f t="shared" si="1"/>
        <v>0</v>
      </c>
      <c r="I9" s="287">
        <f t="shared" si="1"/>
        <v>0</v>
      </c>
      <c r="J9" s="287">
        <f t="shared" si="1"/>
        <v>0</v>
      </c>
      <c r="K9" s="287">
        <f t="shared" si="1"/>
        <v>0</v>
      </c>
      <c r="L9" s="287">
        <f t="shared" si="1"/>
        <v>2.2378311895816676</v>
      </c>
      <c r="M9" s="287">
        <f t="shared" si="1"/>
        <v>1.0748740583036707</v>
      </c>
      <c r="N9" s="287">
        <f t="shared" si="1"/>
        <v>0.81408324047891689</v>
      </c>
      <c r="O9" s="287">
        <f t="shared" si="1"/>
        <v>0.61442773801727313</v>
      </c>
      <c r="P9" s="287">
        <f t="shared" si="1"/>
        <v>0.91522978889361006</v>
      </c>
      <c r="Q9" s="287">
        <f t="shared" si="1"/>
        <v>0.78753068813958294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1.1933943576247972</v>
      </c>
      <c r="M12" s="38">
        <v>1.2891570862349375</v>
      </c>
      <c r="N12" s="38">
        <v>1.382772727832674</v>
      </c>
      <c r="O12" s="38">
        <v>1.4571043645352657</v>
      </c>
      <c r="P12" s="38">
        <v>1.6228068194027458</v>
      </c>
      <c r="Q12" s="38">
        <v>1.7189363406935723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1.1933943576247972</v>
      </c>
      <c r="M30" s="62">
        <v>1.2891570862349375</v>
      </c>
      <c r="N30" s="62">
        <v>1.382772727832674</v>
      </c>
      <c r="O30" s="62">
        <v>1.4571043645352657</v>
      </c>
      <c r="P30" s="62">
        <v>1.6228068194027458</v>
      </c>
      <c r="Q30" s="62">
        <v>1.7189363406935723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</row>
    <row r="34" spans="1:17" x14ac:dyDescent="0.25">
      <c r="A34" s="184" t="s">
        <v>252</v>
      </c>
      <c r="B34" s="190" t="str">
        <f t="shared" ref="B34:Q34" si="2">IF(B$12=0,"",B$12/B$3*1000)</f>
        <v/>
      </c>
      <c r="C34" s="190" t="str">
        <f t="shared" si="2"/>
        <v/>
      </c>
      <c r="D34" s="190" t="str">
        <f t="shared" si="2"/>
        <v/>
      </c>
      <c r="E34" s="190" t="str">
        <f t="shared" si="2"/>
        <v/>
      </c>
      <c r="F34" s="190" t="str">
        <f t="shared" si="2"/>
        <v/>
      </c>
      <c r="G34" s="190" t="str">
        <f t="shared" si="2"/>
        <v/>
      </c>
      <c r="H34" s="190" t="str">
        <f t="shared" si="2"/>
        <v/>
      </c>
      <c r="I34" s="190" t="str">
        <f t="shared" si="2"/>
        <v/>
      </c>
      <c r="J34" s="190" t="str">
        <f t="shared" si="2"/>
        <v/>
      </c>
      <c r="K34" s="190" t="str">
        <f t="shared" si="2"/>
        <v/>
      </c>
      <c r="L34" s="190">
        <f t="shared" si="2"/>
        <v>39.385952396857995</v>
      </c>
      <c r="M34" s="190">
        <f t="shared" si="2"/>
        <v>41.546645502818194</v>
      </c>
      <c r="N34" s="190">
        <f t="shared" si="2"/>
        <v>38.056167525604941</v>
      </c>
      <c r="O34" s="190">
        <f t="shared" si="2"/>
        <v>33.995586894417187</v>
      </c>
      <c r="P34" s="190">
        <f t="shared" si="2"/>
        <v>33.445187968516663</v>
      </c>
      <c r="Q34" s="190">
        <f t="shared" si="2"/>
        <v>33.215093304902801</v>
      </c>
    </row>
    <row r="35" spans="1:17" x14ac:dyDescent="0.25">
      <c r="A35" s="286" t="s">
        <v>251</v>
      </c>
      <c r="B35" s="285" t="str">
        <f t="shared" ref="B35:Q35" si="3">IF(B$12=0,"",B$12/B$5*1000)</f>
        <v/>
      </c>
      <c r="C35" s="285" t="str">
        <f t="shared" si="3"/>
        <v/>
      </c>
      <c r="D35" s="285" t="str">
        <f t="shared" si="3"/>
        <v/>
      </c>
      <c r="E35" s="285" t="str">
        <f t="shared" si="3"/>
        <v/>
      </c>
      <c r="F35" s="285" t="str">
        <f t="shared" si="3"/>
        <v/>
      </c>
      <c r="G35" s="285" t="str">
        <f t="shared" si="3"/>
        <v/>
      </c>
      <c r="H35" s="285" t="str">
        <f t="shared" si="3"/>
        <v/>
      </c>
      <c r="I35" s="285" t="str">
        <f t="shared" si="3"/>
        <v/>
      </c>
      <c r="J35" s="285" t="str">
        <f t="shared" si="3"/>
        <v/>
      </c>
      <c r="K35" s="285" t="str">
        <f t="shared" si="3"/>
        <v/>
      </c>
      <c r="L35" s="285">
        <f t="shared" si="3"/>
        <v>133.32041790961523</v>
      </c>
      <c r="M35" s="285">
        <f t="shared" si="3"/>
        <v>133.32041790961523</v>
      </c>
      <c r="N35" s="285">
        <f t="shared" si="3"/>
        <v>132.65068148039381</v>
      </c>
      <c r="O35" s="285">
        <f t="shared" si="3"/>
        <v>131.48476990937212</v>
      </c>
      <c r="P35" s="285">
        <f t="shared" si="3"/>
        <v>129.36341197384402</v>
      </c>
      <c r="Q35" s="285">
        <f t="shared" si="3"/>
        <v>128.36502737112926</v>
      </c>
    </row>
    <row r="36" spans="1:17" x14ac:dyDescent="0.25">
      <c r="A36" s="286" t="s">
        <v>250</v>
      </c>
      <c r="B36" s="285" t="str">
        <f>IF(TRE_ued!B$5=0,"",TRE_ued!B$5/B$5*1000)</f>
        <v/>
      </c>
      <c r="C36" s="285" t="str">
        <f>IF(TRE_ued!C$5=0,"",TRE_ued!C$5/C$5*1000)</f>
        <v/>
      </c>
      <c r="D36" s="285" t="str">
        <f>IF(TRE_ued!D$5=0,"",TRE_ued!D$5/D$5*1000)</f>
        <v/>
      </c>
      <c r="E36" s="285" t="str">
        <f>IF(TRE_ued!E$5=0,"",TRE_ued!E$5/E$5*1000)</f>
        <v/>
      </c>
      <c r="F36" s="285" t="str">
        <f>IF(TRE_ued!F$5=0,"",TRE_ued!F$5/F$5*1000)</f>
        <v/>
      </c>
      <c r="G36" s="285" t="str">
        <f>IF(TRE_ued!G$5=0,"",TRE_ued!G$5/G$5*1000)</f>
        <v/>
      </c>
      <c r="H36" s="285" t="str">
        <f>IF(TRE_ued!H$5=0,"",TRE_ued!H$5/H$5*1000)</f>
        <v/>
      </c>
      <c r="I36" s="285" t="str">
        <f>IF(TRE_ued!I$5=0,"",TRE_ued!I$5/I$5*1000)</f>
        <v/>
      </c>
      <c r="J36" s="285" t="str">
        <f>IF(TRE_ued!J$5=0,"",TRE_ued!J$5/J$5*1000)</f>
        <v/>
      </c>
      <c r="K36" s="285" t="str">
        <f>IF(TRE_ued!K$5=0,"",TRE_ued!K$5/K$5*1000)</f>
        <v/>
      </c>
      <c r="L36" s="285">
        <f>IF(TRE_ued!L$5=0,"",TRE_ued!L$5/L$5*1000)</f>
        <v>17.035318416505646</v>
      </c>
      <c r="M36" s="285">
        <f>IF(TRE_ued!M$5=0,"",TRE_ued!M$5/M$5*1000)</f>
        <v>17.035318416505646</v>
      </c>
      <c r="N36" s="285">
        <f>IF(TRE_ued!N$5=0,"",TRE_ued!N$5/N$5*1000)</f>
        <v>17.035318416505646</v>
      </c>
      <c r="O36" s="285">
        <f>IF(TRE_ued!O$5=0,"",TRE_ued!O$5/O$5*1000)</f>
        <v>17.035318416505646</v>
      </c>
      <c r="P36" s="285">
        <f>IF(TRE_ued!P$5=0,"",TRE_ued!P$5/P$5*1000)</f>
        <v>17.035318416505646</v>
      </c>
      <c r="Q36" s="285">
        <f>IF(TRE_ued!Q$5=0,"",TRE_ued!Q$5/Q$5*1000)</f>
        <v>17.035318416505646</v>
      </c>
    </row>
    <row r="37" spans="1:17" x14ac:dyDescent="0.25">
      <c r="A37" s="284" t="s">
        <v>60</v>
      </c>
      <c r="B37" s="283" t="str">
        <f t="shared" ref="B37:Q37" si="4">IF(B$12=0,"",B$32/B$12)</f>
        <v/>
      </c>
      <c r="C37" s="283" t="str">
        <f t="shared" si="4"/>
        <v/>
      </c>
      <c r="D37" s="283" t="str">
        <f t="shared" si="4"/>
        <v/>
      </c>
      <c r="E37" s="283" t="str">
        <f t="shared" si="4"/>
        <v/>
      </c>
      <c r="F37" s="283" t="str">
        <f t="shared" si="4"/>
        <v/>
      </c>
      <c r="G37" s="283" t="str">
        <f t="shared" si="4"/>
        <v/>
      </c>
      <c r="H37" s="283" t="str">
        <f t="shared" si="4"/>
        <v/>
      </c>
      <c r="I37" s="283" t="str">
        <f t="shared" si="4"/>
        <v/>
      </c>
      <c r="J37" s="283" t="str">
        <f t="shared" si="4"/>
        <v/>
      </c>
      <c r="K37" s="283" t="str">
        <f t="shared" si="4"/>
        <v/>
      </c>
      <c r="L37" s="283">
        <f t="shared" si="4"/>
        <v>0</v>
      </c>
      <c r="M37" s="283">
        <f t="shared" si="4"/>
        <v>0</v>
      </c>
      <c r="N37" s="283">
        <f t="shared" si="4"/>
        <v>0</v>
      </c>
      <c r="O37" s="283">
        <f t="shared" si="4"/>
        <v>0</v>
      </c>
      <c r="P37" s="283">
        <f t="shared" si="4"/>
        <v>0</v>
      </c>
      <c r="Q37" s="283">
        <f t="shared" si="4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1.1933943576247972</v>
      </c>
      <c r="M5" s="96">
        <v>1.2891570862349375</v>
      </c>
      <c r="N5" s="96">
        <v>1.3827727278326738</v>
      </c>
      <c r="O5" s="96">
        <v>1.4571043645352657</v>
      </c>
      <c r="P5" s="96">
        <v>1.6228068194027456</v>
      </c>
      <c r="Q5" s="96">
        <v>1.7189363406935723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1.272226464781267E-2</v>
      </c>
      <c r="M6" s="160">
        <v>1.374314996454877E-2</v>
      </c>
      <c r="N6" s="160">
        <v>1.4741146108884183E-2</v>
      </c>
      <c r="O6" s="160">
        <v>1.5533563760093454E-2</v>
      </c>
      <c r="P6" s="160">
        <v>1.7300046457239829E-2</v>
      </c>
      <c r="Q6" s="160">
        <v>1.8324841993196218E-2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1.5902830809765837E-2</v>
      </c>
      <c r="M7" s="159">
        <v>1.7178937455685966E-2</v>
      </c>
      <c r="N7" s="159">
        <v>1.8426432636105231E-2</v>
      </c>
      <c r="O7" s="159">
        <v>1.9416954700116819E-2</v>
      </c>
      <c r="P7" s="159">
        <v>2.1625058071549789E-2</v>
      </c>
      <c r="Q7" s="159">
        <v>2.2906052491495275E-2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2.1866392363428026E-2</v>
      </c>
      <c r="M8" s="159">
        <v>2.36210390015682E-2</v>
      </c>
      <c r="N8" s="159">
        <v>2.5336344874644694E-2</v>
      </c>
      <c r="O8" s="159">
        <v>2.6698312712660623E-2</v>
      </c>
      <c r="P8" s="159">
        <v>2.9734454848380956E-2</v>
      </c>
      <c r="Q8" s="159">
        <v>3.1495822175806001E-2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1.3914976958545109E-2</v>
      </c>
      <c r="M9" s="159">
        <v>1.5031570273725221E-2</v>
      </c>
      <c r="N9" s="159">
        <v>1.6123128556592078E-2</v>
      </c>
      <c r="O9" s="159">
        <v>1.6989835362602217E-2</v>
      </c>
      <c r="P9" s="159">
        <v>1.8921925812606065E-2</v>
      </c>
      <c r="Q9" s="159">
        <v>2.0042795930058366E-2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1.0734410796591942E-2</v>
      </c>
      <c r="M10" s="158">
        <v>1.1595782782588028E-2</v>
      </c>
      <c r="N10" s="158">
        <v>1.2437842029371033E-2</v>
      </c>
      <c r="O10" s="158">
        <v>1.3106444422578854E-2</v>
      </c>
      <c r="P10" s="158">
        <v>1.4596914198296108E-2</v>
      </c>
      <c r="Q10" s="158">
        <v>1.5461585431759312E-2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1.0734410796591942E-2</v>
      </c>
      <c r="M14" s="157">
        <v>1.1595782782588028E-2</v>
      </c>
      <c r="N14" s="157">
        <v>1.2437842029371033E-2</v>
      </c>
      <c r="O14" s="157">
        <v>1.3106444422578854E-2</v>
      </c>
      <c r="P14" s="157">
        <v>1.4596914198296108E-2</v>
      </c>
      <c r="Q14" s="157">
        <v>1.5461585431759312E-2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0.13788575610957504</v>
      </c>
      <c r="M15" s="204">
        <v>0.14895025977272766</v>
      </c>
      <c r="N15" s="204">
        <v>0.15976668725364696</v>
      </c>
      <c r="O15" s="204">
        <v>0.16835502510199923</v>
      </c>
      <c r="P15" s="204">
        <v>0.18750042170341222</v>
      </c>
      <c r="Q15" s="204">
        <v>0.19860730489164699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0.13788575610957504</v>
      </c>
      <c r="M22" s="264">
        <v>0.14895025977272766</v>
      </c>
      <c r="N22" s="264">
        <v>0.15976668725364696</v>
      </c>
      <c r="O22" s="264">
        <v>0.16835502510199923</v>
      </c>
      <c r="P22" s="264">
        <v>0.18750042170341222</v>
      </c>
      <c r="Q22" s="264">
        <v>0.19860730489164699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6.8942878054787521E-2</v>
      </c>
      <c r="M23" s="204">
        <v>7.4475129886363831E-2</v>
      </c>
      <c r="N23" s="204">
        <v>7.9883343626823478E-2</v>
      </c>
      <c r="O23" s="204">
        <v>8.4177512550999617E-2</v>
      </c>
      <c r="P23" s="204">
        <v>9.3750210851706109E-2</v>
      </c>
      <c r="Q23" s="204">
        <v>9.9303652445823495E-2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6.8942878054787521E-2</v>
      </c>
      <c r="M25" s="151">
        <v>7.4475129886363831E-2</v>
      </c>
      <c r="N25" s="151">
        <v>7.9883343626823478E-2</v>
      </c>
      <c r="O25" s="151">
        <v>8.4177512550999617E-2</v>
      </c>
      <c r="P25" s="151">
        <v>9.3750210851706109E-2</v>
      </c>
      <c r="Q25" s="151">
        <v>9.9303652445823495E-2</v>
      </c>
    </row>
    <row r="26" spans="1:17" x14ac:dyDescent="0.25">
      <c r="A26" s="156" t="s">
        <v>281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0.44123441955064008</v>
      </c>
      <c r="M26" s="204">
        <v>0.47664083127272849</v>
      </c>
      <c r="N26" s="204">
        <v>0.51125339921167023</v>
      </c>
      <c r="O26" s="204">
        <v>0.53873608032639764</v>
      </c>
      <c r="P26" s="204">
        <v>0.6000013494509191</v>
      </c>
      <c r="Q26" s="204">
        <v>0.63554337565327035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0.44123441955064008</v>
      </c>
      <c r="M33" s="264">
        <v>0.47664083127272849</v>
      </c>
      <c r="N33" s="264">
        <v>0.51125339921167023</v>
      </c>
      <c r="O33" s="264">
        <v>0.53873608032639764</v>
      </c>
      <c r="P33" s="264">
        <v>0.6000013494509191</v>
      </c>
      <c r="Q33" s="264">
        <v>0.63554337565327035</v>
      </c>
    </row>
    <row r="34" spans="1:17" x14ac:dyDescent="0.25">
      <c r="A34" s="156" t="s">
        <v>280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0.12409718049861752</v>
      </c>
      <c r="M45" s="204">
        <v>0.13405523379545489</v>
      </c>
      <c r="N45" s="204">
        <v>0.14379001852828224</v>
      </c>
      <c r="O45" s="204">
        <v>0.15151952259179929</v>
      </c>
      <c r="P45" s="204">
        <v>0.16875037953307098</v>
      </c>
      <c r="Q45" s="204">
        <v>0.17874657440248226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0.34609324783503337</v>
      </c>
      <c r="M46" s="306">
        <v>0.3738651520295464</v>
      </c>
      <c r="N46" s="306">
        <v>0.40101438500665398</v>
      </c>
      <c r="O46" s="306">
        <v>0.42257111300601802</v>
      </c>
      <c r="P46" s="306">
        <v>0.4706260584755646</v>
      </c>
      <c r="Q46" s="306">
        <v>0.49850433527803395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0.99999999999999989</v>
      </c>
      <c r="M50" s="77">
        <f t="shared" si="0"/>
        <v>1</v>
      </c>
      <c r="N50" s="77">
        <f t="shared" si="0"/>
        <v>1.0000000000000004</v>
      </c>
      <c r="O50" s="77">
        <f t="shared" si="0"/>
        <v>1</v>
      </c>
      <c r="P50" s="77">
        <f t="shared" si="0"/>
        <v>1.0000000000000002</v>
      </c>
      <c r="Q50" s="77">
        <f t="shared" si="0"/>
        <v>0.99999999999999978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1.0660570469876937E-2</v>
      </c>
      <c r="M51" s="203">
        <f t="shared" si="1"/>
        <v>1.0660570469876937E-2</v>
      </c>
      <c r="N51" s="203">
        <f t="shared" si="1"/>
        <v>1.0660570469876939E-2</v>
      </c>
      <c r="O51" s="203">
        <f t="shared" si="1"/>
        <v>1.0660570469876937E-2</v>
      </c>
      <c r="P51" s="203">
        <f t="shared" si="1"/>
        <v>1.0660570469876939E-2</v>
      </c>
      <c r="Q51" s="203">
        <f t="shared" si="1"/>
        <v>1.0660570469876937E-2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1.3325713087346171E-2</v>
      </c>
      <c r="M52" s="202">
        <f t="shared" si="2"/>
        <v>1.3325713087346173E-2</v>
      </c>
      <c r="N52" s="202">
        <f t="shared" si="2"/>
        <v>1.3325713087346175E-2</v>
      </c>
      <c r="O52" s="202">
        <f t="shared" si="2"/>
        <v>1.3325713087346173E-2</v>
      </c>
      <c r="P52" s="202">
        <f t="shared" si="2"/>
        <v>1.3325713087346177E-2</v>
      </c>
      <c r="Q52" s="202">
        <f t="shared" si="2"/>
        <v>1.3325713087346173E-2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1.8322855495100987E-2</v>
      </c>
      <c r="M53" s="202">
        <f t="shared" si="3"/>
        <v>1.8322855495100987E-2</v>
      </c>
      <c r="N53" s="202">
        <f t="shared" si="3"/>
        <v>1.832285549510099E-2</v>
      </c>
      <c r="O53" s="202">
        <f t="shared" si="3"/>
        <v>1.8322855495100987E-2</v>
      </c>
      <c r="P53" s="202">
        <f t="shared" si="3"/>
        <v>1.832285549510099E-2</v>
      </c>
      <c r="Q53" s="202">
        <f t="shared" si="3"/>
        <v>1.8322855495100987E-2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1.1659998951427901E-2</v>
      </c>
      <c r="M54" s="202">
        <f t="shared" si="4"/>
        <v>1.1659998951427901E-2</v>
      </c>
      <c r="N54" s="202">
        <f t="shared" si="4"/>
        <v>1.1659998951427903E-2</v>
      </c>
      <c r="O54" s="202">
        <f t="shared" si="4"/>
        <v>1.1659998951427901E-2</v>
      </c>
      <c r="P54" s="202">
        <f t="shared" si="4"/>
        <v>1.1659998951427903E-2</v>
      </c>
      <c r="Q54" s="202">
        <f t="shared" si="4"/>
        <v>1.1659998951427901E-2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8.994856333958667E-3</v>
      </c>
      <c r="M55" s="201">
        <f t="shared" si="5"/>
        <v>8.994856333958667E-3</v>
      </c>
      <c r="N55" s="201">
        <f t="shared" si="5"/>
        <v>8.9948563339586687E-3</v>
      </c>
      <c r="O55" s="201">
        <f t="shared" si="5"/>
        <v>8.994856333958667E-3</v>
      </c>
      <c r="P55" s="201">
        <f t="shared" si="5"/>
        <v>8.9948563339586687E-3</v>
      </c>
      <c r="Q55" s="201">
        <f t="shared" si="5"/>
        <v>8.994856333958667E-3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0.11554081450829708</v>
      </c>
      <c r="M56" s="200">
        <f t="shared" si="6"/>
        <v>0.11554081450829708</v>
      </c>
      <c r="N56" s="200">
        <f t="shared" si="6"/>
        <v>0.1155408145082971</v>
      </c>
      <c r="O56" s="200">
        <f t="shared" si="6"/>
        <v>0.11554081450829709</v>
      </c>
      <c r="P56" s="200">
        <f t="shared" si="6"/>
        <v>0.11554081450829709</v>
      </c>
      <c r="Q56" s="200">
        <f t="shared" si="6"/>
        <v>0.11554081450829708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0.11554081450829708</v>
      </c>
      <c r="M58" s="199">
        <f t="shared" si="8"/>
        <v>0.11554081450829708</v>
      </c>
      <c r="N58" s="199">
        <f t="shared" si="8"/>
        <v>0.1155408145082971</v>
      </c>
      <c r="O58" s="199">
        <f t="shared" si="8"/>
        <v>0.11554081450829709</v>
      </c>
      <c r="P58" s="199">
        <f t="shared" si="8"/>
        <v>0.11554081450829709</v>
      </c>
      <c r="Q58" s="199">
        <f t="shared" si="8"/>
        <v>0.11554081450829708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5.7770407254148538E-2</v>
      </c>
      <c r="M59" s="200">
        <f t="shared" si="9"/>
        <v>5.7770407254148538E-2</v>
      </c>
      <c r="N59" s="200">
        <f t="shared" si="9"/>
        <v>5.7770407254148552E-2</v>
      </c>
      <c r="O59" s="200">
        <f t="shared" si="9"/>
        <v>5.7770407254148545E-2</v>
      </c>
      <c r="P59" s="200">
        <f t="shared" si="9"/>
        <v>5.7770407254148545E-2</v>
      </c>
      <c r="Q59" s="200">
        <f t="shared" si="9"/>
        <v>5.7770407254148538E-2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5.7770407254148538E-2</v>
      </c>
      <c r="M61" s="199">
        <f t="shared" si="11"/>
        <v>5.7770407254148538E-2</v>
      </c>
      <c r="N61" s="199">
        <f t="shared" si="11"/>
        <v>5.7770407254148552E-2</v>
      </c>
      <c r="O61" s="199">
        <f t="shared" si="11"/>
        <v>5.7770407254148545E-2</v>
      </c>
      <c r="P61" s="199">
        <f t="shared" si="11"/>
        <v>5.7770407254148545E-2</v>
      </c>
      <c r="Q61" s="199">
        <f t="shared" si="11"/>
        <v>5.7770407254148538E-2</v>
      </c>
    </row>
    <row r="62" spans="1:17" x14ac:dyDescent="0.25">
      <c r="A62" s="127" t="s">
        <v>281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0.36973060642655059</v>
      </c>
      <c r="M62" s="200">
        <f t="shared" si="12"/>
        <v>0.36973060642655065</v>
      </c>
      <c r="N62" s="200">
        <f t="shared" si="12"/>
        <v>0.3697306064265507</v>
      </c>
      <c r="O62" s="200">
        <f t="shared" si="12"/>
        <v>0.36973060642655076</v>
      </c>
      <c r="P62" s="200">
        <f t="shared" si="12"/>
        <v>0.3697306064265507</v>
      </c>
      <c r="Q62" s="200">
        <f t="shared" si="12"/>
        <v>0.36973060642655065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0.36973060642655059</v>
      </c>
      <c r="M64" s="199">
        <f t="shared" si="14"/>
        <v>0.36973060642655065</v>
      </c>
      <c r="N64" s="199">
        <f t="shared" si="14"/>
        <v>0.3697306064265507</v>
      </c>
      <c r="O64" s="199">
        <f t="shared" si="14"/>
        <v>0.36973060642655076</v>
      </c>
      <c r="P64" s="199">
        <f t="shared" si="14"/>
        <v>0.3697306064265507</v>
      </c>
      <c r="Q64" s="199">
        <f t="shared" si="14"/>
        <v>0.36973060642655065</v>
      </c>
    </row>
    <row r="65" spans="1:17" x14ac:dyDescent="0.25">
      <c r="A65" s="127" t="s">
        <v>280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0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0.10398673305746736</v>
      </c>
      <c r="M66" s="200">
        <f t="shared" si="16"/>
        <v>0.10398673305746738</v>
      </c>
      <c r="N66" s="200">
        <f t="shared" si="16"/>
        <v>0.10398673305746738</v>
      </c>
      <c r="O66" s="200">
        <f t="shared" si="16"/>
        <v>0.10398673305746736</v>
      </c>
      <c r="P66" s="200">
        <f t="shared" si="16"/>
        <v>0.10398673305746738</v>
      </c>
      <c r="Q66" s="200">
        <f t="shared" si="16"/>
        <v>0.10398673305746736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0.29000744441582571</v>
      </c>
      <c r="M67" s="71">
        <f t="shared" si="17"/>
        <v>0.29000744441582565</v>
      </c>
      <c r="N67" s="71">
        <f t="shared" si="17"/>
        <v>0.29000744441582582</v>
      </c>
      <c r="O67" s="71">
        <f t="shared" si="17"/>
        <v>0.29000744441582565</v>
      </c>
      <c r="P67" s="71">
        <f t="shared" si="17"/>
        <v>0.29000744441582565</v>
      </c>
      <c r="Q67" s="71">
        <f t="shared" si="17"/>
        <v>0.29000744441582565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 t="shared" ref="B71:Q71" si="18">SUM(B$72:B$82)</f>
        <v>0</v>
      </c>
      <c r="C71" s="230">
        <f t="shared" si="18"/>
        <v>0</v>
      </c>
      <c r="D71" s="230">
        <f t="shared" si="18"/>
        <v>0</v>
      </c>
      <c r="E71" s="230">
        <f t="shared" si="18"/>
        <v>0</v>
      </c>
      <c r="F71" s="230">
        <f t="shared" si="18"/>
        <v>0</v>
      </c>
      <c r="G71" s="230">
        <f t="shared" si="18"/>
        <v>0</v>
      </c>
      <c r="H71" s="230">
        <f t="shared" si="18"/>
        <v>0</v>
      </c>
      <c r="I71" s="230">
        <f t="shared" si="18"/>
        <v>0</v>
      </c>
      <c r="J71" s="230">
        <f t="shared" si="18"/>
        <v>0</v>
      </c>
      <c r="K71" s="230">
        <f t="shared" si="18"/>
        <v>0</v>
      </c>
      <c r="L71" s="230">
        <f t="shared" si="18"/>
        <v>133.32041790961523</v>
      </c>
      <c r="M71" s="230">
        <f t="shared" si="18"/>
        <v>133.32041790961523</v>
      </c>
      <c r="N71" s="230">
        <f t="shared" si="18"/>
        <v>132.65068148039384</v>
      </c>
      <c r="O71" s="230">
        <f t="shared" si="18"/>
        <v>131.48476990937212</v>
      </c>
      <c r="P71" s="230">
        <f t="shared" si="18"/>
        <v>129.36341197384402</v>
      </c>
      <c r="Q71" s="230">
        <f t="shared" si="18"/>
        <v>128.36502737112926</v>
      </c>
    </row>
    <row r="72" spans="1:17" x14ac:dyDescent="0.25">
      <c r="A72" s="132" t="s">
        <v>83</v>
      </c>
      <c r="B72" s="275">
        <f>IF(B$6=0,0,B$6/TRE!B$5*1000)</f>
        <v>0</v>
      </c>
      <c r="C72" s="275">
        <f>IF(C$6=0,0,C$6/TRE!C$5*1000)</f>
        <v>0</v>
      </c>
      <c r="D72" s="275">
        <f>IF(D$6=0,0,D$6/TRE!D$5*1000)</f>
        <v>0</v>
      </c>
      <c r="E72" s="275">
        <f>IF(E$6=0,0,E$6/TRE!E$5*1000)</f>
        <v>0</v>
      </c>
      <c r="F72" s="275">
        <f>IF(F$6=0,0,F$6/TRE!F$5*1000)</f>
        <v>0</v>
      </c>
      <c r="G72" s="275">
        <f>IF(G$6=0,0,G$6/TRE!G$5*1000)</f>
        <v>0</v>
      </c>
      <c r="H72" s="275">
        <f>IF(H$6=0,0,H$6/TRE!H$5*1000)</f>
        <v>0</v>
      </c>
      <c r="I72" s="275">
        <f>IF(I$6=0,0,I$6/TRE!I$5*1000)</f>
        <v>0</v>
      </c>
      <c r="J72" s="275">
        <f>IF(J$6=0,0,J$6/TRE!J$5*1000)</f>
        <v>0</v>
      </c>
      <c r="K72" s="275">
        <f>IF(K$6=0,0,K$6/TRE!K$5*1000)</f>
        <v>0</v>
      </c>
      <c r="L72" s="275">
        <f>IF(L$6=0,0,L$6/TRE!L$5*1000)</f>
        <v>1.4212717101988968</v>
      </c>
      <c r="M72" s="275">
        <f>IF(M$6=0,0,M$6/TRE!M$5*1000)</f>
        <v>1.4212717101988968</v>
      </c>
      <c r="N72" s="275">
        <f>IF(N$6=0,0,N$6/TRE!N$5*1000)</f>
        <v>1.4141319377989381</v>
      </c>
      <c r="O72" s="275">
        <f>IF(O$6=0,0,O$6/TRE!O$5*1000)</f>
        <v>1.4017026553344163</v>
      </c>
      <c r="P72" s="275">
        <f>IF(P$6=0,0,P$6/TRE!P$5*1000)</f>
        <v>1.3790877695708861</v>
      </c>
      <c r="Q72" s="275">
        <f>IF(Q$6=0,0,Q$6/TRE!Q$5*1000)</f>
        <v>1.3684444201576051</v>
      </c>
    </row>
    <row r="73" spans="1:17" x14ac:dyDescent="0.25">
      <c r="A73" s="76" t="s">
        <v>82</v>
      </c>
      <c r="B73" s="274">
        <f>IF(B$7=0,0,B$7/TRE!B$5*1000)</f>
        <v>0</v>
      </c>
      <c r="C73" s="274">
        <f>IF(C$7=0,0,C$7/TRE!C$5*1000)</f>
        <v>0</v>
      </c>
      <c r="D73" s="274">
        <f>IF(D$7=0,0,D$7/TRE!D$5*1000)</f>
        <v>0</v>
      </c>
      <c r="E73" s="274">
        <f>IF(E$7=0,0,E$7/TRE!E$5*1000)</f>
        <v>0</v>
      </c>
      <c r="F73" s="274">
        <f>IF(F$7=0,0,F$7/TRE!F$5*1000)</f>
        <v>0</v>
      </c>
      <c r="G73" s="274">
        <f>IF(G$7=0,0,G$7/TRE!G$5*1000)</f>
        <v>0</v>
      </c>
      <c r="H73" s="274">
        <f>IF(H$7=0,0,H$7/TRE!H$5*1000)</f>
        <v>0</v>
      </c>
      <c r="I73" s="274">
        <f>IF(I$7=0,0,I$7/TRE!I$5*1000)</f>
        <v>0</v>
      </c>
      <c r="J73" s="274">
        <f>IF(J$7=0,0,J$7/TRE!J$5*1000)</f>
        <v>0</v>
      </c>
      <c r="K73" s="274">
        <f>IF(K$7=0,0,K$7/TRE!K$5*1000)</f>
        <v>0</v>
      </c>
      <c r="L73" s="274">
        <f>IF(L$7=0,0,L$7/TRE!L$5*1000)</f>
        <v>1.776589637748621</v>
      </c>
      <c r="M73" s="274">
        <f>IF(M$7=0,0,M$7/TRE!M$5*1000)</f>
        <v>1.7765896377486212</v>
      </c>
      <c r="N73" s="274">
        <f>IF(N$7=0,0,N$7/TRE!N$5*1000)</f>
        <v>1.7676649222486727</v>
      </c>
      <c r="O73" s="274">
        <f>IF(O$7=0,0,O$7/TRE!O$5*1000)</f>
        <v>1.7521283191680204</v>
      </c>
      <c r="P73" s="274">
        <f>IF(P$7=0,0,P$7/TRE!P$5*1000)</f>
        <v>1.7238597119636081</v>
      </c>
      <c r="Q73" s="274">
        <f>IF(Q$7=0,0,Q$7/TRE!Q$5*1000)</f>
        <v>1.7105555251970066</v>
      </c>
    </row>
    <row r="74" spans="1:17" x14ac:dyDescent="0.25">
      <c r="A74" s="76" t="s">
        <v>81</v>
      </c>
      <c r="B74" s="274">
        <f>IF(B$8=0,0,B$8/TRE!B$5*1000)</f>
        <v>0</v>
      </c>
      <c r="C74" s="274">
        <f>IF(C$8=0,0,C$8/TRE!C$5*1000)</f>
        <v>0</v>
      </c>
      <c r="D74" s="274">
        <f>IF(D$8=0,0,D$8/TRE!D$5*1000)</f>
        <v>0</v>
      </c>
      <c r="E74" s="274">
        <f>IF(E$8=0,0,E$8/TRE!E$5*1000)</f>
        <v>0</v>
      </c>
      <c r="F74" s="274">
        <f>IF(F$8=0,0,F$8/TRE!F$5*1000)</f>
        <v>0</v>
      </c>
      <c r="G74" s="274">
        <f>IF(G$8=0,0,G$8/TRE!G$5*1000)</f>
        <v>0</v>
      </c>
      <c r="H74" s="274">
        <f>IF(H$8=0,0,H$8/TRE!H$5*1000)</f>
        <v>0</v>
      </c>
      <c r="I74" s="274">
        <f>IF(I$8=0,0,I$8/TRE!I$5*1000)</f>
        <v>0</v>
      </c>
      <c r="J74" s="274">
        <f>IF(J$8=0,0,J$8/TRE!J$5*1000)</f>
        <v>0</v>
      </c>
      <c r="K74" s="274">
        <f>IF(K$8=0,0,K$8/TRE!K$5*1000)</f>
        <v>0</v>
      </c>
      <c r="L74" s="274">
        <f>IF(L$8=0,0,L$8/TRE!L$5*1000)</f>
        <v>2.4428107519043536</v>
      </c>
      <c r="M74" s="274">
        <f>IF(M$8=0,0,M$8/TRE!M$5*1000)</f>
        <v>2.4428107519043536</v>
      </c>
      <c r="N74" s="274">
        <f>IF(N$8=0,0,N$8/TRE!N$5*1000)</f>
        <v>2.4305392680919251</v>
      </c>
      <c r="O74" s="274">
        <f>IF(O$8=0,0,O$8/TRE!O$5*1000)</f>
        <v>2.4091764388560279</v>
      </c>
      <c r="P74" s="274">
        <f>IF(P$8=0,0,P$8/TRE!P$5*1000)</f>
        <v>2.370307103949961</v>
      </c>
      <c r="Q74" s="274">
        <f>IF(Q$8=0,0,Q$8/TRE!Q$5*1000)</f>
        <v>2.352013847145884</v>
      </c>
    </row>
    <row r="75" spans="1:17" x14ac:dyDescent="0.25">
      <c r="A75" s="76" t="s">
        <v>80</v>
      </c>
      <c r="B75" s="274">
        <f>IF(B$9=0,0,B$9/TRE!B$5*1000)</f>
        <v>0</v>
      </c>
      <c r="C75" s="274">
        <f>IF(C$9=0,0,C$9/TRE!C$5*1000)</f>
        <v>0</v>
      </c>
      <c r="D75" s="274">
        <f>IF(D$9=0,0,D$9/TRE!D$5*1000)</f>
        <v>0</v>
      </c>
      <c r="E75" s="274">
        <f>IF(E$9=0,0,E$9/TRE!E$5*1000)</f>
        <v>0</v>
      </c>
      <c r="F75" s="274">
        <f>IF(F$9=0,0,F$9/TRE!F$5*1000)</f>
        <v>0</v>
      </c>
      <c r="G75" s="274">
        <f>IF(G$9=0,0,G$9/TRE!G$5*1000)</f>
        <v>0</v>
      </c>
      <c r="H75" s="274">
        <f>IF(H$9=0,0,H$9/TRE!H$5*1000)</f>
        <v>0</v>
      </c>
      <c r="I75" s="274">
        <f>IF(I$9=0,0,I$9/TRE!I$5*1000)</f>
        <v>0</v>
      </c>
      <c r="J75" s="274">
        <f>IF(J$9=0,0,J$9/TRE!J$5*1000)</f>
        <v>0</v>
      </c>
      <c r="K75" s="274">
        <f>IF(K$9=0,0,K$9/TRE!K$5*1000)</f>
        <v>0</v>
      </c>
      <c r="L75" s="274">
        <f>IF(L$9=0,0,L$9/TRE!L$5*1000)</f>
        <v>1.5545159330300435</v>
      </c>
      <c r="M75" s="274">
        <f>IF(M$9=0,0,M$9/TRE!M$5*1000)</f>
        <v>1.5545159330300435</v>
      </c>
      <c r="N75" s="274">
        <f>IF(N$9=0,0,N$9/TRE!N$5*1000)</f>
        <v>1.5467068069675889</v>
      </c>
      <c r="O75" s="274">
        <f>IF(O$9=0,0,O$9/TRE!O$5*1000)</f>
        <v>1.533112279272018</v>
      </c>
      <c r="P75" s="274">
        <f>IF(P$9=0,0,P$9/TRE!P$5*1000)</f>
        <v>1.508377247968157</v>
      </c>
      <c r="Q75" s="274">
        <f>IF(Q$9=0,0,Q$9/TRE!Q$5*1000)</f>
        <v>1.4967360845473809</v>
      </c>
    </row>
    <row r="76" spans="1:17" x14ac:dyDescent="0.25">
      <c r="A76" s="129" t="s">
        <v>79</v>
      </c>
      <c r="B76" s="273">
        <f>IF(B$10=0,0,B$10/TRE!B$5*1000)</f>
        <v>0</v>
      </c>
      <c r="C76" s="273">
        <f>IF(C$10=0,0,C$10/TRE!C$5*1000)</f>
        <v>0</v>
      </c>
      <c r="D76" s="273">
        <f>IF(D$10=0,0,D$10/TRE!D$5*1000)</f>
        <v>0</v>
      </c>
      <c r="E76" s="273">
        <f>IF(E$10=0,0,E$10/TRE!E$5*1000)</f>
        <v>0</v>
      </c>
      <c r="F76" s="273">
        <f>IF(F$10=0,0,F$10/TRE!F$5*1000)</f>
        <v>0</v>
      </c>
      <c r="G76" s="273">
        <f>IF(G$10=0,0,G$10/TRE!G$5*1000)</f>
        <v>0</v>
      </c>
      <c r="H76" s="273">
        <f>IF(H$10=0,0,H$10/TRE!H$5*1000)</f>
        <v>0</v>
      </c>
      <c r="I76" s="273">
        <f>IF(I$10=0,0,I$10/TRE!I$5*1000)</f>
        <v>0</v>
      </c>
      <c r="J76" s="273">
        <f>IF(J$10=0,0,J$10/TRE!J$5*1000)</f>
        <v>0</v>
      </c>
      <c r="K76" s="273">
        <f>IF(K$10=0,0,K$10/TRE!K$5*1000)</f>
        <v>0</v>
      </c>
      <c r="L76" s="273">
        <f>IF(L$10=0,0,L$10/TRE!L$5*1000)</f>
        <v>1.1991980054803191</v>
      </c>
      <c r="M76" s="273">
        <f>IF(M$10=0,0,M$10/TRE!M$5*1000)</f>
        <v>1.1991980054803193</v>
      </c>
      <c r="N76" s="273">
        <f>IF(N$10=0,0,N$10/TRE!N$5*1000)</f>
        <v>1.1931738225178543</v>
      </c>
      <c r="O76" s="273">
        <f>IF(O$10=0,0,O$10/TRE!O$5*1000)</f>
        <v>1.1826866154384139</v>
      </c>
      <c r="P76" s="273">
        <f>IF(P$10=0,0,P$10/TRE!P$5*1000)</f>
        <v>1.1636053055754354</v>
      </c>
      <c r="Q76" s="273">
        <f>IF(Q$10=0,0,Q$10/TRE!Q$5*1000)</f>
        <v>1.1546249795079797</v>
      </c>
    </row>
    <row r="77" spans="1:17" x14ac:dyDescent="0.25">
      <c r="A77" s="127" t="s">
        <v>283</v>
      </c>
      <c r="B77" s="296">
        <f>IF(B$15=0,0,B$15/TRE!B$5*1000)</f>
        <v>0</v>
      </c>
      <c r="C77" s="296">
        <f>IF(C$15=0,0,C$15/TRE!C$5*1000)</f>
        <v>0</v>
      </c>
      <c r="D77" s="296">
        <f>IF(D$15=0,0,D$15/TRE!D$5*1000)</f>
        <v>0</v>
      </c>
      <c r="E77" s="296">
        <f>IF(E$15=0,0,E$15/TRE!E$5*1000)</f>
        <v>0</v>
      </c>
      <c r="F77" s="296">
        <f>IF(F$15=0,0,F$15/TRE!F$5*1000)</f>
        <v>0</v>
      </c>
      <c r="G77" s="296">
        <f>IF(G$15=0,0,G$15/TRE!G$5*1000)</f>
        <v>0</v>
      </c>
      <c r="H77" s="296">
        <f>IF(H$15=0,0,H$15/TRE!H$5*1000)</f>
        <v>0</v>
      </c>
      <c r="I77" s="296">
        <f>IF(I$15=0,0,I$15/TRE!I$5*1000)</f>
        <v>0</v>
      </c>
      <c r="J77" s="296">
        <f>IF(J$15=0,0,J$15/TRE!J$5*1000)</f>
        <v>0</v>
      </c>
      <c r="K77" s="296">
        <f>IF(K$15=0,0,K$15/TRE!K$5*1000)</f>
        <v>0</v>
      </c>
      <c r="L77" s="296">
        <f>IF(L$15=0,0,L$15/TRE!L$5*1000)</f>
        <v>15.403949675863505</v>
      </c>
      <c r="M77" s="296">
        <f>IF(M$15=0,0,M$15/TRE!M$5*1000)</f>
        <v>15.403949675863505</v>
      </c>
      <c r="N77" s="296">
        <f>IF(N$15=0,0,N$15/TRE!N$5*1000)</f>
        <v>15.326567783325382</v>
      </c>
      <c r="O77" s="296">
        <f>IF(O$15=0,0,O$15/TRE!O$5*1000)</f>
        <v>15.191857410764888</v>
      </c>
      <c r="P77" s="296">
        <f>IF(P$15=0,0,P$15/TRE!P$5*1000)</f>
        <v>14.946753987030331</v>
      </c>
      <c r="Q77" s="296">
        <f>IF(Q$15=0,0,Q$15/TRE!Q$5*1000)</f>
        <v>14.831399816840122</v>
      </c>
    </row>
    <row r="78" spans="1:17" x14ac:dyDescent="0.25">
      <c r="A78" s="127" t="s">
        <v>282</v>
      </c>
      <c r="B78" s="296">
        <f>IF(B$23=0,0,B$23/TRE!B$5*1000)</f>
        <v>0</v>
      </c>
      <c r="C78" s="296">
        <f>IF(C$23=0,0,C$23/TRE!C$5*1000)</f>
        <v>0</v>
      </c>
      <c r="D78" s="296">
        <f>IF(D$23=0,0,D$23/TRE!D$5*1000)</f>
        <v>0</v>
      </c>
      <c r="E78" s="296">
        <f>IF(E$23=0,0,E$23/TRE!E$5*1000)</f>
        <v>0</v>
      </c>
      <c r="F78" s="296">
        <f>IF(F$23=0,0,F$23/TRE!F$5*1000)</f>
        <v>0</v>
      </c>
      <c r="G78" s="296">
        <f>IF(G$23=0,0,G$23/TRE!G$5*1000)</f>
        <v>0</v>
      </c>
      <c r="H78" s="296">
        <f>IF(H$23=0,0,H$23/TRE!H$5*1000)</f>
        <v>0</v>
      </c>
      <c r="I78" s="296">
        <f>IF(I$23=0,0,I$23/TRE!I$5*1000)</f>
        <v>0</v>
      </c>
      <c r="J78" s="296">
        <f>IF(J$23=0,0,J$23/TRE!J$5*1000)</f>
        <v>0</v>
      </c>
      <c r="K78" s="296">
        <f>IF(K$23=0,0,K$23/TRE!K$5*1000)</f>
        <v>0</v>
      </c>
      <c r="L78" s="296">
        <f>IF(L$23=0,0,L$23/TRE!L$5*1000)</f>
        <v>7.7019748379317523</v>
      </c>
      <c r="M78" s="296">
        <f>IF(M$23=0,0,M$23/TRE!M$5*1000)</f>
        <v>7.7019748379317523</v>
      </c>
      <c r="N78" s="296">
        <f>IF(N$23=0,0,N$23/TRE!N$5*1000)</f>
        <v>7.6632838916626911</v>
      </c>
      <c r="O78" s="296">
        <f>IF(O$23=0,0,O$23/TRE!O$5*1000)</f>
        <v>7.5959287053824438</v>
      </c>
      <c r="P78" s="296">
        <f>IF(P$23=0,0,P$23/TRE!P$5*1000)</f>
        <v>7.4733769935151653</v>
      </c>
      <c r="Q78" s="296">
        <f>IF(Q$23=0,0,Q$23/TRE!Q$5*1000)</f>
        <v>7.415699908420061</v>
      </c>
    </row>
    <row r="79" spans="1:17" x14ac:dyDescent="0.25">
      <c r="A79" s="127" t="s">
        <v>281</v>
      </c>
      <c r="B79" s="296">
        <f>IF(B$26=0,0,B$26/TRE!B$5*1000)</f>
        <v>0</v>
      </c>
      <c r="C79" s="296">
        <f>IF(C$26=0,0,C$26/TRE!C$5*1000)</f>
        <v>0</v>
      </c>
      <c r="D79" s="296">
        <f>IF(D$26=0,0,D$26/TRE!D$5*1000)</f>
        <v>0</v>
      </c>
      <c r="E79" s="296">
        <f>IF(E$26=0,0,E$26/TRE!E$5*1000)</f>
        <v>0</v>
      </c>
      <c r="F79" s="296">
        <f>IF(F$26=0,0,F$26/TRE!F$5*1000)</f>
        <v>0</v>
      </c>
      <c r="G79" s="296">
        <f>IF(G$26=0,0,G$26/TRE!G$5*1000)</f>
        <v>0</v>
      </c>
      <c r="H79" s="296">
        <f>IF(H$26=0,0,H$26/TRE!H$5*1000)</f>
        <v>0</v>
      </c>
      <c r="I79" s="296">
        <f>IF(I$26=0,0,I$26/TRE!I$5*1000)</f>
        <v>0</v>
      </c>
      <c r="J79" s="296">
        <f>IF(J$26=0,0,J$26/TRE!J$5*1000)</f>
        <v>0</v>
      </c>
      <c r="K79" s="296">
        <f>IF(K$26=0,0,K$26/TRE!K$5*1000)</f>
        <v>0</v>
      </c>
      <c r="L79" s="296">
        <f>IF(L$26=0,0,L$26/TRE!L$5*1000)</f>
        <v>49.292638962763199</v>
      </c>
      <c r="M79" s="296">
        <f>IF(M$26=0,0,M$26/TRE!M$5*1000)</f>
        <v>49.292638962763206</v>
      </c>
      <c r="N79" s="296">
        <f>IF(N$26=0,0,N$26/TRE!N$5*1000)</f>
        <v>49.045016906641223</v>
      </c>
      <c r="O79" s="296">
        <f>IF(O$26=0,0,O$26/TRE!O$5*1000)</f>
        <v>48.613943714447643</v>
      </c>
      <c r="P79" s="296">
        <f>IF(P$26=0,0,P$26/TRE!P$5*1000)</f>
        <v>47.829612758497056</v>
      </c>
      <c r="Q79" s="296">
        <f>IF(Q$26=0,0,Q$26/TRE!Q$5*1000)</f>
        <v>47.460479413888386</v>
      </c>
    </row>
    <row r="80" spans="1:17" x14ac:dyDescent="0.25">
      <c r="A80" s="127" t="s">
        <v>280</v>
      </c>
      <c r="B80" s="296">
        <f>IF(B$34=0,0,B$34/TRE!B$5*1000)</f>
        <v>0</v>
      </c>
      <c r="C80" s="296">
        <f>IF(C$34=0,0,C$34/TRE!C$5*1000)</f>
        <v>0</v>
      </c>
      <c r="D80" s="296">
        <f>IF(D$34=0,0,D$34/TRE!D$5*1000)</f>
        <v>0</v>
      </c>
      <c r="E80" s="296">
        <f>IF(E$34=0,0,E$34/TRE!E$5*1000)</f>
        <v>0</v>
      </c>
      <c r="F80" s="296">
        <f>IF(F$34=0,0,F$34/TRE!F$5*1000)</f>
        <v>0</v>
      </c>
      <c r="G80" s="296">
        <f>IF(G$34=0,0,G$34/TRE!G$5*1000)</f>
        <v>0</v>
      </c>
      <c r="H80" s="296">
        <f>IF(H$34=0,0,H$34/TRE!H$5*1000)</f>
        <v>0</v>
      </c>
      <c r="I80" s="296">
        <f>IF(I$34=0,0,I$34/TRE!I$5*1000)</f>
        <v>0</v>
      </c>
      <c r="J80" s="296">
        <f>IF(J$34=0,0,J$34/TRE!J$5*1000)</f>
        <v>0</v>
      </c>
      <c r="K80" s="296">
        <f>IF(K$34=0,0,K$34/TRE!K$5*1000)</f>
        <v>0</v>
      </c>
      <c r="L80" s="296">
        <f>IF(L$34=0,0,L$34/TRE!L$5*1000)</f>
        <v>0</v>
      </c>
      <c r="M80" s="296">
        <f>IF(M$34=0,0,M$34/TRE!M$5*1000)</f>
        <v>0</v>
      </c>
      <c r="N80" s="296">
        <f>IF(N$34=0,0,N$34/TRE!N$5*1000)</f>
        <v>0</v>
      </c>
      <c r="O80" s="296">
        <f>IF(O$34=0,0,O$34/TRE!O$5*1000)</f>
        <v>0</v>
      </c>
      <c r="P80" s="296">
        <f>IF(P$34=0,0,P$34/TRE!P$5*1000)</f>
        <v>0</v>
      </c>
      <c r="Q80" s="296">
        <f>IF(Q$34=0,0,Q$34/TRE!Q$5*1000)</f>
        <v>0</v>
      </c>
    </row>
    <row r="81" spans="1:17" x14ac:dyDescent="0.25">
      <c r="A81" s="127" t="s">
        <v>279</v>
      </c>
      <c r="B81" s="296">
        <f>IF(B$45=0,0,B$45/TRE!B$5*1000)</f>
        <v>0</v>
      </c>
      <c r="C81" s="296">
        <f>IF(C$45=0,0,C$45/TRE!C$5*1000)</f>
        <v>0</v>
      </c>
      <c r="D81" s="296">
        <f>IF(D$45=0,0,D$45/TRE!D$5*1000)</f>
        <v>0</v>
      </c>
      <c r="E81" s="296">
        <f>IF(E$45=0,0,E$45/TRE!E$5*1000)</f>
        <v>0</v>
      </c>
      <c r="F81" s="296">
        <f>IF(F$45=0,0,F$45/TRE!F$5*1000)</f>
        <v>0</v>
      </c>
      <c r="G81" s="296">
        <f>IF(G$45=0,0,G$45/TRE!G$5*1000)</f>
        <v>0</v>
      </c>
      <c r="H81" s="296">
        <f>IF(H$45=0,0,H$45/TRE!H$5*1000)</f>
        <v>0</v>
      </c>
      <c r="I81" s="296">
        <f>IF(I$45=0,0,I$45/TRE!I$5*1000)</f>
        <v>0</v>
      </c>
      <c r="J81" s="296">
        <f>IF(J$45=0,0,J$45/TRE!J$5*1000)</f>
        <v>0</v>
      </c>
      <c r="K81" s="296">
        <f>IF(K$45=0,0,K$45/TRE!K$5*1000)</f>
        <v>0</v>
      </c>
      <c r="L81" s="296">
        <f>IF(L$45=0,0,L$45/TRE!L$5*1000)</f>
        <v>13.863554708277153</v>
      </c>
      <c r="M81" s="296">
        <f>IF(M$45=0,0,M$45/TRE!M$5*1000)</f>
        <v>13.863554708277153</v>
      </c>
      <c r="N81" s="296">
        <f>IF(N$45=0,0,N$45/TRE!N$5*1000)</f>
        <v>13.793911004992843</v>
      </c>
      <c r="O81" s="296">
        <f>IF(O$45=0,0,O$45/TRE!O$5*1000)</f>
        <v>13.672671669688397</v>
      </c>
      <c r="P81" s="296">
        <f>IF(P$45=0,0,P$45/TRE!P$5*1000)</f>
        <v>13.452078588327296</v>
      </c>
      <c r="Q81" s="296">
        <f>IF(Q$45=0,0,Q$45/TRE!Q$5*1000)</f>
        <v>13.348259835156107</v>
      </c>
    </row>
    <row r="82" spans="1:17" x14ac:dyDescent="0.25">
      <c r="A82" s="72" t="s">
        <v>278</v>
      </c>
      <c r="B82" s="295">
        <f>IF(B$46=0,0,B$46/TRE!B$5*1000)</f>
        <v>0</v>
      </c>
      <c r="C82" s="295">
        <f>IF(C$46=0,0,C$46/TRE!C$5*1000)</f>
        <v>0</v>
      </c>
      <c r="D82" s="295">
        <f>IF(D$46=0,0,D$46/TRE!D$5*1000)</f>
        <v>0</v>
      </c>
      <c r="E82" s="295">
        <f>IF(E$46=0,0,E$46/TRE!E$5*1000)</f>
        <v>0</v>
      </c>
      <c r="F82" s="295">
        <f>IF(F$46=0,0,F$46/TRE!F$5*1000)</f>
        <v>0</v>
      </c>
      <c r="G82" s="295">
        <f>IF(G$46=0,0,G$46/TRE!G$5*1000)</f>
        <v>0</v>
      </c>
      <c r="H82" s="295">
        <f>IF(H$46=0,0,H$46/TRE!H$5*1000)</f>
        <v>0</v>
      </c>
      <c r="I82" s="295">
        <f>IF(I$46=0,0,I$46/TRE!I$5*1000)</f>
        <v>0</v>
      </c>
      <c r="J82" s="295">
        <f>IF(J$46=0,0,J$46/TRE!J$5*1000)</f>
        <v>0</v>
      </c>
      <c r="K82" s="295">
        <f>IF(K$46=0,0,K$46/TRE!K$5*1000)</f>
        <v>0</v>
      </c>
      <c r="L82" s="295">
        <f>IF(L$46=0,0,L$46/TRE!L$5*1000)</f>
        <v>38.663913686417395</v>
      </c>
      <c r="M82" s="295">
        <f>IF(M$46=0,0,M$46/TRE!M$5*1000)</f>
        <v>38.663913686417388</v>
      </c>
      <c r="N82" s="295">
        <f>IF(N$46=0,0,N$46/TRE!N$5*1000)</f>
        <v>38.469685136146722</v>
      </c>
      <c r="O82" s="295">
        <f>IF(O$46=0,0,O$46/TRE!O$5*1000)</f>
        <v>38.13156210101986</v>
      </c>
      <c r="P82" s="295">
        <f>IF(P$46=0,0,P$46/TRE!P$5*1000)</f>
        <v>37.516352507446122</v>
      </c>
      <c r="Q82" s="295">
        <f>IF(Q$46=0,0,Q$46/TRE!Q$5*1000)</f>
        <v>37.226813540268708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0.15248866750764525</v>
      </c>
      <c r="M5" s="96">
        <v>0.16472496709240303</v>
      </c>
      <c r="N5" s="96">
        <v>0.17757898755892443</v>
      </c>
      <c r="O5" s="96">
        <v>0.18878412178876286</v>
      </c>
      <c r="P5" s="96">
        <v>0.21370053924205473</v>
      </c>
      <c r="Q5" s="96">
        <v>0.22811998330944172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1.3743961888551127E-3</v>
      </c>
      <c r="M6" s="160">
        <v>1.4846832271633019E-3</v>
      </c>
      <c r="N6" s="160">
        <v>1.6005378478994093E-3</v>
      </c>
      <c r="O6" s="160">
        <v>1.70153088582682E-3</v>
      </c>
      <c r="P6" s="160">
        <v>1.9261051427040437E-3</v>
      </c>
      <c r="Q6" s="160">
        <v>2.0560690888486474E-3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4.3534036387992027E-4</v>
      </c>
      <c r="M7" s="159">
        <v>4.7027381303938056E-4</v>
      </c>
      <c r="N7" s="159">
        <v>5.0697079543602199E-4</v>
      </c>
      <c r="O7" s="159">
        <v>5.3896036746567226E-4</v>
      </c>
      <c r="P7" s="159">
        <v>6.1009432396218568E-4</v>
      </c>
      <c r="Q7" s="159">
        <v>6.5126043899121E-4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3.2465284232699866E-3</v>
      </c>
      <c r="M8" s="159">
        <v>3.507042827696605E-3</v>
      </c>
      <c r="N8" s="159">
        <v>3.7807086907402552E-3</v>
      </c>
      <c r="O8" s="159">
        <v>4.0192692825422784E-3</v>
      </c>
      <c r="P8" s="159">
        <v>4.54974711273328E-3</v>
      </c>
      <c r="Q8" s="159">
        <v>4.8567413030404143E-3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1.4870707881610946E-3</v>
      </c>
      <c r="M9" s="159">
        <v>1.606399286239607E-3</v>
      </c>
      <c r="N9" s="159">
        <v>1.7317518036339273E-3</v>
      </c>
      <c r="O9" s="159">
        <v>1.8410243683625901E-3</v>
      </c>
      <c r="P9" s="159">
        <v>2.0840094842142975E-3</v>
      </c>
      <c r="Q9" s="159">
        <v>2.2246280259368085E-3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1.9752037288979325E-3</v>
      </c>
      <c r="M10" s="158">
        <v>2.1337019633094444E-3</v>
      </c>
      <c r="N10" s="158">
        <v>2.3002016092948121E-3</v>
      </c>
      <c r="O10" s="158">
        <v>2.4453430370174273E-3</v>
      </c>
      <c r="P10" s="158">
        <v>2.7680883365135507E-3</v>
      </c>
      <c r="Q10" s="158">
        <v>2.954865099377649E-3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1.9752037288979325E-3</v>
      </c>
      <c r="M14" s="157">
        <v>2.1337019633094444E-3</v>
      </c>
      <c r="N14" s="157">
        <v>2.3002016092948121E-3</v>
      </c>
      <c r="O14" s="157">
        <v>2.4453430370174273E-3</v>
      </c>
      <c r="P14" s="157">
        <v>2.7680883365135507E-3</v>
      </c>
      <c r="Q14" s="157">
        <v>2.954865099377649E-3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1.9842957508553121E-2</v>
      </c>
      <c r="M15" s="204">
        <v>2.1435235654141224E-2</v>
      </c>
      <c r="N15" s="204">
        <v>2.3107896226891442E-2</v>
      </c>
      <c r="O15" s="204">
        <v>2.4565991481013662E-2</v>
      </c>
      <c r="P15" s="204">
        <v>2.7808300702230081E-2</v>
      </c>
      <c r="Q15" s="204">
        <v>2.9684665815800062E-2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1.9842957508553121E-2</v>
      </c>
      <c r="M22" s="264">
        <v>2.1435235654141224E-2</v>
      </c>
      <c r="N22" s="264">
        <v>2.3107896226891442E-2</v>
      </c>
      <c r="O22" s="264">
        <v>2.4565991481013662E-2</v>
      </c>
      <c r="P22" s="264">
        <v>2.7808300702230081E-2</v>
      </c>
      <c r="Q22" s="264">
        <v>2.9684665815800062E-2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8.5041246465227677E-3</v>
      </c>
      <c r="M23" s="204">
        <v>9.1865295660605254E-3</v>
      </c>
      <c r="N23" s="204">
        <v>9.9033840972391918E-3</v>
      </c>
      <c r="O23" s="204">
        <v>1.0528282063291572E-2</v>
      </c>
      <c r="P23" s="204">
        <v>1.1917843158098608E-2</v>
      </c>
      <c r="Q23" s="204">
        <v>1.2721999635342885E-2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8.5041246465227677E-3</v>
      </c>
      <c r="M25" s="151">
        <v>9.1865295660605254E-3</v>
      </c>
      <c r="N25" s="151">
        <v>9.9033840972391918E-3</v>
      </c>
      <c r="O25" s="151">
        <v>1.0528282063291572E-2</v>
      </c>
      <c r="P25" s="151">
        <v>1.1917843158098608E-2</v>
      </c>
      <c r="Q25" s="151">
        <v>1.2721999635342885E-2</v>
      </c>
    </row>
    <row r="26" spans="1:17" x14ac:dyDescent="0.25">
      <c r="A26" s="156" t="s">
        <v>281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5.4426397737745706E-2</v>
      </c>
      <c r="M26" s="204">
        <v>5.8793789222787364E-2</v>
      </c>
      <c r="N26" s="204">
        <v>6.3381658222330828E-2</v>
      </c>
      <c r="O26" s="204">
        <v>6.7381005205066069E-2</v>
      </c>
      <c r="P26" s="204">
        <v>7.6274196211831097E-2</v>
      </c>
      <c r="Q26" s="204">
        <v>8.1420797666194464E-2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5.4426397737745706E-2</v>
      </c>
      <c r="M33" s="264">
        <v>5.8793789222787364E-2</v>
      </c>
      <c r="N33" s="264">
        <v>6.3381658222330828E-2</v>
      </c>
      <c r="O33" s="264">
        <v>6.7381005205066069E-2</v>
      </c>
      <c r="P33" s="264">
        <v>7.6274196211831097E-2</v>
      </c>
      <c r="Q33" s="264">
        <v>8.1420797666194464E-2</v>
      </c>
    </row>
    <row r="34" spans="1:17" x14ac:dyDescent="0.25">
      <c r="A34" s="156" t="s">
        <v>280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1.6994055328142622E-2</v>
      </c>
      <c r="M45" s="204">
        <v>1.8357726186796278E-2</v>
      </c>
      <c r="N45" s="204">
        <v>1.9790238769976858E-2</v>
      </c>
      <c r="O45" s="204">
        <v>2.1038991704693085E-2</v>
      </c>
      <c r="P45" s="204">
        <v>2.3815794621927004E-2</v>
      </c>
      <c r="Q45" s="204">
        <v>2.5422765384327726E-2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4.4202592793616997E-2</v>
      </c>
      <c r="M46" s="306">
        <v>4.7749585345169293E-2</v>
      </c>
      <c r="N46" s="306">
        <v>5.1475639495481666E-2</v>
      </c>
      <c r="O46" s="306">
        <v>5.4723723393483671E-2</v>
      </c>
      <c r="P46" s="306">
        <v>6.1946360147840621E-2</v>
      </c>
      <c r="Q46" s="306">
        <v>6.6126190851581848E-2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1</v>
      </c>
      <c r="M50" s="77">
        <f t="shared" si="0"/>
        <v>0.99999999999999989</v>
      </c>
      <c r="N50" s="77">
        <f t="shared" si="0"/>
        <v>0.99999999999999978</v>
      </c>
      <c r="O50" s="77">
        <f t="shared" si="0"/>
        <v>0.99999999999999989</v>
      </c>
      <c r="P50" s="77">
        <f t="shared" si="0"/>
        <v>1.0000000000000002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9.0131038018691143E-3</v>
      </c>
      <c r="M51" s="203">
        <f t="shared" si="1"/>
        <v>9.0131038018691108E-3</v>
      </c>
      <c r="N51" s="203">
        <f t="shared" si="1"/>
        <v>9.0131038018691108E-3</v>
      </c>
      <c r="O51" s="203">
        <f t="shared" si="1"/>
        <v>9.0131038018691125E-3</v>
      </c>
      <c r="P51" s="203">
        <f t="shared" si="1"/>
        <v>9.013103801869116E-3</v>
      </c>
      <c r="Q51" s="203">
        <f t="shared" si="1"/>
        <v>9.0131038018691108E-3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2.8549030626036117E-3</v>
      </c>
      <c r="M52" s="202">
        <f t="shared" si="2"/>
        <v>2.8549030626036117E-3</v>
      </c>
      <c r="N52" s="202">
        <f t="shared" si="2"/>
        <v>2.8549030626036117E-3</v>
      </c>
      <c r="O52" s="202">
        <f t="shared" si="2"/>
        <v>2.8549030626036113E-3</v>
      </c>
      <c r="P52" s="202">
        <f t="shared" si="2"/>
        <v>2.854903062603613E-3</v>
      </c>
      <c r="Q52" s="202">
        <f t="shared" si="2"/>
        <v>2.8549030626036117E-3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2.1290293084285865E-2</v>
      </c>
      <c r="M53" s="202">
        <f t="shared" si="3"/>
        <v>2.1290293084285865E-2</v>
      </c>
      <c r="N53" s="202">
        <f t="shared" si="3"/>
        <v>2.1290293084285868E-2</v>
      </c>
      <c r="O53" s="202">
        <f t="shared" si="3"/>
        <v>2.1290293084285865E-2</v>
      </c>
      <c r="P53" s="202">
        <f t="shared" si="3"/>
        <v>2.1290293084285875E-2</v>
      </c>
      <c r="Q53" s="202">
        <f t="shared" si="3"/>
        <v>2.1290293084285865E-2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9.7520085424481658E-3</v>
      </c>
      <c r="M54" s="202">
        <f t="shared" si="4"/>
        <v>9.752008542448164E-3</v>
      </c>
      <c r="N54" s="202">
        <f t="shared" si="4"/>
        <v>9.752008542448164E-3</v>
      </c>
      <c r="O54" s="202">
        <f t="shared" si="4"/>
        <v>9.752008542448164E-3</v>
      </c>
      <c r="P54" s="202">
        <f t="shared" si="4"/>
        <v>9.7520085424481675E-3</v>
      </c>
      <c r="Q54" s="202">
        <f t="shared" si="4"/>
        <v>9.752008542448164E-3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1.2953118164003253E-2</v>
      </c>
      <c r="M55" s="201">
        <f t="shared" si="5"/>
        <v>1.2953118164003257E-2</v>
      </c>
      <c r="N55" s="201">
        <f t="shared" si="5"/>
        <v>1.2953118164003255E-2</v>
      </c>
      <c r="O55" s="201">
        <f t="shared" si="5"/>
        <v>1.2953118164003257E-2</v>
      </c>
      <c r="P55" s="201">
        <f t="shared" si="5"/>
        <v>1.295311816400326E-2</v>
      </c>
      <c r="Q55" s="201">
        <f t="shared" si="5"/>
        <v>1.2953118164003255E-2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0.13012742410879985</v>
      </c>
      <c r="M56" s="200">
        <f t="shared" si="6"/>
        <v>0.13012742410879982</v>
      </c>
      <c r="N56" s="200">
        <f t="shared" si="6"/>
        <v>0.13012742410879979</v>
      </c>
      <c r="O56" s="200">
        <f t="shared" si="6"/>
        <v>0.13012742410879982</v>
      </c>
      <c r="P56" s="200">
        <f t="shared" si="6"/>
        <v>0.13012742410879985</v>
      </c>
      <c r="Q56" s="200">
        <f t="shared" si="6"/>
        <v>0.13012742410879982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0.13012742410879985</v>
      </c>
      <c r="M58" s="199">
        <f t="shared" si="8"/>
        <v>0.13012742410879982</v>
      </c>
      <c r="N58" s="199">
        <f t="shared" si="8"/>
        <v>0.13012742410879979</v>
      </c>
      <c r="O58" s="199">
        <f t="shared" si="8"/>
        <v>0.13012742410879982</v>
      </c>
      <c r="P58" s="199">
        <f t="shared" si="8"/>
        <v>0.13012742410879985</v>
      </c>
      <c r="Q58" s="199">
        <f t="shared" si="8"/>
        <v>0.13012742410879982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5.5768896046628519E-2</v>
      </c>
      <c r="M59" s="200">
        <f t="shared" si="9"/>
        <v>5.5768896046628505E-2</v>
      </c>
      <c r="N59" s="200">
        <f t="shared" si="9"/>
        <v>5.5768896046628498E-2</v>
      </c>
      <c r="O59" s="200">
        <f t="shared" si="9"/>
        <v>5.5768896046628505E-2</v>
      </c>
      <c r="P59" s="200">
        <f t="shared" si="9"/>
        <v>5.5768896046628512E-2</v>
      </c>
      <c r="Q59" s="200">
        <f t="shared" si="9"/>
        <v>5.5768896046628505E-2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5.5768896046628519E-2</v>
      </c>
      <c r="M61" s="199">
        <f t="shared" si="11"/>
        <v>5.5768896046628505E-2</v>
      </c>
      <c r="N61" s="199">
        <f t="shared" si="11"/>
        <v>5.5768896046628498E-2</v>
      </c>
      <c r="O61" s="199">
        <f t="shared" si="11"/>
        <v>5.5768896046628505E-2</v>
      </c>
      <c r="P61" s="199">
        <f t="shared" si="11"/>
        <v>5.5768896046628512E-2</v>
      </c>
      <c r="Q61" s="199">
        <f t="shared" si="11"/>
        <v>5.5768896046628505E-2</v>
      </c>
    </row>
    <row r="62" spans="1:17" x14ac:dyDescent="0.25">
      <c r="A62" s="127" t="s">
        <v>281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0.35692093469842245</v>
      </c>
      <c r="M62" s="200">
        <f t="shared" si="12"/>
        <v>0.3569209346984224</v>
      </c>
      <c r="N62" s="200">
        <f t="shared" si="12"/>
        <v>0.3569209346984224</v>
      </c>
      <c r="O62" s="200">
        <f t="shared" si="12"/>
        <v>0.35692093469842251</v>
      </c>
      <c r="P62" s="200">
        <f t="shared" si="12"/>
        <v>0.35692093469842251</v>
      </c>
      <c r="Q62" s="200">
        <f t="shared" si="12"/>
        <v>0.35692093469842245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0.35692093469842245</v>
      </c>
      <c r="M64" s="199">
        <f t="shared" si="14"/>
        <v>0.3569209346984224</v>
      </c>
      <c r="N64" s="199">
        <f t="shared" si="14"/>
        <v>0.3569209346984224</v>
      </c>
      <c r="O64" s="199">
        <f t="shared" si="14"/>
        <v>0.35692093469842251</v>
      </c>
      <c r="P64" s="199">
        <f t="shared" si="14"/>
        <v>0.35692093469842251</v>
      </c>
      <c r="Q64" s="199">
        <f t="shared" si="14"/>
        <v>0.35692093469842245</v>
      </c>
    </row>
    <row r="65" spans="1:17" x14ac:dyDescent="0.25">
      <c r="A65" s="127" t="s">
        <v>280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0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0.11144470999650252</v>
      </c>
      <c r="M66" s="200">
        <f t="shared" si="16"/>
        <v>0.11144470999650252</v>
      </c>
      <c r="N66" s="200">
        <f t="shared" si="16"/>
        <v>0.11144470999650249</v>
      </c>
      <c r="O66" s="200">
        <f t="shared" si="16"/>
        <v>0.11144470999650249</v>
      </c>
      <c r="P66" s="200">
        <f t="shared" si="16"/>
        <v>0.11144470999650256</v>
      </c>
      <c r="Q66" s="200">
        <f t="shared" si="16"/>
        <v>0.11144470999650251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0.28987460849443669</v>
      </c>
      <c r="M67" s="71">
        <f t="shared" si="17"/>
        <v>0.28987460849443669</v>
      </c>
      <c r="N67" s="71">
        <f t="shared" si="17"/>
        <v>0.28987460849443669</v>
      </c>
      <c r="O67" s="71">
        <f t="shared" si="17"/>
        <v>0.28987460849443658</v>
      </c>
      <c r="P67" s="71">
        <f t="shared" si="17"/>
        <v>0.28987460849443669</v>
      </c>
      <c r="Q67" s="71">
        <f t="shared" si="17"/>
        <v>0.28987460849443669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53">
        <f>IF(B$5=0,0,B$5/TRE_fec!B$5)</f>
        <v>0</v>
      </c>
      <c r="C71" s="253">
        <f>IF(C$5=0,0,C$5/TRE_fec!C$5)</f>
        <v>0</v>
      </c>
      <c r="D71" s="253">
        <f>IF(D$5=0,0,D$5/TRE_fec!D$5)</f>
        <v>0</v>
      </c>
      <c r="E71" s="253">
        <f>IF(E$5=0,0,E$5/TRE_fec!E$5)</f>
        <v>0</v>
      </c>
      <c r="F71" s="253">
        <f>IF(F$5=0,0,F$5/TRE_fec!F$5)</f>
        <v>0</v>
      </c>
      <c r="G71" s="253">
        <f>IF(G$5=0,0,G$5/TRE_fec!G$5)</f>
        <v>0</v>
      </c>
      <c r="H71" s="253">
        <f>IF(H$5=0,0,H$5/TRE_fec!H$5)</f>
        <v>0</v>
      </c>
      <c r="I71" s="253">
        <f>IF(I$5=0,0,I$5/TRE_fec!I$5)</f>
        <v>0</v>
      </c>
      <c r="J71" s="253">
        <f>IF(J$5=0,0,J$5/TRE_fec!J$5)</f>
        <v>0</v>
      </c>
      <c r="K71" s="253">
        <f>IF(K$5=0,0,K$5/TRE_fec!K$5)</f>
        <v>0</v>
      </c>
      <c r="L71" s="253">
        <f>IF(L$5=0,0,L$5/TRE_fec!L$5)</f>
        <v>0.12777726535521935</v>
      </c>
      <c r="M71" s="253">
        <f>IF(M$5=0,0,M$5/TRE_fec!M$5)</f>
        <v>0.12777726535521935</v>
      </c>
      <c r="N71" s="253">
        <f>IF(N$5=0,0,N$5/TRE_fec!N$5)</f>
        <v>0.1284223965258974</v>
      </c>
      <c r="O71" s="253">
        <f>IF(O$5=0,0,O$5/TRE_fec!O$5)</f>
        <v>0.1295611531909551</v>
      </c>
      <c r="P71" s="253">
        <f>IF(P$5=0,0,P$5/TRE_fec!P$5)</f>
        <v>0.13168575377364056</v>
      </c>
      <c r="Q71" s="253">
        <f>IF(Q$5=0,0,Q$5/TRE_fec!Q$5)</f>
        <v>0.13270996598826793</v>
      </c>
    </row>
    <row r="72" spans="1:17" x14ac:dyDescent="0.25">
      <c r="A72" s="132" t="s">
        <v>83</v>
      </c>
      <c r="B72" s="282">
        <f>IF(B$6=0,0,B$6/TRE_fec!B$6)</f>
        <v>0</v>
      </c>
      <c r="C72" s="282">
        <f>IF(C$6=0,0,C$6/TRE_fec!C$6)</f>
        <v>0</v>
      </c>
      <c r="D72" s="282">
        <f>IF(D$6=0,0,D$6/TRE_fec!D$6)</f>
        <v>0</v>
      </c>
      <c r="E72" s="282">
        <f>IF(E$6=0,0,E$6/TRE_fec!E$6)</f>
        <v>0</v>
      </c>
      <c r="F72" s="282">
        <f>IF(F$6=0,0,F$6/TRE_fec!F$6)</f>
        <v>0</v>
      </c>
      <c r="G72" s="282">
        <f>IF(G$6=0,0,G$6/TRE_fec!G$6)</f>
        <v>0</v>
      </c>
      <c r="H72" s="282">
        <f>IF(H$6=0,0,H$6/TRE_fec!H$6)</f>
        <v>0</v>
      </c>
      <c r="I72" s="282">
        <f>IF(I$6=0,0,I$6/TRE_fec!I$6)</f>
        <v>0</v>
      </c>
      <c r="J72" s="282">
        <f>IF(J$6=0,0,J$6/TRE_fec!J$6)</f>
        <v>0</v>
      </c>
      <c r="K72" s="282">
        <f>IF(K$6=0,0,K$6/TRE_fec!K$6)</f>
        <v>0</v>
      </c>
      <c r="L72" s="282">
        <f>IF(L$6=0,0,L$6/TRE_fec!L$6)</f>
        <v>0.10803078122505584</v>
      </c>
      <c r="M72" s="282">
        <f>IF(M$6=0,0,M$6/TRE_fec!M$6)</f>
        <v>0.10803078122505583</v>
      </c>
      <c r="N72" s="282">
        <f>IF(N$6=0,0,N$6/TRE_fec!N$6)</f>
        <v>0.10857621490738759</v>
      </c>
      <c r="O72" s="282">
        <f>IF(O$6=0,0,O$6/TRE_fec!O$6)</f>
        <v>0.10953899002868503</v>
      </c>
      <c r="P72" s="282">
        <f>IF(P$6=0,0,P$6/TRE_fec!P$6)</f>
        <v>0.11133525840319322</v>
      </c>
      <c r="Q72" s="282">
        <f>IF(Q$6=0,0,Q$6/TRE_fec!Q$6)</f>
        <v>0.11220119058118154</v>
      </c>
    </row>
    <row r="73" spans="1:17" x14ac:dyDescent="0.25">
      <c r="A73" s="76" t="s">
        <v>82</v>
      </c>
      <c r="B73" s="281">
        <f>IF(B$7=0,0,B$7/TRE_fec!B$7)</f>
        <v>0</v>
      </c>
      <c r="C73" s="281">
        <f>IF(C$7=0,0,C$7/TRE_fec!C$7)</f>
        <v>0</v>
      </c>
      <c r="D73" s="281">
        <f>IF(D$7=0,0,D$7/TRE_fec!D$7)</f>
        <v>0</v>
      </c>
      <c r="E73" s="281">
        <f>IF(E$7=0,0,E$7/TRE_fec!E$7)</f>
        <v>0</v>
      </c>
      <c r="F73" s="281">
        <f>IF(F$7=0,0,F$7/TRE_fec!F$7)</f>
        <v>0</v>
      </c>
      <c r="G73" s="281">
        <f>IF(G$7=0,0,G$7/TRE_fec!G$7)</f>
        <v>0</v>
      </c>
      <c r="H73" s="281">
        <f>IF(H$7=0,0,H$7/TRE_fec!H$7)</f>
        <v>0</v>
      </c>
      <c r="I73" s="281">
        <f>IF(I$7=0,0,I$7/TRE_fec!I$7)</f>
        <v>0</v>
      </c>
      <c r="J73" s="281">
        <f>IF(J$7=0,0,J$7/TRE_fec!J$7)</f>
        <v>0</v>
      </c>
      <c r="K73" s="281">
        <f>IF(K$7=0,0,K$7/TRE_fec!K$7)</f>
        <v>0</v>
      </c>
      <c r="L73" s="281">
        <f>IF(L$7=0,0,L$7/TRE_fec!L$7)</f>
        <v>2.7375023295385891E-2</v>
      </c>
      <c r="M73" s="281">
        <f>IF(M$7=0,0,M$7/TRE_fec!M$7)</f>
        <v>2.7375023295385891E-2</v>
      </c>
      <c r="N73" s="281">
        <f>IF(N$7=0,0,N$7/TRE_fec!N$7)</f>
        <v>2.7513236308293894E-2</v>
      </c>
      <c r="O73" s="281">
        <f>IF(O$7=0,0,O$7/TRE_fec!O$7)</f>
        <v>2.775720373197501E-2</v>
      </c>
      <c r="P73" s="281">
        <f>IF(P$7=0,0,P$7/TRE_fec!P$7)</f>
        <v>2.8212378526041221E-2</v>
      </c>
      <c r="Q73" s="281">
        <f>IF(Q$7=0,0,Q$7/TRE_fec!Q$7)</f>
        <v>2.8431805926971254E-2</v>
      </c>
    </row>
    <row r="74" spans="1:17" x14ac:dyDescent="0.25">
      <c r="A74" s="76" t="s">
        <v>81</v>
      </c>
      <c r="B74" s="281">
        <f>IF(B$8=0,0,B$8/TRE_fec!B$8)</f>
        <v>0</v>
      </c>
      <c r="C74" s="281">
        <f>IF(C$8=0,0,C$8/TRE_fec!C$8)</f>
        <v>0</v>
      </c>
      <c r="D74" s="281">
        <f>IF(D$8=0,0,D$8/TRE_fec!D$8)</f>
        <v>0</v>
      </c>
      <c r="E74" s="281">
        <f>IF(E$8=0,0,E$8/TRE_fec!E$8)</f>
        <v>0</v>
      </c>
      <c r="F74" s="281">
        <f>IF(F$8=0,0,F$8/TRE_fec!F$8)</f>
        <v>0</v>
      </c>
      <c r="G74" s="281">
        <f>IF(G$8=0,0,G$8/TRE_fec!G$8)</f>
        <v>0</v>
      </c>
      <c r="H74" s="281">
        <f>IF(H$8=0,0,H$8/TRE_fec!H$8)</f>
        <v>0</v>
      </c>
      <c r="I74" s="281">
        <f>IF(I$8=0,0,I$8/TRE_fec!I$8)</f>
        <v>0</v>
      </c>
      <c r="J74" s="281">
        <f>IF(J$8=0,0,J$8/TRE_fec!J$8)</f>
        <v>0</v>
      </c>
      <c r="K74" s="281">
        <f>IF(K$8=0,0,K$8/TRE_fec!K$8)</f>
        <v>0</v>
      </c>
      <c r="L74" s="281">
        <f>IF(L$8=0,0,L$8/TRE_fec!L$8)</f>
        <v>0.14847115012441969</v>
      </c>
      <c r="M74" s="281">
        <f>IF(M$8=0,0,M$8/TRE_fec!M$8)</f>
        <v>0.14847115012441969</v>
      </c>
      <c r="N74" s="281">
        <f>IF(N$8=0,0,N$8/TRE_fec!N$8)</f>
        <v>0.14922076208884388</v>
      </c>
      <c r="O74" s="281">
        <f>IF(O$8=0,0,O$8/TRE_fec!O$8)</f>
        <v>0.15054394357424311</v>
      </c>
      <c r="P74" s="281">
        <f>IF(P$8=0,0,P$8/TRE_fec!P$8)</f>
        <v>0.15301262915136357</v>
      </c>
      <c r="Q74" s="281">
        <f>IF(Q$8=0,0,Q$8/TRE_fec!Q$8)</f>
        <v>0.154202715392875</v>
      </c>
    </row>
    <row r="75" spans="1:17" x14ac:dyDescent="0.25">
      <c r="A75" s="76" t="s">
        <v>80</v>
      </c>
      <c r="B75" s="281">
        <f>IF(B$9=0,0,B$9/TRE_fec!B$9)</f>
        <v>0</v>
      </c>
      <c r="C75" s="281">
        <f>IF(C$9=0,0,C$9/TRE_fec!C$9)</f>
        <v>0</v>
      </c>
      <c r="D75" s="281">
        <f>IF(D$9=0,0,D$9/TRE_fec!D$9)</f>
        <v>0</v>
      </c>
      <c r="E75" s="281">
        <f>IF(E$9=0,0,E$9/TRE_fec!E$9)</f>
        <v>0</v>
      </c>
      <c r="F75" s="281">
        <f>IF(F$9=0,0,F$9/TRE_fec!F$9)</f>
        <v>0</v>
      </c>
      <c r="G75" s="281">
        <f>IF(G$9=0,0,G$9/TRE_fec!G$9)</f>
        <v>0</v>
      </c>
      <c r="H75" s="281">
        <f>IF(H$9=0,0,H$9/TRE_fec!H$9)</f>
        <v>0</v>
      </c>
      <c r="I75" s="281">
        <f>IF(I$9=0,0,I$9/TRE_fec!I$9)</f>
        <v>0</v>
      </c>
      <c r="J75" s="281">
        <f>IF(J$9=0,0,J$9/TRE_fec!J$9)</f>
        <v>0</v>
      </c>
      <c r="K75" s="281">
        <f>IF(K$9=0,0,K$9/TRE_fec!K$9)</f>
        <v>0</v>
      </c>
      <c r="L75" s="281">
        <f>IF(L$9=0,0,L$9/TRE_fec!L$9)</f>
        <v>0.10686836152092173</v>
      </c>
      <c r="M75" s="281">
        <f>IF(M$9=0,0,M$9/TRE_fec!M$9)</f>
        <v>0.10686836152092172</v>
      </c>
      <c r="N75" s="281">
        <f>IF(N$9=0,0,N$9/TRE_fec!N$9)</f>
        <v>0.1074079262939255</v>
      </c>
      <c r="O75" s="281">
        <f>IF(O$9=0,0,O$9/TRE_fec!O$9)</f>
        <v>0.10836034187918187</v>
      </c>
      <c r="P75" s="281">
        <f>IF(P$9=0,0,P$9/TRE_fec!P$9)</f>
        <v>0.11013728226467835</v>
      </c>
      <c r="Q75" s="281">
        <f>IF(Q$9=0,0,Q$9/TRE_fec!Q$9)</f>
        <v>0.11099389694431371</v>
      </c>
    </row>
    <row r="76" spans="1:17" x14ac:dyDescent="0.25">
      <c r="A76" s="129" t="s">
        <v>79</v>
      </c>
      <c r="B76" s="280">
        <f>IF(B$10=0,0,B$10/TRE_fec!B$10)</f>
        <v>0</v>
      </c>
      <c r="C76" s="280">
        <f>IF(C$10=0,0,C$10/TRE_fec!C$10)</f>
        <v>0</v>
      </c>
      <c r="D76" s="280">
        <f>IF(D$10=0,0,D$10/TRE_fec!D$10)</f>
        <v>0</v>
      </c>
      <c r="E76" s="280">
        <f>IF(E$10=0,0,E$10/TRE_fec!E$10)</f>
        <v>0</v>
      </c>
      <c r="F76" s="280">
        <f>IF(F$10=0,0,F$10/TRE_fec!F$10)</f>
        <v>0</v>
      </c>
      <c r="G76" s="280">
        <f>IF(G$10=0,0,G$10/TRE_fec!G$10)</f>
        <v>0</v>
      </c>
      <c r="H76" s="280">
        <f>IF(H$10=0,0,H$10/TRE_fec!H$10)</f>
        <v>0</v>
      </c>
      <c r="I76" s="280">
        <f>IF(I$10=0,0,I$10/TRE_fec!I$10)</f>
        <v>0</v>
      </c>
      <c r="J76" s="280">
        <f>IF(J$10=0,0,J$10/TRE_fec!J$10)</f>
        <v>0</v>
      </c>
      <c r="K76" s="280">
        <f>IF(K$10=0,0,K$10/TRE_fec!K$10)</f>
        <v>0</v>
      </c>
      <c r="L76" s="280">
        <f>IF(L$10=0,0,L$10/TRE_fec!L$10)</f>
        <v>0.18400672065997681</v>
      </c>
      <c r="M76" s="280">
        <f>IF(M$10=0,0,M$10/TRE_fec!M$10)</f>
        <v>0.18400672065997686</v>
      </c>
      <c r="N76" s="280">
        <f>IF(N$10=0,0,N$10/TRE_fec!N$10)</f>
        <v>0.18493574720301625</v>
      </c>
      <c r="O76" s="280">
        <f>IF(O$10=0,0,O$10/TRE_fec!O$10)</f>
        <v>0.18657562327161464</v>
      </c>
      <c r="P76" s="280">
        <f>IF(P$10=0,0,P$10/TRE_fec!P$10)</f>
        <v>0.18963517212676831</v>
      </c>
      <c r="Q76" s="280">
        <f>IF(Q$10=0,0,Q$10/TRE_fec!Q$10)</f>
        <v>0.19111009750061747</v>
      </c>
    </row>
    <row r="77" spans="1:17" x14ac:dyDescent="0.25">
      <c r="A77" s="127" t="s">
        <v>283</v>
      </c>
      <c r="B77" s="305">
        <f>IF(B$15=0,0,B$15/TRE_fec!B$15)</f>
        <v>0</v>
      </c>
      <c r="C77" s="305">
        <f>IF(C$15=0,0,C$15/TRE_fec!C$15)</f>
        <v>0</v>
      </c>
      <c r="D77" s="305">
        <f>IF(D$15=0,0,D$15/TRE_fec!D$15)</f>
        <v>0</v>
      </c>
      <c r="E77" s="305">
        <f>IF(E$15=0,0,E$15/TRE_fec!E$15)</f>
        <v>0</v>
      </c>
      <c r="F77" s="305">
        <f>IF(F$15=0,0,F$15/TRE_fec!F$15)</f>
        <v>0</v>
      </c>
      <c r="G77" s="305">
        <f>IF(G$15=0,0,G$15/TRE_fec!G$15)</f>
        <v>0</v>
      </c>
      <c r="H77" s="305">
        <f>IF(H$15=0,0,H$15/TRE_fec!H$15)</f>
        <v>0</v>
      </c>
      <c r="I77" s="305">
        <f>IF(I$15=0,0,I$15/TRE_fec!I$15)</f>
        <v>0</v>
      </c>
      <c r="J77" s="305">
        <f>IF(J$15=0,0,J$15/TRE_fec!J$15)</f>
        <v>0</v>
      </c>
      <c r="K77" s="305">
        <f>IF(K$15=0,0,K$15/TRE_fec!K$15)</f>
        <v>0</v>
      </c>
      <c r="L77" s="305">
        <f>IF(L$15=0,0,L$15/TRE_fec!L$15)</f>
        <v>0.14390868258200884</v>
      </c>
      <c r="M77" s="305">
        <f>IF(M$15=0,0,M$15/TRE_fec!M$15)</f>
        <v>0.14390868258200884</v>
      </c>
      <c r="N77" s="305">
        <f>IF(N$15=0,0,N$15/TRE_fec!N$15)</f>
        <v>0.14463525922775847</v>
      </c>
      <c r="O77" s="305">
        <f>IF(O$15=0,0,O$15/TRE_fec!O$15)</f>
        <v>0.1459177797997426</v>
      </c>
      <c r="P77" s="305">
        <f>IF(P$15=0,0,P$15/TRE_fec!P$15)</f>
        <v>0.14831060351542671</v>
      </c>
      <c r="Q77" s="305">
        <f>IF(Q$15=0,0,Q$15/TRE_fec!Q$15)</f>
        <v>0.1494641188147382</v>
      </c>
    </row>
    <row r="78" spans="1:17" x14ac:dyDescent="0.25">
      <c r="A78" s="127" t="s">
        <v>282</v>
      </c>
      <c r="B78" s="305">
        <f>IF(B$23=0,0,B$23/TRE_fec!B$23)</f>
        <v>0</v>
      </c>
      <c r="C78" s="305">
        <f>IF(C$23=0,0,C$23/TRE_fec!C$23)</f>
        <v>0</v>
      </c>
      <c r="D78" s="305">
        <f>IF(D$23=0,0,D$23/TRE_fec!D$23)</f>
        <v>0</v>
      </c>
      <c r="E78" s="305">
        <f>IF(E$23=0,0,E$23/TRE_fec!E$23)</f>
        <v>0</v>
      </c>
      <c r="F78" s="305">
        <f>IF(F$23=0,0,F$23/TRE_fec!F$23)</f>
        <v>0</v>
      </c>
      <c r="G78" s="305">
        <f>IF(G$23=0,0,G$23/TRE_fec!G$23)</f>
        <v>0</v>
      </c>
      <c r="H78" s="305">
        <f>IF(H$23=0,0,H$23/TRE_fec!H$23)</f>
        <v>0</v>
      </c>
      <c r="I78" s="305">
        <f>IF(I$23=0,0,I$23/TRE_fec!I$23)</f>
        <v>0</v>
      </c>
      <c r="J78" s="305">
        <f>IF(J$23=0,0,J$23/TRE_fec!J$23)</f>
        <v>0</v>
      </c>
      <c r="K78" s="305">
        <f>IF(K$23=0,0,K$23/TRE_fec!K$23)</f>
        <v>0</v>
      </c>
      <c r="L78" s="305">
        <f>IF(L$23=0,0,L$23/TRE_fec!L$23)</f>
        <v>0.12335029935600759</v>
      </c>
      <c r="M78" s="305">
        <f>IF(M$23=0,0,M$23/TRE_fec!M$23)</f>
        <v>0.12335029935600758</v>
      </c>
      <c r="N78" s="305">
        <f>IF(N$23=0,0,N$23/TRE_fec!N$23)</f>
        <v>0.12397307933807872</v>
      </c>
      <c r="O78" s="305">
        <f>IF(O$23=0,0,O$23/TRE_fec!O$23)</f>
        <v>0.12507238268549367</v>
      </c>
      <c r="P78" s="305">
        <f>IF(P$23=0,0,P$23/TRE_fec!P$23)</f>
        <v>0.12712337444179436</v>
      </c>
      <c r="Q78" s="305">
        <f>IF(Q$23=0,0,Q$23/TRE_fec!Q$23)</f>
        <v>0.1281121018412042</v>
      </c>
    </row>
    <row r="79" spans="1:17" x14ac:dyDescent="0.25">
      <c r="A79" s="127" t="s">
        <v>281</v>
      </c>
      <c r="B79" s="305">
        <f>IF(B$26=0,0,B$26/TRE_fec!B$26)</f>
        <v>0</v>
      </c>
      <c r="C79" s="305">
        <f>IF(C$26=0,0,C$26/TRE_fec!C$26)</f>
        <v>0</v>
      </c>
      <c r="D79" s="305">
        <f>IF(D$26=0,0,D$26/TRE_fec!D$26)</f>
        <v>0</v>
      </c>
      <c r="E79" s="305">
        <f>IF(E$26=0,0,E$26/TRE_fec!E$26)</f>
        <v>0</v>
      </c>
      <c r="F79" s="305">
        <f>IF(F$26=0,0,F$26/TRE_fec!F$26)</f>
        <v>0</v>
      </c>
      <c r="G79" s="305">
        <f>IF(G$26=0,0,G$26/TRE_fec!G$26)</f>
        <v>0</v>
      </c>
      <c r="H79" s="305">
        <f>IF(H$26=0,0,H$26/TRE_fec!H$26)</f>
        <v>0</v>
      </c>
      <c r="I79" s="305">
        <f>IF(I$26=0,0,I$26/TRE_fec!I$26)</f>
        <v>0</v>
      </c>
      <c r="J79" s="305">
        <f>IF(J$26=0,0,J$26/TRE_fec!J$26)</f>
        <v>0</v>
      </c>
      <c r="K79" s="305">
        <f>IF(K$26=0,0,K$26/TRE_fec!K$26)</f>
        <v>0</v>
      </c>
      <c r="L79" s="305">
        <f>IF(L$26=0,0,L$26/TRE_fec!L$26)</f>
        <v>0.12335029935600759</v>
      </c>
      <c r="M79" s="305">
        <f>IF(M$26=0,0,M$26/TRE_fec!M$26)</f>
        <v>0.12335029935600759</v>
      </c>
      <c r="N79" s="305">
        <f>IF(N$26=0,0,N$26/TRE_fec!N$26)</f>
        <v>0.12397307933807872</v>
      </c>
      <c r="O79" s="305">
        <f>IF(O$26=0,0,O$26/TRE_fec!O$26)</f>
        <v>0.12507238268549367</v>
      </c>
      <c r="P79" s="305">
        <f>IF(P$26=0,0,P$26/TRE_fec!P$26)</f>
        <v>0.12712337444179436</v>
      </c>
      <c r="Q79" s="305">
        <f>IF(Q$26=0,0,Q$26/TRE_fec!Q$26)</f>
        <v>0.1281121018412042</v>
      </c>
    </row>
    <row r="80" spans="1:17" x14ac:dyDescent="0.25">
      <c r="A80" s="127" t="s">
        <v>280</v>
      </c>
      <c r="B80" s="305">
        <f>IF(B$34=0,0,B$34/TRE_fec!B$34)</f>
        <v>0</v>
      </c>
      <c r="C80" s="305">
        <f>IF(C$34=0,0,C$34/TRE_fec!C$34)</f>
        <v>0</v>
      </c>
      <c r="D80" s="305">
        <f>IF(D$34=0,0,D$34/TRE_fec!D$34)</f>
        <v>0</v>
      </c>
      <c r="E80" s="305">
        <f>IF(E$34=0,0,E$34/TRE_fec!E$34)</f>
        <v>0</v>
      </c>
      <c r="F80" s="305">
        <f>IF(F$34=0,0,F$34/TRE_fec!F$34)</f>
        <v>0</v>
      </c>
      <c r="G80" s="305">
        <f>IF(G$34=0,0,G$34/TRE_fec!G$34)</f>
        <v>0</v>
      </c>
      <c r="H80" s="305">
        <f>IF(H$34=0,0,H$34/TRE_fec!H$34)</f>
        <v>0</v>
      </c>
      <c r="I80" s="305">
        <f>IF(I$34=0,0,I$34/TRE_fec!I$34)</f>
        <v>0</v>
      </c>
      <c r="J80" s="305">
        <f>IF(J$34=0,0,J$34/TRE_fec!J$34)</f>
        <v>0</v>
      </c>
      <c r="K80" s="305">
        <f>IF(K$34=0,0,K$34/TRE_fec!K$34)</f>
        <v>0</v>
      </c>
      <c r="L80" s="305">
        <f>IF(L$34=0,0,L$34/TRE_fec!L$34)</f>
        <v>0</v>
      </c>
      <c r="M80" s="305">
        <f>IF(M$34=0,0,M$34/TRE_fec!M$34)</f>
        <v>0</v>
      </c>
      <c r="N80" s="305">
        <f>IF(N$34=0,0,N$34/TRE_fec!N$34)</f>
        <v>0</v>
      </c>
      <c r="O80" s="305">
        <f>IF(O$34=0,0,O$34/TRE_fec!O$34)</f>
        <v>0</v>
      </c>
      <c r="P80" s="305">
        <f>IF(P$34=0,0,P$34/TRE_fec!P$34)</f>
        <v>0</v>
      </c>
      <c r="Q80" s="305">
        <f>IF(Q$34=0,0,Q$34/TRE_fec!Q$34)</f>
        <v>0</v>
      </c>
    </row>
    <row r="81" spans="1:17" x14ac:dyDescent="0.25">
      <c r="A81" s="127" t="s">
        <v>279</v>
      </c>
      <c r="B81" s="305">
        <f>IF(B$45=0,0,B$45/TRE_fec!B$45)</f>
        <v>0</v>
      </c>
      <c r="C81" s="305">
        <f>IF(C$45=0,0,C$45/TRE_fec!C$45)</f>
        <v>0</v>
      </c>
      <c r="D81" s="305">
        <f>IF(D$45=0,0,D$45/TRE_fec!D$45)</f>
        <v>0</v>
      </c>
      <c r="E81" s="305">
        <f>IF(E$45=0,0,E$45/TRE_fec!E$45)</f>
        <v>0</v>
      </c>
      <c r="F81" s="305">
        <f>IF(F$45=0,0,F$45/TRE_fec!F$45)</f>
        <v>0</v>
      </c>
      <c r="G81" s="305">
        <f>IF(G$45=0,0,G$45/TRE_fec!G$45)</f>
        <v>0</v>
      </c>
      <c r="H81" s="305">
        <f>IF(H$45=0,0,H$45/TRE_fec!H$45)</f>
        <v>0</v>
      </c>
      <c r="I81" s="305">
        <f>IF(I$45=0,0,I$45/TRE_fec!I$45)</f>
        <v>0</v>
      </c>
      <c r="J81" s="305">
        <f>IF(J$45=0,0,J$45/TRE_fec!J$45)</f>
        <v>0</v>
      </c>
      <c r="K81" s="305">
        <f>IF(K$45=0,0,K$45/TRE_fec!K$45)</f>
        <v>0</v>
      </c>
      <c r="L81" s="305">
        <f>IF(L$45=0,0,L$45/TRE_fec!L$45)</f>
        <v>0.13694151035391122</v>
      </c>
      <c r="M81" s="305">
        <f>IF(M$45=0,0,M$45/TRE_fec!M$45)</f>
        <v>0.13694151035391125</v>
      </c>
      <c r="N81" s="305">
        <f>IF(N$45=0,0,N$45/TRE_fec!N$45)</f>
        <v>0.13763291063269659</v>
      </c>
      <c r="O81" s="305">
        <f>IF(O$45=0,0,O$45/TRE_fec!O$45)</f>
        <v>0.13885333945628325</v>
      </c>
      <c r="P81" s="305">
        <f>IF(P$45=0,0,P$45/TRE_fec!P$45)</f>
        <v>0.14113031738254364</v>
      </c>
      <c r="Q81" s="305">
        <f>IF(Q$45=0,0,Q$45/TRE_fec!Q$45)</f>
        <v>0.14222798657435237</v>
      </c>
    </row>
    <row r="82" spans="1:17" x14ac:dyDescent="0.25">
      <c r="A82" s="72" t="s">
        <v>278</v>
      </c>
      <c r="B82" s="304">
        <f>IF(B$46=0,0,B$46/TRE_fec!B$46)</f>
        <v>0</v>
      </c>
      <c r="C82" s="304">
        <f>IF(C$46=0,0,C$46/TRE_fec!C$46)</f>
        <v>0</v>
      </c>
      <c r="D82" s="304">
        <f>IF(D$46=0,0,D$46/TRE_fec!D$46)</f>
        <v>0</v>
      </c>
      <c r="E82" s="304">
        <f>IF(E$46=0,0,E$46/TRE_fec!E$46)</f>
        <v>0</v>
      </c>
      <c r="F82" s="304">
        <f>IF(F$46=0,0,F$46/TRE_fec!F$46)</f>
        <v>0</v>
      </c>
      <c r="G82" s="304">
        <f>IF(G$46=0,0,G$46/TRE_fec!G$46)</f>
        <v>0</v>
      </c>
      <c r="H82" s="304">
        <f>IF(H$46=0,0,H$46/TRE_fec!H$46)</f>
        <v>0</v>
      </c>
      <c r="I82" s="304">
        <f>IF(I$46=0,0,I$46/TRE_fec!I$46)</f>
        <v>0</v>
      </c>
      <c r="J82" s="304">
        <f>IF(J$46=0,0,J$46/TRE_fec!J$46)</f>
        <v>0</v>
      </c>
      <c r="K82" s="304">
        <f>IF(K$46=0,0,K$46/TRE_fec!K$46)</f>
        <v>0</v>
      </c>
      <c r="L82" s="304">
        <f>IF(L$46=0,0,L$46/TRE_fec!L$46)</f>
        <v>0.12771873785496771</v>
      </c>
      <c r="M82" s="304">
        <f>IF(M$46=0,0,M$46/TRE_fec!M$46)</f>
        <v>0.12771873785496773</v>
      </c>
      <c r="N82" s="304">
        <f>IF(N$46=0,0,N$46/TRE_fec!N$46)</f>
        <v>0.1283635735277365</v>
      </c>
      <c r="O82" s="304">
        <f>IF(O$46=0,0,O$46/TRE_fec!O$46)</f>
        <v>0.12950180859311206</v>
      </c>
      <c r="P82" s="304">
        <f>IF(P$46=0,0,P$46/TRE_fec!P$46)</f>
        <v>0.13162543601706861</v>
      </c>
      <c r="Q82" s="304">
        <f>IF(Q$46=0,0,Q$46/TRE_fec!Q$46)</f>
        <v>0.13264917909831392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theme="6" tint="-0.249977111117893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7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283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289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288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282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287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286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281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285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284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280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279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278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7</v>
      </c>
      <c r="B50" s="77">
        <f t="shared" ref="B50:Q50" si="0">SUM(B$51:B$55,B$57:B$58,B$60:B$61,B$63:B$64,B$65:B$67)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0</v>
      </c>
      <c r="M50" s="77">
        <f t="shared" si="0"/>
        <v>0</v>
      </c>
      <c r="N50" s="77">
        <f t="shared" si="0"/>
        <v>0</v>
      </c>
      <c r="O50" s="77">
        <f t="shared" si="0"/>
        <v>0</v>
      </c>
      <c r="P50" s="77">
        <f t="shared" si="0"/>
        <v>0</v>
      </c>
      <c r="Q50" s="77">
        <f t="shared" si="0"/>
        <v>0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0</v>
      </c>
      <c r="M55" s="201">
        <f t="shared" si="5"/>
        <v>0</v>
      </c>
      <c r="N55" s="201">
        <f t="shared" si="5"/>
        <v>0</v>
      </c>
      <c r="O55" s="201">
        <f t="shared" si="5"/>
        <v>0</v>
      </c>
      <c r="P55" s="201">
        <f t="shared" si="5"/>
        <v>0</v>
      </c>
      <c r="Q55" s="201">
        <f t="shared" si="5"/>
        <v>0</v>
      </c>
    </row>
    <row r="56" spans="1:17" x14ac:dyDescent="0.25">
      <c r="A56" s="127" t="s">
        <v>283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289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288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282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287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286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281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285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284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280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0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279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278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7</v>
      </c>
      <c r="B71" s="230">
        <f>IF(B$5=0,0,B$5/TRE_fec!B$5)</f>
        <v>0</v>
      </c>
      <c r="C71" s="230">
        <f>IF(C$5=0,0,C$5/TRE_fec!C$5)</f>
        <v>0</v>
      </c>
      <c r="D71" s="230">
        <f>IF(D$5=0,0,D$5/TRE_fec!D$5)</f>
        <v>0</v>
      </c>
      <c r="E71" s="230">
        <f>IF(E$5=0,0,E$5/TRE_fec!E$5)</f>
        <v>0</v>
      </c>
      <c r="F71" s="230">
        <f>IF(F$5=0,0,F$5/TRE_fec!F$5)</f>
        <v>0</v>
      </c>
      <c r="G71" s="230">
        <f>IF(G$5=0,0,G$5/TRE_fec!G$5)</f>
        <v>0</v>
      </c>
      <c r="H71" s="230">
        <f>IF(H$5=0,0,H$5/TRE_fec!H$5)</f>
        <v>0</v>
      </c>
      <c r="I71" s="230">
        <f>IF(I$5=0,0,I$5/TRE_fec!I$5)</f>
        <v>0</v>
      </c>
      <c r="J71" s="230">
        <f>IF(J$5=0,0,J$5/TRE_fec!J$5)</f>
        <v>0</v>
      </c>
      <c r="K71" s="230">
        <f>IF(K$5=0,0,K$5/TRE_fec!K$5)</f>
        <v>0</v>
      </c>
      <c r="L71" s="230">
        <f>IF(L$5=0,0,L$5/TRE_fec!L$5)</f>
        <v>0</v>
      </c>
      <c r="M71" s="230">
        <f>IF(M$5=0,0,M$5/TRE_fec!M$5)</f>
        <v>0</v>
      </c>
      <c r="N71" s="230">
        <f>IF(N$5=0,0,N$5/TRE_fec!N$5)</f>
        <v>0</v>
      </c>
      <c r="O71" s="230">
        <f>IF(O$5=0,0,O$5/TRE_fec!O$5)</f>
        <v>0</v>
      </c>
      <c r="P71" s="230">
        <f>IF(P$5=0,0,P$5/TRE_fec!P$5)</f>
        <v>0</v>
      </c>
      <c r="Q71" s="230">
        <f>IF(Q$5=0,0,Q$5/TRE_fec!Q$5)</f>
        <v>0</v>
      </c>
    </row>
    <row r="72" spans="1:17" x14ac:dyDescent="0.25">
      <c r="A72" s="132" t="s">
        <v>83</v>
      </c>
      <c r="B72" s="275">
        <f>IF(B$6=0,0,B$6/TRE_fec!B$6)</f>
        <v>0</v>
      </c>
      <c r="C72" s="275">
        <f>IF(C$6=0,0,C$6/TRE_fec!C$6)</f>
        <v>0</v>
      </c>
      <c r="D72" s="275">
        <f>IF(D$6=0,0,D$6/TRE_fec!D$6)</f>
        <v>0</v>
      </c>
      <c r="E72" s="275">
        <f>IF(E$6=0,0,E$6/TRE_fec!E$6)</f>
        <v>0</v>
      </c>
      <c r="F72" s="275">
        <f>IF(F$6=0,0,F$6/TRE_fec!F$6)</f>
        <v>0</v>
      </c>
      <c r="G72" s="275">
        <f>IF(G$6=0,0,G$6/TRE_fec!G$6)</f>
        <v>0</v>
      </c>
      <c r="H72" s="275">
        <f>IF(H$6=0,0,H$6/TRE_fec!H$6)</f>
        <v>0</v>
      </c>
      <c r="I72" s="275">
        <f>IF(I$6=0,0,I$6/TRE_fec!I$6)</f>
        <v>0</v>
      </c>
      <c r="J72" s="275">
        <f>IF(J$6=0,0,J$6/TRE_fec!J$6)</f>
        <v>0</v>
      </c>
      <c r="K72" s="275">
        <f>IF(K$6=0,0,K$6/TRE_fec!K$6)</f>
        <v>0</v>
      </c>
      <c r="L72" s="275">
        <f>IF(L$6=0,0,L$6/TRE_fec!L$6)</f>
        <v>0</v>
      </c>
      <c r="M72" s="275">
        <f>IF(M$6=0,0,M$6/TRE_fec!M$6)</f>
        <v>0</v>
      </c>
      <c r="N72" s="275">
        <f>IF(N$6=0,0,N$6/TRE_fec!N$6)</f>
        <v>0</v>
      </c>
      <c r="O72" s="275">
        <f>IF(O$6=0,0,O$6/TRE_fec!O$6)</f>
        <v>0</v>
      </c>
      <c r="P72" s="275">
        <f>IF(P$6=0,0,P$6/TRE_fec!P$6)</f>
        <v>0</v>
      </c>
      <c r="Q72" s="275">
        <f>IF(Q$6=0,0,Q$6/TRE_fec!Q$6)</f>
        <v>0</v>
      </c>
    </row>
    <row r="73" spans="1:17" x14ac:dyDescent="0.25">
      <c r="A73" s="76" t="s">
        <v>82</v>
      </c>
      <c r="B73" s="274">
        <f>IF(B$7=0,0,B$7/TRE_fec!B$7)</f>
        <v>0</v>
      </c>
      <c r="C73" s="274">
        <f>IF(C$7=0,0,C$7/TRE_fec!C$7)</f>
        <v>0</v>
      </c>
      <c r="D73" s="274">
        <f>IF(D$7=0,0,D$7/TRE_fec!D$7)</f>
        <v>0</v>
      </c>
      <c r="E73" s="274">
        <f>IF(E$7=0,0,E$7/TRE_fec!E$7)</f>
        <v>0</v>
      </c>
      <c r="F73" s="274">
        <f>IF(F$7=0,0,F$7/TRE_fec!F$7)</f>
        <v>0</v>
      </c>
      <c r="G73" s="274">
        <f>IF(G$7=0,0,G$7/TRE_fec!G$7)</f>
        <v>0</v>
      </c>
      <c r="H73" s="274">
        <f>IF(H$7=0,0,H$7/TRE_fec!H$7)</f>
        <v>0</v>
      </c>
      <c r="I73" s="274">
        <f>IF(I$7=0,0,I$7/TRE_fec!I$7)</f>
        <v>0</v>
      </c>
      <c r="J73" s="274">
        <f>IF(J$7=0,0,J$7/TRE_fec!J$7)</f>
        <v>0</v>
      </c>
      <c r="K73" s="274">
        <f>IF(K$7=0,0,K$7/TRE_fec!K$7)</f>
        <v>0</v>
      </c>
      <c r="L73" s="274">
        <f>IF(L$7=0,0,L$7/TRE_fec!L$7)</f>
        <v>0</v>
      </c>
      <c r="M73" s="274">
        <f>IF(M$7=0,0,M$7/TRE_fec!M$7)</f>
        <v>0</v>
      </c>
      <c r="N73" s="274">
        <f>IF(N$7=0,0,N$7/TRE_fec!N$7)</f>
        <v>0</v>
      </c>
      <c r="O73" s="274">
        <f>IF(O$7=0,0,O$7/TRE_fec!O$7)</f>
        <v>0</v>
      </c>
      <c r="P73" s="274">
        <f>IF(P$7=0,0,P$7/TRE_fec!P$7)</f>
        <v>0</v>
      </c>
      <c r="Q73" s="274">
        <f>IF(Q$7=0,0,Q$7/TRE_fec!Q$7)</f>
        <v>0</v>
      </c>
    </row>
    <row r="74" spans="1:17" x14ac:dyDescent="0.25">
      <c r="A74" s="76" t="s">
        <v>81</v>
      </c>
      <c r="B74" s="274">
        <f>IF(B$8=0,0,B$8/TRE_fec!B$8)</f>
        <v>0</v>
      </c>
      <c r="C74" s="274">
        <f>IF(C$8=0,0,C$8/TRE_fec!C$8)</f>
        <v>0</v>
      </c>
      <c r="D74" s="274">
        <f>IF(D$8=0,0,D$8/TRE_fec!D$8)</f>
        <v>0</v>
      </c>
      <c r="E74" s="274">
        <f>IF(E$8=0,0,E$8/TRE_fec!E$8)</f>
        <v>0</v>
      </c>
      <c r="F74" s="274">
        <f>IF(F$8=0,0,F$8/TRE_fec!F$8)</f>
        <v>0</v>
      </c>
      <c r="G74" s="274">
        <f>IF(G$8=0,0,G$8/TRE_fec!G$8)</f>
        <v>0</v>
      </c>
      <c r="H74" s="274">
        <f>IF(H$8=0,0,H$8/TRE_fec!H$8)</f>
        <v>0</v>
      </c>
      <c r="I74" s="274">
        <f>IF(I$8=0,0,I$8/TRE_fec!I$8)</f>
        <v>0</v>
      </c>
      <c r="J74" s="274">
        <f>IF(J$8=0,0,J$8/TRE_fec!J$8)</f>
        <v>0</v>
      </c>
      <c r="K74" s="274">
        <f>IF(K$8=0,0,K$8/TRE_fec!K$8)</f>
        <v>0</v>
      </c>
      <c r="L74" s="274">
        <f>IF(L$8=0,0,L$8/TRE_fec!L$8)</f>
        <v>0</v>
      </c>
      <c r="M74" s="274">
        <f>IF(M$8=0,0,M$8/TRE_fec!M$8)</f>
        <v>0</v>
      </c>
      <c r="N74" s="274">
        <f>IF(N$8=0,0,N$8/TRE_fec!N$8)</f>
        <v>0</v>
      </c>
      <c r="O74" s="274">
        <f>IF(O$8=0,0,O$8/TRE_fec!O$8)</f>
        <v>0</v>
      </c>
      <c r="P74" s="274">
        <f>IF(P$8=0,0,P$8/TRE_fec!P$8)</f>
        <v>0</v>
      </c>
      <c r="Q74" s="274">
        <f>IF(Q$8=0,0,Q$8/TRE_fec!Q$8)</f>
        <v>0</v>
      </c>
    </row>
    <row r="75" spans="1:17" x14ac:dyDescent="0.25">
      <c r="A75" s="76" t="s">
        <v>80</v>
      </c>
      <c r="B75" s="274">
        <f>IF(B$9=0,0,B$9/TRE_fec!B$9)</f>
        <v>0</v>
      </c>
      <c r="C75" s="274">
        <f>IF(C$9=0,0,C$9/TRE_fec!C$9)</f>
        <v>0</v>
      </c>
      <c r="D75" s="274">
        <f>IF(D$9=0,0,D$9/TRE_fec!D$9)</f>
        <v>0</v>
      </c>
      <c r="E75" s="274">
        <f>IF(E$9=0,0,E$9/TRE_fec!E$9)</f>
        <v>0</v>
      </c>
      <c r="F75" s="274">
        <f>IF(F$9=0,0,F$9/TRE_fec!F$9)</f>
        <v>0</v>
      </c>
      <c r="G75" s="274">
        <f>IF(G$9=0,0,G$9/TRE_fec!G$9)</f>
        <v>0</v>
      </c>
      <c r="H75" s="274">
        <f>IF(H$9=0,0,H$9/TRE_fec!H$9)</f>
        <v>0</v>
      </c>
      <c r="I75" s="274">
        <f>IF(I$9=0,0,I$9/TRE_fec!I$9)</f>
        <v>0</v>
      </c>
      <c r="J75" s="274">
        <f>IF(J$9=0,0,J$9/TRE_fec!J$9)</f>
        <v>0</v>
      </c>
      <c r="K75" s="274">
        <f>IF(K$9=0,0,K$9/TRE_fec!K$9)</f>
        <v>0</v>
      </c>
      <c r="L75" s="274">
        <f>IF(L$9=0,0,L$9/TRE_fec!L$9)</f>
        <v>0</v>
      </c>
      <c r="M75" s="274">
        <f>IF(M$9=0,0,M$9/TRE_fec!M$9)</f>
        <v>0</v>
      </c>
      <c r="N75" s="274">
        <f>IF(N$9=0,0,N$9/TRE_fec!N$9)</f>
        <v>0</v>
      </c>
      <c r="O75" s="274">
        <f>IF(O$9=0,0,O$9/TRE_fec!O$9)</f>
        <v>0</v>
      </c>
      <c r="P75" s="274">
        <f>IF(P$9=0,0,P$9/TRE_fec!P$9)</f>
        <v>0</v>
      </c>
      <c r="Q75" s="274">
        <f>IF(Q$9=0,0,Q$9/TRE_fec!Q$9)</f>
        <v>0</v>
      </c>
    </row>
    <row r="76" spans="1:17" x14ac:dyDescent="0.25">
      <c r="A76" s="129" t="s">
        <v>79</v>
      </c>
      <c r="B76" s="273">
        <f>IF(B$10=0,0,B$10/TRE_fec!B$10)</f>
        <v>0</v>
      </c>
      <c r="C76" s="273">
        <f>IF(C$10=0,0,C$10/TRE_fec!C$10)</f>
        <v>0</v>
      </c>
      <c r="D76" s="273">
        <f>IF(D$10=0,0,D$10/TRE_fec!D$10)</f>
        <v>0</v>
      </c>
      <c r="E76" s="273">
        <f>IF(E$10=0,0,E$10/TRE_fec!E$10)</f>
        <v>0</v>
      </c>
      <c r="F76" s="273">
        <f>IF(F$10=0,0,F$10/TRE_fec!F$10)</f>
        <v>0</v>
      </c>
      <c r="G76" s="273">
        <f>IF(G$10=0,0,G$10/TRE_fec!G$10)</f>
        <v>0</v>
      </c>
      <c r="H76" s="273">
        <f>IF(H$10=0,0,H$10/TRE_fec!H$10)</f>
        <v>0</v>
      </c>
      <c r="I76" s="273">
        <f>IF(I$10=0,0,I$10/TRE_fec!I$10)</f>
        <v>0</v>
      </c>
      <c r="J76" s="273">
        <f>IF(J$10=0,0,J$10/TRE_fec!J$10)</f>
        <v>0</v>
      </c>
      <c r="K76" s="273">
        <f>IF(K$10=0,0,K$10/TRE_fec!K$10)</f>
        <v>0</v>
      </c>
      <c r="L76" s="273">
        <f>IF(L$10=0,0,L$10/TRE_fec!L$10)</f>
        <v>0</v>
      </c>
      <c r="M76" s="273">
        <f>IF(M$10=0,0,M$10/TRE_fec!M$10)</f>
        <v>0</v>
      </c>
      <c r="N76" s="273">
        <f>IF(N$10=0,0,N$10/TRE_fec!N$10)</f>
        <v>0</v>
      </c>
      <c r="O76" s="273">
        <f>IF(O$10=0,0,O$10/TRE_fec!O$10)</f>
        <v>0</v>
      </c>
      <c r="P76" s="273">
        <f>IF(P$10=0,0,P$10/TRE_fec!P$10)</f>
        <v>0</v>
      </c>
      <c r="Q76" s="273">
        <f>IF(Q$10=0,0,Q$10/TRE_fec!Q$10)</f>
        <v>0</v>
      </c>
    </row>
    <row r="77" spans="1:17" x14ac:dyDescent="0.25">
      <c r="A77" s="127" t="s">
        <v>283</v>
      </c>
      <c r="B77" s="296">
        <f>IF(B$15=0,0,B$15/TRE_fec!B$15)</f>
        <v>0</v>
      </c>
      <c r="C77" s="296">
        <f>IF(C$15=0,0,C$15/TRE_fec!C$15)</f>
        <v>0</v>
      </c>
      <c r="D77" s="296">
        <f>IF(D$15=0,0,D$15/TRE_fec!D$15)</f>
        <v>0</v>
      </c>
      <c r="E77" s="296">
        <f>IF(E$15=0,0,E$15/TRE_fec!E$15)</f>
        <v>0</v>
      </c>
      <c r="F77" s="296">
        <f>IF(F$15=0,0,F$15/TRE_fec!F$15)</f>
        <v>0</v>
      </c>
      <c r="G77" s="296">
        <f>IF(G$15=0,0,G$15/TRE_fec!G$15)</f>
        <v>0</v>
      </c>
      <c r="H77" s="296">
        <f>IF(H$15=0,0,H$15/TRE_fec!H$15)</f>
        <v>0</v>
      </c>
      <c r="I77" s="296">
        <f>IF(I$15=0,0,I$15/TRE_fec!I$15)</f>
        <v>0</v>
      </c>
      <c r="J77" s="296">
        <f>IF(J$15=0,0,J$15/TRE_fec!J$15)</f>
        <v>0</v>
      </c>
      <c r="K77" s="296">
        <f>IF(K$15=0,0,K$15/TRE_fec!K$15)</f>
        <v>0</v>
      </c>
      <c r="L77" s="296">
        <f>IF(L$15=0,0,L$15/TRE_fec!L$15)</f>
        <v>0</v>
      </c>
      <c r="M77" s="296">
        <f>IF(M$15=0,0,M$15/TRE_fec!M$15)</f>
        <v>0</v>
      </c>
      <c r="N77" s="296">
        <f>IF(N$15=0,0,N$15/TRE_fec!N$15)</f>
        <v>0</v>
      </c>
      <c r="O77" s="296">
        <f>IF(O$15=0,0,O$15/TRE_fec!O$15)</f>
        <v>0</v>
      </c>
      <c r="P77" s="296">
        <f>IF(P$15=0,0,P$15/TRE_fec!P$15)</f>
        <v>0</v>
      </c>
      <c r="Q77" s="296">
        <f>IF(Q$15=0,0,Q$15/TRE_fec!Q$15)</f>
        <v>0</v>
      </c>
    </row>
    <row r="78" spans="1:17" x14ac:dyDescent="0.25">
      <c r="A78" s="127" t="s">
        <v>282</v>
      </c>
      <c r="B78" s="296">
        <f>IF(B$23=0,0,B$23/TRE_fec!B$23)</f>
        <v>0</v>
      </c>
      <c r="C78" s="296">
        <f>IF(C$23=0,0,C$23/TRE_fec!C$23)</f>
        <v>0</v>
      </c>
      <c r="D78" s="296">
        <f>IF(D$23=0,0,D$23/TRE_fec!D$23)</f>
        <v>0</v>
      </c>
      <c r="E78" s="296">
        <f>IF(E$23=0,0,E$23/TRE_fec!E$23)</f>
        <v>0</v>
      </c>
      <c r="F78" s="296">
        <f>IF(F$23=0,0,F$23/TRE_fec!F$23)</f>
        <v>0</v>
      </c>
      <c r="G78" s="296">
        <f>IF(G$23=0,0,G$23/TRE_fec!G$23)</f>
        <v>0</v>
      </c>
      <c r="H78" s="296">
        <f>IF(H$23=0,0,H$23/TRE_fec!H$23)</f>
        <v>0</v>
      </c>
      <c r="I78" s="296">
        <f>IF(I$23=0,0,I$23/TRE_fec!I$23)</f>
        <v>0</v>
      </c>
      <c r="J78" s="296">
        <f>IF(J$23=0,0,J$23/TRE_fec!J$23)</f>
        <v>0</v>
      </c>
      <c r="K78" s="296">
        <f>IF(K$23=0,0,K$23/TRE_fec!K$23)</f>
        <v>0</v>
      </c>
      <c r="L78" s="296">
        <f>IF(L$23=0,0,L$23/TRE_fec!L$23)</f>
        <v>0</v>
      </c>
      <c r="M78" s="296">
        <f>IF(M$23=0,0,M$23/TRE_fec!M$23)</f>
        <v>0</v>
      </c>
      <c r="N78" s="296">
        <f>IF(N$23=0,0,N$23/TRE_fec!N$23)</f>
        <v>0</v>
      </c>
      <c r="O78" s="296">
        <f>IF(O$23=0,0,O$23/TRE_fec!O$23)</f>
        <v>0</v>
      </c>
      <c r="P78" s="296">
        <f>IF(P$23=0,0,P$23/TRE_fec!P$23)</f>
        <v>0</v>
      </c>
      <c r="Q78" s="296">
        <f>IF(Q$23=0,0,Q$23/TRE_fec!Q$23)</f>
        <v>0</v>
      </c>
    </row>
    <row r="79" spans="1:17" x14ac:dyDescent="0.25">
      <c r="A79" s="127" t="s">
        <v>281</v>
      </c>
      <c r="B79" s="296">
        <f>IF(B$26=0,0,B$26/TRE_fec!B$26)</f>
        <v>0</v>
      </c>
      <c r="C79" s="296">
        <f>IF(C$26=0,0,C$26/TRE_fec!C$26)</f>
        <v>0</v>
      </c>
      <c r="D79" s="296">
        <f>IF(D$26=0,0,D$26/TRE_fec!D$26)</f>
        <v>0</v>
      </c>
      <c r="E79" s="296">
        <f>IF(E$26=0,0,E$26/TRE_fec!E$26)</f>
        <v>0</v>
      </c>
      <c r="F79" s="296">
        <f>IF(F$26=0,0,F$26/TRE_fec!F$26)</f>
        <v>0</v>
      </c>
      <c r="G79" s="296">
        <f>IF(G$26=0,0,G$26/TRE_fec!G$26)</f>
        <v>0</v>
      </c>
      <c r="H79" s="296">
        <f>IF(H$26=0,0,H$26/TRE_fec!H$26)</f>
        <v>0</v>
      </c>
      <c r="I79" s="296">
        <f>IF(I$26=0,0,I$26/TRE_fec!I$26)</f>
        <v>0</v>
      </c>
      <c r="J79" s="296">
        <f>IF(J$26=0,0,J$26/TRE_fec!J$26)</f>
        <v>0</v>
      </c>
      <c r="K79" s="296">
        <f>IF(K$26=0,0,K$26/TRE_fec!K$26)</f>
        <v>0</v>
      </c>
      <c r="L79" s="296">
        <f>IF(L$26=0,0,L$26/TRE_fec!L$26)</f>
        <v>0</v>
      </c>
      <c r="M79" s="296">
        <f>IF(M$26=0,0,M$26/TRE_fec!M$26)</f>
        <v>0</v>
      </c>
      <c r="N79" s="296">
        <f>IF(N$26=0,0,N$26/TRE_fec!N$26)</f>
        <v>0</v>
      </c>
      <c r="O79" s="296">
        <f>IF(O$26=0,0,O$26/TRE_fec!O$26)</f>
        <v>0</v>
      </c>
      <c r="P79" s="296">
        <f>IF(P$26=0,0,P$26/TRE_fec!P$26)</f>
        <v>0</v>
      </c>
      <c r="Q79" s="296">
        <f>IF(Q$26=0,0,Q$26/TRE_fec!Q$26)</f>
        <v>0</v>
      </c>
    </row>
    <row r="80" spans="1:17" x14ac:dyDescent="0.25">
      <c r="A80" s="127" t="s">
        <v>280</v>
      </c>
      <c r="B80" s="296">
        <f>IF(B$34=0,0,B$34/TRE_fec!B$34)</f>
        <v>0</v>
      </c>
      <c r="C80" s="296">
        <f>IF(C$34=0,0,C$34/TRE_fec!C$34)</f>
        <v>0</v>
      </c>
      <c r="D80" s="296">
        <f>IF(D$34=0,0,D$34/TRE_fec!D$34)</f>
        <v>0</v>
      </c>
      <c r="E80" s="296">
        <f>IF(E$34=0,0,E$34/TRE_fec!E$34)</f>
        <v>0</v>
      </c>
      <c r="F80" s="296">
        <f>IF(F$34=0,0,F$34/TRE_fec!F$34)</f>
        <v>0</v>
      </c>
      <c r="G80" s="296">
        <f>IF(G$34=0,0,G$34/TRE_fec!G$34)</f>
        <v>0</v>
      </c>
      <c r="H80" s="296">
        <f>IF(H$34=0,0,H$34/TRE_fec!H$34)</f>
        <v>0</v>
      </c>
      <c r="I80" s="296">
        <f>IF(I$34=0,0,I$34/TRE_fec!I$34)</f>
        <v>0</v>
      </c>
      <c r="J80" s="296">
        <f>IF(J$34=0,0,J$34/TRE_fec!J$34)</f>
        <v>0</v>
      </c>
      <c r="K80" s="296">
        <f>IF(K$34=0,0,K$34/TRE_fec!K$34)</f>
        <v>0</v>
      </c>
      <c r="L80" s="296">
        <f>IF(L$34=0,0,L$34/TRE_fec!L$34)</f>
        <v>0</v>
      </c>
      <c r="M80" s="296">
        <f>IF(M$34=0,0,M$34/TRE_fec!M$34)</f>
        <v>0</v>
      </c>
      <c r="N80" s="296">
        <f>IF(N$34=0,0,N$34/TRE_fec!N$34)</f>
        <v>0</v>
      </c>
      <c r="O80" s="296">
        <f>IF(O$34=0,0,O$34/TRE_fec!O$34)</f>
        <v>0</v>
      </c>
      <c r="P80" s="296">
        <f>IF(P$34=0,0,P$34/TRE_fec!P$34)</f>
        <v>0</v>
      </c>
      <c r="Q80" s="296">
        <f>IF(Q$34=0,0,Q$34/TRE_fec!Q$34)</f>
        <v>0</v>
      </c>
    </row>
    <row r="81" spans="1:17" x14ac:dyDescent="0.25">
      <c r="A81" s="127" t="s">
        <v>279</v>
      </c>
      <c r="B81" s="296">
        <f>IF(B$45=0,0,B$45/TRE_fec!B$45)</f>
        <v>0</v>
      </c>
      <c r="C81" s="296">
        <f>IF(C$45=0,0,C$45/TRE_fec!C$45)</f>
        <v>0</v>
      </c>
      <c r="D81" s="296">
        <f>IF(D$45=0,0,D$45/TRE_fec!D$45)</f>
        <v>0</v>
      </c>
      <c r="E81" s="296">
        <f>IF(E$45=0,0,E$45/TRE_fec!E$45)</f>
        <v>0</v>
      </c>
      <c r="F81" s="296">
        <f>IF(F$45=0,0,F$45/TRE_fec!F$45)</f>
        <v>0</v>
      </c>
      <c r="G81" s="296">
        <f>IF(G$45=0,0,G$45/TRE_fec!G$45)</f>
        <v>0</v>
      </c>
      <c r="H81" s="296">
        <f>IF(H$45=0,0,H$45/TRE_fec!H$45)</f>
        <v>0</v>
      </c>
      <c r="I81" s="296">
        <f>IF(I$45=0,0,I$45/TRE_fec!I$45)</f>
        <v>0</v>
      </c>
      <c r="J81" s="296">
        <f>IF(J$45=0,0,J$45/TRE_fec!J$45)</f>
        <v>0</v>
      </c>
      <c r="K81" s="296">
        <f>IF(K$45=0,0,K$45/TRE_fec!K$45)</f>
        <v>0</v>
      </c>
      <c r="L81" s="296">
        <f>IF(L$45=0,0,L$45/TRE_fec!L$45)</f>
        <v>0</v>
      </c>
      <c r="M81" s="296">
        <f>IF(M$45=0,0,M$45/TRE_fec!M$45)</f>
        <v>0</v>
      </c>
      <c r="N81" s="296">
        <f>IF(N$45=0,0,N$45/TRE_fec!N$45)</f>
        <v>0</v>
      </c>
      <c r="O81" s="296">
        <f>IF(O$45=0,0,O$45/TRE_fec!O$45)</f>
        <v>0</v>
      </c>
      <c r="P81" s="296">
        <f>IF(P$45=0,0,P$45/TRE_fec!P$45)</f>
        <v>0</v>
      </c>
      <c r="Q81" s="296">
        <f>IF(Q$45=0,0,Q$45/TRE_fec!Q$45)</f>
        <v>0</v>
      </c>
    </row>
    <row r="82" spans="1:17" x14ac:dyDescent="0.25">
      <c r="A82" s="72" t="s">
        <v>278</v>
      </c>
      <c r="B82" s="295">
        <f>IF(B$46=0,0,B$46/TRE_fec!B$46)</f>
        <v>0</v>
      </c>
      <c r="C82" s="295">
        <f>IF(C$46=0,0,C$46/TRE_fec!C$46)</f>
        <v>0</v>
      </c>
      <c r="D82" s="295">
        <f>IF(D$46=0,0,D$46/TRE_fec!D$46)</f>
        <v>0</v>
      </c>
      <c r="E82" s="295">
        <f>IF(E$46=0,0,E$46/TRE_fec!E$46)</f>
        <v>0</v>
      </c>
      <c r="F82" s="295">
        <f>IF(F$46=0,0,F$46/TRE_fec!F$46)</f>
        <v>0</v>
      </c>
      <c r="G82" s="295">
        <f>IF(G$46=0,0,G$46/TRE_fec!G$46)</f>
        <v>0</v>
      </c>
      <c r="H82" s="295">
        <f>IF(H$46=0,0,H$46/TRE_fec!H$46)</f>
        <v>0</v>
      </c>
      <c r="I82" s="295">
        <f>IF(I$46=0,0,I$46/TRE_fec!I$46)</f>
        <v>0</v>
      </c>
      <c r="J82" s="295">
        <f>IF(J$46=0,0,J$46/TRE_fec!J$46)</f>
        <v>0</v>
      </c>
      <c r="K82" s="295">
        <f>IF(K$46=0,0,K$46/TRE_fec!K$46)</f>
        <v>0</v>
      </c>
      <c r="L82" s="295">
        <f>IF(L$46=0,0,L$46/TRE_fec!L$46)</f>
        <v>0</v>
      </c>
      <c r="M82" s="295">
        <f>IF(M$46=0,0,M$46/TRE_fec!M$46)</f>
        <v>0</v>
      </c>
      <c r="N82" s="295">
        <f>IF(N$46=0,0,N$46/TRE_fec!N$46)</f>
        <v>0</v>
      </c>
      <c r="O82" s="295">
        <f>IF(O$46=0,0,O$46/TRE_fec!O$46)</f>
        <v>0</v>
      </c>
      <c r="P82" s="295">
        <f>IF(P$46=0,0,P$46/TRE_fec!P$46)</f>
        <v>0</v>
      </c>
      <c r="Q82" s="295">
        <f>IF(Q$46=0,0,Q$46/TRE_fec!Q$46)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94.79058963668848</v>
      </c>
      <c r="M3" s="46">
        <v>80.681638514056544</v>
      </c>
      <c r="N3" s="46">
        <v>84.730758285463082</v>
      </c>
      <c r="O3" s="46">
        <v>73.823421594337844</v>
      </c>
      <c r="P3" s="46">
        <v>51.186384605488072</v>
      </c>
      <c r="Q3" s="46">
        <v>53.27640949288751</v>
      </c>
    </row>
    <row r="5" spans="1:17" x14ac:dyDescent="0.25">
      <c r="A5" s="31" t="s">
        <v>257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120.41913915318345</v>
      </c>
      <c r="M5" s="46">
        <v>119.22971445111149</v>
      </c>
      <c r="N5" s="46">
        <v>118.45253675094436</v>
      </c>
      <c r="O5" s="46">
        <v>125.08828362217658</v>
      </c>
      <c r="P5" s="46">
        <v>127.41077159920027</v>
      </c>
      <c r="Q5" s="46">
        <v>126.24075715758251</v>
      </c>
    </row>
    <row r="6" spans="1:17" x14ac:dyDescent="0.25">
      <c r="A6" s="294" t="s">
        <v>256</v>
      </c>
      <c r="B6" s="293">
        <v>0</v>
      </c>
      <c r="C6" s="293">
        <v>0</v>
      </c>
      <c r="D6" s="293">
        <v>0</v>
      </c>
      <c r="E6" s="293">
        <v>0</v>
      </c>
      <c r="F6" s="293">
        <v>0</v>
      </c>
      <c r="G6" s="293">
        <v>0</v>
      </c>
      <c r="H6" s="293">
        <v>0</v>
      </c>
      <c r="I6" s="293">
        <v>0</v>
      </c>
      <c r="J6" s="293">
        <v>0</v>
      </c>
      <c r="K6" s="293">
        <v>0</v>
      </c>
      <c r="L6" s="293">
        <v>150.52392394147932</v>
      </c>
      <c r="M6" s="293">
        <v>126.85605733017185</v>
      </c>
      <c r="N6" s="293">
        <v>132.11741234326726</v>
      </c>
      <c r="O6" s="293">
        <v>144.22916368602384</v>
      </c>
      <c r="P6" s="293">
        <v>169.2826440760812</v>
      </c>
      <c r="Q6" s="293">
        <v>160.68146790949345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150.52392394147932</v>
      </c>
      <c r="M7" s="291">
        <v>0</v>
      </c>
      <c r="N7" s="291">
        <v>8.9378653347477997</v>
      </c>
      <c r="O7" s="291">
        <v>12.111751342756577</v>
      </c>
      <c r="P7" s="291">
        <v>25.053480390057359</v>
      </c>
      <c r="Q7" s="291">
        <v>0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0</v>
      </c>
      <c r="F8" s="289">
        <f t="shared" si="0"/>
        <v>0</v>
      </c>
      <c r="G8" s="289">
        <f t="shared" si="0"/>
        <v>0</v>
      </c>
      <c r="H8" s="289">
        <f t="shared" si="0"/>
        <v>0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23.667866611307474</v>
      </c>
      <c r="N8" s="289">
        <f t="shared" si="0"/>
        <v>3.6765103216523869</v>
      </c>
      <c r="O8" s="289">
        <f t="shared" si="0"/>
        <v>0</v>
      </c>
      <c r="P8" s="289">
        <f t="shared" si="0"/>
        <v>0</v>
      </c>
      <c r="Q8" s="289">
        <f t="shared" si="0"/>
        <v>8.6011761665877486</v>
      </c>
    </row>
    <row r="9" spans="1:17" x14ac:dyDescent="0.25">
      <c r="A9" s="288" t="s">
        <v>253</v>
      </c>
      <c r="B9" s="287">
        <f>B6-B5</f>
        <v>0</v>
      </c>
      <c r="C9" s="287">
        <f t="shared" ref="C9:Q9" si="1">C6-C5</f>
        <v>0</v>
      </c>
      <c r="D9" s="287">
        <f t="shared" si="1"/>
        <v>0</v>
      </c>
      <c r="E9" s="287">
        <f t="shared" si="1"/>
        <v>0</v>
      </c>
      <c r="F9" s="287">
        <f t="shared" si="1"/>
        <v>0</v>
      </c>
      <c r="G9" s="287">
        <f t="shared" si="1"/>
        <v>0</v>
      </c>
      <c r="H9" s="287">
        <f t="shared" si="1"/>
        <v>0</v>
      </c>
      <c r="I9" s="287">
        <f t="shared" si="1"/>
        <v>0</v>
      </c>
      <c r="J9" s="287">
        <f t="shared" si="1"/>
        <v>0</v>
      </c>
      <c r="K9" s="287">
        <f t="shared" si="1"/>
        <v>0</v>
      </c>
      <c r="L9" s="287">
        <f t="shared" si="1"/>
        <v>30.104784788295873</v>
      </c>
      <c r="M9" s="287">
        <f t="shared" si="1"/>
        <v>7.6263428790603598</v>
      </c>
      <c r="N9" s="287">
        <f t="shared" si="1"/>
        <v>13.6648755923229</v>
      </c>
      <c r="O9" s="287">
        <f t="shared" si="1"/>
        <v>19.140880063847263</v>
      </c>
      <c r="P9" s="287">
        <f t="shared" si="1"/>
        <v>41.871872476880924</v>
      </c>
      <c r="Q9" s="287">
        <f t="shared" si="1"/>
        <v>34.440710751910942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9.4516833123883917</v>
      </c>
      <c r="M12" s="38">
        <v>9.3583255148906428</v>
      </c>
      <c r="N12" s="38">
        <v>9.2741136401191149</v>
      </c>
      <c r="O12" s="38">
        <v>9.7936522862206026</v>
      </c>
      <c r="P12" s="38">
        <v>9.9754889780933631</v>
      </c>
      <c r="Q12" s="38">
        <v>9.8838839589880436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9.4516833123883917</v>
      </c>
      <c r="M30" s="62">
        <v>9.3583255148906428</v>
      </c>
      <c r="N30" s="62">
        <v>9.2741136401191149</v>
      </c>
      <c r="O30" s="62">
        <v>9.7936522862206026</v>
      </c>
      <c r="P30" s="62">
        <v>9.9754889780933631</v>
      </c>
      <c r="Q30" s="62">
        <v>9.8838839589880436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</row>
    <row r="34" spans="1:17" x14ac:dyDescent="0.25">
      <c r="A34" s="184" t="s">
        <v>252</v>
      </c>
      <c r="B34" s="190" t="str">
        <f t="shared" ref="B34:Q34" si="2">IF(B$12=0,"",B$12/B$3*1000)</f>
        <v/>
      </c>
      <c r="C34" s="190" t="str">
        <f t="shared" si="2"/>
        <v/>
      </c>
      <c r="D34" s="190" t="str">
        <f t="shared" si="2"/>
        <v/>
      </c>
      <c r="E34" s="190" t="str">
        <f t="shared" si="2"/>
        <v/>
      </c>
      <c r="F34" s="190" t="str">
        <f t="shared" si="2"/>
        <v/>
      </c>
      <c r="G34" s="190" t="str">
        <f t="shared" si="2"/>
        <v/>
      </c>
      <c r="H34" s="190" t="str">
        <f t="shared" si="2"/>
        <v/>
      </c>
      <c r="I34" s="190" t="str">
        <f t="shared" si="2"/>
        <v/>
      </c>
      <c r="J34" s="190" t="str">
        <f t="shared" si="2"/>
        <v/>
      </c>
      <c r="K34" s="190" t="str">
        <f t="shared" si="2"/>
        <v/>
      </c>
      <c r="L34" s="190">
        <f t="shared" si="2"/>
        <v>99.711198639175237</v>
      </c>
      <c r="M34" s="190">
        <f t="shared" si="2"/>
        <v>115.9907717201382</v>
      </c>
      <c r="N34" s="190">
        <f t="shared" si="2"/>
        <v>109.4539200141944</v>
      </c>
      <c r="O34" s="190">
        <f t="shared" si="2"/>
        <v>132.66321276785365</v>
      </c>
      <c r="P34" s="190">
        <f t="shared" si="2"/>
        <v>194.88559418638482</v>
      </c>
      <c r="Q34" s="190">
        <f t="shared" si="2"/>
        <v>185.52083470091128</v>
      </c>
    </row>
    <row r="35" spans="1:17" x14ac:dyDescent="0.25">
      <c r="A35" s="286" t="s">
        <v>251</v>
      </c>
      <c r="B35" s="285" t="str">
        <f t="shared" ref="B35:Q35" si="3">IF(B$12=0,"",B$12/B$5*1000)</f>
        <v/>
      </c>
      <c r="C35" s="285" t="str">
        <f t="shared" si="3"/>
        <v/>
      </c>
      <c r="D35" s="285" t="str">
        <f t="shared" si="3"/>
        <v/>
      </c>
      <c r="E35" s="285" t="str">
        <f t="shared" si="3"/>
        <v/>
      </c>
      <c r="F35" s="285" t="str">
        <f t="shared" si="3"/>
        <v/>
      </c>
      <c r="G35" s="285" t="str">
        <f t="shared" si="3"/>
        <v/>
      </c>
      <c r="H35" s="285" t="str">
        <f t="shared" si="3"/>
        <v/>
      </c>
      <c r="I35" s="285" t="str">
        <f t="shared" si="3"/>
        <v/>
      </c>
      <c r="J35" s="285" t="str">
        <f t="shared" si="3"/>
        <v/>
      </c>
      <c r="K35" s="285" t="str">
        <f t="shared" si="3"/>
        <v/>
      </c>
      <c r="L35" s="285">
        <f t="shared" si="3"/>
        <v>78.489876101547637</v>
      </c>
      <c r="M35" s="285">
        <f t="shared" si="3"/>
        <v>78.489876101547623</v>
      </c>
      <c r="N35" s="285">
        <f t="shared" si="3"/>
        <v>78.293921721732801</v>
      </c>
      <c r="O35" s="285">
        <f t="shared" si="3"/>
        <v>78.293921721732787</v>
      </c>
      <c r="P35" s="285">
        <f t="shared" si="3"/>
        <v>78.293921721732801</v>
      </c>
      <c r="Q35" s="285">
        <f t="shared" si="3"/>
        <v>78.293921721732787</v>
      </c>
    </row>
    <row r="36" spans="1:17" x14ac:dyDescent="0.25">
      <c r="A36" s="286" t="s">
        <v>250</v>
      </c>
      <c r="B36" s="285" t="str">
        <f>IF(MAE_ued!B$5=0,"",MAE_ued!B$5/B$5*1000)</f>
        <v/>
      </c>
      <c r="C36" s="285" t="str">
        <f>IF(MAE_ued!C$5=0,"",MAE_ued!C$5/C$5*1000)</f>
        <v/>
      </c>
      <c r="D36" s="285" t="str">
        <f>IF(MAE_ued!D$5=0,"",MAE_ued!D$5/D$5*1000)</f>
        <v/>
      </c>
      <c r="E36" s="285" t="str">
        <f>IF(MAE_ued!E$5=0,"",MAE_ued!E$5/E$5*1000)</f>
        <v/>
      </c>
      <c r="F36" s="285" t="str">
        <f>IF(MAE_ued!F$5=0,"",MAE_ued!F$5/F$5*1000)</f>
        <v/>
      </c>
      <c r="G36" s="285" t="str">
        <f>IF(MAE_ued!G$5=0,"",MAE_ued!G$5/G$5*1000)</f>
        <v/>
      </c>
      <c r="H36" s="285" t="str">
        <f>IF(MAE_ued!H$5=0,"",MAE_ued!H$5/H$5*1000)</f>
        <v/>
      </c>
      <c r="I36" s="285" t="str">
        <f>IF(MAE_ued!I$5=0,"",MAE_ued!I$5/I$5*1000)</f>
        <v/>
      </c>
      <c r="J36" s="285" t="str">
        <f>IF(MAE_ued!J$5=0,"",MAE_ued!J$5/J$5*1000)</f>
        <v/>
      </c>
      <c r="K36" s="285" t="str">
        <f>IF(MAE_ued!K$5=0,"",MAE_ued!K$5/K$5*1000)</f>
        <v/>
      </c>
      <c r="L36" s="285">
        <f>IF(MAE_ued!L$5=0,"",MAE_ued!L$5/L$5*1000)</f>
        <v>19.246501885753514</v>
      </c>
      <c r="M36" s="285">
        <f>IF(MAE_ued!M$5=0,"",MAE_ued!M$5/M$5*1000)</f>
        <v>19.246501885753517</v>
      </c>
      <c r="N36" s="285">
        <f>IF(MAE_ued!N$5=0,"",MAE_ued!N$5/N$5*1000)</f>
        <v>19.246501885753517</v>
      </c>
      <c r="O36" s="285">
        <f>IF(MAE_ued!O$5=0,"",MAE_ued!O$5/O$5*1000)</f>
        <v>19.246501885753517</v>
      </c>
      <c r="P36" s="285">
        <f>IF(MAE_ued!P$5=0,"",MAE_ued!P$5/P$5*1000)</f>
        <v>19.246501885753517</v>
      </c>
      <c r="Q36" s="285">
        <f>IF(MAE_ued!Q$5=0,"",MAE_ued!Q$5/Q$5*1000)</f>
        <v>19.246501885753517</v>
      </c>
    </row>
    <row r="37" spans="1:17" x14ac:dyDescent="0.25">
      <c r="A37" s="284" t="s">
        <v>60</v>
      </c>
      <c r="B37" s="283" t="str">
        <f t="shared" ref="B37:Q37" si="4">IF(B$12=0,"",B$32/B$12)</f>
        <v/>
      </c>
      <c r="C37" s="283" t="str">
        <f t="shared" si="4"/>
        <v/>
      </c>
      <c r="D37" s="283" t="str">
        <f t="shared" si="4"/>
        <v/>
      </c>
      <c r="E37" s="283" t="str">
        <f t="shared" si="4"/>
        <v/>
      </c>
      <c r="F37" s="283" t="str">
        <f t="shared" si="4"/>
        <v/>
      </c>
      <c r="G37" s="283" t="str">
        <f t="shared" si="4"/>
        <v/>
      </c>
      <c r="H37" s="283" t="str">
        <f t="shared" si="4"/>
        <v/>
      </c>
      <c r="I37" s="283" t="str">
        <f t="shared" si="4"/>
        <v/>
      </c>
      <c r="J37" s="283" t="str">
        <f t="shared" si="4"/>
        <v/>
      </c>
      <c r="K37" s="283" t="str">
        <f t="shared" si="4"/>
        <v/>
      </c>
      <c r="L37" s="283">
        <f t="shared" si="4"/>
        <v>0</v>
      </c>
      <c r="M37" s="283">
        <f t="shared" si="4"/>
        <v>0</v>
      </c>
      <c r="N37" s="283">
        <f t="shared" si="4"/>
        <v>0</v>
      </c>
      <c r="O37" s="283">
        <f t="shared" si="4"/>
        <v>0</v>
      </c>
      <c r="P37" s="283">
        <f t="shared" si="4"/>
        <v>0</v>
      </c>
      <c r="Q37" s="283">
        <f t="shared" si="4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9.4516833123883934</v>
      </c>
      <c r="M5" s="96">
        <v>9.3583255148906428</v>
      </c>
      <c r="N5" s="96">
        <v>9.2741136401191149</v>
      </c>
      <c r="O5" s="96">
        <v>9.7936522862206044</v>
      </c>
      <c r="P5" s="96">
        <v>9.9754889780933631</v>
      </c>
      <c r="Q5" s="96">
        <v>9.8838839589880436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0.15063447690839724</v>
      </c>
      <c r="M6" s="160">
        <v>0.14914660405796423</v>
      </c>
      <c r="N6" s="160">
        <v>0.14780449268092963</v>
      </c>
      <c r="O6" s="160">
        <v>0.1560845449851174</v>
      </c>
      <c r="P6" s="160">
        <v>0.1589825340583553</v>
      </c>
      <c r="Q6" s="160">
        <v>0.15752259579349329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0.20486288859542029</v>
      </c>
      <c r="M7" s="159">
        <v>0.20283938151883138</v>
      </c>
      <c r="N7" s="159">
        <v>0.20101411004606431</v>
      </c>
      <c r="O7" s="159">
        <v>0.21227498117975968</v>
      </c>
      <c r="P7" s="159">
        <v>0.21621624631936323</v>
      </c>
      <c r="Q7" s="159">
        <v>0.2142307302791509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0.25306592120610738</v>
      </c>
      <c r="M8" s="159">
        <v>0.25056629481737991</v>
      </c>
      <c r="N8" s="159">
        <v>0.24831154770396177</v>
      </c>
      <c r="O8" s="159">
        <v>0.26222203557499724</v>
      </c>
      <c r="P8" s="159">
        <v>0.26709065721803693</v>
      </c>
      <c r="Q8" s="159">
        <v>0.26463796093306874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0.15665985598473312</v>
      </c>
      <c r="M9" s="159">
        <v>0.1551124682202828</v>
      </c>
      <c r="N9" s="159">
        <v>0.1537166723881668</v>
      </c>
      <c r="O9" s="159">
        <v>0.16232792678452207</v>
      </c>
      <c r="P9" s="159">
        <v>0.1653418354206895</v>
      </c>
      <c r="Q9" s="159">
        <v>0.16382349962523302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0.16268523506106902</v>
      </c>
      <c r="M10" s="158">
        <v>0.16107833238260136</v>
      </c>
      <c r="N10" s="158">
        <v>0.15962885209540401</v>
      </c>
      <c r="O10" s="158">
        <v>0.16857130858392677</v>
      </c>
      <c r="P10" s="158">
        <v>0.17170113678302373</v>
      </c>
      <c r="Q10" s="158">
        <v>0.17012440345697274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0.16268523506106902</v>
      </c>
      <c r="M14" s="157">
        <v>0.16107833238260136</v>
      </c>
      <c r="N14" s="157">
        <v>0.15962885209540401</v>
      </c>
      <c r="O14" s="157">
        <v>0.16857130858392677</v>
      </c>
      <c r="P14" s="157">
        <v>0.17170113678302373</v>
      </c>
      <c r="Q14" s="157">
        <v>0.17012440345697274</v>
      </c>
    </row>
    <row r="15" spans="1:17" x14ac:dyDescent="0.25">
      <c r="A15" s="156" t="s">
        <v>295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1.7631922146107759</v>
      </c>
      <c r="M15" s="204">
        <v>1.7457765081931171</v>
      </c>
      <c r="N15" s="204">
        <v>1.7300669549773084</v>
      </c>
      <c r="O15" s="204">
        <v>1.8269858281260627</v>
      </c>
      <c r="P15" s="204">
        <v>1.8609070915501555</v>
      </c>
      <c r="Q15" s="204">
        <v>1.8438183623611371</v>
      </c>
    </row>
    <row r="16" spans="1:17" x14ac:dyDescent="0.25">
      <c r="A16" s="152" t="s">
        <v>301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1.7631922146107759</v>
      </c>
      <c r="M22" s="264">
        <v>1.7457765081931171</v>
      </c>
      <c r="N22" s="264">
        <v>1.7300669549773084</v>
      </c>
      <c r="O22" s="264">
        <v>1.8269858281260627</v>
      </c>
      <c r="P22" s="264">
        <v>1.8609070915501555</v>
      </c>
      <c r="Q22" s="264">
        <v>1.8438183623611371</v>
      </c>
    </row>
    <row r="23" spans="1:17" x14ac:dyDescent="0.25">
      <c r="A23" s="156" t="s">
        <v>294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0.85640764709666273</v>
      </c>
      <c r="M23" s="204">
        <v>0.84794858969379994</v>
      </c>
      <c r="N23" s="204">
        <v>0.84031823527469285</v>
      </c>
      <c r="O23" s="204">
        <v>0.88739311651837338</v>
      </c>
      <c r="P23" s="204">
        <v>0.90386915875293283</v>
      </c>
      <c r="Q23" s="204">
        <v>0.89556891886112389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0.85640764709666273</v>
      </c>
      <c r="M25" s="151">
        <v>0.84794858969379994</v>
      </c>
      <c r="N25" s="151">
        <v>0.84031823527469285</v>
      </c>
      <c r="O25" s="151">
        <v>0.88739311651837338</v>
      </c>
      <c r="P25" s="151">
        <v>0.90386915875293283</v>
      </c>
      <c r="Q25" s="151">
        <v>0.89556891886112389</v>
      </c>
    </row>
    <row r="26" spans="1:17" x14ac:dyDescent="0.25">
      <c r="A26" s="156" t="s">
        <v>293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2.518846020872537</v>
      </c>
      <c r="M26" s="204">
        <v>2.4939664402758819</v>
      </c>
      <c r="N26" s="204">
        <v>2.4715242213961552</v>
      </c>
      <c r="O26" s="204">
        <v>2.6099797544658045</v>
      </c>
      <c r="P26" s="204">
        <v>2.6584387022145086</v>
      </c>
      <c r="Q26" s="204">
        <v>2.6340262319444818</v>
      </c>
    </row>
    <row r="27" spans="1:17" x14ac:dyDescent="0.25">
      <c r="A27" s="152" t="s">
        <v>297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2.518846020872537</v>
      </c>
      <c r="M33" s="264">
        <v>2.4939664402758819</v>
      </c>
      <c r="N33" s="264">
        <v>2.4715242213961552</v>
      </c>
      <c r="O33" s="264">
        <v>2.6099797544658045</v>
      </c>
      <c r="P33" s="264">
        <v>2.6584387022145086</v>
      </c>
      <c r="Q33" s="264">
        <v>2.6340262319444818</v>
      </c>
    </row>
    <row r="34" spans="1:17" x14ac:dyDescent="0.25">
      <c r="A34" s="156" t="s">
        <v>292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1.2090460900188178</v>
      </c>
      <c r="M45" s="204">
        <v>1.1971038913324232</v>
      </c>
      <c r="N45" s="204">
        <v>1.1863316262701544</v>
      </c>
      <c r="O45" s="204">
        <v>1.2527902821435859</v>
      </c>
      <c r="P45" s="204">
        <v>1.2760505770629638</v>
      </c>
      <c r="Q45" s="204">
        <v>1.2643325913333512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2.1762829620338717</v>
      </c>
      <c r="M46" s="306">
        <v>2.154787004398361</v>
      </c>
      <c r="N46" s="306">
        <v>2.1353969272862767</v>
      </c>
      <c r="O46" s="306">
        <v>2.2550225078584538</v>
      </c>
      <c r="P46" s="306">
        <v>2.2968910387133339</v>
      </c>
      <c r="Q46" s="306">
        <v>2.275798664400031</v>
      </c>
    </row>
    <row r="48" spans="1:17" ht="12.75" x14ac:dyDescent="0.25">
      <c r="A48" s="98" t="str">
        <f>FBT_fec!$A$81</f>
        <v>Market shares of energy uses (%)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0.99999999999999989</v>
      </c>
      <c r="M50" s="77">
        <f t="shared" si="0"/>
        <v>1</v>
      </c>
      <c r="N50" s="77">
        <f t="shared" si="0"/>
        <v>0.99999999999999989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1.5937317399426564E-2</v>
      </c>
      <c r="M51" s="203">
        <f t="shared" si="1"/>
        <v>1.5937317399426568E-2</v>
      </c>
      <c r="N51" s="203">
        <f t="shared" si="1"/>
        <v>1.5937317399426568E-2</v>
      </c>
      <c r="O51" s="203">
        <f t="shared" si="1"/>
        <v>1.5937317399426564E-2</v>
      </c>
      <c r="P51" s="203">
        <f t="shared" si="1"/>
        <v>1.5937317399426568E-2</v>
      </c>
      <c r="Q51" s="203">
        <f t="shared" si="1"/>
        <v>1.5937317399426568E-2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2.1674751663220131E-2</v>
      </c>
      <c r="M52" s="202">
        <f t="shared" si="2"/>
        <v>2.1674751663220134E-2</v>
      </c>
      <c r="N52" s="202">
        <f t="shared" si="2"/>
        <v>2.1674751663220134E-2</v>
      </c>
      <c r="O52" s="202">
        <f t="shared" si="2"/>
        <v>2.1674751663220131E-2</v>
      </c>
      <c r="P52" s="202">
        <f t="shared" si="2"/>
        <v>2.1674751663220134E-2</v>
      </c>
      <c r="Q52" s="202">
        <f t="shared" si="2"/>
        <v>2.1674751663220134E-2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2.677469323103663E-2</v>
      </c>
      <c r="M53" s="202">
        <f t="shared" si="3"/>
        <v>2.6774693231036633E-2</v>
      </c>
      <c r="N53" s="202">
        <f t="shared" si="3"/>
        <v>2.6774693231036633E-2</v>
      </c>
      <c r="O53" s="202">
        <f t="shared" si="3"/>
        <v>2.677469323103663E-2</v>
      </c>
      <c r="P53" s="202">
        <f t="shared" si="3"/>
        <v>2.6774693231036636E-2</v>
      </c>
      <c r="Q53" s="202">
        <f t="shared" si="3"/>
        <v>2.6774693231036633E-2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1.6574810095403625E-2</v>
      </c>
      <c r="M54" s="202">
        <f t="shared" si="4"/>
        <v>1.6574810095403628E-2</v>
      </c>
      <c r="N54" s="202">
        <f t="shared" si="4"/>
        <v>1.6574810095403628E-2</v>
      </c>
      <c r="O54" s="202">
        <f t="shared" si="4"/>
        <v>1.6574810095403625E-2</v>
      </c>
      <c r="P54" s="202">
        <f t="shared" si="4"/>
        <v>1.6574810095403628E-2</v>
      </c>
      <c r="Q54" s="202">
        <f t="shared" si="4"/>
        <v>1.6574810095403628E-2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1.7212302791380689E-2</v>
      </c>
      <c r="M55" s="201">
        <f t="shared" si="5"/>
        <v>1.7212302791380692E-2</v>
      </c>
      <c r="N55" s="201">
        <f t="shared" si="5"/>
        <v>1.7212302791380692E-2</v>
      </c>
      <c r="O55" s="201">
        <f t="shared" si="5"/>
        <v>1.7212302791380689E-2</v>
      </c>
      <c r="P55" s="201">
        <f t="shared" si="5"/>
        <v>1.7212302791380692E-2</v>
      </c>
      <c r="Q55" s="201">
        <f t="shared" si="5"/>
        <v>1.7212302791380692E-2</v>
      </c>
    </row>
    <row r="56" spans="1:17" x14ac:dyDescent="0.25">
      <c r="A56" s="127" t="s">
        <v>295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0.18654795726172357</v>
      </c>
      <c r="M56" s="200">
        <f t="shared" si="6"/>
        <v>0.1865479572617236</v>
      </c>
      <c r="N56" s="200">
        <f t="shared" si="6"/>
        <v>0.1865479572617236</v>
      </c>
      <c r="O56" s="200">
        <f t="shared" si="6"/>
        <v>0.18654795726172357</v>
      </c>
      <c r="P56" s="200">
        <f t="shared" si="6"/>
        <v>0.1865479572617236</v>
      </c>
      <c r="Q56" s="200">
        <f t="shared" si="6"/>
        <v>0.1865479572617236</v>
      </c>
    </row>
    <row r="57" spans="1:17" x14ac:dyDescent="0.25">
      <c r="A57" s="142" t="s">
        <v>301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0.18654795726172357</v>
      </c>
      <c r="M58" s="199">
        <f t="shared" si="8"/>
        <v>0.1865479572617236</v>
      </c>
      <c r="N58" s="199">
        <f t="shared" si="8"/>
        <v>0.1865479572617236</v>
      </c>
      <c r="O58" s="199">
        <f t="shared" si="8"/>
        <v>0.18654795726172357</v>
      </c>
      <c r="P58" s="199">
        <f t="shared" si="8"/>
        <v>0.1865479572617236</v>
      </c>
      <c r="Q58" s="199">
        <f t="shared" si="8"/>
        <v>0.1865479572617236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9.0609007812837178E-2</v>
      </c>
      <c r="M59" s="200">
        <f t="shared" si="9"/>
        <v>9.0609007812837192E-2</v>
      </c>
      <c r="N59" s="200">
        <f t="shared" si="9"/>
        <v>9.0609007812837192E-2</v>
      </c>
      <c r="O59" s="200">
        <f t="shared" si="9"/>
        <v>9.0609007812837178E-2</v>
      </c>
      <c r="P59" s="200">
        <f t="shared" si="9"/>
        <v>9.0609007812837192E-2</v>
      </c>
      <c r="Q59" s="200">
        <f t="shared" si="9"/>
        <v>9.0609007812837192E-2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9.0609007812837178E-2</v>
      </c>
      <c r="M61" s="199">
        <f t="shared" si="11"/>
        <v>9.0609007812837192E-2</v>
      </c>
      <c r="N61" s="199">
        <f t="shared" si="11"/>
        <v>9.0609007812837192E-2</v>
      </c>
      <c r="O61" s="199">
        <f t="shared" si="11"/>
        <v>9.0609007812837178E-2</v>
      </c>
      <c r="P61" s="199">
        <f t="shared" si="11"/>
        <v>9.0609007812837192E-2</v>
      </c>
      <c r="Q61" s="199">
        <f t="shared" si="11"/>
        <v>9.0609007812837192E-2</v>
      </c>
    </row>
    <row r="62" spans="1:17" x14ac:dyDescent="0.25">
      <c r="A62" s="127" t="s">
        <v>293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0.26649708180246223</v>
      </c>
      <c r="M62" s="200">
        <f t="shared" si="12"/>
        <v>0.26649708180246229</v>
      </c>
      <c r="N62" s="200">
        <f t="shared" si="12"/>
        <v>0.26649708180246229</v>
      </c>
      <c r="O62" s="200">
        <f t="shared" si="12"/>
        <v>0.26649708180246234</v>
      </c>
      <c r="P62" s="200">
        <f t="shared" si="12"/>
        <v>0.26649708180246234</v>
      </c>
      <c r="Q62" s="200">
        <f t="shared" si="12"/>
        <v>0.26649708180246234</v>
      </c>
    </row>
    <row r="63" spans="1:17" x14ac:dyDescent="0.25">
      <c r="A63" s="142" t="s">
        <v>297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0.26649708180246223</v>
      </c>
      <c r="M64" s="199">
        <f t="shared" si="14"/>
        <v>0.26649708180246229</v>
      </c>
      <c r="N64" s="199">
        <f t="shared" si="14"/>
        <v>0.26649708180246229</v>
      </c>
      <c r="O64" s="199">
        <f t="shared" si="14"/>
        <v>0.26649708180246234</v>
      </c>
      <c r="P64" s="199">
        <f t="shared" si="14"/>
        <v>0.26649708180246234</v>
      </c>
      <c r="Q64" s="199">
        <f t="shared" si="14"/>
        <v>0.26649708180246234</v>
      </c>
    </row>
    <row r="65" spans="1:17" x14ac:dyDescent="0.25">
      <c r="A65" s="127" t="s">
        <v>292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0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0.12791859926518187</v>
      </c>
      <c r="M66" s="200">
        <f t="shared" si="16"/>
        <v>0.1279185992651819</v>
      </c>
      <c r="N66" s="200">
        <f t="shared" si="16"/>
        <v>0.1279185992651819</v>
      </c>
      <c r="O66" s="200">
        <f t="shared" si="16"/>
        <v>0.1279185992651819</v>
      </c>
      <c r="P66" s="200">
        <f t="shared" si="16"/>
        <v>0.1279185992651819</v>
      </c>
      <c r="Q66" s="200">
        <f t="shared" si="16"/>
        <v>0.1279185992651819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0.23025347867732734</v>
      </c>
      <c r="M67" s="71">
        <f t="shared" si="17"/>
        <v>0.23025347867732734</v>
      </c>
      <c r="N67" s="71">
        <f t="shared" si="17"/>
        <v>0.23025347867732729</v>
      </c>
      <c r="O67" s="71">
        <f t="shared" si="17"/>
        <v>0.23025347867732732</v>
      </c>
      <c r="P67" s="71">
        <f t="shared" si="17"/>
        <v>0.23025347867732732</v>
      </c>
      <c r="Q67" s="71">
        <f t="shared" si="17"/>
        <v>0.23025347867732732</v>
      </c>
    </row>
    <row r="69" spans="1:17" ht="12.75" x14ac:dyDescent="0.25">
      <c r="A69" s="98" t="str">
        <f>FBT_fec!$A$110</f>
        <v>Energy intensity (toe/physical output index)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 t="shared" ref="B71:Q71" si="18">SUM(B$72:B$82)</f>
        <v>0</v>
      </c>
      <c r="C71" s="253">
        <f t="shared" si="18"/>
        <v>0</v>
      </c>
      <c r="D71" s="253">
        <f t="shared" si="18"/>
        <v>0</v>
      </c>
      <c r="E71" s="253">
        <f t="shared" si="18"/>
        <v>0</v>
      </c>
      <c r="F71" s="253">
        <f t="shared" si="18"/>
        <v>0</v>
      </c>
      <c r="G71" s="253">
        <f t="shared" si="18"/>
        <v>0</v>
      </c>
      <c r="H71" s="253">
        <f t="shared" si="18"/>
        <v>0</v>
      </c>
      <c r="I71" s="253">
        <f t="shared" si="18"/>
        <v>0</v>
      </c>
      <c r="J71" s="253">
        <f t="shared" si="18"/>
        <v>0</v>
      </c>
      <c r="K71" s="253">
        <f t="shared" si="18"/>
        <v>0</v>
      </c>
      <c r="L71" s="253">
        <f t="shared" si="18"/>
        <v>78.489876101547623</v>
      </c>
      <c r="M71" s="253">
        <f t="shared" si="18"/>
        <v>78.489876101547623</v>
      </c>
      <c r="N71" s="253">
        <f t="shared" si="18"/>
        <v>78.293921721732787</v>
      </c>
      <c r="O71" s="253">
        <f t="shared" si="18"/>
        <v>78.293921721732801</v>
      </c>
      <c r="P71" s="253">
        <f t="shared" si="18"/>
        <v>78.293921721732801</v>
      </c>
      <c r="Q71" s="253">
        <f t="shared" si="18"/>
        <v>78.293921721732787</v>
      </c>
    </row>
    <row r="72" spans="1:17" x14ac:dyDescent="0.25">
      <c r="A72" s="132" t="s">
        <v>83</v>
      </c>
      <c r="B72" s="282">
        <f>IF(B$6=0,0,B$6/MAE!B$5*1000)</f>
        <v>0</v>
      </c>
      <c r="C72" s="282">
        <f>IF(C$6=0,0,C$6/MAE!C$5*1000)</f>
        <v>0</v>
      </c>
      <c r="D72" s="282">
        <f>IF(D$6=0,0,D$6/MAE!D$5*1000)</f>
        <v>0</v>
      </c>
      <c r="E72" s="282">
        <f>IF(E$6=0,0,E$6/MAE!E$5*1000)</f>
        <v>0</v>
      </c>
      <c r="F72" s="282">
        <f>IF(F$6=0,0,F$6/MAE!F$5*1000)</f>
        <v>0</v>
      </c>
      <c r="G72" s="282">
        <f>IF(G$6=0,0,G$6/MAE!G$5*1000)</f>
        <v>0</v>
      </c>
      <c r="H72" s="282">
        <f>IF(H$6=0,0,H$6/MAE!H$5*1000)</f>
        <v>0</v>
      </c>
      <c r="I72" s="282">
        <f>IF(I$6=0,0,I$6/MAE!I$5*1000)</f>
        <v>0</v>
      </c>
      <c r="J72" s="282">
        <f>IF(J$6=0,0,J$6/MAE!J$5*1000)</f>
        <v>0</v>
      </c>
      <c r="K72" s="282">
        <f>IF(K$6=0,0,K$6/MAE!K$5*1000)</f>
        <v>0</v>
      </c>
      <c r="L72" s="282">
        <f>IF(L$6=0,0,L$6/MAE!L$5*1000)</f>
        <v>1.2509180680720304</v>
      </c>
      <c r="M72" s="282">
        <f>IF(M$6=0,0,M$6/MAE!M$5*1000)</f>
        <v>1.2509180680720304</v>
      </c>
      <c r="N72" s="282">
        <f>IF(N$6=0,0,N$6/MAE!N$5*1000)</f>
        <v>1.2477950809251137</v>
      </c>
      <c r="O72" s="282">
        <f>IF(O$6=0,0,O$6/MAE!O$5*1000)</f>
        <v>1.2477950809251137</v>
      </c>
      <c r="P72" s="282">
        <f>IF(P$6=0,0,P$6/MAE!P$5*1000)</f>
        <v>1.2477950809251139</v>
      </c>
      <c r="Q72" s="282">
        <f>IF(Q$6=0,0,Q$6/MAE!Q$5*1000)</f>
        <v>1.2477950809251137</v>
      </c>
    </row>
    <row r="73" spans="1:17" x14ac:dyDescent="0.25">
      <c r="A73" s="76" t="s">
        <v>82</v>
      </c>
      <c r="B73" s="281">
        <f>IF(B$7=0,0,B$7/MAE!B$5*1000)</f>
        <v>0</v>
      </c>
      <c r="C73" s="281">
        <f>IF(C$7=0,0,C$7/MAE!C$5*1000)</f>
        <v>0</v>
      </c>
      <c r="D73" s="281">
        <f>IF(D$7=0,0,D$7/MAE!D$5*1000)</f>
        <v>0</v>
      </c>
      <c r="E73" s="281">
        <f>IF(E$7=0,0,E$7/MAE!E$5*1000)</f>
        <v>0</v>
      </c>
      <c r="F73" s="281">
        <f>IF(F$7=0,0,F$7/MAE!F$5*1000)</f>
        <v>0</v>
      </c>
      <c r="G73" s="281">
        <f>IF(G$7=0,0,G$7/MAE!G$5*1000)</f>
        <v>0</v>
      </c>
      <c r="H73" s="281">
        <f>IF(H$7=0,0,H$7/MAE!H$5*1000)</f>
        <v>0</v>
      </c>
      <c r="I73" s="281">
        <f>IF(I$7=0,0,I$7/MAE!I$5*1000)</f>
        <v>0</v>
      </c>
      <c r="J73" s="281">
        <f>IF(J$7=0,0,J$7/MAE!J$5*1000)</f>
        <v>0</v>
      </c>
      <c r="K73" s="281">
        <f>IF(K$7=0,0,K$7/MAE!K$5*1000)</f>
        <v>0</v>
      </c>
      <c r="L73" s="281">
        <f>IF(L$7=0,0,L$7/MAE!L$5*1000)</f>
        <v>1.7012485725779616</v>
      </c>
      <c r="M73" s="281">
        <f>IF(M$7=0,0,M$7/MAE!M$5*1000)</f>
        <v>1.7012485725779616</v>
      </c>
      <c r="N73" s="281">
        <f>IF(N$7=0,0,N$7/MAE!N$5*1000)</f>
        <v>1.6970013100581547</v>
      </c>
      <c r="O73" s="281">
        <f>IF(O$7=0,0,O$7/MAE!O$5*1000)</f>
        <v>1.6970013100581547</v>
      </c>
      <c r="P73" s="281">
        <f>IF(P$7=0,0,P$7/MAE!P$5*1000)</f>
        <v>1.6970013100581549</v>
      </c>
      <c r="Q73" s="281">
        <f>IF(Q$7=0,0,Q$7/MAE!Q$5*1000)</f>
        <v>1.6970013100581547</v>
      </c>
    </row>
    <row r="74" spans="1:17" x14ac:dyDescent="0.25">
      <c r="A74" s="76" t="s">
        <v>81</v>
      </c>
      <c r="B74" s="281">
        <f>IF(B$8=0,0,B$8/MAE!B$5*1000)</f>
        <v>0</v>
      </c>
      <c r="C74" s="281">
        <f>IF(C$8=0,0,C$8/MAE!C$5*1000)</f>
        <v>0</v>
      </c>
      <c r="D74" s="281">
        <f>IF(D$8=0,0,D$8/MAE!D$5*1000)</f>
        <v>0</v>
      </c>
      <c r="E74" s="281">
        <f>IF(E$8=0,0,E$8/MAE!E$5*1000)</f>
        <v>0</v>
      </c>
      <c r="F74" s="281">
        <f>IF(F$8=0,0,F$8/MAE!F$5*1000)</f>
        <v>0</v>
      </c>
      <c r="G74" s="281">
        <f>IF(G$8=0,0,G$8/MAE!G$5*1000)</f>
        <v>0</v>
      </c>
      <c r="H74" s="281">
        <f>IF(H$8=0,0,H$8/MAE!H$5*1000)</f>
        <v>0</v>
      </c>
      <c r="I74" s="281">
        <f>IF(I$8=0,0,I$8/MAE!I$5*1000)</f>
        <v>0</v>
      </c>
      <c r="J74" s="281">
        <f>IF(J$8=0,0,J$8/MAE!J$5*1000)</f>
        <v>0</v>
      </c>
      <c r="K74" s="281">
        <f>IF(K$8=0,0,K$8/MAE!K$5*1000)</f>
        <v>0</v>
      </c>
      <c r="L74" s="281">
        <f>IF(L$8=0,0,L$8/MAE!L$5*1000)</f>
        <v>2.101542354361011</v>
      </c>
      <c r="M74" s="281">
        <f>IF(M$8=0,0,M$8/MAE!M$5*1000)</f>
        <v>2.101542354361011</v>
      </c>
      <c r="N74" s="281">
        <f>IF(N$8=0,0,N$8/MAE!N$5*1000)</f>
        <v>2.0962957359541909</v>
      </c>
      <c r="O74" s="281">
        <f>IF(O$8=0,0,O$8/MAE!O$5*1000)</f>
        <v>2.0962957359541909</v>
      </c>
      <c r="P74" s="281">
        <f>IF(P$8=0,0,P$8/MAE!P$5*1000)</f>
        <v>2.0962957359541914</v>
      </c>
      <c r="Q74" s="281">
        <f>IF(Q$8=0,0,Q$8/MAE!Q$5*1000)</f>
        <v>2.0962957359541909</v>
      </c>
    </row>
    <row r="75" spans="1:17" x14ac:dyDescent="0.25">
      <c r="A75" s="76" t="s">
        <v>80</v>
      </c>
      <c r="B75" s="281">
        <f>IF(B$9=0,0,B$9/MAE!B$5*1000)</f>
        <v>0</v>
      </c>
      <c r="C75" s="281">
        <f>IF(C$9=0,0,C$9/MAE!C$5*1000)</f>
        <v>0</v>
      </c>
      <c r="D75" s="281">
        <f>IF(D$9=0,0,D$9/MAE!D$5*1000)</f>
        <v>0</v>
      </c>
      <c r="E75" s="281">
        <f>IF(E$9=0,0,E$9/MAE!E$5*1000)</f>
        <v>0</v>
      </c>
      <c r="F75" s="281">
        <f>IF(F$9=0,0,F$9/MAE!F$5*1000)</f>
        <v>0</v>
      </c>
      <c r="G75" s="281">
        <f>IF(G$9=0,0,G$9/MAE!G$5*1000)</f>
        <v>0</v>
      </c>
      <c r="H75" s="281">
        <f>IF(H$9=0,0,H$9/MAE!H$5*1000)</f>
        <v>0</v>
      </c>
      <c r="I75" s="281">
        <f>IF(I$9=0,0,I$9/MAE!I$5*1000)</f>
        <v>0</v>
      </c>
      <c r="J75" s="281">
        <f>IF(J$9=0,0,J$9/MAE!J$5*1000)</f>
        <v>0</v>
      </c>
      <c r="K75" s="281">
        <f>IF(K$9=0,0,K$9/MAE!K$5*1000)</f>
        <v>0</v>
      </c>
      <c r="L75" s="281">
        <f>IF(L$9=0,0,L$9/MAE!L$5*1000)</f>
        <v>1.3009547907949115</v>
      </c>
      <c r="M75" s="281">
        <f>IF(M$9=0,0,M$9/MAE!M$5*1000)</f>
        <v>1.3009547907949115</v>
      </c>
      <c r="N75" s="281">
        <f>IF(N$9=0,0,N$9/MAE!N$5*1000)</f>
        <v>1.2977068841621182</v>
      </c>
      <c r="O75" s="281">
        <f>IF(O$9=0,0,O$9/MAE!O$5*1000)</f>
        <v>1.2977068841621182</v>
      </c>
      <c r="P75" s="281">
        <f>IF(P$9=0,0,P$9/MAE!P$5*1000)</f>
        <v>1.2977068841621184</v>
      </c>
      <c r="Q75" s="281">
        <f>IF(Q$9=0,0,Q$9/MAE!Q$5*1000)</f>
        <v>1.2977068841621182</v>
      </c>
    </row>
    <row r="76" spans="1:17" x14ac:dyDescent="0.25">
      <c r="A76" s="129" t="s">
        <v>79</v>
      </c>
      <c r="B76" s="280">
        <f>IF(B$10=0,0,B$10/MAE!B$5*1000)</f>
        <v>0</v>
      </c>
      <c r="C76" s="280">
        <f>IF(C$10=0,0,C$10/MAE!C$5*1000)</f>
        <v>0</v>
      </c>
      <c r="D76" s="280">
        <f>IF(D$10=0,0,D$10/MAE!D$5*1000)</f>
        <v>0</v>
      </c>
      <c r="E76" s="280">
        <f>IF(E$10=0,0,E$10/MAE!E$5*1000)</f>
        <v>0</v>
      </c>
      <c r="F76" s="280">
        <f>IF(F$10=0,0,F$10/MAE!F$5*1000)</f>
        <v>0</v>
      </c>
      <c r="G76" s="280">
        <f>IF(G$10=0,0,G$10/MAE!G$5*1000)</f>
        <v>0</v>
      </c>
      <c r="H76" s="280">
        <f>IF(H$10=0,0,H$10/MAE!H$5*1000)</f>
        <v>0</v>
      </c>
      <c r="I76" s="280">
        <f>IF(I$10=0,0,I$10/MAE!I$5*1000)</f>
        <v>0</v>
      </c>
      <c r="J76" s="280">
        <f>IF(J$10=0,0,J$10/MAE!J$5*1000)</f>
        <v>0</v>
      </c>
      <c r="K76" s="280">
        <f>IF(K$10=0,0,K$10/MAE!K$5*1000)</f>
        <v>0</v>
      </c>
      <c r="L76" s="280">
        <f>IF(L$10=0,0,L$10/MAE!L$5*1000)</f>
        <v>1.350991513517793</v>
      </c>
      <c r="M76" s="280">
        <f>IF(M$10=0,0,M$10/MAE!M$5*1000)</f>
        <v>1.3509915135177928</v>
      </c>
      <c r="N76" s="280">
        <f>IF(N$10=0,0,N$10/MAE!N$5*1000)</f>
        <v>1.3476186873991229</v>
      </c>
      <c r="O76" s="280">
        <f>IF(O$10=0,0,O$10/MAE!O$5*1000)</f>
        <v>1.3476186873991227</v>
      </c>
      <c r="P76" s="280">
        <f>IF(P$10=0,0,P$10/MAE!P$5*1000)</f>
        <v>1.3476186873991229</v>
      </c>
      <c r="Q76" s="280">
        <f>IF(Q$10=0,0,Q$10/MAE!Q$5*1000)</f>
        <v>1.3476186873991227</v>
      </c>
    </row>
    <row r="77" spans="1:17" x14ac:dyDescent="0.25">
      <c r="A77" s="127" t="s">
        <v>295</v>
      </c>
      <c r="B77" s="305">
        <f>IF(B$15=0,0,B$15/MAE!B$5*1000)</f>
        <v>0</v>
      </c>
      <c r="C77" s="305">
        <f>IF(C$15=0,0,C$15/MAE!C$5*1000)</f>
        <v>0</v>
      </c>
      <c r="D77" s="305">
        <f>IF(D$15=0,0,D$15/MAE!D$5*1000)</f>
        <v>0</v>
      </c>
      <c r="E77" s="305">
        <f>IF(E$15=0,0,E$15/MAE!E$5*1000)</f>
        <v>0</v>
      </c>
      <c r="F77" s="305">
        <f>IF(F$15=0,0,F$15/MAE!F$5*1000)</f>
        <v>0</v>
      </c>
      <c r="G77" s="305">
        <f>IF(G$15=0,0,G$15/MAE!G$5*1000)</f>
        <v>0</v>
      </c>
      <c r="H77" s="305">
        <f>IF(H$15=0,0,H$15/MAE!H$5*1000)</f>
        <v>0</v>
      </c>
      <c r="I77" s="305">
        <f>IF(I$15=0,0,I$15/MAE!I$5*1000)</f>
        <v>0</v>
      </c>
      <c r="J77" s="305">
        <f>IF(J$15=0,0,J$15/MAE!J$5*1000)</f>
        <v>0</v>
      </c>
      <c r="K77" s="305">
        <f>IF(K$15=0,0,K$15/MAE!K$5*1000)</f>
        <v>0</v>
      </c>
      <c r="L77" s="305">
        <f>IF(L$15=0,0,L$15/MAE!L$5*1000)</f>
        <v>14.642126052469488</v>
      </c>
      <c r="M77" s="305">
        <f>IF(M$15=0,0,M$15/MAE!M$5*1000)</f>
        <v>14.642126052469486</v>
      </c>
      <c r="N77" s="305">
        <f>IF(N$15=0,0,N$15/MAE!N$5*1000)</f>
        <v>14.60557116319854</v>
      </c>
      <c r="O77" s="305">
        <f>IF(O$15=0,0,O$15/MAE!O$5*1000)</f>
        <v>14.605571163198542</v>
      </c>
      <c r="P77" s="305">
        <f>IF(P$15=0,0,P$15/MAE!P$5*1000)</f>
        <v>14.605571163198544</v>
      </c>
      <c r="Q77" s="305">
        <f>IF(Q$15=0,0,Q$15/MAE!Q$5*1000)</f>
        <v>14.605571163198542</v>
      </c>
    </row>
    <row r="78" spans="1:17" x14ac:dyDescent="0.25">
      <c r="A78" s="127" t="s">
        <v>294</v>
      </c>
      <c r="B78" s="305">
        <f>IF(B$23=0,0,B$23/MAE!B$5*1000)</f>
        <v>0</v>
      </c>
      <c r="C78" s="305">
        <f>IF(C$23=0,0,C$23/MAE!C$5*1000)</f>
        <v>0</v>
      </c>
      <c r="D78" s="305">
        <f>IF(D$23=0,0,D$23/MAE!D$5*1000)</f>
        <v>0</v>
      </c>
      <c r="E78" s="305">
        <f>IF(E$23=0,0,E$23/MAE!E$5*1000)</f>
        <v>0</v>
      </c>
      <c r="F78" s="305">
        <f>IF(F$23=0,0,F$23/MAE!F$5*1000)</f>
        <v>0</v>
      </c>
      <c r="G78" s="305">
        <f>IF(G$23=0,0,G$23/MAE!G$5*1000)</f>
        <v>0</v>
      </c>
      <c r="H78" s="305">
        <f>IF(H$23=0,0,H$23/MAE!H$5*1000)</f>
        <v>0</v>
      </c>
      <c r="I78" s="305">
        <f>IF(I$23=0,0,I$23/MAE!I$5*1000)</f>
        <v>0</v>
      </c>
      <c r="J78" s="305">
        <f>IF(J$23=0,0,J$23/MAE!J$5*1000)</f>
        <v>0</v>
      </c>
      <c r="K78" s="305">
        <f>IF(K$23=0,0,K$23/MAE!K$5*1000)</f>
        <v>0</v>
      </c>
      <c r="L78" s="305">
        <f>IF(L$23=0,0,L$23/MAE!L$5*1000)</f>
        <v>7.1118897969137524</v>
      </c>
      <c r="M78" s="305">
        <f>IF(M$23=0,0,M$23/MAE!M$5*1000)</f>
        <v>7.1118897969137516</v>
      </c>
      <c r="N78" s="305">
        <f>IF(N$23=0,0,N$23/MAE!N$5*1000)</f>
        <v>7.0941345649821503</v>
      </c>
      <c r="O78" s="305">
        <f>IF(O$23=0,0,O$23/MAE!O$5*1000)</f>
        <v>7.0941345649821494</v>
      </c>
      <c r="P78" s="305">
        <f>IF(P$23=0,0,P$23/MAE!P$5*1000)</f>
        <v>7.0941345649821503</v>
      </c>
      <c r="Q78" s="305">
        <f>IF(Q$23=0,0,Q$23/MAE!Q$5*1000)</f>
        <v>7.0941345649821503</v>
      </c>
    </row>
    <row r="79" spans="1:17" x14ac:dyDescent="0.25">
      <c r="A79" s="127" t="s">
        <v>293</v>
      </c>
      <c r="B79" s="305">
        <f>IF(B$26=0,0,B$26/MAE!B$5*1000)</f>
        <v>0</v>
      </c>
      <c r="C79" s="305">
        <f>IF(C$26=0,0,C$26/MAE!C$5*1000)</f>
        <v>0</v>
      </c>
      <c r="D79" s="305">
        <f>IF(D$26=0,0,D$26/MAE!D$5*1000)</f>
        <v>0</v>
      </c>
      <c r="E79" s="305">
        <f>IF(E$26=0,0,E$26/MAE!E$5*1000)</f>
        <v>0</v>
      </c>
      <c r="F79" s="305">
        <f>IF(F$26=0,0,F$26/MAE!F$5*1000)</f>
        <v>0</v>
      </c>
      <c r="G79" s="305">
        <f>IF(G$26=0,0,G$26/MAE!G$5*1000)</f>
        <v>0</v>
      </c>
      <c r="H79" s="305">
        <f>IF(H$26=0,0,H$26/MAE!H$5*1000)</f>
        <v>0</v>
      </c>
      <c r="I79" s="305">
        <f>IF(I$26=0,0,I$26/MAE!I$5*1000)</f>
        <v>0</v>
      </c>
      <c r="J79" s="305">
        <f>IF(J$26=0,0,J$26/MAE!J$5*1000)</f>
        <v>0</v>
      </c>
      <c r="K79" s="305">
        <f>IF(K$26=0,0,K$26/MAE!K$5*1000)</f>
        <v>0</v>
      </c>
      <c r="L79" s="305">
        <f>IF(L$26=0,0,L$26/MAE!L$5*1000)</f>
        <v>20.917322932099268</v>
      </c>
      <c r="M79" s="305">
        <f>IF(M$26=0,0,M$26/MAE!M$5*1000)</f>
        <v>20.917322932099268</v>
      </c>
      <c r="N79" s="305">
        <f>IF(N$26=0,0,N$26/MAE!N$5*1000)</f>
        <v>20.865101661712206</v>
      </c>
      <c r="O79" s="305">
        <f>IF(O$26=0,0,O$26/MAE!O$5*1000)</f>
        <v>20.86510166171221</v>
      </c>
      <c r="P79" s="305">
        <f>IF(P$26=0,0,P$26/MAE!P$5*1000)</f>
        <v>20.86510166171221</v>
      </c>
      <c r="Q79" s="305">
        <f>IF(Q$26=0,0,Q$26/MAE!Q$5*1000)</f>
        <v>20.865101661712206</v>
      </c>
    </row>
    <row r="80" spans="1:17" x14ac:dyDescent="0.25">
      <c r="A80" s="127" t="s">
        <v>292</v>
      </c>
      <c r="B80" s="305">
        <f>IF(B$34=0,0,B$34/MAE!B$5*1000)</f>
        <v>0</v>
      </c>
      <c r="C80" s="305">
        <f>IF(C$34=0,0,C$34/MAE!C$5*1000)</f>
        <v>0</v>
      </c>
      <c r="D80" s="305">
        <f>IF(D$34=0,0,D$34/MAE!D$5*1000)</f>
        <v>0</v>
      </c>
      <c r="E80" s="305">
        <f>IF(E$34=0,0,E$34/MAE!E$5*1000)</f>
        <v>0</v>
      </c>
      <c r="F80" s="305">
        <f>IF(F$34=0,0,F$34/MAE!F$5*1000)</f>
        <v>0</v>
      </c>
      <c r="G80" s="305">
        <f>IF(G$34=0,0,G$34/MAE!G$5*1000)</f>
        <v>0</v>
      </c>
      <c r="H80" s="305">
        <f>IF(H$34=0,0,H$34/MAE!H$5*1000)</f>
        <v>0</v>
      </c>
      <c r="I80" s="305">
        <f>IF(I$34=0,0,I$34/MAE!I$5*1000)</f>
        <v>0</v>
      </c>
      <c r="J80" s="305">
        <f>IF(J$34=0,0,J$34/MAE!J$5*1000)</f>
        <v>0</v>
      </c>
      <c r="K80" s="305">
        <f>IF(K$34=0,0,K$34/MAE!K$5*1000)</f>
        <v>0</v>
      </c>
      <c r="L80" s="305">
        <f>IF(L$34=0,0,L$34/MAE!L$5*1000)</f>
        <v>0</v>
      </c>
      <c r="M80" s="305">
        <f>IF(M$34=0,0,M$34/MAE!M$5*1000)</f>
        <v>0</v>
      </c>
      <c r="N80" s="305">
        <f>IF(N$34=0,0,N$34/MAE!N$5*1000)</f>
        <v>0</v>
      </c>
      <c r="O80" s="305">
        <f>IF(O$34=0,0,O$34/MAE!O$5*1000)</f>
        <v>0</v>
      </c>
      <c r="P80" s="305">
        <f>IF(P$34=0,0,P$34/MAE!P$5*1000)</f>
        <v>0</v>
      </c>
      <c r="Q80" s="305">
        <f>IF(Q$34=0,0,Q$34/MAE!Q$5*1000)</f>
        <v>0</v>
      </c>
    </row>
    <row r="81" spans="1:17" x14ac:dyDescent="0.25">
      <c r="A81" s="127" t="s">
        <v>291</v>
      </c>
      <c r="B81" s="305">
        <f>IF(B$45=0,0,B$45/MAE!B$5*1000)</f>
        <v>0</v>
      </c>
      <c r="C81" s="305">
        <f>IF(C$45=0,0,C$45/MAE!C$5*1000)</f>
        <v>0</v>
      </c>
      <c r="D81" s="305">
        <f>IF(D$45=0,0,D$45/MAE!D$5*1000)</f>
        <v>0</v>
      </c>
      <c r="E81" s="305">
        <f>IF(E$45=0,0,E$45/MAE!E$5*1000)</f>
        <v>0</v>
      </c>
      <c r="F81" s="305">
        <f>IF(F$45=0,0,F$45/MAE!F$5*1000)</f>
        <v>0</v>
      </c>
      <c r="G81" s="305">
        <f>IF(G$45=0,0,G$45/MAE!G$5*1000)</f>
        <v>0</v>
      </c>
      <c r="H81" s="305">
        <f>IF(H$45=0,0,H$45/MAE!H$5*1000)</f>
        <v>0</v>
      </c>
      <c r="I81" s="305">
        <f>IF(I$45=0,0,I$45/MAE!I$5*1000)</f>
        <v>0</v>
      </c>
      <c r="J81" s="305">
        <f>IF(J$45=0,0,J$45/MAE!J$5*1000)</f>
        <v>0</v>
      </c>
      <c r="K81" s="305">
        <f>IF(K$45=0,0,K$45/MAE!K$5*1000)</f>
        <v>0</v>
      </c>
      <c r="L81" s="305">
        <f>IF(L$45=0,0,L$45/MAE!L$5*1000)</f>
        <v>10.040315007407649</v>
      </c>
      <c r="M81" s="305">
        <f>IF(M$45=0,0,M$45/MAE!M$5*1000)</f>
        <v>10.040315007407649</v>
      </c>
      <c r="N81" s="305">
        <f>IF(N$45=0,0,N$45/MAE!N$5*1000)</f>
        <v>10.015248797621858</v>
      </c>
      <c r="O81" s="305">
        <f>IF(O$45=0,0,O$45/MAE!O$5*1000)</f>
        <v>10.015248797621858</v>
      </c>
      <c r="P81" s="305">
        <f>IF(P$45=0,0,P$45/MAE!P$5*1000)</f>
        <v>10.015248797621858</v>
      </c>
      <c r="Q81" s="305">
        <f>IF(Q$45=0,0,Q$45/MAE!Q$5*1000)</f>
        <v>10.015248797621858</v>
      </c>
    </row>
    <row r="82" spans="1:17" x14ac:dyDescent="0.25">
      <c r="A82" s="72" t="s">
        <v>290</v>
      </c>
      <c r="B82" s="304">
        <f>IF(B$46=0,0,B$46/MAE!B$5*1000)</f>
        <v>0</v>
      </c>
      <c r="C82" s="304">
        <f>IF(C$46=0,0,C$46/MAE!C$5*1000)</f>
        <v>0</v>
      </c>
      <c r="D82" s="304">
        <f>IF(D$46=0,0,D$46/MAE!D$5*1000)</f>
        <v>0</v>
      </c>
      <c r="E82" s="304">
        <f>IF(E$46=0,0,E$46/MAE!E$5*1000)</f>
        <v>0</v>
      </c>
      <c r="F82" s="304">
        <f>IF(F$46=0,0,F$46/MAE!F$5*1000)</f>
        <v>0</v>
      </c>
      <c r="G82" s="304">
        <f>IF(G$46=0,0,G$46/MAE!G$5*1000)</f>
        <v>0</v>
      </c>
      <c r="H82" s="304">
        <f>IF(H$46=0,0,H$46/MAE!H$5*1000)</f>
        <v>0</v>
      </c>
      <c r="I82" s="304">
        <f>IF(I$46=0,0,I$46/MAE!I$5*1000)</f>
        <v>0</v>
      </c>
      <c r="J82" s="304">
        <f>IF(J$46=0,0,J$46/MAE!J$5*1000)</f>
        <v>0</v>
      </c>
      <c r="K82" s="304">
        <f>IF(K$46=0,0,K$46/MAE!K$5*1000)</f>
        <v>0</v>
      </c>
      <c r="L82" s="304">
        <f>IF(L$46=0,0,L$46/MAE!L$5*1000)</f>
        <v>18.072567013333767</v>
      </c>
      <c r="M82" s="304">
        <f>IF(M$46=0,0,M$46/MAE!M$5*1000)</f>
        <v>18.07256701333376</v>
      </c>
      <c r="N82" s="304">
        <f>IF(N$46=0,0,N$46/MAE!N$5*1000)</f>
        <v>18.027447835719332</v>
      </c>
      <c r="O82" s="304">
        <f>IF(O$46=0,0,O$46/MAE!O$5*1000)</f>
        <v>18.02744783571934</v>
      </c>
      <c r="P82" s="304">
        <f>IF(P$46=0,0,P$46/MAE!P$5*1000)</f>
        <v>18.02744783571934</v>
      </c>
      <c r="Q82" s="304">
        <f>IF(Q$46=0,0,Q$46/MAE!Q$5*1000)</f>
        <v>18.027447835719336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2.3176471887925603</v>
      </c>
      <c r="M5" s="96">
        <v>2.2947549240211709</v>
      </c>
      <c r="N5" s="96">
        <v>2.2797969719493385</v>
      </c>
      <c r="O5" s="96">
        <v>2.4075118866198926</v>
      </c>
      <c r="P5" s="96">
        <v>2.452211655849319</v>
      </c>
      <c r="Q5" s="96">
        <v>2.4296929706923636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2.974886397516107E-2</v>
      </c>
      <c r="M6" s="95">
        <v>2.9455023362120119E-2</v>
      </c>
      <c r="N6" s="95">
        <v>2.9263026028063535E-2</v>
      </c>
      <c r="O6" s="95">
        <v>3.0902349581064279E-2</v>
      </c>
      <c r="P6" s="95">
        <v>3.1476107036883118E-2</v>
      </c>
      <c r="Q6" s="95">
        <v>3.1187061618377143E-2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1.0202549993852304E-2</v>
      </c>
      <c r="M7" s="95">
        <v>1.010177560639073E-2</v>
      </c>
      <c r="N7" s="95">
        <v>1.0035928977725036E-2</v>
      </c>
      <c r="O7" s="95">
        <v>1.0598144749041702E-2</v>
      </c>
      <c r="P7" s="95">
        <v>1.0794918284065588E-2</v>
      </c>
      <c r="Q7" s="95">
        <v>1.0695788437115349E-2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6.859600421866581E-2</v>
      </c>
      <c r="M8" s="95">
        <v>6.7918455928129326E-2</v>
      </c>
      <c r="N8" s="95">
        <v>6.7475741545895626E-2</v>
      </c>
      <c r="O8" s="95">
        <v>7.1255752959147864E-2</v>
      </c>
      <c r="P8" s="95">
        <v>7.2578743608226165E-2</v>
      </c>
      <c r="Q8" s="95">
        <v>7.1912252250311545E-2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3.0306714613476664E-2</v>
      </c>
      <c r="M9" s="95">
        <v>3.0007363901842207E-2</v>
      </c>
      <c r="N9" s="95">
        <v>2.9811766234157832E-2</v>
      </c>
      <c r="O9" s="95">
        <v>3.1481830379176165E-2</v>
      </c>
      <c r="P9" s="95">
        <v>3.2066346933669637E-2</v>
      </c>
      <c r="Q9" s="95">
        <v>3.1771881336048566E-2</v>
      </c>
    </row>
    <row r="10" spans="1:17" x14ac:dyDescent="0.25">
      <c r="A10" s="76" t="s">
        <v>79</v>
      </c>
      <c r="B10" s="95">
        <v>0</v>
      </c>
      <c r="C10" s="95">
        <v>0</v>
      </c>
      <c r="D10" s="95">
        <v>0</v>
      </c>
      <c r="E10" s="95">
        <v>0</v>
      </c>
      <c r="F10" s="95">
        <v>0</v>
      </c>
      <c r="G10" s="95">
        <v>0</v>
      </c>
      <c r="H10" s="95">
        <v>0</v>
      </c>
      <c r="I10" s="95">
        <v>0</v>
      </c>
      <c r="J10" s="95">
        <v>0</v>
      </c>
      <c r="K10" s="95">
        <v>0</v>
      </c>
      <c r="L10" s="95">
        <v>5.4638269018699039E-2</v>
      </c>
      <c r="M10" s="95">
        <v>5.4098586478977299E-2</v>
      </c>
      <c r="N10" s="95">
        <v>5.3745954459219661E-2</v>
      </c>
      <c r="O10" s="95">
        <v>5.6756819054665418E-2</v>
      </c>
      <c r="P10" s="95">
        <v>5.781061103303102E-2</v>
      </c>
      <c r="Q10" s="95">
        <v>5.727973559025315E-2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5.4638269018699039E-2</v>
      </c>
      <c r="M14" s="89">
        <v>5.4098586478977299E-2</v>
      </c>
      <c r="N14" s="89">
        <v>5.3745954459219661E-2</v>
      </c>
      <c r="O14" s="89">
        <v>5.6756819054665418E-2</v>
      </c>
      <c r="P14" s="89">
        <v>5.781061103303102E-2</v>
      </c>
      <c r="Q14" s="89">
        <v>5.727973559025315E-2</v>
      </c>
    </row>
    <row r="15" spans="1:17" x14ac:dyDescent="0.25">
      <c r="A15" s="74" t="s">
        <v>295</v>
      </c>
      <c r="B15" s="313">
        <v>0</v>
      </c>
      <c r="C15" s="313">
        <v>0</v>
      </c>
      <c r="D15" s="313">
        <v>0</v>
      </c>
      <c r="E15" s="313">
        <v>0</v>
      </c>
      <c r="F15" s="313">
        <v>0</v>
      </c>
      <c r="G15" s="313">
        <v>0</v>
      </c>
      <c r="H15" s="313">
        <v>0</v>
      </c>
      <c r="I15" s="313">
        <v>0</v>
      </c>
      <c r="J15" s="313">
        <v>0</v>
      </c>
      <c r="K15" s="313">
        <v>0</v>
      </c>
      <c r="L15" s="313">
        <v>0.48431512283194489</v>
      </c>
      <c r="M15" s="313">
        <v>0.47953136192205709</v>
      </c>
      <c r="N15" s="313">
        <v>0.47640562197767944</v>
      </c>
      <c r="O15" s="313">
        <v>0.50309400875425581</v>
      </c>
      <c r="P15" s="313">
        <v>0.51243484990108612</v>
      </c>
      <c r="Q15" s="313">
        <v>0.50772915534130003</v>
      </c>
    </row>
    <row r="16" spans="1:17" x14ac:dyDescent="0.25">
      <c r="A16" s="310" t="s">
        <v>301</v>
      </c>
      <c r="B16" s="309">
        <v>0</v>
      </c>
      <c r="C16" s="309">
        <v>0</v>
      </c>
      <c r="D16" s="309">
        <v>0</v>
      </c>
      <c r="E16" s="309">
        <v>0</v>
      </c>
      <c r="F16" s="309">
        <v>0</v>
      </c>
      <c r="G16" s="309">
        <v>0</v>
      </c>
      <c r="H16" s="309">
        <v>0</v>
      </c>
      <c r="I16" s="309">
        <v>0</v>
      </c>
      <c r="J16" s="309">
        <v>0</v>
      </c>
      <c r="K16" s="309">
        <v>0</v>
      </c>
      <c r="L16" s="309">
        <v>0</v>
      </c>
      <c r="M16" s="309">
        <v>0</v>
      </c>
      <c r="N16" s="309">
        <v>0</v>
      </c>
      <c r="O16" s="309">
        <v>0</v>
      </c>
      <c r="P16" s="309">
        <v>0</v>
      </c>
      <c r="Q16" s="309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0.48431512283194489</v>
      </c>
      <c r="M22" s="264">
        <v>0.47953136192205709</v>
      </c>
      <c r="N22" s="264">
        <v>0.47640562197767944</v>
      </c>
      <c r="O22" s="264">
        <v>0.50309400875425581</v>
      </c>
      <c r="P22" s="264">
        <v>0.51243484990108612</v>
      </c>
      <c r="Q22" s="264">
        <v>0.50772915534130003</v>
      </c>
    </row>
    <row r="23" spans="1:17" x14ac:dyDescent="0.25">
      <c r="A23" s="74" t="s">
        <v>294</v>
      </c>
      <c r="B23" s="313">
        <v>0</v>
      </c>
      <c r="C23" s="313">
        <v>0</v>
      </c>
      <c r="D23" s="313">
        <v>0</v>
      </c>
      <c r="E23" s="313">
        <v>0</v>
      </c>
      <c r="F23" s="313">
        <v>0</v>
      </c>
      <c r="G23" s="313">
        <v>0</v>
      </c>
      <c r="H23" s="313">
        <v>0</v>
      </c>
      <c r="I23" s="313">
        <v>0</v>
      </c>
      <c r="J23" s="313">
        <v>0</v>
      </c>
      <c r="K23" s="313">
        <v>0</v>
      </c>
      <c r="L23" s="313">
        <v>0.20038858521406402</v>
      </c>
      <c r="M23" s="313">
        <v>0.19840927249896761</v>
      </c>
      <c r="N23" s="313">
        <v>0.19711597692409807</v>
      </c>
      <c r="O23" s="313">
        <v>0.20815847346340108</v>
      </c>
      <c r="P23" s="313">
        <v>0.21202330826595209</v>
      </c>
      <c r="Q23" s="313">
        <v>0.21007629601952207</v>
      </c>
    </row>
    <row r="24" spans="1:17" x14ac:dyDescent="0.25">
      <c r="A24" s="310" t="s">
        <v>299</v>
      </c>
      <c r="B24" s="312">
        <v>0</v>
      </c>
      <c r="C24" s="312">
        <v>0</v>
      </c>
      <c r="D24" s="312">
        <v>0</v>
      </c>
      <c r="E24" s="312">
        <v>0</v>
      </c>
      <c r="F24" s="312">
        <v>0</v>
      </c>
      <c r="G24" s="312">
        <v>0</v>
      </c>
      <c r="H24" s="312">
        <v>0</v>
      </c>
      <c r="I24" s="312">
        <v>0</v>
      </c>
      <c r="J24" s="312">
        <v>0</v>
      </c>
      <c r="K24" s="312">
        <v>0</v>
      </c>
      <c r="L24" s="312">
        <v>0</v>
      </c>
      <c r="M24" s="312">
        <v>0</v>
      </c>
      <c r="N24" s="312">
        <v>0</v>
      </c>
      <c r="O24" s="312">
        <v>0</v>
      </c>
      <c r="P24" s="312">
        <v>0</v>
      </c>
      <c r="Q24" s="312">
        <v>0</v>
      </c>
    </row>
    <row r="25" spans="1:17" x14ac:dyDescent="0.25">
      <c r="A25" s="149" t="s">
        <v>298</v>
      </c>
      <c r="B25" s="148">
        <v>0</v>
      </c>
      <c r="C25" s="148">
        <v>0</v>
      </c>
      <c r="D25" s="148">
        <v>0</v>
      </c>
      <c r="E25" s="148">
        <v>0</v>
      </c>
      <c r="F25" s="148">
        <v>0</v>
      </c>
      <c r="G25" s="148">
        <v>0</v>
      </c>
      <c r="H25" s="148">
        <v>0</v>
      </c>
      <c r="I25" s="148">
        <v>0</v>
      </c>
      <c r="J25" s="148">
        <v>0</v>
      </c>
      <c r="K25" s="148">
        <v>0</v>
      </c>
      <c r="L25" s="148">
        <v>0.20038858521406402</v>
      </c>
      <c r="M25" s="148">
        <v>0.19840927249896761</v>
      </c>
      <c r="N25" s="148">
        <v>0.19711597692409807</v>
      </c>
      <c r="O25" s="148">
        <v>0.20815847346340108</v>
      </c>
      <c r="P25" s="148">
        <v>0.21202330826595209</v>
      </c>
      <c r="Q25" s="148">
        <v>0.21007629601952207</v>
      </c>
    </row>
    <row r="26" spans="1:17" x14ac:dyDescent="0.25">
      <c r="A26" s="127" t="s">
        <v>293</v>
      </c>
      <c r="B26" s="311">
        <v>0</v>
      </c>
      <c r="C26" s="311">
        <v>0</v>
      </c>
      <c r="D26" s="311">
        <v>0</v>
      </c>
      <c r="E26" s="311">
        <v>0</v>
      </c>
      <c r="F26" s="311">
        <v>0</v>
      </c>
      <c r="G26" s="311">
        <v>0</v>
      </c>
      <c r="H26" s="311">
        <v>0</v>
      </c>
      <c r="I26" s="311">
        <v>0</v>
      </c>
      <c r="J26" s="311">
        <v>0</v>
      </c>
      <c r="K26" s="311">
        <v>0</v>
      </c>
      <c r="L26" s="311">
        <v>0.59578447649961475</v>
      </c>
      <c r="M26" s="311">
        <v>0.58989969125332442</v>
      </c>
      <c r="N26" s="311">
        <v>0.58605453497254223</v>
      </c>
      <c r="O26" s="311">
        <v>0.61888548695960055</v>
      </c>
      <c r="P26" s="311">
        <v>0.6303762042433998</v>
      </c>
      <c r="Q26" s="311">
        <v>0.62458745299921836</v>
      </c>
    </row>
    <row r="27" spans="1:17" x14ac:dyDescent="0.25">
      <c r="A27" s="310" t="s">
        <v>297</v>
      </c>
      <c r="B27" s="309">
        <v>0</v>
      </c>
      <c r="C27" s="309">
        <v>0</v>
      </c>
      <c r="D27" s="309">
        <v>0</v>
      </c>
      <c r="E27" s="309">
        <v>0</v>
      </c>
      <c r="F27" s="309">
        <v>0</v>
      </c>
      <c r="G27" s="309">
        <v>0</v>
      </c>
      <c r="H27" s="309">
        <v>0</v>
      </c>
      <c r="I27" s="309">
        <v>0</v>
      </c>
      <c r="J27" s="309">
        <v>0</v>
      </c>
      <c r="K27" s="309">
        <v>0</v>
      </c>
      <c r="L27" s="309">
        <v>0</v>
      </c>
      <c r="M27" s="309">
        <v>0</v>
      </c>
      <c r="N27" s="309">
        <v>0</v>
      </c>
      <c r="O27" s="309">
        <v>0</v>
      </c>
      <c r="P27" s="309">
        <v>0</v>
      </c>
      <c r="Q27" s="309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0.59578447649961475</v>
      </c>
      <c r="M33" s="264">
        <v>0.58989969125332442</v>
      </c>
      <c r="N33" s="264">
        <v>0.58605453497254223</v>
      </c>
      <c r="O33" s="264">
        <v>0.61888548695960055</v>
      </c>
      <c r="P33" s="264">
        <v>0.6303762042433998</v>
      </c>
      <c r="Q33" s="264">
        <v>0.62458745299921836</v>
      </c>
    </row>
    <row r="34" spans="1:17" x14ac:dyDescent="0.25">
      <c r="A34" s="86" t="s">
        <v>292</v>
      </c>
      <c r="B34" s="85">
        <v>0</v>
      </c>
      <c r="C34" s="85">
        <v>0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86" t="s">
        <v>291</v>
      </c>
      <c r="B45" s="85">
        <v>0</v>
      </c>
      <c r="C45" s="85">
        <v>0</v>
      </c>
      <c r="D45" s="85">
        <v>0</v>
      </c>
      <c r="E45" s="85">
        <v>0</v>
      </c>
      <c r="F45" s="85">
        <v>0</v>
      </c>
      <c r="G45" s="85">
        <v>0</v>
      </c>
      <c r="H45" s="85">
        <v>0</v>
      </c>
      <c r="I45" s="85">
        <v>0</v>
      </c>
      <c r="J45" s="85">
        <v>0</v>
      </c>
      <c r="K45" s="85">
        <v>0</v>
      </c>
      <c r="L45" s="85">
        <v>0.3193902062329122</v>
      </c>
      <c r="M45" s="85">
        <v>0.31623547017048254</v>
      </c>
      <c r="N45" s="85">
        <v>0.31417414547009387</v>
      </c>
      <c r="O45" s="85">
        <v>0.33177427595280901</v>
      </c>
      <c r="P45" s="85">
        <v>0.33793425948342909</v>
      </c>
      <c r="Q45" s="85">
        <v>0.33483100566155594</v>
      </c>
    </row>
    <row r="46" spans="1:17" x14ac:dyDescent="0.25">
      <c r="A46" s="86" t="s">
        <v>290</v>
      </c>
      <c r="B46" s="85">
        <v>0</v>
      </c>
      <c r="C46" s="85">
        <v>0</v>
      </c>
      <c r="D46" s="85">
        <v>0</v>
      </c>
      <c r="E46" s="85">
        <v>0</v>
      </c>
      <c r="F46" s="85">
        <v>0</v>
      </c>
      <c r="G46" s="85">
        <v>0</v>
      </c>
      <c r="H46" s="85">
        <v>0</v>
      </c>
      <c r="I46" s="85">
        <v>0</v>
      </c>
      <c r="J46" s="85">
        <v>0</v>
      </c>
      <c r="K46" s="85">
        <v>0</v>
      </c>
      <c r="L46" s="85">
        <v>0.52427639619416966</v>
      </c>
      <c r="M46" s="85">
        <v>0.51909792289887913</v>
      </c>
      <c r="N46" s="85">
        <v>0.51571427535986303</v>
      </c>
      <c r="O46" s="85">
        <v>0.5446047447667306</v>
      </c>
      <c r="P46" s="85">
        <v>0.55471630705957642</v>
      </c>
      <c r="Q46" s="85">
        <v>0.54962234143866129</v>
      </c>
    </row>
    <row r="48" spans="1:17" ht="12.75" x14ac:dyDescent="0.25">
      <c r="A48" s="98" t="s">
        <v>90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1.0000000000000002</v>
      </c>
      <c r="M50" s="77">
        <f t="shared" si="0"/>
        <v>0.99999999999999978</v>
      </c>
      <c r="N50" s="77">
        <f t="shared" si="0"/>
        <v>1</v>
      </c>
      <c r="O50" s="77">
        <f t="shared" si="0"/>
        <v>1</v>
      </c>
      <c r="P50" s="77">
        <f t="shared" si="0"/>
        <v>1</v>
      </c>
      <c r="Q50" s="77">
        <f t="shared" si="0"/>
        <v>1</v>
      </c>
    </row>
    <row r="51" spans="1:17" x14ac:dyDescent="0.25">
      <c r="A51" s="76" t="s">
        <v>83</v>
      </c>
      <c r="B51" s="75">
        <f t="shared" ref="B51:Q51" si="1">IF(B$6=0,0,B$6/B$5)</f>
        <v>0</v>
      </c>
      <c r="C51" s="75">
        <f t="shared" si="1"/>
        <v>0</v>
      </c>
      <c r="D51" s="75">
        <f t="shared" si="1"/>
        <v>0</v>
      </c>
      <c r="E51" s="75">
        <f t="shared" si="1"/>
        <v>0</v>
      </c>
      <c r="F51" s="75">
        <f t="shared" si="1"/>
        <v>0</v>
      </c>
      <c r="G51" s="75">
        <f t="shared" si="1"/>
        <v>0</v>
      </c>
      <c r="H51" s="75">
        <f t="shared" si="1"/>
        <v>0</v>
      </c>
      <c r="I51" s="75">
        <f t="shared" si="1"/>
        <v>0</v>
      </c>
      <c r="J51" s="75">
        <f t="shared" si="1"/>
        <v>0</v>
      </c>
      <c r="K51" s="75">
        <f t="shared" si="1"/>
        <v>0</v>
      </c>
      <c r="L51" s="75">
        <f t="shared" si="1"/>
        <v>1.283580353343579E-2</v>
      </c>
      <c r="M51" s="75">
        <f t="shared" si="1"/>
        <v>1.2835803533435788E-2</v>
      </c>
      <c r="N51" s="75">
        <f t="shared" si="1"/>
        <v>1.283580353343579E-2</v>
      </c>
      <c r="O51" s="75">
        <f t="shared" si="1"/>
        <v>1.2835803533435788E-2</v>
      </c>
      <c r="P51" s="75">
        <f t="shared" si="1"/>
        <v>1.283580353343579E-2</v>
      </c>
      <c r="Q51" s="75">
        <f t="shared" si="1"/>
        <v>1.283580353343579E-2</v>
      </c>
    </row>
    <row r="52" spans="1:17" x14ac:dyDescent="0.25">
      <c r="A52" s="76" t="s">
        <v>82</v>
      </c>
      <c r="B52" s="75">
        <f t="shared" ref="B52:Q52" si="2">IF(B$7=0,0,B$7/B$5)</f>
        <v>0</v>
      </c>
      <c r="C52" s="75">
        <f t="shared" si="2"/>
        <v>0</v>
      </c>
      <c r="D52" s="75">
        <f t="shared" si="2"/>
        <v>0</v>
      </c>
      <c r="E52" s="75">
        <f t="shared" si="2"/>
        <v>0</v>
      </c>
      <c r="F52" s="75">
        <f t="shared" si="2"/>
        <v>0</v>
      </c>
      <c r="G52" s="75">
        <f t="shared" si="2"/>
        <v>0</v>
      </c>
      <c r="H52" s="75">
        <f t="shared" si="2"/>
        <v>0</v>
      </c>
      <c r="I52" s="75">
        <f t="shared" si="2"/>
        <v>0</v>
      </c>
      <c r="J52" s="75">
        <f t="shared" si="2"/>
        <v>0</v>
      </c>
      <c r="K52" s="75">
        <f t="shared" si="2"/>
        <v>0</v>
      </c>
      <c r="L52" s="75">
        <f t="shared" si="2"/>
        <v>4.4021152327190895E-3</v>
      </c>
      <c r="M52" s="75">
        <f t="shared" si="2"/>
        <v>4.4021152327190878E-3</v>
      </c>
      <c r="N52" s="75">
        <f t="shared" si="2"/>
        <v>4.4021152327190886E-3</v>
      </c>
      <c r="O52" s="75">
        <f t="shared" si="2"/>
        <v>4.4021152327190895E-3</v>
      </c>
      <c r="P52" s="75">
        <f t="shared" si="2"/>
        <v>4.4021152327190886E-3</v>
      </c>
      <c r="Q52" s="75">
        <f t="shared" si="2"/>
        <v>4.4021152327190886E-3</v>
      </c>
    </row>
    <row r="53" spans="1:17" x14ac:dyDescent="0.25">
      <c r="A53" s="76" t="s">
        <v>81</v>
      </c>
      <c r="B53" s="75">
        <f t="shared" ref="B53:Q53" si="3">IF(B$8=0,0,B$8/B$5)</f>
        <v>0</v>
      </c>
      <c r="C53" s="75">
        <f t="shared" si="3"/>
        <v>0</v>
      </c>
      <c r="D53" s="75">
        <f t="shared" si="3"/>
        <v>0</v>
      </c>
      <c r="E53" s="75">
        <f t="shared" si="3"/>
        <v>0</v>
      </c>
      <c r="F53" s="75">
        <f t="shared" si="3"/>
        <v>0</v>
      </c>
      <c r="G53" s="75">
        <f t="shared" si="3"/>
        <v>0</v>
      </c>
      <c r="H53" s="75">
        <f t="shared" si="3"/>
        <v>0</v>
      </c>
      <c r="I53" s="75">
        <f t="shared" si="3"/>
        <v>0</v>
      </c>
      <c r="J53" s="75">
        <f t="shared" si="3"/>
        <v>0</v>
      </c>
      <c r="K53" s="75">
        <f t="shared" si="3"/>
        <v>0</v>
      </c>
      <c r="L53" s="75">
        <f t="shared" si="3"/>
        <v>2.9597259043729913E-2</v>
      </c>
      <c r="M53" s="75">
        <f t="shared" si="3"/>
        <v>2.9597259043729902E-2</v>
      </c>
      <c r="N53" s="75">
        <f t="shared" si="3"/>
        <v>2.9597259043729913E-2</v>
      </c>
      <c r="O53" s="75">
        <f t="shared" si="3"/>
        <v>2.9597259043729906E-2</v>
      </c>
      <c r="P53" s="75">
        <f t="shared" si="3"/>
        <v>2.9597259043729913E-2</v>
      </c>
      <c r="Q53" s="75">
        <f t="shared" si="3"/>
        <v>2.9597259043729909E-2</v>
      </c>
    </row>
    <row r="54" spans="1:17" x14ac:dyDescent="0.25">
      <c r="A54" s="76" t="s">
        <v>80</v>
      </c>
      <c r="B54" s="75">
        <f t="shared" ref="B54:Q54" si="4">IF(B$9=0,0,B$9/B$5)</f>
        <v>0</v>
      </c>
      <c r="C54" s="75">
        <f t="shared" si="4"/>
        <v>0</v>
      </c>
      <c r="D54" s="75">
        <f t="shared" si="4"/>
        <v>0</v>
      </c>
      <c r="E54" s="75">
        <f t="shared" si="4"/>
        <v>0</v>
      </c>
      <c r="F54" s="75">
        <f t="shared" si="4"/>
        <v>0</v>
      </c>
      <c r="G54" s="75">
        <f t="shared" si="4"/>
        <v>0</v>
      </c>
      <c r="H54" s="75">
        <f t="shared" si="4"/>
        <v>0</v>
      </c>
      <c r="I54" s="75">
        <f t="shared" si="4"/>
        <v>0</v>
      </c>
      <c r="J54" s="75">
        <f t="shared" si="4"/>
        <v>0</v>
      </c>
      <c r="K54" s="75">
        <f t="shared" si="4"/>
        <v>0</v>
      </c>
      <c r="L54" s="75">
        <f t="shared" si="4"/>
        <v>1.3076500495860956E-2</v>
      </c>
      <c r="M54" s="75">
        <f t="shared" si="4"/>
        <v>1.3076500495860954E-2</v>
      </c>
      <c r="N54" s="75">
        <f t="shared" si="4"/>
        <v>1.3076500495860956E-2</v>
      </c>
      <c r="O54" s="75">
        <f t="shared" si="4"/>
        <v>1.3076500495860954E-2</v>
      </c>
      <c r="P54" s="75">
        <f t="shared" si="4"/>
        <v>1.3076500495860956E-2</v>
      </c>
      <c r="Q54" s="75">
        <f t="shared" si="4"/>
        <v>1.3076500495860954E-2</v>
      </c>
    </row>
    <row r="55" spans="1:17" x14ac:dyDescent="0.25">
      <c r="A55" s="76" t="s">
        <v>79</v>
      </c>
      <c r="B55" s="75">
        <f t="shared" ref="B55:Q55" si="5">IF(B$10=0,0,B$10/B$5)</f>
        <v>0</v>
      </c>
      <c r="C55" s="75">
        <f t="shared" si="5"/>
        <v>0</v>
      </c>
      <c r="D55" s="75">
        <f t="shared" si="5"/>
        <v>0</v>
      </c>
      <c r="E55" s="75">
        <f t="shared" si="5"/>
        <v>0</v>
      </c>
      <c r="F55" s="75">
        <f t="shared" si="5"/>
        <v>0</v>
      </c>
      <c r="G55" s="75">
        <f t="shared" si="5"/>
        <v>0</v>
      </c>
      <c r="H55" s="75">
        <f t="shared" si="5"/>
        <v>0</v>
      </c>
      <c r="I55" s="75">
        <f t="shared" si="5"/>
        <v>0</v>
      </c>
      <c r="J55" s="75">
        <f t="shared" si="5"/>
        <v>0</v>
      </c>
      <c r="K55" s="75">
        <f t="shared" si="5"/>
        <v>0</v>
      </c>
      <c r="L55" s="75">
        <f t="shared" si="5"/>
        <v>2.3574886325629353E-2</v>
      </c>
      <c r="M55" s="75">
        <f t="shared" si="5"/>
        <v>2.3574886325629343E-2</v>
      </c>
      <c r="N55" s="75">
        <f t="shared" si="5"/>
        <v>2.357488632562935E-2</v>
      </c>
      <c r="O55" s="75">
        <f t="shared" si="5"/>
        <v>2.3574886325629346E-2</v>
      </c>
      <c r="P55" s="75">
        <f t="shared" si="5"/>
        <v>2.3574886325629353E-2</v>
      </c>
      <c r="Q55" s="75">
        <f t="shared" si="5"/>
        <v>2.357488632562935E-2</v>
      </c>
    </row>
    <row r="56" spans="1:17" x14ac:dyDescent="0.25">
      <c r="A56" s="74" t="s">
        <v>295</v>
      </c>
      <c r="B56" s="73">
        <f t="shared" ref="B56:Q56" si="6">IF(B$15=0,0,B$15/B$5)</f>
        <v>0</v>
      </c>
      <c r="C56" s="73">
        <f t="shared" si="6"/>
        <v>0</v>
      </c>
      <c r="D56" s="73">
        <f t="shared" si="6"/>
        <v>0</v>
      </c>
      <c r="E56" s="73">
        <f t="shared" si="6"/>
        <v>0</v>
      </c>
      <c r="F56" s="73">
        <f t="shared" si="6"/>
        <v>0</v>
      </c>
      <c r="G56" s="73">
        <f t="shared" si="6"/>
        <v>0</v>
      </c>
      <c r="H56" s="73">
        <f t="shared" si="6"/>
        <v>0</v>
      </c>
      <c r="I56" s="73">
        <f t="shared" si="6"/>
        <v>0</v>
      </c>
      <c r="J56" s="73">
        <f t="shared" si="6"/>
        <v>0</v>
      </c>
      <c r="K56" s="73">
        <f t="shared" si="6"/>
        <v>0</v>
      </c>
      <c r="L56" s="73">
        <f t="shared" si="6"/>
        <v>0.2089684422952493</v>
      </c>
      <c r="M56" s="73">
        <f t="shared" si="6"/>
        <v>0.20896844229524925</v>
      </c>
      <c r="N56" s="73">
        <f t="shared" si="6"/>
        <v>0.2089684422952493</v>
      </c>
      <c r="O56" s="73">
        <f t="shared" si="6"/>
        <v>0.2089684422952493</v>
      </c>
      <c r="P56" s="73">
        <f t="shared" si="6"/>
        <v>0.20896844229524927</v>
      </c>
      <c r="Q56" s="73">
        <f t="shared" si="6"/>
        <v>0.2089684422952493</v>
      </c>
    </row>
    <row r="57" spans="1:17" x14ac:dyDescent="0.25">
      <c r="A57" s="142" t="s">
        <v>301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0.2089684422952493</v>
      </c>
      <c r="M58" s="199">
        <f t="shared" si="8"/>
        <v>0.20896844229524925</v>
      </c>
      <c r="N58" s="199">
        <f t="shared" si="8"/>
        <v>0.2089684422952493</v>
      </c>
      <c r="O58" s="199">
        <f t="shared" si="8"/>
        <v>0.2089684422952493</v>
      </c>
      <c r="P58" s="199">
        <f t="shared" si="8"/>
        <v>0.20896844229524927</v>
      </c>
      <c r="Q58" s="199">
        <f t="shared" si="8"/>
        <v>0.2089684422952493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8.6462075066076713E-2</v>
      </c>
      <c r="M59" s="200">
        <f t="shared" si="9"/>
        <v>8.6462075066076699E-2</v>
      </c>
      <c r="N59" s="200">
        <f t="shared" si="9"/>
        <v>8.6462075066076699E-2</v>
      </c>
      <c r="O59" s="200">
        <f t="shared" si="9"/>
        <v>8.6462075066076699E-2</v>
      </c>
      <c r="P59" s="200">
        <f t="shared" si="9"/>
        <v>8.6462075066076713E-2</v>
      </c>
      <c r="Q59" s="200">
        <f t="shared" si="9"/>
        <v>8.6462075066076713E-2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8.6462075066076713E-2</v>
      </c>
      <c r="M61" s="199">
        <f t="shared" si="11"/>
        <v>8.6462075066076699E-2</v>
      </c>
      <c r="N61" s="199">
        <f t="shared" si="11"/>
        <v>8.6462075066076699E-2</v>
      </c>
      <c r="O61" s="199">
        <f t="shared" si="11"/>
        <v>8.6462075066076699E-2</v>
      </c>
      <c r="P61" s="199">
        <f t="shared" si="11"/>
        <v>8.6462075066076713E-2</v>
      </c>
      <c r="Q61" s="199">
        <f t="shared" si="11"/>
        <v>8.6462075066076713E-2</v>
      </c>
    </row>
    <row r="62" spans="1:17" x14ac:dyDescent="0.25">
      <c r="A62" s="127" t="s">
        <v>293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0.25706435361717178</v>
      </c>
      <c r="M62" s="200">
        <f t="shared" si="12"/>
        <v>0.25706435361717178</v>
      </c>
      <c r="N62" s="200">
        <f t="shared" si="12"/>
        <v>0.25706435361717178</v>
      </c>
      <c r="O62" s="200">
        <f t="shared" si="12"/>
        <v>0.25706435361717184</v>
      </c>
      <c r="P62" s="200">
        <f t="shared" si="12"/>
        <v>0.25706435361717184</v>
      </c>
      <c r="Q62" s="200">
        <f t="shared" si="12"/>
        <v>0.25706435361717178</v>
      </c>
    </row>
    <row r="63" spans="1:17" x14ac:dyDescent="0.25">
      <c r="A63" s="142" t="s">
        <v>297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0.25706435361717178</v>
      </c>
      <c r="M64" s="199">
        <f t="shared" si="14"/>
        <v>0.25706435361717178</v>
      </c>
      <c r="N64" s="199">
        <f t="shared" si="14"/>
        <v>0.25706435361717178</v>
      </c>
      <c r="O64" s="199">
        <f t="shared" si="14"/>
        <v>0.25706435361717184</v>
      </c>
      <c r="P64" s="199">
        <f t="shared" si="14"/>
        <v>0.25706435361717184</v>
      </c>
      <c r="Q64" s="199">
        <f t="shared" si="14"/>
        <v>0.25706435361717178</v>
      </c>
    </row>
    <row r="65" spans="1:17" x14ac:dyDescent="0.25">
      <c r="A65" s="127" t="s">
        <v>292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0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0.13780794927605311</v>
      </c>
      <c r="M66" s="200">
        <f t="shared" si="16"/>
        <v>0.13780794927605308</v>
      </c>
      <c r="N66" s="200">
        <f t="shared" si="16"/>
        <v>0.13780794927605308</v>
      </c>
      <c r="O66" s="200">
        <f t="shared" si="16"/>
        <v>0.13780794927605308</v>
      </c>
      <c r="P66" s="200">
        <f t="shared" si="16"/>
        <v>0.13780794927605308</v>
      </c>
      <c r="Q66" s="200">
        <f t="shared" si="16"/>
        <v>0.13780794927605308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0.22621061511407409</v>
      </c>
      <c r="M67" s="71">
        <f t="shared" si="17"/>
        <v>0.22621061511407398</v>
      </c>
      <c r="N67" s="71">
        <f t="shared" si="17"/>
        <v>0.22621061511407395</v>
      </c>
      <c r="O67" s="71">
        <f t="shared" si="17"/>
        <v>0.22621061511407398</v>
      </c>
      <c r="P67" s="71">
        <f t="shared" si="17"/>
        <v>0.226210615114074</v>
      </c>
      <c r="Q67" s="71">
        <f t="shared" si="17"/>
        <v>0.22621061511407398</v>
      </c>
    </row>
    <row r="69" spans="1:17" ht="12.75" x14ac:dyDescent="0.25">
      <c r="A69" s="98" t="s">
        <v>128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53">
        <f>IF(B$5=0,0,B$5/MAE_fec!B$5)</f>
        <v>0</v>
      </c>
      <c r="C71" s="253">
        <f>IF(C$5=0,0,C$5/MAE_fec!C$5)</f>
        <v>0</v>
      </c>
      <c r="D71" s="253">
        <f>IF(D$5=0,0,D$5/MAE_fec!D$5)</f>
        <v>0</v>
      </c>
      <c r="E71" s="253">
        <f>IF(E$5=0,0,E$5/MAE_fec!E$5)</f>
        <v>0</v>
      </c>
      <c r="F71" s="253">
        <f>IF(F$5=0,0,F$5/MAE_fec!F$5)</f>
        <v>0</v>
      </c>
      <c r="G71" s="253">
        <f>IF(G$5=0,0,G$5/MAE_fec!G$5)</f>
        <v>0</v>
      </c>
      <c r="H71" s="253">
        <f>IF(H$5=0,0,H$5/MAE_fec!H$5)</f>
        <v>0</v>
      </c>
      <c r="I71" s="253">
        <f>IF(I$5=0,0,I$5/MAE_fec!I$5)</f>
        <v>0</v>
      </c>
      <c r="J71" s="253">
        <f>IF(J$5=0,0,J$5/MAE_fec!J$5)</f>
        <v>0</v>
      </c>
      <c r="K71" s="253">
        <f>IF(K$5=0,0,K$5/MAE_fec!K$5)</f>
        <v>0</v>
      </c>
      <c r="L71" s="253">
        <f>IF(L$5=0,0,L$5/MAE_fec!L$5)</f>
        <v>0.24520999193390267</v>
      </c>
      <c r="M71" s="253">
        <f>IF(M$5=0,0,M$5/MAE_fec!M$5)</f>
        <v>0.24520999193390275</v>
      </c>
      <c r="N71" s="253">
        <f>IF(N$5=0,0,N$5/MAE_fec!N$5)</f>
        <v>0.24582370460580827</v>
      </c>
      <c r="O71" s="253">
        <f>IF(O$5=0,0,O$5/MAE_fec!O$5)</f>
        <v>0.24582370460580827</v>
      </c>
      <c r="P71" s="253">
        <f>IF(P$5=0,0,P$5/MAE_fec!P$5)</f>
        <v>0.24582370460580827</v>
      </c>
      <c r="Q71" s="253">
        <f>IF(Q$5=0,0,Q$5/MAE_fec!Q$5)</f>
        <v>0.24582370460580827</v>
      </c>
    </row>
    <row r="72" spans="1:17" x14ac:dyDescent="0.25">
      <c r="A72" s="76" t="s">
        <v>83</v>
      </c>
      <c r="B72" s="308">
        <f>IF(B$6=0,0,B$6/MAE_fec!B$6)</f>
        <v>0</v>
      </c>
      <c r="C72" s="308">
        <f>IF(C$6=0,0,C$6/MAE_fec!C$6)</f>
        <v>0</v>
      </c>
      <c r="D72" s="308">
        <f>IF(D$6=0,0,D$6/MAE_fec!D$6)</f>
        <v>0</v>
      </c>
      <c r="E72" s="308">
        <f>IF(E$6=0,0,E$6/MAE_fec!E$6)</f>
        <v>0</v>
      </c>
      <c r="F72" s="308">
        <f>IF(F$6=0,0,F$6/MAE_fec!F$6)</f>
        <v>0</v>
      </c>
      <c r="G72" s="308">
        <f>IF(G$6=0,0,G$6/MAE_fec!G$6)</f>
        <v>0</v>
      </c>
      <c r="H72" s="308">
        <f>IF(H$6=0,0,H$6/MAE_fec!H$6)</f>
        <v>0</v>
      </c>
      <c r="I72" s="308">
        <f>IF(I$6=0,0,I$6/MAE_fec!I$6)</f>
        <v>0</v>
      </c>
      <c r="J72" s="308">
        <f>IF(J$6=0,0,J$6/MAE_fec!J$6)</f>
        <v>0</v>
      </c>
      <c r="K72" s="308">
        <f>IF(K$6=0,0,K$6/MAE_fec!K$6)</f>
        <v>0</v>
      </c>
      <c r="L72" s="308">
        <f>IF(L$6=0,0,L$6/MAE_fec!L$6)</f>
        <v>0.19749040582025412</v>
      </c>
      <c r="M72" s="308">
        <f>IF(M$6=0,0,M$6/MAE_fec!M$6)</f>
        <v>0.19749040582025415</v>
      </c>
      <c r="N72" s="308">
        <f>IF(N$6=0,0,N$6/MAE_fec!N$6)</f>
        <v>0.19798468569717012</v>
      </c>
      <c r="O72" s="308">
        <f>IF(O$6=0,0,O$6/MAE_fec!O$6)</f>
        <v>0.19798468569717012</v>
      </c>
      <c r="P72" s="308">
        <f>IF(P$6=0,0,P$6/MAE_fec!P$6)</f>
        <v>0.19798468569717012</v>
      </c>
      <c r="Q72" s="308">
        <f>IF(Q$6=0,0,Q$6/MAE_fec!Q$6)</f>
        <v>0.19798468569717015</v>
      </c>
    </row>
    <row r="73" spans="1:17" x14ac:dyDescent="0.25">
      <c r="A73" s="76" t="s">
        <v>82</v>
      </c>
      <c r="B73" s="308">
        <f>IF(B$7=0,0,B$7/MAE_fec!B$7)</f>
        <v>0</v>
      </c>
      <c r="C73" s="308">
        <f>IF(C$7=0,0,C$7/MAE_fec!C$7)</f>
        <v>0</v>
      </c>
      <c r="D73" s="308">
        <f>IF(D$7=0,0,D$7/MAE_fec!D$7)</f>
        <v>0</v>
      </c>
      <c r="E73" s="308">
        <f>IF(E$7=0,0,E$7/MAE_fec!E$7)</f>
        <v>0</v>
      </c>
      <c r="F73" s="308">
        <f>IF(F$7=0,0,F$7/MAE_fec!F$7)</f>
        <v>0</v>
      </c>
      <c r="G73" s="308">
        <f>IF(G$7=0,0,G$7/MAE_fec!G$7)</f>
        <v>0</v>
      </c>
      <c r="H73" s="308">
        <f>IF(H$7=0,0,H$7/MAE_fec!H$7)</f>
        <v>0</v>
      </c>
      <c r="I73" s="308">
        <f>IF(I$7=0,0,I$7/MAE_fec!I$7)</f>
        <v>0</v>
      </c>
      <c r="J73" s="308">
        <f>IF(J$7=0,0,J$7/MAE_fec!J$7)</f>
        <v>0</v>
      </c>
      <c r="K73" s="308">
        <f>IF(K$7=0,0,K$7/MAE_fec!K$7)</f>
        <v>0</v>
      </c>
      <c r="L73" s="308">
        <f>IF(L$7=0,0,L$7/MAE_fec!L$7)</f>
        <v>4.9801845828705074E-2</v>
      </c>
      <c r="M73" s="308">
        <f>IF(M$7=0,0,M$7/MAE_fec!M$7)</f>
        <v>4.9801845828705074E-2</v>
      </c>
      <c r="N73" s="308">
        <f>IF(N$7=0,0,N$7/MAE_fec!N$7)</f>
        <v>4.9926490112685157E-2</v>
      </c>
      <c r="O73" s="308">
        <f>IF(O$7=0,0,O$7/MAE_fec!O$7)</f>
        <v>4.9926490112685171E-2</v>
      </c>
      <c r="P73" s="308">
        <f>IF(P$7=0,0,P$7/MAE_fec!P$7)</f>
        <v>4.9926490112685164E-2</v>
      </c>
      <c r="Q73" s="308">
        <f>IF(Q$7=0,0,Q$7/MAE_fec!Q$7)</f>
        <v>4.9926490112685157E-2</v>
      </c>
    </row>
    <row r="74" spans="1:17" x14ac:dyDescent="0.25">
      <c r="A74" s="76" t="s">
        <v>81</v>
      </c>
      <c r="B74" s="308">
        <f>IF(B$8=0,0,B$8/MAE_fec!B$8)</f>
        <v>0</v>
      </c>
      <c r="C74" s="308">
        <f>IF(C$8=0,0,C$8/MAE_fec!C$8)</f>
        <v>0</v>
      </c>
      <c r="D74" s="308">
        <f>IF(D$8=0,0,D$8/MAE_fec!D$8)</f>
        <v>0</v>
      </c>
      <c r="E74" s="308">
        <f>IF(E$8=0,0,E$8/MAE_fec!E$8)</f>
        <v>0</v>
      </c>
      <c r="F74" s="308">
        <f>IF(F$8=0,0,F$8/MAE_fec!F$8)</f>
        <v>0</v>
      </c>
      <c r="G74" s="308">
        <f>IF(G$8=0,0,G$8/MAE_fec!G$8)</f>
        <v>0</v>
      </c>
      <c r="H74" s="308">
        <f>IF(H$8=0,0,H$8/MAE_fec!H$8)</f>
        <v>0</v>
      </c>
      <c r="I74" s="308">
        <f>IF(I$8=0,0,I$8/MAE_fec!I$8)</f>
        <v>0</v>
      </c>
      <c r="J74" s="308">
        <f>IF(J$8=0,0,J$8/MAE_fec!J$8)</f>
        <v>0</v>
      </c>
      <c r="K74" s="308">
        <f>IF(K$8=0,0,K$8/MAE_fec!K$8)</f>
        <v>0</v>
      </c>
      <c r="L74" s="308">
        <f>IF(L$8=0,0,L$8/MAE_fec!L$8)</f>
        <v>0.27105982461699529</v>
      </c>
      <c r="M74" s="308">
        <f>IF(M$8=0,0,M$8/MAE_fec!M$8)</f>
        <v>0.27105982461699524</v>
      </c>
      <c r="N74" s="308">
        <f>IF(N$8=0,0,N$8/MAE_fec!N$8)</f>
        <v>0.27173823436653272</v>
      </c>
      <c r="O74" s="308">
        <f>IF(O$8=0,0,O$8/MAE_fec!O$8)</f>
        <v>0.27173823436653266</v>
      </c>
      <c r="P74" s="308">
        <f>IF(P$8=0,0,P$8/MAE_fec!P$8)</f>
        <v>0.27173823436653266</v>
      </c>
      <c r="Q74" s="308">
        <f>IF(Q$8=0,0,Q$8/MAE_fec!Q$8)</f>
        <v>0.27173823436653266</v>
      </c>
    </row>
    <row r="75" spans="1:17" x14ac:dyDescent="0.25">
      <c r="A75" s="76" t="s">
        <v>80</v>
      </c>
      <c r="B75" s="308">
        <f>IF(B$9=0,0,B$9/MAE_fec!B$9)</f>
        <v>0</v>
      </c>
      <c r="C75" s="308">
        <f>IF(C$9=0,0,C$9/MAE_fec!C$9)</f>
        <v>0</v>
      </c>
      <c r="D75" s="308">
        <f>IF(D$9=0,0,D$9/MAE_fec!D$9)</f>
        <v>0</v>
      </c>
      <c r="E75" s="308">
        <f>IF(E$9=0,0,E$9/MAE_fec!E$9)</f>
        <v>0</v>
      </c>
      <c r="F75" s="308">
        <f>IF(F$9=0,0,F$9/MAE_fec!F$9)</f>
        <v>0</v>
      </c>
      <c r="G75" s="308">
        <f>IF(G$9=0,0,G$9/MAE_fec!G$9)</f>
        <v>0</v>
      </c>
      <c r="H75" s="308">
        <f>IF(H$9=0,0,H$9/MAE_fec!H$9)</f>
        <v>0</v>
      </c>
      <c r="I75" s="308">
        <f>IF(I$9=0,0,I$9/MAE_fec!I$9)</f>
        <v>0</v>
      </c>
      <c r="J75" s="308">
        <f>IF(J$9=0,0,J$9/MAE_fec!J$9)</f>
        <v>0</v>
      </c>
      <c r="K75" s="308">
        <f>IF(K$9=0,0,K$9/MAE_fec!K$9)</f>
        <v>0</v>
      </c>
      <c r="L75" s="308">
        <f>IF(L$9=0,0,L$9/MAE_fec!L$9)</f>
        <v>0.19345552453737816</v>
      </c>
      <c r="M75" s="308">
        <f>IF(M$9=0,0,M$9/MAE_fec!M$9)</f>
        <v>0.19345552453737816</v>
      </c>
      <c r="N75" s="308">
        <f>IF(N$9=0,0,N$9/MAE_fec!N$9)</f>
        <v>0.19393970589525172</v>
      </c>
      <c r="O75" s="308">
        <f>IF(O$9=0,0,O$9/MAE_fec!O$9)</f>
        <v>0.19393970589525172</v>
      </c>
      <c r="P75" s="308">
        <f>IF(P$9=0,0,P$9/MAE_fec!P$9)</f>
        <v>0.19393970589525172</v>
      </c>
      <c r="Q75" s="308">
        <f>IF(Q$9=0,0,Q$9/MAE_fec!Q$9)</f>
        <v>0.1939397058952517</v>
      </c>
    </row>
    <row r="76" spans="1:17" x14ac:dyDescent="0.25">
      <c r="A76" s="76" t="s">
        <v>79</v>
      </c>
      <c r="B76" s="308">
        <f>IF(B$10=0,0,B$10/MAE_fec!B$10)</f>
        <v>0</v>
      </c>
      <c r="C76" s="308">
        <f>IF(C$10=0,0,C$10/MAE_fec!C$10)</f>
        <v>0</v>
      </c>
      <c r="D76" s="308">
        <f>IF(D$10=0,0,D$10/MAE_fec!D$10)</f>
        <v>0</v>
      </c>
      <c r="E76" s="308">
        <f>IF(E$10=0,0,E$10/MAE_fec!E$10)</f>
        <v>0</v>
      </c>
      <c r="F76" s="308">
        <f>IF(F$10=0,0,F$10/MAE_fec!F$10)</f>
        <v>0</v>
      </c>
      <c r="G76" s="308">
        <f>IF(G$10=0,0,G$10/MAE_fec!G$10)</f>
        <v>0</v>
      </c>
      <c r="H76" s="308">
        <f>IF(H$10=0,0,H$10/MAE_fec!H$10)</f>
        <v>0</v>
      </c>
      <c r="I76" s="308">
        <f>IF(I$10=0,0,I$10/MAE_fec!I$10)</f>
        <v>0</v>
      </c>
      <c r="J76" s="308">
        <f>IF(J$10=0,0,J$10/MAE_fec!J$10)</f>
        <v>0</v>
      </c>
      <c r="K76" s="308">
        <f>IF(K$10=0,0,K$10/MAE_fec!K$10)</f>
        <v>0</v>
      </c>
      <c r="L76" s="308">
        <f>IF(L$10=0,0,L$10/MAE_fec!L$10)</f>
        <v>0.33585266049613444</v>
      </c>
      <c r="M76" s="308">
        <f>IF(M$10=0,0,M$10/MAE_fec!M$10)</f>
        <v>0.33585266049613438</v>
      </c>
      <c r="N76" s="308">
        <f>IF(N$10=0,0,N$10/MAE_fec!N$10)</f>
        <v>0.33669323404704921</v>
      </c>
      <c r="O76" s="308">
        <f>IF(O$10=0,0,O$10/MAE_fec!O$10)</f>
        <v>0.33669323404704926</v>
      </c>
      <c r="P76" s="308">
        <f>IF(P$10=0,0,P$10/MAE_fec!P$10)</f>
        <v>0.33669323404704921</v>
      </c>
      <c r="Q76" s="308">
        <f>IF(Q$10=0,0,Q$10/MAE_fec!Q$10)</f>
        <v>0.33669323404704921</v>
      </c>
    </row>
    <row r="77" spans="1:17" x14ac:dyDescent="0.25">
      <c r="A77" s="74" t="s">
        <v>295</v>
      </c>
      <c r="B77" s="307">
        <f>IF(B$15=0,0,B$15/MAE_fec!B$15)</f>
        <v>0</v>
      </c>
      <c r="C77" s="307">
        <f>IF(C$15=0,0,C$15/MAE_fec!C$15)</f>
        <v>0</v>
      </c>
      <c r="D77" s="307">
        <f>IF(D$15=0,0,D$15/MAE_fec!D$15)</f>
        <v>0</v>
      </c>
      <c r="E77" s="307">
        <f>IF(E$15=0,0,E$15/MAE_fec!E$15)</f>
        <v>0</v>
      </c>
      <c r="F77" s="307">
        <f>IF(F$15=0,0,F$15/MAE_fec!F$15)</f>
        <v>0</v>
      </c>
      <c r="G77" s="307">
        <f>IF(G$15=0,0,G$15/MAE_fec!G$15)</f>
        <v>0</v>
      </c>
      <c r="H77" s="307">
        <f>IF(H$15=0,0,H$15/MAE_fec!H$15)</f>
        <v>0</v>
      </c>
      <c r="I77" s="307">
        <f>IF(I$15=0,0,I$15/MAE_fec!I$15)</f>
        <v>0</v>
      </c>
      <c r="J77" s="307">
        <f>IF(J$15=0,0,J$15/MAE_fec!J$15)</f>
        <v>0</v>
      </c>
      <c r="K77" s="307">
        <f>IF(K$15=0,0,K$15/MAE_fec!K$15)</f>
        <v>0</v>
      </c>
      <c r="L77" s="307">
        <f>IF(L$15=0,0,L$15/MAE_fec!L$15)</f>
        <v>0.27468084240540802</v>
      </c>
      <c r="M77" s="307">
        <f>IF(M$15=0,0,M$15/MAE_fec!M$15)</f>
        <v>0.27468084240540802</v>
      </c>
      <c r="N77" s="307">
        <f>IF(N$15=0,0,N$15/MAE_fec!N$15)</f>
        <v>0.27536831485457047</v>
      </c>
      <c r="O77" s="307">
        <f>IF(O$15=0,0,O$15/MAE_fec!O$15)</f>
        <v>0.27536831485457047</v>
      </c>
      <c r="P77" s="307">
        <f>IF(P$15=0,0,P$15/MAE_fec!P$15)</f>
        <v>0.27536831485457042</v>
      </c>
      <c r="Q77" s="307">
        <f>IF(Q$15=0,0,Q$15/MAE_fec!Q$15)</f>
        <v>0.27536831485457042</v>
      </c>
    </row>
    <row r="78" spans="1:17" x14ac:dyDescent="0.25">
      <c r="A78" s="127" t="s">
        <v>294</v>
      </c>
      <c r="B78" s="305">
        <f>IF(B$23=0,0,B$23/MAE_fec!B$23)</f>
        <v>0</v>
      </c>
      <c r="C78" s="305">
        <f>IF(C$23=0,0,C$23/MAE_fec!C$23)</f>
        <v>0</v>
      </c>
      <c r="D78" s="305">
        <f>IF(D$23=0,0,D$23/MAE_fec!D$23)</f>
        <v>0</v>
      </c>
      <c r="E78" s="305">
        <f>IF(E$23=0,0,E$23/MAE_fec!E$23)</f>
        <v>0</v>
      </c>
      <c r="F78" s="305">
        <f>IF(F$23=0,0,F$23/MAE_fec!F$23)</f>
        <v>0</v>
      </c>
      <c r="G78" s="305">
        <f>IF(G$23=0,0,G$23/MAE_fec!G$23)</f>
        <v>0</v>
      </c>
      <c r="H78" s="305">
        <f>IF(H$23=0,0,H$23/MAE_fec!H$23)</f>
        <v>0</v>
      </c>
      <c r="I78" s="305">
        <f>IF(I$23=0,0,I$23/MAE_fec!I$23)</f>
        <v>0</v>
      </c>
      <c r="J78" s="305">
        <f>IF(J$23=0,0,J$23/MAE_fec!J$23)</f>
        <v>0</v>
      </c>
      <c r="K78" s="305">
        <f>IF(K$23=0,0,K$23/MAE_fec!K$23)</f>
        <v>0</v>
      </c>
      <c r="L78" s="305">
        <f>IF(L$23=0,0,L$23/MAE_fec!L$23)</f>
        <v>0.23398738427127352</v>
      </c>
      <c r="M78" s="305">
        <f>IF(M$23=0,0,M$23/MAE_fec!M$23)</f>
        <v>0.23398738427127352</v>
      </c>
      <c r="N78" s="305">
        <f>IF(N$23=0,0,N$23/MAE_fec!N$23)</f>
        <v>0.23457300895018962</v>
      </c>
      <c r="O78" s="305">
        <f>IF(O$23=0,0,O$23/MAE_fec!O$23)</f>
        <v>0.23457300895018965</v>
      </c>
      <c r="P78" s="305">
        <f>IF(P$23=0,0,P$23/MAE_fec!P$23)</f>
        <v>0.23457300895018962</v>
      </c>
      <c r="Q78" s="305">
        <f>IF(Q$23=0,0,Q$23/MAE_fec!Q$23)</f>
        <v>0.23457300895018965</v>
      </c>
    </row>
    <row r="79" spans="1:17" x14ac:dyDescent="0.25">
      <c r="A79" s="127" t="s">
        <v>293</v>
      </c>
      <c r="B79" s="305">
        <f>IF(B$26=0,0,B$26/MAE_fec!B$26)</f>
        <v>0</v>
      </c>
      <c r="C79" s="305">
        <f>IF(C$26=0,0,C$26/MAE_fec!C$26)</f>
        <v>0</v>
      </c>
      <c r="D79" s="305">
        <f>IF(D$26=0,0,D$26/MAE_fec!D$26)</f>
        <v>0</v>
      </c>
      <c r="E79" s="305">
        <f>IF(E$26=0,0,E$26/MAE_fec!E$26)</f>
        <v>0</v>
      </c>
      <c r="F79" s="305">
        <f>IF(F$26=0,0,F$26/MAE_fec!F$26)</f>
        <v>0</v>
      </c>
      <c r="G79" s="305">
        <f>IF(G$26=0,0,G$26/MAE_fec!G$26)</f>
        <v>0</v>
      </c>
      <c r="H79" s="305">
        <f>IF(H$26=0,0,H$26/MAE_fec!H$26)</f>
        <v>0</v>
      </c>
      <c r="I79" s="305">
        <f>IF(I$26=0,0,I$26/MAE_fec!I$26)</f>
        <v>0</v>
      </c>
      <c r="J79" s="305">
        <f>IF(J$26=0,0,J$26/MAE_fec!J$26)</f>
        <v>0</v>
      </c>
      <c r="K79" s="305">
        <f>IF(K$26=0,0,K$26/MAE_fec!K$26)</f>
        <v>0</v>
      </c>
      <c r="L79" s="305">
        <f>IF(L$26=0,0,L$26/MAE_fec!L$26)</f>
        <v>0.23653072540465692</v>
      </c>
      <c r="M79" s="305">
        <f>IF(M$26=0,0,M$26/MAE_fec!M$26)</f>
        <v>0.23653072540465697</v>
      </c>
      <c r="N79" s="305">
        <f>IF(N$26=0,0,N$26/MAE_fec!N$26)</f>
        <v>0.23712271556921344</v>
      </c>
      <c r="O79" s="305">
        <f>IF(O$26=0,0,O$26/MAE_fec!O$26)</f>
        <v>0.23712271556921347</v>
      </c>
      <c r="P79" s="305">
        <f>IF(P$26=0,0,P$26/MAE_fec!P$26)</f>
        <v>0.23712271556921344</v>
      </c>
      <c r="Q79" s="305">
        <f>IF(Q$26=0,0,Q$26/MAE_fec!Q$26)</f>
        <v>0.23712271556921344</v>
      </c>
    </row>
    <row r="80" spans="1:17" x14ac:dyDescent="0.25">
      <c r="A80" s="127" t="s">
        <v>292</v>
      </c>
      <c r="B80" s="305">
        <f>IF(B$34=0,0,B$34/MAE_fec!B$34)</f>
        <v>0</v>
      </c>
      <c r="C80" s="305">
        <f>IF(C$34=0,0,C$34/MAE_fec!C$34)</f>
        <v>0</v>
      </c>
      <c r="D80" s="305">
        <f>IF(D$34=0,0,D$34/MAE_fec!D$34)</f>
        <v>0</v>
      </c>
      <c r="E80" s="305">
        <f>IF(E$34=0,0,E$34/MAE_fec!E$34)</f>
        <v>0</v>
      </c>
      <c r="F80" s="305">
        <f>IF(F$34=0,0,F$34/MAE_fec!F$34)</f>
        <v>0</v>
      </c>
      <c r="G80" s="305">
        <f>IF(G$34=0,0,G$34/MAE_fec!G$34)</f>
        <v>0</v>
      </c>
      <c r="H80" s="305">
        <f>IF(H$34=0,0,H$34/MAE_fec!H$34)</f>
        <v>0</v>
      </c>
      <c r="I80" s="305">
        <f>IF(I$34=0,0,I$34/MAE_fec!I$34)</f>
        <v>0</v>
      </c>
      <c r="J80" s="305">
        <f>IF(J$34=0,0,J$34/MAE_fec!J$34)</f>
        <v>0</v>
      </c>
      <c r="K80" s="305">
        <f>IF(K$34=0,0,K$34/MAE_fec!K$34)</f>
        <v>0</v>
      </c>
      <c r="L80" s="305">
        <f>IF(L$34=0,0,L$34/MAE_fec!L$34)</f>
        <v>0</v>
      </c>
      <c r="M80" s="305">
        <f>IF(M$34=0,0,M$34/MAE_fec!M$34)</f>
        <v>0</v>
      </c>
      <c r="N80" s="305">
        <f>IF(N$34=0,0,N$34/MAE_fec!N$34)</f>
        <v>0</v>
      </c>
      <c r="O80" s="305">
        <f>IF(O$34=0,0,O$34/MAE_fec!O$34)</f>
        <v>0</v>
      </c>
      <c r="P80" s="305">
        <f>IF(P$34=0,0,P$34/MAE_fec!P$34)</f>
        <v>0</v>
      </c>
      <c r="Q80" s="305">
        <f>IF(Q$34=0,0,Q$34/MAE_fec!Q$34)</f>
        <v>0</v>
      </c>
    </row>
    <row r="81" spans="1:17" x14ac:dyDescent="0.25">
      <c r="A81" s="127" t="s">
        <v>291</v>
      </c>
      <c r="B81" s="305">
        <f>IF(B$45=0,0,B$45/MAE_fec!B$45)</f>
        <v>0</v>
      </c>
      <c r="C81" s="305">
        <f>IF(C$45=0,0,C$45/MAE_fec!C$45)</f>
        <v>0</v>
      </c>
      <c r="D81" s="305">
        <f>IF(D$45=0,0,D$45/MAE_fec!D$45)</f>
        <v>0</v>
      </c>
      <c r="E81" s="305">
        <f>IF(E$45=0,0,E$45/MAE_fec!E$45)</f>
        <v>0</v>
      </c>
      <c r="F81" s="305">
        <f>IF(F$45=0,0,F$45/MAE_fec!F$45)</f>
        <v>0</v>
      </c>
      <c r="G81" s="305">
        <f>IF(G$45=0,0,G$45/MAE_fec!G$45)</f>
        <v>0</v>
      </c>
      <c r="H81" s="305">
        <f>IF(H$45=0,0,H$45/MAE_fec!H$45)</f>
        <v>0</v>
      </c>
      <c r="I81" s="305">
        <f>IF(I$45=0,0,I$45/MAE_fec!I$45)</f>
        <v>0</v>
      </c>
      <c r="J81" s="305">
        <f>IF(J$45=0,0,J$45/MAE_fec!J$45)</f>
        <v>0</v>
      </c>
      <c r="K81" s="305">
        <f>IF(K$45=0,0,K$45/MAE_fec!K$45)</f>
        <v>0</v>
      </c>
      <c r="L81" s="305">
        <f>IF(L$45=0,0,L$45/MAE_fec!L$45)</f>
        <v>0.26416710567910706</v>
      </c>
      <c r="M81" s="305">
        <f>IF(M$45=0,0,M$45/MAE_fec!M$45)</f>
        <v>0.26416710567910706</v>
      </c>
      <c r="N81" s="305">
        <f>IF(N$45=0,0,N$45/MAE_fec!N$45)</f>
        <v>0.26482826430065126</v>
      </c>
      <c r="O81" s="305">
        <f>IF(O$45=0,0,O$45/MAE_fec!O$45)</f>
        <v>0.26482826430065126</v>
      </c>
      <c r="P81" s="305">
        <f>IF(P$45=0,0,P$45/MAE_fec!P$45)</f>
        <v>0.26482826430065121</v>
      </c>
      <c r="Q81" s="305">
        <f>IF(Q$45=0,0,Q$45/MAE_fec!Q$45)</f>
        <v>0.26482826430065121</v>
      </c>
    </row>
    <row r="82" spans="1:17" x14ac:dyDescent="0.25">
      <c r="A82" s="72" t="s">
        <v>290</v>
      </c>
      <c r="B82" s="304">
        <f>IF(B$46=0,0,B$46/MAE_fec!B$46)</f>
        <v>0</v>
      </c>
      <c r="C82" s="304">
        <f>IF(C$46=0,0,C$46/MAE_fec!C$46)</f>
        <v>0</v>
      </c>
      <c r="D82" s="304">
        <f>IF(D$46=0,0,D$46/MAE_fec!D$46)</f>
        <v>0</v>
      </c>
      <c r="E82" s="304">
        <f>IF(E$46=0,0,E$46/MAE_fec!E$46)</f>
        <v>0</v>
      </c>
      <c r="F82" s="304">
        <f>IF(F$46=0,0,F$46/MAE_fec!F$46)</f>
        <v>0</v>
      </c>
      <c r="G82" s="304">
        <f>IF(G$46=0,0,G$46/MAE_fec!G$46)</f>
        <v>0</v>
      </c>
      <c r="H82" s="304">
        <f>IF(H$46=0,0,H$46/MAE_fec!H$46)</f>
        <v>0</v>
      </c>
      <c r="I82" s="304">
        <f>IF(I$46=0,0,I$46/MAE_fec!I$46)</f>
        <v>0</v>
      </c>
      <c r="J82" s="304">
        <f>IF(J$46=0,0,J$46/MAE_fec!J$46)</f>
        <v>0</v>
      </c>
      <c r="K82" s="304">
        <f>IF(K$46=0,0,K$46/MAE_fec!K$46)</f>
        <v>0</v>
      </c>
      <c r="L82" s="304">
        <f>IF(L$46=0,0,L$46/MAE_fec!L$46)</f>
        <v>0.24090451717004702</v>
      </c>
      <c r="M82" s="304">
        <f>IF(M$46=0,0,M$46/MAE_fec!M$46)</f>
        <v>0.24090451717004702</v>
      </c>
      <c r="N82" s="304">
        <f>IF(N$46=0,0,N$46/MAE_fec!N$46)</f>
        <v>0.24150745408032756</v>
      </c>
      <c r="O82" s="304">
        <f>IF(O$46=0,0,O$46/MAE_fec!O$46)</f>
        <v>0.24150745408032753</v>
      </c>
      <c r="P82" s="304">
        <f>IF(P$46=0,0,P$46/MAE_fec!P$46)</f>
        <v>0.24150745408032759</v>
      </c>
      <c r="Q82" s="304">
        <f>IF(Q$46=0,0,Q$46/MAE_fec!Q$46)</f>
        <v>0.24150745408032756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tabColor theme="6" tint="0.59999389629810485"/>
    <pageSetUpPr fitToPage="1"/>
  </sheetPr>
  <dimension ref="A1:Q82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295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0</v>
      </c>
      <c r="L15" s="204">
        <v>0</v>
      </c>
      <c r="M15" s="204">
        <v>0</v>
      </c>
      <c r="N15" s="204">
        <v>0</v>
      </c>
      <c r="O15" s="204">
        <v>0</v>
      </c>
      <c r="P15" s="204">
        <v>0</v>
      </c>
      <c r="Q15" s="204">
        <v>0</v>
      </c>
    </row>
    <row r="16" spans="1:17" x14ac:dyDescent="0.25">
      <c r="A16" s="152" t="s">
        <v>301</v>
      </c>
      <c r="B16" s="264">
        <v>0</v>
      </c>
      <c r="C16" s="264">
        <v>0</v>
      </c>
      <c r="D16" s="264">
        <v>0</v>
      </c>
      <c r="E16" s="264">
        <v>0</v>
      </c>
      <c r="F16" s="264">
        <v>0</v>
      </c>
      <c r="G16" s="264">
        <v>0</v>
      </c>
      <c r="H16" s="264">
        <v>0</v>
      </c>
      <c r="I16" s="264">
        <v>0</v>
      </c>
      <c r="J16" s="264">
        <v>0</v>
      </c>
      <c r="K16" s="264">
        <v>0</v>
      </c>
      <c r="L16" s="264">
        <v>0</v>
      </c>
      <c r="M16" s="264">
        <v>0</v>
      </c>
      <c r="N16" s="264">
        <v>0</v>
      </c>
      <c r="O16" s="264">
        <v>0</v>
      </c>
      <c r="P16" s="264">
        <v>0</v>
      </c>
      <c r="Q16" s="264">
        <v>0</v>
      </c>
    </row>
    <row r="17" spans="1:17" x14ac:dyDescent="0.25">
      <c r="A17" s="154" t="s">
        <v>33</v>
      </c>
      <c r="B17" s="83">
        <v>0</v>
      </c>
      <c r="C17" s="83">
        <v>0</v>
      </c>
      <c r="D17" s="83">
        <v>0</v>
      </c>
      <c r="E17" s="83">
        <v>0</v>
      </c>
      <c r="F17" s="83">
        <v>0</v>
      </c>
      <c r="G17" s="83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3">
        <v>0</v>
      </c>
      <c r="N17" s="83">
        <v>0</v>
      </c>
      <c r="O17" s="83">
        <v>0</v>
      </c>
      <c r="P17" s="83">
        <v>0</v>
      </c>
      <c r="Q17" s="83">
        <v>0</v>
      </c>
    </row>
    <row r="18" spans="1:17" x14ac:dyDescent="0.25">
      <c r="A18" s="154" t="s">
        <v>30</v>
      </c>
      <c r="B18" s="83">
        <v>0</v>
      </c>
      <c r="C18" s="83">
        <v>0</v>
      </c>
      <c r="D18" s="83">
        <v>0</v>
      </c>
      <c r="E18" s="83">
        <v>0</v>
      </c>
      <c r="F18" s="83">
        <v>0</v>
      </c>
      <c r="G18" s="83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3">
        <v>0</v>
      </c>
      <c r="N18" s="83">
        <v>0</v>
      </c>
      <c r="O18" s="83">
        <v>0</v>
      </c>
      <c r="P18" s="83">
        <v>0</v>
      </c>
      <c r="Q18" s="83">
        <v>0</v>
      </c>
    </row>
    <row r="19" spans="1:17" x14ac:dyDescent="0.25">
      <c r="A19" s="154" t="s">
        <v>125</v>
      </c>
      <c r="B19" s="83">
        <v>0</v>
      </c>
      <c r="C19" s="83">
        <v>0</v>
      </c>
      <c r="D19" s="83">
        <v>0</v>
      </c>
      <c r="E19" s="83">
        <v>0</v>
      </c>
      <c r="F19" s="83">
        <v>0</v>
      </c>
      <c r="G19" s="83">
        <v>0</v>
      </c>
      <c r="H19" s="83">
        <v>0</v>
      </c>
      <c r="I19" s="83">
        <v>0</v>
      </c>
      <c r="J19" s="83">
        <v>0</v>
      </c>
      <c r="K19" s="83">
        <v>0</v>
      </c>
      <c r="L19" s="83">
        <v>0</v>
      </c>
      <c r="M19" s="83">
        <v>0</v>
      </c>
      <c r="N19" s="83">
        <v>0</v>
      </c>
      <c r="O19" s="83">
        <v>0</v>
      </c>
      <c r="P19" s="83">
        <v>0</v>
      </c>
      <c r="Q19" s="83">
        <v>0</v>
      </c>
    </row>
    <row r="20" spans="1:17" x14ac:dyDescent="0.25">
      <c r="A20" s="154" t="s">
        <v>29</v>
      </c>
      <c r="B20" s="83">
        <v>0</v>
      </c>
      <c r="C20" s="83">
        <v>0</v>
      </c>
      <c r="D20" s="83">
        <v>0</v>
      </c>
      <c r="E20" s="83">
        <v>0</v>
      </c>
      <c r="F20" s="83">
        <v>0</v>
      </c>
      <c r="G20" s="83">
        <v>0</v>
      </c>
      <c r="H20" s="83">
        <v>0</v>
      </c>
      <c r="I20" s="83">
        <v>0</v>
      </c>
      <c r="J20" s="83">
        <v>0</v>
      </c>
      <c r="K20" s="83">
        <v>0</v>
      </c>
      <c r="L20" s="83">
        <v>0</v>
      </c>
      <c r="M20" s="83">
        <v>0</v>
      </c>
      <c r="N20" s="83">
        <v>0</v>
      </c>
      <c r="O20" s="83">
        <v>0</v>
      </c>
      <c r="P20" s="83">
        <v>0</v>
      </c>
      <c r="Q20" s="83">
        <v>0</v>
      </c>
    </row>
    <row r="21" spans="1:17" x14ac:dyDescent="0.25">
      <c r="A21" s="154" t="s">
        <v>26</v>
      </c>
      <c r="B21" s="83">
        <v>0</v>
      </c>
      <c r="C21" s="83">
        <v>0</v>
      </c>
      <c r="D21" s="83">
        <v>0</v>
      </c>
      <c r="E21" s="83">
        <v>0</v>
      </c>
      <c r="F21" s="83">
        <v>0</v>
      </c>
      <c r="G21" s="83">
        <v>0</v>
      </c>
      <c r="H21" s="83">
        <v>0</v>
      </c>
      <c r="I21" s="83">
        <v>0</v>
      </c>
      <c r="J21" s="83">
        <v>0</v>
      </c>
      <c r="K21" s="83">
        <v>0</v>
      </c>
      <c r="L21" s="83">
        <v>0</v>
      </c>
      <c r="M21" s="83">
        <v>0</v>
      </c>
      <c r="N21" s="83">
        <v>0</v>
      </c>
      <c r="O21" s="83">
        <v>0</v>
      </c>
      <c r="P21" s="83">
        <v>0</v>
      </c>
      <c r="Q21" s="83">
        <v>0</v>
      </c>
    </row>
    <row r="22" spans="1:17" x14ac:dyDescent="0.25">
      <c r="A22" s="152" t="s">
        <v>300</v>
      </c>
      <c r="B22" s="264">
        <v>0</v>
      </c>
      <c r="C22" s="264">
        <v>0</v>
      </c>
      <c r="D22" s="264">
        <v>0</v>
      </c>
      <c r="E22" s="264">
        <v>0</v>
      </c>
      <c r="F22" s="264">
        <v>0</v>
      </c>
      <c r="G22" s="264">
        <v>0</v>
      </c>
      <c r="H22" s="264">
        <v>0</v>
      </c>
      <c r="I22" s="264">
        <v>0</v>
      </c>
      <c r="J22" s="264">
        <v>0</v>
      </c>
      <c r="K22" s="264">
        <v>0</v>
      </c>
      <c r="L22" s="264">
        <v>0</v>
      </c>
      <c r="M22" s="264">
        <v>0</v>
      </c>
      <c r="N22" s="264">
        <v>0</v>
      </c>
      <c r="O22" s="264">
        <v>0</v>
      </c>
      <c r="P22" s="264">
        <v>0</v>
      </c>
      <c r="Q22" s="264">
        <v>0</v>
      </c>
    </row>
    <row r="23" spans="1:17" x14ac:dyDescent="0.25">
      <c r="A23" s="156" t="s">
        <v>294</v>
      </c>
      <c r="B23" s="204">
        <v>0</v>
      </c>
      <c r="C23" s="204">
        <v>0</v>
      </c>
      <c r="D23" s="204">
        <v>0</v>
      </c>
      <c r="E23" s="204">
        <v>0</v>
      </c>
      <c r="F23" s="204">
        <v>0</v>
      </c>
      <c r="G23" s="204">
        <v>0</v>
      </c>
      <c r="H23" s="204">
        <v>0</v>
      </c>
      <c r="I23" s="204">
        <v>0</v>
      </c>
      <c r="J23" s="204">
        <v>0</v>
      </c>
      <c r="K23" s="204">
        <v>0</v>
      </c>
      <c r="L23" s="204">
        <v>0</v>
      </c>
      <c r="M23" s="204">
        <v>0</v>
      </c>
      <c r="N23" s="204">
        <v>0</v>
      </c>
      <c r="O23" s="204">
        <v>0</v>
      </c>
      <c r="P23" s="204">
        <v>0</v>
      </c>
      <c r="Q23" s="204">
        <v>0</v>
      </c>
    </row>
    <row r="24" spans="1:17" x14ac:dyDescent="0.25">
      <c r="A24" s="152" t="s">
        <v>299</v>
      </c>
      <c r="B24" s="151">
        <v>0</v>
      </c>
      <c r="C24" s="151">
        <v>0</v>
      </c>
      <c r="D24" s="151">
        <v>0</v>
      </c>
      <c r="E24" s="151">
        <v>0</v>
      </c>
      <c r="F24" s="151">
        <v>0</v>
      </c>
      <c r="G24" s="151">
        <v>0</v>
      </c>
      <c r="H24" s="151">
        <v>0</v>
      </c>
      <c r="I24" s="151">
        <v>0</v>
      </c>
      <c r="J24" s="151">
        <v>0</v>
      </c>
      <c r="K24" s="151">
        <v>0</v>
      </c>
      <c r="L24" s="151">
        <v>0</v>
      </c>
      <c r="M24" s="151">
        <v>0</v>
      </c>
      <c r="N24" s="151">
        <v>0</v>
      </c>
      <c r="O24" s="151">
        <v>0</v>
      </c>
      <c r="P24" s="151">
        <v>0</v>
      </c>
      <c r="Q24" s="151">
        <v>0</v>
      </c>
    </row>
    <row r="25" spans="1:17" x14ac:dyDescent="0.25">
      <c r="A25" s="152" t="s">
        <v>298</v>
      </c>
      <c r="B25" s="151">
        <v>0</v>
      </c>
      <c r="C25" s="151">
        <v>0</v>
      </c>
      <c r="D25" s="151">
        <v>0</v>
      </c>
      <c r="E25" s="151">
        <v>0</v>
      </c>
      <c r="F25" s="151">
        <v>0</v>
      </c>
      <c r="G25" s="151">
        <v>0</v>
      </c>
      <c r="H25" s="151">
        <v>0</v>
      </c>
      <c r="I25" s="151">
        <v>0</v>
      </c>
      <c r="J25" s="151">
        <v>0</v>
      </c>
      <c r="K25" s="151">
        <v>0</v>
      </c>
      <c r="L25" s="151">
        <v>0</v>
      </c>
      <c r="M25" s="151">
        <v>0</v>
      </c>
      <c r="N25" s="151">
        <v>0</v>
      </c>
      <c r="O25" s="151">
        <v>0</v>
      </c>
      <c r="P25" s="151">
        <v>0</v>
      </c>
      <c r="Q25" s="151">
        <v>0</v>
      </c>
    </row>
    <row r="26" spans="1:17" x14ac:dyDescent="0.25">
      <c r="A26" s="156" t="s">
        <v>293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297</v>
      </c>
      <c r="B27" s="264">
        <v>0</v>
      </c>
      <c r="C27" s="264">
        <v>0</v>
      </c>
      <c r="D27" s="264">
        <v>0</v>
      </c>
      <c r="E27" s="264">
        <v>0</v>
      </c>
      <c r="F27" s="264">
        <v>0</v>
      </c>
      <c r="G27" s="264">
        <v>0</v>
      </c>
      <c r="H27" s="264">
        <v>0</v>
      </c>
      <c r="I27" s="264">
        <v>0</v>
      </c>
      <c r="J27" s="264">
        <v>0</v>
      </c>
      <c r="K27" s="264">
        <v>0</v>
      </c>
      <c r="L27" s="264">
        <v>0</v>
      </c>
      <c r="M27" s="264">
        <v>0</v>
      </c>
      <c r="N27" s="264">
        <v>0</v>
      </c>
      <c r="O27" s="264">
        <v>0</v>
      </c>
      <c r="P27" s="264">
        <v>0</v>
      </c>
      <c r="Q27" s="264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296</v>
      </c>
      <c r="B33" s="264">
        <v>0</v>
      </c>
      <c r="C33" s="264">
        <v>0</v>
      </c>
      <c r="D33" s="264">
        <v>0</v>
      </c>
      <c r="E33" s="264">
        <v>0</v>
      </c>
      <c r="F33" s="264">
        <v>0</v>
      </c>
      <c r="G33" s="264">
        <v>0</v>
      </c>
      <c r="H33" s="264">
        <v>0</v>
      </c>
      <c r="I33" s="264">
        <v>0</v>
      </c>
      <c r="J33" s="264">
        <v>0</v>
      </c>
      <c r="K33" s="264">
        <v>0</v>
      </c>
      <c r="L33" s="264">
        <v>0</v>
      </c>
      <c r="M33" s="264">
        <v>0</v>
      </c>
      <c r="N33" s="264">
        <v>0</v>
      </c>
      <c r="O33" s="264">
        <v>0</v>
      </c>
      <c r="P33" s="264">
        <v>0</v>
      </c>
      <c r="Q33" s="264">
        <v>0</v>
      </c>
    </row>
    <row r="34" spans="1:17" x14ac:dyDescent="0.25">
      <c r="A34" s="156" t="s">
        <v>292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88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88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88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88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88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88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88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88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88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6" t="s">
        <v>291</v>
      </c>
      <c r="B45" s="204">
        <v>0</v>
      </c>
      <c r="C45" s="204">
        <v>0</v>
      </c>
      <c r="D45" s="204">
        <v>0</v>
      </c>
      <c r="E45" s="204">
        <v>0</v>
      </c>
      <c r="F45" s="204">
        <v>0</v>
      </c>
      <c r="G45" s="204">
        <v>0</v>
      </c>
      <c r="H45" s="204">
        <v>0</v>
      </c>
      <c r="I45" s="204">
        <v>0</v>
      </c>
      <c r="J45" s="204">
        <v>0</v>
      </c>
      <c r="K45" s="204">
        <v>0</v>
      </c>
      <c r="L45" s="204">
        <v>0</v>
      </c>
      <c r="M45" s="204">
        <v>0</v>
      </c>
      <c r="N45" s="204">
        <v>0</v>
      </c>
      <c r="O45" s="204">
        <v>0</v>
      </c>
      <c r="P45" s="204">
        <v>0</v>
      </c>
      <c r="Q45" s="204">
        <v>0</v>
      </c>
    </row>
    <row r="46" spans="1:17" x14ac:dyDescent="0.25">
      <c r="A46" s="72" t="s">
        <v>290</v>
      </c>
      <c r="B46" s="306">
        <v>0</v>
      </c>
      <c r="C46" s="306">
        <v>0</v>
      </c>
      <c r="D46" s="306">
        <v>0</v>
      </c>
      <c r="E46" s="306">
        <v>0</v>
      </c>
      <c r="F46" s="306">
        <v>0</v>
      </c>
      <c r="G46" s="306">
        <v>0</v>
      </c>
      <c r="H46" s="306">
        <v>0</v>
      </c>
      <c r="I46" s="306">
        <v>0</v>
      </c>
      <c r="J46" s="306">
        <v>0</v>
      </c>
      <c r="K46" s="306">
        <v>0</v>
      </c>
      <c r="L46" s="306">
        <v>0</v>
      </c>
      <c r="M46" s="306">
        <v>0</v>
      </c>
      <c r="N46" s="306">
        <v>0</v>
      </c>
      <c r="O46" s="306">
        <v>0</v>
      </c>
      <c r="P46" s="306">
        <v>0</v>
      </c>
      <c r="Q46" s="306">
        <v>0</v>
      </c>
    </row>
    <row r="48" spans="1:17" ht="12.75" x14ac:dyDescent="0.25">
      <c r="A48" s="80" t="s">
        <v>134</v>
      </c>
      <c r="B48" s="197"/>
      <c r="C48" s="197"/>
      <c r="D48" s="197"/>
      <c r="E48" s="197"/>
      <c r="F48" s="197"/>
      <c r="G48" s="197"/>
      <c r="H48" s="197"/>
      <c r="I48" s="197"/>
      <c r="J48" s="197"/>
      <c r="K48" s="197"/>
      <c r="L48" s="197"/>
      <c r="M48" s="197"/>
      <c r="N48" s="197"/>
      <c r="O48" s="197"/>
      <c r="P48" s="197"/>
      <c r="Q48" s="197"/>
    </row>
    <row r="50" spans="1:17" x14ac:dyDescent="0.25">
      <c r="A50" s="78" t="s">
        <v>6</v>
      </c>
      <c r="B50" s="77">
        <f t="shared" ref="B50:Q50" si="0">SUM(B$51:B$55,B$57:B$58,B$60:B$61,B$63:B$67)</f>
        <v>0</v>
      </c>
      <c r="C50" s="77">
        <f t="shared" si="0"/>
        <v>0</v>
      </c>
      <c r="D50" s="77">
        <f t="shared" si="0"/>
        <v>0</v>
      </c>
      <c r="E50" s="77">
        <f t="shared" si="0"/>
        <v>0</v>
      </c>
      <c r="F50" s="77">
        <f t="shared" si="0"/>
        <v>0</v>
      </c>
      <c r="G50" s="77">
        <f t="shared" si="0"/>
        <v>0</v>
      </c>
      <c r="H50" s="77">
        <f t="shared" si="0"/>
        <v>0</v>
      </c>
      <c r="I50" s="77">
        <f t="shared" si="0"/>
        <v>0</v>
      </c>
      <c r="J50" s="77">
        <f t="shared" si="0"/>
        <v>0</v>
      </c>
      <c r="K50" s="77">
        <f t="shared" si="0"/>
        <v>0</v>
      </c>
      <c r="L50" s="77">
        <f t="shared" si="0"/>
        <v>0</v>
      </c>
      <c r="M50" s="77">
        <f t="shared" si="0"/>
        <v>0</v>
      </c>
      <c r="N50" s="77">
        <f t="shared" si="0"/>
        <v>0</v>
      </c>
      <c r="O50" s="77">
        <f t="shared" si="0"/>
        <v>0</v>
      </c>
      <c r="P50" s="77">
        <f t="shared" si="0"/>
        <v>0</v>
      </c>
      <c r="Q50" s="77">
        <f t="shared" si="0"/>
        <v>0</v>
      </c>
    </row>
    <row r="51" spans="1:17" x14ac:dyDescent="0.25">
      <c r="A51" s="132" t="s">
        <v>83</v>
      </c>
      <c r="B51" s="203">
        <f t="shared" ref="B51:Q51" si="1">IF(B$6=0,0,B$6/B$5)</f>
        <v>0</v>
      </c>
      <c r="C51" s="203">
        <f t="shared" si="1"/>
        <v>0</v>
      </c>
      <c r="D51" s="203">
        <f t="shared" si="1"/>
        <v>0</v>
      </c>
      <c r="E51" s="203">
        <f t="shared" si="1"/>
        <v>0</v>
      </c>
      <c r="F51" s="203">
        <f t="shared" si="1"/>
        <v>0</v>
      </c>
      <c r="G51" s="203">
        <f t="shared" si="1"/>
        <v>0</v>
      </c>
      <c r="H51" s="203">
        <f t="shared" si="1"/>
        <v>0</v>
      </c>
      <c r="I51" s="203">
        <f t="shared" si="1"/>
        <v>0</v>
      </c>
      <c r="J51" s="203">
        <f t="shared" si="1"/>
        <v>0</v>
      </c>
      <c r="K51" s="203">
        <f t="shared" si="1"/>
        <v>0</v>
      </c>
      <c r="L51" s="203">
        <f t="shared" si="1"/>
        <v>0</v>
      </c>
      <c r="M51" s="203">
        <f t="shared" si="1"/>
        <v>0</v>
      </c>
      <c r="N51" s="203">
        <f t="shared" si="1"/>
        <v>0</v>
      </c>
      <c r="O51" s="203">
        <f t="shared" si="1"/>
        <v>0</v>
      </c>
      <c r="P51" s="203">
        <f t="shared" si="1"/>
        <v>0</v>
      </c>
      <c r="Q51" s="203">
        <f t="shared" si="1"/>
        <v>0</v>
      </c>
    </row>
    <row r="52" spans="1:17" x14ac:dyDescent="0.25">
      <c r="A52" s="76" t="s">
        <v>82</v>
      </c>
      <c r="B52" s="202">
        <f t="shared" ref="B52:Q52" si="2">IF(B$7=0,0,B$7/B$5)</f>
        <v>0</v>
      </c>
      <c r="C52" s="202">
        <f t="shared" si="2"/>
        <v>0</v>
      </c>
      <c r="D52" s="202">
        <f t="shared" si="2"/>
        <v>0</v>
      </c>
      <c r="E52" s="202">
        <f t="shared" si="2"/>
        <v>0</v>
      </c>
      <c r="F52" s="202">
        <f t="shared" si="2"/>
        <v>0</v>
      </c>
      <c r="G52" s="202">
        <f t="shared" si="2"/>
        <v>0</v>
      </c>
      <c r="H52" s="202">
        <f t="shared" si="2"/>
        <v>0</v>
      </c>
      <c r="I52" s="202">
        <f t="shared" si="2"/>
        <v>0</v>
      </c>
      <c r="J52" s="202">
        <f t="shared" si="2"/>
        <v>0</v>
      </c>
      <c r="K52" s="202">
        <f t="shared" si="2"/>
        <v>0</v>
      </c>
      <c r="L52" s="202">
        <f t="shared" si="2"/>
        <v>0</v>
      </c>
      <c r="M52" s="202">
        <f t="shared" si="2"/>
        <v>0</v>
      </c>
      <c r="N52" s="202">
        <f t="shared" si="2"/>
        <v>0</v>
      </c>
      <c r="O52" s="202">
        <f t="shared" si="2"/>
        <v>0</v>
      </c>
      <c r="P52" s="202">
        <f t="shared" si="2"/>
        <v>0</v>
      </c>
      <c r="Q52" s="202">
        <f t="shared" si="2"/>
        <v>0</v>
      </c>
    </row>
    <row r="53" spans="1:17" x14ac:dyDescent="0.25">
      <c r="A53" s="76" t="s">
        <v>81</v>
      </c>
      <c r="B53" s="202">
        <f t="shared" ref="B53:Q53" si="3">IF(B$8=0,0,B$8/B$5)</f>
        <v>0</v>
      </c>
      <c r="C53" s="202">
        <f t="shared" si="3"/>
        <v>0</v>
      </c>
      <c r="D53" s="202">
        <f t="shared" si="3"/>
        <v>0</v>
      </c>
      <c r="E53" s="202">
        <f t="shared" si="3"/>
        <v>0</v>
      </c>
      <c r="F53" s="202">
        <f t="shared" si="3"/>
        <v>0</v>
      </c>
      <c r="G53" s="202">
        <f t="shared" si="3"/>
        <v>0</v>
      </c>
      <c r="H53" s="202">
        <f t="shared" si="3"/>
        <v>0</v>
      </c>
      <c r="I53" s="202">
        <f t="shared" si="3"/>
        <v>0</v>
      </c>
      <c r="J53" s="202">
        <f t="shared" si="3"/>
        <v>0</v>
      </c>
      <c r="K53" s="202">
        <f t="shared" si="3"/>
        <v>0</v>
      </c>
      <c r="L53" s="202">
        <f t="shared" si="3"/>
        <v>0</v>
      </c>
      <c r="M53" s="202">
        <f t="shared" si="3"/>
        <v>0</v>
      </c>
      <c r="N53" s="202">
        <f t="shared" si="3"/>
        <v>0</v>
      </c>
      <c r="O53" s="202">
        <f t="shared" si="3"/>
        <v>0</v>
      </c>
      <c r="P53" s="202">
        <f t="shared" si="3"/>
        <v>0</v>
      </c>
      <c r="Q53" s="202">
        <f t="shared" si="3"/>
        <v>0</v>
      </c>
    </row>
    <row r="54" spans="1:17" x14ac:dyDescent="0.25">
      <c r="A54" s="76" t="s">
        <v>80</v>
      </c>
      <c r="B54" s="202">
        <f t="shared" ref="B54:Q54" si="4">IF(B$9=0,0,B$9/B$5)</f>
        <v>0</v>
      </c>
      <c r="C54" s="202">
        <f t="shared" si="4"/>
        <v>0</v>
      </c>
      <c r="D54" s="202">
        <f t="shared" si="4"/>
        <v>0</v>
      </c>
      <c r="E54" s="202">
        <f t="shared" si="4"/>
        <v>0</v>
      </c>
      <c r="F54" s="202">
        <f t="shared" si="4"/>
        <v>0</v>
      </c>
      <c r="G54" s="202">
        <f t="shared" si="4"/>
        <v>0</v>
      </c>
      <c r="H54" s="202">
        <f t="shared" si="4"/>
        <v>0</v>
      </c>
      <c r="I54" s="202">
        <f t="shared" si="4"/>
        <v>0</v>
      </c>
      <c r="J54" s="202">
        <f t="shared" si="4"/>
        <v>0</v>
      </c>
      <c r="K54" s="202">
        <f t="shared" si="4"/>
        <v>0</v>
      </c>
      <c r="L54" s="202">
        <f t="shared" si="4"/>
        <v>0</v>
      </c>
      <c r="M54" s="202">
        <f t="shared" si="4"/>
        <v>0</v>
      </c>
      <c r="N54" s="202">
        <f t="shared" si="4"/>
        <v>0</v>
      </c>
      <c r="O54" s="202">
        <f t="shared" si="4"/>
        <v>0</v>
      </c>
      <c r="P54" s="202">
        <f t="shared" si="4"/>
        <v>0</v>
      </c>
      <c r="Q54" s="202">
        <f t="shared" si="4"/>
        <v>0</v>
      </c>
    </row>
    <row r="55" spans="1:17" x14ac:dyDescent="0.25">
      <c r="A55" s="129" t="s">
        <v>79</v>
      </c>
      <c r="B55" s="201">
        <f t="shared" ref="B55:Q55" si="5">IF(B$10=0,0,B$10/B$5)</f>
        <v>0</v>
      </c>
      <c r="C55" s="201">
        <f t="shared" si="5"/>
        <v>0</v>
      </c>
      <c r="D55" s="201">
        <f t="shared" si="5"/>
        <v>0</v>
      </c>
      <c r="E55" s="201">
        <f t="shared" si="5"/>
        <v>0</v>
      </c>
      <c r="F55" s="201">
        <f t="shared" si="5"/>
        <v>0</v>
      </c>
      <c r="G55" s="201">
        <f t="shared" si="5"/>
        <v>0</v>
      </c>
      <c r="H55" s="201">
        <f t="shared" si="5"/>
        <v>0</v>
      </c>
      <c r="I55" s="201">
        <f t="shared" si="5"/>
        <v>0</v>
      </c>
      <c r="J55" s="201">
        <f t="shared" si="5"/>
        <v>0</v>
      </c>
      <c r="K55" s="201">
        <f t="shared" si="5"/>
        <v>0</v>
      </c>
      <c r="L55" s="201">
        <f t="shared" si="5"/>
        <v>0</v>
      </c>
      <c r="M55" s="201">
        <f t="shared" si="5"/>
        <v>0</v>
      </c>
      <c r="N55" s="201">
        <f t="shared" si="5"/>
        <v>0</v>
      </c>
      <c r="O55" s="201">
        <f t="shared" si="5"/>
        <v>0</v>
      </c>
      <c r="P55" s="201">
        <f t="shared" si="5"/>
        <v>0</v>
      </c>
      <c r="Q55" s="201">
        <f t="shared" si="5"/>
        <v>0</v>
      </c>
    </row>
    <row r="56" spans="1:17" x14ac:dyDescent="0.25">
      <c r="A56" s="127" t="s">
        <v>295</v>
      </c>
      <c r="B56" s="200">
        <f t="shared" ref="B56:Q56" si="6">IF(B$15=0,0,B$15/B$5)</f>
        <v>0</v>
      </c>
      <c r="C56" s="200">
        <f t="shared" si="6"/>
        <v>0</v>
      </c>
      <c r="D56" s="200">
        <f t="shared" si="6"/>
        <v>0</v>
      </c>
      <c r="E56" s="200">
        <f t="shared" si="6"/>
        <v>0</v>
      </c>
      <c r="F56" s="200">
        <f t="shared" si="6"/>
        <v>0</v>
      </c>
      <c r="G56" s="200">
        <f t="shared" si="6"/>
        <v>0</v>
      </c>
      <c r="H56" s="200">
        <f t="shared" si="6"/>
        <v>0</v>
      </c>
      <c r="I56" s="200">
        <f t="shared" si="6"/>
        <v>0</v>
      </c>
      <c r="J56" s="200">
        <f t="shared" si="6"/>
        <v>0</v>
      </c>
      <c r="K56" s="200">
        <f t="shared" si="6"/>
        <v>0</v>
      </c>
      <c r="L56" s="200">
        <f t="shared" si="6"/>
        <v>0</v>
      </c>
      <c r="M56" s="200">
        <f t="shared" si="6"/>
        <v>0</v>
      </c>
      <c r="N56" s="200">
        <f t="shared" si="6"/>
        <v>0</v>
      </c>
      <c r="O56" s="200">
        <f t="shared" si="6"/>
        <v>0</v>
      </c>
      <c r="P56" s="200">
        <f t="shared" si="6"/>
        <v>0</v>
      </c>
      <c r="Q56" s="200">
        <f t="shared" si="6"/>
        <v>0</v>
      </c>
    </row>
    <row r="57" spans="1:17" x14ac:dyDescent="0.25">
      <c r="A57" s="142" t="s">
        <v>301</v>
      </c>
      <c r="B57" s="199">
        <f t="shared" ref="B57:Q57" si="7">IF(B$16=0,0,B$16/B$5)</f>
        <v>0</v>
      </c>
      <c r="C57" s="199">
        <f t="shared" si="7"/>
        <v>0</v>
      </c>
      <c r="D57" s="199">
        <f t="shared" si="7"/>
        <v>0</v>
      </c>
      <c r="E57" s="199">
        <f t="shared" si="7"/>
        <v>0</v>
      </c>
      <c r="F57" s="199">
        <f t="shared" si="7"/>
        <v>0</v>
      </c>
      <c r="G57" s="199">
        <f t="shared" si="7"/>
        <v>0</v>
      </c>
      <c r="H57" s="199">
        <f t="shared" si="7"/>
        <v>0</v>
      </c>
      <c r="I57" s="199">
        <f t="shared" si="7"/>
        <v>0</v>
      </c>
      <c r="J57" s="199">
        <f t="shared" si="7"/>
        <v>0</v>
      </c>
      <c r="K57" s="199">
        <f t="shared" si="7"/>
        <v>0</v>
      </c>
      <c r="L57" s="199">
        <f t="shared" si="7"/>
        <v>0</v>
      </c>
      <c r="M57" s="199">
        <f t="shared" si="7"/>
        <v>0</v>
      </c>
      <c r="N57" s="199">
        <f t="shared" si="7"/>
        <v>0</v>
      </c>
      <c r="O57" s="199">
        <f t="shared" si="7"/>
        <v>0</v>
      </c>
      <c r="P57" s="199">
        <f t="shared" si="7"/>
        <v>0</v>
      </c>
      <c r="Q57" s="199">
        <f t="shared" si="7"/>
        <v>0</v>
      </c>
    </row>
    <row r="58" spans="1:17" x14ac:dyDescent="0.25">
      <c r="A58" s="142" t="s">
        <v>300</v>
      </c>
      <c r="B58" s="199">
        <f t="shared" ref="B58:Q58" si="8">IF(B$22=0,0,B$22/B$5)</f>
        <v>0</v>
      </c>
      <c r="C58" s="199">
        <f t="shared" si="8"/>
        <v>0</v>
      </c>
      <c r="D58" s="199">
        <f t="shared" si="8"/>
        <v>0</v>
      </c>
      <c r="E58" s="199">
        <f t="shared" si="8"/>
        <v>0</v>
      </c>
      <c r="F58" s="199">
        <f t="shared" si="8"/>
        <v>0</v>
      </c>
      <c r="G58" s="199">
        <f t="shared" si="8"/>
        <v>0</v>
      </c>
      <c r="H58" s="199">
        <f t="shared" si="8"/>
        <v>0</v>
      </c>
      <c r="I58" s="199">
        <f t="shared" si="8"/>
        <v>0</v>
      </c>
      <c r="J58" s="199">
        <f t="shared" si="8"/>
        <v>0</v>
      </c>
      <c r="K58" s="199">
        <f t="shared" si="8"/>
        <v>0</v>
      </c>
      <c r="L58" s="199">
        <f t="shared" si="8"/>
        <v>0</v>
      </c>
      <c r="M58" s="199">
        <f t="shared" si="8"/>
        <v>0</v>
      </c>
      <c r="N58" s="199">
        <f t="shared" si="8"/>
        <v>0</v>
      </c>
      <c r="O58" s="199">
        <f t="shared" si="8"/>
        <v>0</v>
      </c>
      <c r="P58" s="199">
        <f t="shared" si="8"/>
        <v>0</v>
      </c>
      <c r="Q58" s="199">
        <f t="shared" si="8"/>
        <v>0</v>
      </c>
    </row>
    <row r="59" spans="1:17" x14ac:dyDescent="0.25">
      <c r="A59" s="127" t="s">
        <v>294</v>
      </c>
      <c r="B59" s="200">
        <f t="shared" ref="B59:Q59" si="9">IF(B$23=0,0,B$23/B$5)</f>
        <v>0</v>
      </c>
      <c r="C59" s="200">
        <f t="shared" si="9"/>
        <v>0</v>
      </c>
      <c r="D59" s="200">
        <f t="shared" si="9"/>
        <v>0</v>
      </c>
      <c r="E59" s="200">
        <f t="shared" si="9"/>
        <v>0</v>
      </c>
      <c r="F59" s="200">
        <f t="shared" si="9"/>
        <v>0</v>
      </c>
      <c r="G59" s="200">
        <f t="shared" si="9"/>
        <v>0</v>
      </c>
      <c r="H59" s="200">
        <f t="shared" si="9"/>
        <v>0</v>
      </c>
      <c r="I59" s="200">
        <f t="shared" si="9"/>
        <v>0</v>
      </c>
      <c r="J59" s="200">
        <f t="shared" si="9"/>
        <v>0</v>
      </c>
      <c r="K59" s="200">
        <f t="shared" si="9"/>
        <v>0</v>
      </c>
      <c r="L59" s="200">
        <f t="shared" si="9"/>
        <v>0</v>
      </c>
      <c r="M59" s="200">
        <f t="shared" si="9"/>
        <v>0</v>
      </c>
      <c r="N59" s="200">
        <f t="shared" si="9"/>
        <v>0</v>
      </c>
      <c r="O59" s="200">
        <f t="shared" si="9"/>
        <v>0</v>
      </c>
      <c r="P59" s="200">
        <f t="shared" si="9"/>
        <v>0</v>
      </c>
      <c r="Q59" s="200">
        <f t="shared" si="9"/>
        <v>0</v>
      </c>
    </row>
    <row r="60" spans="1:17" x14ac:dyDescent="0.25">
      <c r="A60" s="142" t="s">
        <v>299</v>
      </c>
      <c r="B60" s="199">
        <f t="shared" ref="B60:Q60" si="10">IF(B$24=0,0,B$24/B$5)</f>
        <v>0</v>
      </c>
      <c r="C60" s="199">
        <f t="shared" si="10"/>
        <v>0</v>
      </c>
      <c r="D60" s="199">
        <f t="shared" si="10"/>
        <v>0</v>
      </c>
      <c r="E60" s="199">
        <f t="shared" si="10"/>
        <v>0</v>
      </c>
      <c r="F60" s="199">
        <f t="shared" si="10"/>
        <v>0</v>
      </c>
      <c r="G60" s="199">
        <f t="shared" si="10"/>
        <v>0</v>
      </c>
      <c r="H60" s="199">
        <f t="shared" si="10"/>
        <v>0</v>
      </c>
      <c r="I60" s="199">
        <f t="shared" si="10"/>
        <v>0</v>
      </c>
      <c r="J60" s="199">
        <f t="shared" si="10"/>
        <v>0</v>
      </c>
      <c r="K60" s="199">
        <f t="shared" si="10"/>
        <v>0</v>
      </c>
      <c r="L60" s="199">
        <f t="shared" si="10"/>
        <v>0</v>
      </c>
      <c r="M60" s="199">
        <f t="shared" si="10"/>
        <v>0</v>
      </c>
      <c r="N60" s="199">
        <f t="shared" si="10"/>
        <v>0</v>
      </c>
      <c r="O60" s="199">
        <f t="shared" si="10"/>
        <v>0</v>
      </c>
      <c r="P60" s="199">
        <f t="shared" si="10"/>
        <v>0</v>
      </c>
      <c r="Q60" s="199">
        <f t="shared" si="10"/>
        <v>0</v>
      </c>
    </row>
    <row r="61" spans="1:17" x14ac:dyDescent="0.25">
      <c r="A61" s="142" t="s">
        <v>298</v>
      </c>
      <c r="B61" s="199">
        <f t="shared" ref="B61:Q61" si="11">IF(B$25=0,0,B$25/B$5)</f>
        <v>0</v>
      </c>
      <c r="C61" s="199">
        <f t="shared" si="11"/>
        <v>0</v>
      </c>
      <c r="D61" s="199">
        <f t="shared" si="11"/>
        <v>0</v>
      </c>
      <c r="E61" s="199">
        <f t="shared" si="11"/>
        <v>0</v>
      </c>
      <c r="F61" s="199">
        <f t="shared" si="11"/>
        <v>0</v>
      </c>
      <c r="G61" s="199">
        <f t="shared" si="11"/>
        <v>0</v>
      </c>
      <c r="H61" s="199">
        <f t="shared" si="11"/>
        <v>0</v>
      </c>
      <c r="I61" s="199">
        <f t="shared" si="11"/>
        <v>0</v>
      </c>
      <c r="J61" s="199">
        <f t="shared" si="11"/>
        <v>0</v>
      </c>
      <c r="K61" s="199">
        <f t="shared" si="11"/>
        <v>0</v>
      </c>
      <c r="L61" s="199">
        <f t="shared" si="11"/>
        <v>0</v>
      </c>
      <c r="M61" s="199">
        <f t="shared" si="11"/>
        <v>0</v>
      </c>
      <c r="N61" s="199">
        <f t="shared" si="11"/>
        <v>0</v>
      </c>
      <c r="O61" s="199">
        <f t="shared" si="11"/>
        <v>0</v>
      </c>
      <c r="P61" s="199">
        <f t="shared" si="11"/>
        <v>0</v>
      </c>
      <c r="Q61" s="199">
        <f t="shared" si="11"/>
        <v>0</v>
      </c>
    </row>
    <row r="62" spans="1:17" x14ac:dyDescent="0.25">
      <c r="A62" s="127" t="s">
        <v>293</v>
      </c>
      <c r="B62" s="200">
        <f t="shared" ref="B62:Q62" si="12">IF(B$26=0,0,B$26/B$5)</f>
        <v>0</v>
      </c>
      <c r="C62" s="200">
        <f t="shared" si="12"/>
        <v>0</v>
      </c>
      <c r="D62" s="200">
        <f t="shared" si="12"/>
        <v>0</v>
      </c>
      <c r="E62" s="200">
        <f t="shared" si="12"/>
        <v>0</v>
      </c>
      <c r="F62" s="200">
        <f t="shared" si="12"/>
        <v>0</v>
      </c>
      <c r="G62" s="200">
        <f t="shared" si="12"/>
        <v>0</v>
      </c>
      <c r="H62" s="200">
        <f t="shared" si="12"/>
        <v>0</v>
      </c>
      <c r="I62" s="200">
        <f t="shared" si="12"/>
        <v>0</v>
      </c>
      <c r="J62" s="200">
        <f t="shared" si="12"/>
        <v>0</v>
      </c>
      <c r="K62" s="200">
        <f t="shared" si="12"/>
        <v>0</v>
      </c>
      <c r="L62" s="200">
        <f t="shared" si="12"/>
        <v>0</v>
      </c>
      <c r="M62" s="200">
        <f t="shared" si="12"/>
        <v>0</v>
      </c>
      <c r="N62" s="200">
        <f t="shared" si="12"/>
        <v>0</v>
      </c>
      <c r="O62" s="200">
        <f t="shared" si="12"/>
        <v>0</v>
      </c>
      <c r="P62" s="200">
        <f t="shared" si="12"/>
        <v>0</v>
      </c>
      <c r="Q62" s="200">
        <f t="shared" si="12"/>
        <v>0</v>
      </c>
    </row>
    <row r="63" spans="1:17" x14ac:dyDescent="0.25">
      <c r="A63" s="142" t="s">
        <v>297</v>
      </c>
      <c r="B63" s="199">
        <f t="shared" ref="B63:Q63" si="13">IF(B$27=0,0,B$27/B$5)</f>
        <v>0</v>
      </c>
      <c r="C63" s="199">
        <f t="shared" si="13"/>
        <v>0</v>
      </c>
      <c r="D63" s="199">
        <f t="shared" si="13"/>
        <v>0</v>
      </c>
      <c r="E63" s="199">
        <f t="shared" si="13"/>
        <v>0</v>
      </c>
      <c r="F63" s="199">
        <f t="shared" si="13"/>
        <v>0</v>
      </c>
      <c r="G63" s="199">
        <f t="shared" si="13"/>
        <v>0</v>
      </c>
      <c r="H63" s="199">
        <f t="shared" si="13"/>
        <v>0</v>
      </c>
      <c r="I63" s="199">
        <f t="shared" si="13"/>
        <v>0</v>
      </c>
      <c r="J63" s="199">
        <f t="shared" si="13"/>
        <v>0</v>
      </c>
      <c r="K63" s="199">
        <f t="shared" si="13"/>
        <v>0</v>
      </c>
      <c r="L63" s="199">
        <f t="shared" si="13"/>
        <v>0</v>
      </c>
      <c r="M63" s="199">
        <f t="shared" si="13"/>
        <v>0</v>
      </c>
      <c r="N63" s="199">
        <f t="shared" si="13"/>
        <v>0</v>
      </c>
      <c r="O63" s="199">
        <f t="shared" si="13"/>
        <v>0</v>
      </c>
      <c r="P63" s="199">
        <f t="shared" si="13"/>
        <v>0</v>
      </c>
      <c r="Q63" s="199">
        <f t="shared" si="13"/>
        <v>0</v>
      </c>
    </row>
    <row r="64" spans="1:17" x14ac:dyDescent="0.25">
      <c r="A64" s="142" t="s">
        <v>296</v>
      </c>
      <c r="B64" s="199">
        <f t="shared" ref="B64:Q64" si="14">IF(B$33=0,0,B$33/B$5)</f>
        <v>0</v>
      </c>
      <c r="C64" s="199">
        <f t="shared" si="14"/>
        <v>0</v>
      </c>
      <c r="D64" s="199">
        <f t="shared" si="14"/>
        <v>0</v>
      </c>
      <c r="E64" s="199">
        <f t="shared" si="14"/>
        <v>0</v>
      </c>
      <c r="F64" s="199">
        <f t="shared" si="14"/>
        <v>0</v>
      </c>
      <c r="G64" s="199">
        <f t="shared" si="14"/>
        <v>0</v>
      </c>
      <c r="H64" s="199">
        <f t="shared" si="14"/>
        <v>0</v>
      </c>
      <c r="I64" s="199">
        <f t="shared" si="14"/>
        <v>0</v>
      </c>
      <c r="J64" s="199">
        <f t="shared" si="14"/>
        <v>0</v>
      </c>
      <c r="K64" s="199">
        <f t="shared" si="14"/>
        <v>0</v>
      </c>
      <c r="L64" s="199">
        <f t="shared" si="14"/>
        <v>0</v>
      </c>
      <c r="M64" s="199">
        <f t="shared" si="14"/>
        <v>0</v>
      </c>
      <c r="N64" s="199">
        <f t="shared" si="14"/>
        <v>0</v>
      </c>
      <c r="O64" s="199">
        <f t="shared" si="14"/>
        <v>0</v>
      </c>
      <c r="P64" s="199">
        <f t="shared" si="14"/>
        <v>0</v>
      </c>
      <c r="Q64" s="199">
        <f t="shared" si="14"/>
        <v>0</v>
      </c>
    </row>
    <row r="65" spans="1:17" x14ac:dyDescent="0.25">
      <c r="A65" s="127" t="s">
        <v>292</v>
      </c>
      <c r="B65" s="200">
        <f t="shared" ref="B65:Q65" si="15">IF(B$34=0,0,B$34/B$5)</f>
        <v>0</v>
      </c>
      <c r="C65" s="200">
        <f t="shared" si="15"/>
        <v>0</v>
      </c>
      <c r="D65" s="200">
        <f t="shared" si="15"/>
        <v>0</v>
      </c>
      <c r="E65" s="200">
        <f t="shared" si="15"/>
        <v>0</v>
      </c>
      <c r="F65" s="200">
        <f t="shared" si="15"/>
        <v>0</v>
      </c>
      <c r="G65" s="200">
        <f t="shared" si="15"/>
        <v>0</v>
      </c>
      <c r="H65" s="200">
        <f t="shared" si="15"/>
        <v>0</v>
      </c>
      <c r="I65" s="200">
        <f t="shared" si="15"/>
        <v>0</v>
      </c>
      <c r="J65" s="200">
        <f t="shared" si="15"/>
        <v>0</v>
      </c>
      <c r="K65" s="200">
        <f t="shared" si="15"/>
        <v>0</v>
      </c>
      <c r="L65" s="200">
        <f t="shared" si="15"/>
        <v>0</v>
      </c>
      <c r="M65" s="200">
        <f t="shared" si="15"/>
        <v>0</v>
      </c>
      <c r="N65" s="200">
        <f t="shared" si="15"/>
        <v>0</v>
      </c>
      <c r="O65" s="200">
        <f t="shared" si="15"/>
        <v>0</v>
      </c>
      <c r="P65" s="200">
        <f t="shared" si="15"/>
        <v>0</v>
      </c>
      <c r="Q65" s="200">
        <f t="shared" si="15"/>
        <v>0</v>
      </c>
    </row>
    <row r="66" spans="1:17" x14ac:dyDescent="0.25">
      <c r="A66" s="127" t="s">
        <v>291</v>
      </c>
      <c r="B66" s="200">
        <f t="shared" ref="B66:Q66" si="16">IF(B$45=0,0,B$45/B$5)</f>
        <v>0</v>
      </c>
      <c r="C66" s="200">
        <f t="shared" si="16"/>
        <v>0</v>
      </c>
      <c r="D66" s="200">
        <f t="shared" si="16"/>
        <v>0</v>
      </c>
      <c r="E66" s="200">
        <f t="shared" si="16"/>
        <v>0</v>
      </c>
      <c r="F66" s="200">
        <f t="shared" si="16"/>
        <v>0</v>
      </c>
      <c r="G66" s="200">
        <f t="shared" si="16"/>
        <v>0</v>
      </c>
      <c r="H66" s="200">
        <f t="shared" si="16"/>
        <v>0</v>
      </c>
      <c r="I66" s="200">
        <f t="shared" si="16"/>
        <v>0</v>
      </c>
      <c r="J66" s="200">
        <f t="shared" si="16"/>
        <v>0</v>
      </c>
      <c r="K66" s="200">
        <f t="shared" si="16"/>
        <v>0</v>
      </c>
      <c r="L66" s="200">
        <f t="shared" si="16"/>
        <v>0</v>
      </c>
      <c r="M66" s="200">
        <f t="shared" si="16"/>
        <v>0</v>
      </c>
      <c r="N66" s="200">
        <f t="shared" si="16"/>
        <v>0</v>
      </c>
      <c r="O66" s="200">
        <f t="shared" si="16"/>
        <v>0</v>
      </c>
      <c r="P66" s="200">
        <f t="shared" si="16"/>
        <v>0</v>
      </c>
      <c r="Q66" s="200">
        <f t="shared" si="16"/>
        <v>0</v>
      </c>
    </row>
    <row r="67" spans="1:17" x14ac:dyDescent="0.25">
      <c r="A67" s="72" t="s">
        <v>290</v>
      </c>
      <c r="B67" s="71">
        <f t="shared" ref="B67:Q67" si="17">IF(B$46=0,0,B$46/B$5)</f>
        <v>0</v>
      </c>
      <c r="C67" s="71">
        <f t="shared" si="17"/>
        <v>0</v>
      </c>
      <c r="D67" s="71">
        <f t="shared" si="17"/>
        <v>0</v>
      </c>
      <c r="E67" s="71">
        <f t="shared" si="17"/>
        <v>0</v>
      </c>
      <c r="F67" s="71">
        <f t="shared" si="17"/>
        <v>0</v>
      </c>
      <c r="G67" s="71">
        <f t="shared" si="17"/>
        <v>0</v>
      </c>
      <c r="H67" s="71">
        <f t="shared" si="17"/>
        <v>0</v>
      </c>
      <c r="I67" s="71">
        <f t="shared" si="17"/>
        <v>0</v>
      </c>
      <c r="J67" s="71">
        <f t="shared" si="17"/>
        <v>0</v>
      </c>
      <c r="K67" s="71">
        <f t="shared" si="17"/>
        <v>0</v>
      </c>
      <c r="L67" s="71">
        <f t="shared" si="17"/>
        <v>0</v>
      </c>
      <c r="M67" s="71">
        <f t="shared" si="17"/>
        <v>0</v>
      </c>
      <c r="N67" s="71">
        <f t="shared" si="17"/>
        <v>0</v>
      </c>
      <c r="O67" s="71">
        <f t="shared" si="17"/>
        <v>0</v>
      </c>
      <c r="P67" s="71">
        <f t="shared" si="17"/>
        <v>0</v>
      </c>
      <c r="Q67" s="71">
        <f t="shared" si="17"/>
        <v>0</v>
      </c>
    </row>
    <row r="69" spans="1:17" ht="12.75" x14ac:dyDescent="0.25">
      <c r="A69" s="266" t="s">
        <v>133</v>
      </c>
      <c r="B69" s="197"/>
      <c r="C69" s="197"/>
      <c r="D69" s="197"/>
      <c r="E69" s="197"/>
      <c r="F69" s="197"/>
      <c r="G69" s="197"/>
      <c r="H69" s="197"/>
      <c r="I69" s="197"/>
      <c r="J69" s="197"/>
      <c r="K69" s="197"/>
      <c r="L69" s="197"/>
      <c r="M69" s="197"/>
      <c r="N69" s="197"/>
      <c r="O69" s="197"/>
      <c r="P69" s="197"/>
      <c r="Q69" s="197"/>
    </row>
    <row r="71" spans="1:17" x14ac:dyDescent="0.25">
      <c r="A71" s="78" t="s">
        <v>6</v>
      </c>
      <c r="B71" s="230">
        <f>IF(B$5=0,0,B$5/MAE_fec!B$5)</f>
        <v>0</v>
      </c>
      <c r="C71" s="230">
        <f>IF(C$5=0,0,C$5/MAE_fec!C$5)</f>
        <v>0</v>
      </c>
      <c r="D71" s="230">
        <f>IF(D$5=0,0,D$5/MAE_fec!D$5)</f>
        <v>0</v>
      </c>
      <c r="E71" s="230">
        <f>IF(E$5=0,0,E$5/MAE_fec!E$5)</f>
        <v>0</v>
      </c>
      <c r="F71" s="230">
        <f>IF(F$5=0,0,F$5/MAE_fec!F$5)</f>
        <v>0</v>
      </c>
      <c r="G71" s="230">
        <f>IF(G$5=0,0,G$5/MAE_fec!G$5)</f>
        <v>0</v>
      </c>
      <c r="H71" s="230">
        <f>IF(H$5=0,0,H$5/MAE_fec!H$5)</f>
        <v>0</v>
      </c>
      <c r="I71" s="230">
        <f>IF(I$5=0,0,I$5/MAE_fec!I$5)</f>
        <v>0</v>
      </c>
      <c r="J71" s="230">
        <f>IF(J$5=0,0,J$5/MAE_fec!J$5)</f>
        <v>0</v>
      </c>
      <c r="K71" s="230">
        <f>IF(K$5=0,0,K$5/MAE_fec!K$5)</f>
        <v>0</v>
      </c>
      <c r="L71" s="230">
        <f>IF(L$5=0,0,L$5/MAE_fec!L$5)</f>
        <v>0</v>
      </c>
      <c r="M71" s="230">
        <f>IF(M$5=0,0,M$5/MAE_fec!M$5)</f>
        <v>0</v>
      </c>
      <c r="N71" s="230">
        <f>IF(N$5=0,0,N$5/MAE_fec!N$5)</f>
        <v>0</v>
      </c>
      <c r="O71" s="230">
        <f>IF(O$5=0,0,O$5/MAE_fec!O$5)</f>
        <v>0</v>
      </c>
      <c r="P71" s="230">
        <f>IF(P$5=0,0,P$5/MAE_fec!P$5)</f>
        <v>0</v>
      </c>
      <c r="Q71" s="230">
        <f>IF(Q$5=0,0,Q$5/MAE_fec!Q$5)</f>
        <v>0</v>
      </c>
    </row>
    <row r="72" spans="1:17" x14ac:dyDescent="0.25">
      <c r="A72" s="132" t="s">
        <v>83</v>
      </c>
      <c r="B72" s="275">
        <f>IF(B$6=0,0,B$6/MAE_fec!B$6)</f>
        <v>0</v>
      </c>
      <c r="C72" s="275">
        <f>IF(C$6=0,0,C$6/MAE_fec!C$6)</f>
        <v>0</v>
      </c>
      <c r="D72" s="275">
        <f>IF(D$6=0,0,D$6/MAE_fec!D$6)</f>
        <v>0</v>
      </c>
      <c r="E72" s="275">
        <f>IF(E$6=0,0,E$6/MAE_fec!E$6)</f>
        <v>0</v>
      </c>
      <c r="F72" s="275">
        <f>IF(F$6=0,0,F$6/MAE_fec!F$6)</f>
        <v>0</v>
      </c>
      <c r="G72" s="275">
        <f>IF(G$6=0,0,G$6/MAE_fec!G$6)</f>
        <v>0</v>
      </c>
      <c r="H72" s="275">
        <f>IF(H$6=0,0,H$6/MAE_fec!H$6)</f>
        <v>0</v>
      </c>
      <c r="I72" s="275">
        <f>IF(I$6=0,0,I$6/MAE_fec!I$6)</f>
        <v>0</v>
      </c>
      <c r="J72" s="275">
        <f>IF(J$6=0,0,J$6/MAE_fec!J$6)</f>
        <v>0</v>
      </c>
      <c r="K72" s="275">
        <f>IF(K$6=0,0,K$6/MAE_fec!K$6)</f>
        <v>0</v>
      </c>
      <c r="L72" s="275">
        <f>IF(L$6=0,0,L$6/MAE_fec!L$6)</f>
        <v>0</v>
      </c>
      <c r="M72" s="275">
        <f>IF(M$6=0,0,M$6/MAE_fec!M$6)</f>
        <v>0</v>
      </c>
      <c r="N72" s="275">
        <f>IF(N$6=0,0,N$6/MAE_fec!N$6)</f>
        <v>0</v>
      </c>
      <c r="O72" s="275">
        <f>IF(O$6=0,0,O$6/MAE_fec!O$6)</f>
        <v>0</v>
      </c>
      <c r="P72" s="275">
        <f>IF(P$6=0,0,P$6/MAE_fec!P$6)</f>
        <v>0</v>
      </c>
      <c r="Q72" s="275">
        <f>IF(Q$6=0,0,Q$6/MAE_fec!Q$6)</f>
        <v>0</v>
      </c>
    </row>
    <row r="73" spans="1:17" x14ac:dyDescent="0.25">
      <c r="A73" s="76" t="s">
        <v>82</v>
      </c>
      <c r="B73" s="274">
        <f>IF(B$7=0,0,B$7/MAE_fec!B$7)</f>
        <v>0</v>
      </c>
      <c r="C73" s="274">
        <f>IF(C$7=0,0,C$7/MAE_fec!C$7)</f>
        <v>0</v>
      </c>
      <c r="D73" s="274">
        <f>IF(D$7=0,0,D$7/MAE_fec!D$7)</f>
        <v>0</v>
      </c>
      <c r="E73" s="274">
        <f>IF(E$7=0,0,E$7/MAE_fec!E$7)</f>
        <v>0</v>
      </c>
      <c r="F73" s="274">
        <f>IF(F$7=0,0,F$7/MAE_fec!F$7)</f>
        <v>0</v>
      </c>
      <c r="G73" s="274">
        <f>IF(G$7=0,0,G$7/MAE_fec!G$7)</f>
        <v>0</v>
      </c>
      <c r="H73" s="274">
        <f>IF(H$7=0,0,H$7/MAE_fec!H$7)</f>
        <v>0</v>
      </c>
      <c r="I73" s="274">
        <f>IF(I$7=0,0,I$7/MAE_fec!I$7)</f>
        <v>0</v>
      </c>
      <c r="J73" s="274">
        <f>IF(J$7=0,0,J$7/MAE_fec!J$7)</f>
        <v>0</v>
      </c>
      <c r="K73" s="274">
        <f>IF(K$7=0,0,K$7/MAE_fec!K$7)</f>
        <v>0</v>
      </c>
      <c r="L73" s="274">
        <f>IF(L$7=0,0,L$7/MAE_fec!L$7)</f>
        <v>0</v>
      </c>
      <c r="M73" s="274">
        <f>IF(M$7=0,0,M$7/MAE_fec!M$7)</f>
        <v>0</v>
      </c>
      <c r="N73" s="274">
        <f>IF(N$7=0,0,N$7/MAE_fec!N$7)</f>
        <v>0</v>
      </c>
      <c r="O73" s="274">
        <f>IF(O$7=0,0,O$7/MAE_fec!O$7)</f>
        <v>0</v>
      </c>
      <c r="P73" s="274">
        <f>IF(P$7=0,0,P$7/MAE_fec!P$7)</f>
        <v>0</v>
      </c>
      <c r="Q73" s="274">
        <f>IF(Q$7=0,0,Q$7/MAE_fec!Q$7)</f>
        <v>0</v>
      </c>
    </row>
    <row r="74" spans="1:17" x14ac:dyDescent="0.25">
      <c r="A74" s="76" t="s">
        <v>81</v>
      </c>
      <c r="B74" s="274">
        <f>IF(B$8=0,0,B$8/MAE_fec!B$8)</f>
        <v>0</v>
      </c>
      <c r="C74" s="274">
        <f>IF(C$8=0,0,C$8/MAE_fec!C$8)</f>
        <v>0</v>
      </c>
      <c r="D74" s="274">
        <f>IF(D$8=0,0,D$8/MAE_fec!D$8)</f>
        <v>0</v>
      </c>
      <c r="E74" s="274">
        <f>IF(E$8=0,0,E$8/MAE_fec!E$8)</f>
        <v>0</v>
      </c>
      <c r="F74" s="274">
        <f>IF(F$8=0,0,F$8/MAE_fec!F$8)</f>
        <v>0</v>
      </c>
      <c r="G74" s="274">
        <f>IF(G$8=0,0,G$8/MAE_fec!G$8)</f>
        <v>0</v>
      </c>
      <c r="H74" s="274">
        <f>IF(H$8=0,0,H$8/MAE_fec!H$8)</f>
        <v>0</v>
      </c>
      <c r="I74" s="274">
        <f>IF(I$8=0,0,I$8/MAE_fec!I$8)</f>
        <v>0</v>
      </c>
      <c r="J74" s="274">
        <f>IF(J$8=0,0,J$8/MAE_fec!J$8)</f>
        <v>0</v>
      </c>
      <c r="K74" s="274">
        <f>IF(K$8=0,0,K$8/MAE_fec!K$8)</f>
        <v>0</v>
      </c>
      <c r="L74" s="274">
        <f>IF(L$8=0,0,L$8/MAE_fec!L$8)</f>
        <v>0</v>
      </c>
      <c r="M74" s="274">
        <f>IF(M$8=0,0,M$8/MAE_fec!M$8)</f>
        <v>0</v>
      </c>
      <c r="N74" s="274">
        <f>IF(N$8=0,0,N$8/MAE_fec!N$8)</f>
        <v>0</v>
      </c>
      <c r="O74" s="274">
        <f>IF(O$8=0,0,O$8/MAE_fec!O$8)</f>
        <v>0</v>
      </c>
      <c r="P74" s="274">
        <f>IF(P$8=0,0,P$8/MAE_fec!P$8)</f>
        <v>0</v>
      </c>
      <c r="Q74" s="274">
        <f>IF(Q$8=0,0,Q$8/MAE_fec!Q$8)</f>
        <v>0</v>
      </c>
    </row>
    <row r="75" spans="1:17" x14ac:dyDescent="0.25">
      <c r="A75" s="76" t="s">
        <v>80</v>
      </c>
      <c r="B75" s="274">
        <f>IF(B$9=0,0,B$9/MAE_fec!B$9)</f>
        <v>0</v>
      </c>
      <c r="C75" s="274">
        <f>IF(C$9=0,0,C$9/MAE_fec!C$9)</f>
        <v>0</v>
      </c>
      <c r="D75" s="274">
        <f>IF(D$9=0,0,D$9/MAE_fec!D$9)</f>
        <v>0</v>
      </c>
      <c r="E75" s="274">
        <f>IF(E$9=0,0,E$9/MAE_fec!E$9)</f>
        <v>0</v>
      </c>
      <c r="F75" s="274">
        <f>IF(F$9=0,0,F$9/MAE_fec!F$9)</f>
        <v>0</v>
      </c>
      <c r="G75" s="274">
        <f>IF(G$9=0,0,G$9/MAE_fec!G$9)</f>
        <v>0</v>
      </c>
      <c r="H75" s="274">
        <f>IF(H$9=0,0,H$9/MAE_fec!H$9)</f>
        <v>0</v>
      </c>
      <c r="I75" s="274">
        <f>IF(I$9=0,0,I$9/MAE_fec!I$9)</f>
        <v>0</v>
      </c>
      <c r="J75" s="274">
        <f>IF(J$9=0,0,J$9/MAE_fec!J$9)</f>
        <v>0</v>
      </c>
      <c r="K75" s="274">
        <f>IF(K$9=0,0,K$9/MAE_fec!K$9)</f>
        <v>0</v>
      </c>
      <c r="L75" s="274">
        <f>IF(L$9=0,0,L$9/MAE_fec!L$9)</f>
        <v>0</v>
      </c>
      <c r="M75" s="274">
        <f>IF(M$9=0,0,M$9/MAE_fec!M$9)</f>
        <v>0</v>
      </c>
      <c r="N75" s="274">
        <f>IF(N$9=0,0,N$9/MAE_fec!N$9)</f>
        <v>0</v>
      </c>
      <c r="O75" s="274">
        <f>IF(O$9=0,0,O$9/MAE_fec!O$9)</f>
        <v>0</v>
      </c>
      <c r="P75" s="274">
        <f>IF(P$9=0,0,P$9/MAE_fec!P$9)</f>
        <v>0</v>
      </c>
      <c r="Q75" s="274">
        <f>IF(Q$9=0,0,Q$9/MAE_fec!Q$9)</f>
        <v>0</v>
      </c>
    </row>
    <row r="76" spans="1:17" x14ac:dyDescent="0.25">
      <c r="A76" s="129" t="s">
        <v>79</v>
      </c>
      <c r="B76" s="273">
        <f>IF(B$10=0,0,B$10/MAE_fec!B$10)</f>
        <v>0</v>
      </c>
      <c r="C76" s="273">
        <f>IF(C$10=0,0,C$10/MAE_fec!C$10)</f>
        <v>0</v>
      </c>
      <c r="D76" s="273">
        <f>IF(D$10=0,0,D$10/MAE_fec!D$10)</f>
        <v>0</v>
      </c>
      <c r="E76" s="273">
        <f>IF(E$10=0,0,E$10/MAE_fec!E$10)</f>
        <v>0</v>
      </c>
      <c r="F76" s="273">
        <f>IF(F$10=0,0,F$10/MAE_fec!F$10)</f>
        <v>0</v>
      </c>
      <c r="G76" s="273">
        <f>IF(G$10=0,0,G$10/MAE_fec!G$10)</f>
        <v>0</v>
      </c>
      <c r="H76" s="273">
        <f>IF(H$10=0,0,H$10/MAE_fec!H$10)</f>
        <v>0</v>
      </c>
      <c r="I76" s="273">
        <f>IF(I$10=0,0,I$10/MAE_fec!I$10)</f>
        <v>0</v>
      </c>
      <c r="J76" s="273">
        <f>IF(J$10=0,0,J$10/MAE_fec!J$10)</f>
        <v>0</v>
      </c>
      <c r="K76" s="273">
        <f>IF(K$10=0,0,K$10/MAE_fec!K$10)</f>
        <v>0</v>
      </c>
      <c r="L76" s="273">
        <f>IF(L$10=0,0,L$10/MAE_fec!L$10)</f>
        <v>0</v>
      </c>
      <c r="M76" s="273">
        <f>IF(M$10=0,0,M$10/MAE_fec!M$10)</f>
        <v>0</v>
      </c>
      <c r="N76" s="273">
        <f>IF(N$10=0,0,N$10/MAE_fec!N$10)</f>
        <v>0</v>
      </c>
      <c r="O76" s="273">
        <f>IF(O$10=0,0,O$10/MAE_fec!O$10)</f>
        <v>0</v>
      </c>
      <c r="P76" s="273">
        <f>IF(P$10=0,0,P$10/MAE_fec!P$10)</f>
        <v>0</v>
      </c>
      <c r="Q76" s="273">
        <f>IF(Q$10=0,0,Q$10/MAE_fec!Q$10)</f>
        <v>0</v>
      </c>
    </row>
    <row r="77" spans="1:17" x14ac:dyDescent="0.25">
      <c r="A77" s="127" t="s">
        <v>295</v>
      </c>
      <c r="B77" s="296">
        <f>IF(B$15=0,0,B$15/MAE_fec!B$15)</f>
        <v>0</v>
      </c>
      <c r="C77" s="296">
        <f>IF(C$15=0,0,C$15/MAE_fec!C$15)</f>
        <v>0</v>
      </c>
      <c r="D77" s="296">
        <f>IF(D$15=0,0,D$15/MAE_fec!D$15)</f>
        <v>0</v>
      </c>
      <c r="E77" s="296">
        <f>IF(E$15=0,0,E$15/MAE_fec!E$15)</f>
        <v>0</v>
      </c>
      <c r="F77" s="296">
        <f>IF(F$15=0,0,F$15/MAE_fec!F$15)</f>
        <v>0</v>
      </c>
      <c r="G77" s="296">
        <f>IF(G$15=0,0,G$15/MAE_fec!G$15)</f>
        <v>0</v>
      </c>
      <c r="H77" s="296">
        <f>IF(H$15=0,0,H$15/MAE_fec!H$15)</f>
        <v>0</v>
      </c>
      <c r="I77" s="296">
        <f>IF(I$15=0,0,I$15/MAE_fec!I$15)</f>
        <v>0</v>
      </c>
      <c r="J77" s="296">
        <f>IF(J$15=0,0,J$15/MAE_fec!J$15)</f>
        <v>0</v>
      </c>
      <c r="K77" s="296">
        <f>IF(K$15=0,0,K$15/MAE_fec!K$15)</f>
        <v>0</v>
      </c>
      <c r="L77" s="296">
        <f>IF(L$15=0,0,L$15/MAE_fec!L$15)</f>
        <v>0</v>
      </c>
      <c r="M77" s="296">
        <f>IF(M$15=0,0,M$15/MAE_fec!M$15)</f>
        <v>0</v>
      </c>
      <c r="N77" s="296">
        <f>IF(N$15=0,0,N$15/MAE_fec!N$15)</f>
        <v>0</v>
      </c>
      <c r="O77" s="296">
        <f>IF(O$15=0,0,O$15/MAE_fec!O$15)</f>
        <v>0</v>
      </c>
      <c r="P77" s="296">
        <f>IF(P$15=0,0,P$15/MAE_fec!P$15)</f>
        <v>0</v>
      </c>
      <c r="Q77" s="296">
        <f>IF(Q$15=0,0,Q$15/MAE_fec!Q$15)</f>
        <v>0</v>
      </c>
    </row>
    <row r="78" spans="1:17" x14ac:dyDescent="0.25">
      <c r="A78" s="127" t="s">
        <v>294</v>
      </c>
      <c r="B78" s="296">
        <f>IF(B$23=0,0,B$23/MAE_fec!B$23)</f>
        <v>0</v>
      </c>
      <c r="C78" s="296">
        <f>IF(C$23=0,0,C$23/MAE_fec!C$23)</f>
        <v>0</v>
      </c>
      <c r="D78" s="296">
        <f>IF(D$23=0,0,D$23/MAE_fec!D$23)</f>
        <v>0</v>
      </c>
      <c r="E78" s="296">
        <f>IF(E$23=0,0,E$23/MAE_fec!E$23)</f>
        <v>0</v>
      </c>
      <c r="F78" s="296">
        <f>IF(F$23=0,0,F$23/MAE_fec!F$23)</f>
        <v>0</v>
      </c>
      <c r="G78" s="296">
        <f>IF(G$23=0,0,G$23/MAE_fec!G$23)</f>
        <v>0</v>
      </c>
      <c r="H78" s="296">
        <f>IF(H$23=0,0,H$23/MAE_fec!H$23)</f>
        <v>0</v>
      </c>
      <c r="I78" s="296">
        <f>IF(I$23=0,0,I$23/MAE_fec!I$23)</f>
        <v>0</v>
      </c>
      <c r="J78" s="296">
        <f>IF(J$23=0,0,J$23/MAE_fec!J$23)</f>
        <v>0</v>
      </c>
      <c r="K78" s="296">
        <f>IF(K$23=0,0,K$23/MAE_fec!K$23)</f>
        <v>0</v>
      </c>
      <c r="L78" s="296">
        <f>IF(L$23=0,0,L$23/MAE_fec!L$23)</f>
        <v>0</v>
      </c>
      <c r="M78" s="296">
        <f>IF(M$23=0,0,M$23/MAE_fec!M$23)</f>
        <v>0</v>
      </c>
      <c r="N78" s="296">
        <f>IF(N$23=0,0,N$23/MAE_fec!N$23)</f>
        <v>0</v>
      </c>
      <c r="O78" s="296">
        <f>IF(O$23=0,0,O$23/MAE_fec!O$23)</f>
        <v>0</v>
      </c>
      <c r="P78" s="296">
        <f>IF(P$23=0,0,P$23/MAE_fec!P$23)</f>
        <v>0</v>
      </c>
      <c r="Q78" s="296">
        <f>IF(Q$23=0,0,Q$23/MAE_fec!Q$23)</f>
        <v>0</v>
      </c>
    </row>
    <row r="79" spans="1:17" x14ac:dyDescent="0.25">
      <c r="A79" s="127" t="s">
        <v>293</v>
      </c>
      <c r="B79" s="296">
        <f>IF(B$26=0,0,B$26/MAE_fec!B$26)</f>
        <v>0</v>
      </c>
      <c r="C79" s="296">
        <f>IF(C$26=0,0,C$26/MAE_fec!C$26)</f>
        <v>0</v>
      </c>
      <c r="D79" s="296">
        <f>IF(D$26=0,0,D$26/MAE_fec!D$26)</f>
        <v>0</v>
      </c>
      <c r="E79" s="296">
        <f>IF(E$26=0,0,E$26/MAE_fec!E$26)</f>
        <v>0</v>
      </c>
      <c r="F79" s="296">
        <f>IF(F$26=0,0,F$26/MAE_fec!F$26)</f>
        <v>0</v>
      </c>
      <c r="G79" s="296">
        <f>IF(G$26=0,0,G$26/MAE_fec!G$26)</f>
        <v>0</v>
      </c>
      <c r="H79" s="296">
        <f>IF(H$26=0,0,H$26/MAE_fec!H$26)</f>
        <v>0</v>
      </c>
      <c r="I79" s="296">
        <f>IF(I$26=0,0,I$26/MAE_fec!I$26)</f>
        <v>0</v>
      </c>
      <c r="J79" s="296">
        <f>IF(J$26=0,0,J$26/MAE_fec!J$26)</f>
        <v>0</v>
      </c>
      <c r="K79" s="296">
        <f>IF(K$26=0,0,K$26/MAE_fec!K$26)</f>
        <v>0</v>
      </c>
      <c r="L79" s="296">
        <f>IF(L$26=0,0,L$26/MAE_fec!L$26)</f>
        <v>0</v>
      </c>
      <c r="M79" s="296">
        <f>IF(M$26=0,0,M$26/MAE_fec!M$26)</f>
        <v>0</v>
      </c>
      <c r="N79" s="296">
        <f>IF(N$26=0,0,N$26/MAE_fec!N$26)</f>
        <v>0</v>
      </c>
      <c r="O79" s="296">
        <f>IF(O$26=0,0,O$26/MAE_fec!O$26)</f>
        <v>0</v>
      </c>
      <c r="P79" s="296">
        <f>IF(P$26=0,0,P$26/MAE_fec!P$26)</f>
        <v>0</v>
      </c>
      <c r="Q79" s="296">
        <f>IF(Q$26=0,0,Q$26/MAE_fec!Q$26)</f>
        <v>0</v>
      </c>
    </row>
    <row r="80" spans="1:17" x14ac:dyDescent="0.25">
      <c r="A80" s="127" t="s">
        <v>292</v>
      </c>
      <c r="B80" s="296">
        <f>IF(B$34=0,0,B$34/MAE_fec!B$34)</f>
        <v>0</v>
      </c>
      <c r="C80" s="296">
        <f>IF(C$34=0,0,C$34/MAE_fec!C$34)</f>
        <v>0</v>
      </c>
      <c r="D80" s="296">
        <f>IF(D$34=0,0,D$34/MAE_fec!D$34)</f>
        <v>0</v>
      </c>
      <c r="E80" s="296">
        <f>IF(E$34=0,0,E$34/MAE_fec!E$34)</f>
        <v>0</v>
      </c>
      <c r="F80" s="296">
        <f>IF(F$34=0,0,F$34/MAE_fec!F$34)</f>
        <v>0</v>
      </c>
      <c r="G80" s="296">
        <f>IF(G$34=0,0,G$34/MAE_fec!G$34)</f>
        <v>0</v>
      </c>
      <c r="H80" s="296">
        <f>IF(H$34=0,0,H$34/MAE_fec!H$34)</f>
        <v>0</v>
      </c>
      <c r="I80" s="296">
        <f>IF(I$34=0,0,I$34/MAE_fec!I$34)</f>
        <v>0</v>
      </c>
      <c r="J80" s="296">
        <f>IF(J$34=0,0,J$34/MAE_fec!J$34)</f>
        <v>0</v>
      </c>
      <c r="K80" s="296">
        <f>IF(K$34=0,0,K$34/MAE_fec!K$34)</f>
        <v>0</v>
      </c>
      <c r="L80" s="296">
        <f>IF(L$34=0,0,L$34/MAE_fec!L$34)</f>
        <v>0</v>
      </c>
      <c r="M80" s="296">
        <f>IF(M$34=0,0,M$34/MAE_fec!M$34)</f>
        <v>0</v>
      </c>
      <c r="N80" s="296">
        <f>IF(N$34=0,0,N$34/MAE_fec!N$34)</f>
        <v>0</v>
      </c>
      <c r="O80" s="296">
        <f>IF(O$34=0,0,O$34/MAE_fec!O$34)</f>
        <v>0</v>
      </c>
      <c r="P80" s="296">
        <f>IF(P$34=0,0,P$34/MAE_fec!P$34)</f>
        <v>0</v>
      </c>
      <c r="Q80" s="296">
        <f>IF(Q$34=0,0,Q$34/MAE_fec!Q$34)</f>
        <v>0</v>
      </c>
    </row>
    <row r="81" spans="1:17" x14ac:dyDescent="0.25">
      <c r="A81" s="127" t="s">
        <v>291</v>
      </c>
      <c r="B81" s="296">
        <f>IF(B$45=0,0,B$45/MAE_fec!B$45)</f>
        <v>0</v>
      </c>
      <c r="C81" s="296">
        <f>IF(C$45=0,0,C$45/MAE_fec!C$45)</f>
        <v>0</v>
      </c>
      <c r="D81" s="296">
        <f>IF(D$45=0,0,D$45/MAE_fec!D$45)</f>
        <v>0</v>
      </c>
      <c r="E81" s="296">
        <f>IF(E$45=0,0,E$45/MAE_fec!E$45)</f>
        <v>0</v>
      </c>
      <c r="F81" s="296">
        <f>IF(F$45=0,0,F$45/MAE_fec!F$45)</f>
        <v>0</v>
      </c>
      <c r="G81" s="296">
        <f>IF(G$45=0,0,G$45/MAE_fec!G$45)</f>
        <v>0</v>
      </c>
      <c r="H81" s="296">
        <f>IF(H$45=0,0,H$45/MAE_fec!H$45)</f>
        <v>0</v>
      </c>
      <c r="I81" s="296">
        <f>IF(I$45=0,0,I$45/MAE_fec!I$45)</f>
        <v>0</v>
      </c>
      <c r="J81" s="296">
        <f>IF(J$45=0,0,J$45/MAE_fec!J$45)</f>
        <v>0</v>
      </c>
      <c r="K81" s="296">
        <f>IF(K$45=0,0,K$45/MAE_fec!K$45)</f>
        <v>0</v>
      </c>
      <c r="L81" s="296">
        <f>IF(L$45=0,0,L$45/MAE_fec!L$45)</f>
        <v>0</v>
      </c>
      <c r="M81" s="296">
        <f>IF(M$45=0,0,M$45/MAE_fec!M$45)</f>
        <v>0</v>
      </c>
      <c r="N81" s="296">
        <f>IF(N$45=0,0,N$45/MAE_fec!N$45)</f>
        <v>0</v>
      </c>
      <c r="O81" s="296">
        <f>IF(O$45=0,0,O$45/MAE_fec!O$45)</f>
        <v>0</v>
      </c>
      <c r="P81" s="296">
        <f>IF(P$45=0,0,P$45/MAE_fec!P$45)</f>
        <v>0</v>
      </c>
      <c r="Q81" s="296">
        <f>IF(Q$45=0,0,Q$45/MAE_fec!Q$45)</f>
        <v>0</v>
      </c>
    </row>
    <row r="82" spans="1:17" x14ac:dyDescent="0.25">
      <c r="A82" s="72" t="s">
        <v>290</v>
      </c>
      <c r="B82" s="295">
        <f>IF(B$46=0,0,B$46/MAE_fec!B$46)</f>
        <v>0</v>
      </c>
      <c r="C82" s="295">
        <f>IF(C$46=0,0,C$46/MAE_fec!C$46)</f>
        <v>0</v>
      </c>
      <c r="D82" s="295">
        <f>IF(D$46=0,0,D$46/MAE_fec!D$46)</f>
        <v>0</v>
      </c>
      <c r="E82" s="295">
        <f>IF(E$46=0,0,E$46/MAE_fec!E$46)</f>
        <v>0</v>
      </c>
      <c r="F82" s="295">
        <f>IF(F$46=0,0,F$46/MAE_fec!F$46)</f>
        <v>0</v>
      </c>
      <c r="G82" s="295">
        <f>IF(G$46=0,0,G$46/MAE_fec!G$46)</f>
        <v>0</v>
      </c>
      <c r="H82" s="295">
        <f>IF(H$46=0,0,H$46/MAE_fec!H$46)</f>
        <v>0</v>
      </c>
      <c r="I82" s="295">
        <f>IF(I$46=0,0,I$46/MAE_fec!I$46)</f>
        <v>0</v>
      </c>
      <c r="J82" s="295">
        <f>IF(J$46=0,0,J$46/MAE_fec!J$46)</f>
        <v>0</v>
      </c>
      <c r="K82" s="295">
        <f>IF(K$46=0,0,K$46/MAE_fec!K$46)</f>
        <v>0</v>
      </c>
      <c r="L82" s="295">
        <f>IF(L$46=0,0,L$46/MAE_fec!L$46)</f>
        <v>0</v>
      </c>
      <c r="M82" s="295">
        <f>IF(M$46=0,0,M$46/MAE_fec!M$46)</f>
        <v>0</v>
      </c>
      <c r="N82" s="295">
        <f>IF(N$46=0,0,N$46/MAE_fec!N$46)</f>
        <v>0</v>
      </c>
      <c r="O82" s="295">
        <f>IF(O$46=0,0,O$46/MAE_fec!O$46)</f>
        <v>0</v>
      </c>
      <c r="P82" s="295">
        <f>IF(P$46=0,0,P$46/MAE_fec!P$46)</f>
        <v>0</v>
      </c>
      <c r="Q82" s="295">
        <f>IF(Q$46=0,0,Q$46/MAE_fec!Q$46)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 tint="-0.249977111117893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26.8</v>
      </c>
      <c r="M3" s="46">
        <v>29.071474716626533</v>
      </c>
      <c r="N3" s="46">
        <v>26.46035261295982</v>
      </c>
      <c r="O3" s="46">
        <v>17.389015781706757</v>
      </c>
      <c r="P3" s="46">
        <v>13.141208255987062</v>
      </c>
      <c r="Q3" s="46">
        <v>13.184565985613576</v>
      </c>
    </row>
    <row r="5" spans="1:17" x14ac:dyDescent="0.25">
      <c r="A5" s="31" t="s">
        <v>257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33.275405889737904</v>
      </c>
      <c r="M5" s="46">
        <v>33.282923454323381</v>
      </c>
      <c r="N5" s="46">
        <v>32.647774428989557</v>
      </c>
      <c r="O5" s="46">
        <v>27.587448849590618</v>
      </c>
      <c r="P5" s="46">
        <v>21.262011466746205</v>
      </c>
      <c r="Q5" s="46">
        <v>23.436725824433761</v>
      </c>
    </row>
    <row r="6" spans="1:17" x14ac:dyDescent="0.25">
      <c r="A6" s="294" t="s">
        <v>256</v>
      </c>
      <c r="B6" s="293">
        <v>0</v>
      </c>
      <c r="C6" s="293">
        <v>0</v>
      </c>
      <c r="D6" s="293">
        <v>0</v>
      </c>
      <c r="E6" s="293">
        <v>0</v>
      </c>
      <c r="F6" s="293">
        <v>0</v>
      </c>
      <c r="G6" s="293">
        <v>0</v>
      </c>
      <c r="H6" s="293">
        <v>0</v>
      </c>
      <c r="I6" s="293">
        <v>0</v>
      </c>
      <c r="J6" s="293">
        <v>0</v>
      </c>
      <c r="K6" s="293">
        <v>0</v>
      </c>
      <c r="L6" s="293">
        <v>41.594257362172378</v>
      </c>
      <c r="M6" s="293">
        <v>37.80053523529422</v>
      </c>
      <c r="N6" s="293">
        <v>39.587055212342882</v>
      </c>
      <c r="O6" s="293">
        <v>43.937768336598701</v>
      </c>
      <c r="P6" s="293">
        <v>43.610900237114421</v>
      </c>
      <c r="Q6" s="293">
        <v>45.491580982885729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41.594257362172378</v>
      </c>
      <c r="M7" s="291">
        <v>0</v>
      </c>
      <c r="N7" s="291">
        <v>1.7865199770486626</v>
      </c>
      <c r="O7" s="291">
        <v>4.3507131242558188</v>
      </c>
      <c r="P7" s="291">
        <v>0</v>
      </c>
      <c r="Q7" s="291">
        <v>1.8806807457713077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0</v>
      </c>
      <c r="F8" s="289">
        <f t="shared" si="0"/>
        <v>0</v>
      </c>
      <c r="G8" s="289">
        <f t="shared" si="0"/>
        <v>0</v>
      </c>
      <c r="H8" s="289">
        <f t="shared" si="0"/>
        <v>0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3.7937221268781585</v>
      </c>
      <c r="N8" s="289">
        <f t="shared" si="0"/>
        <v>0</v>
      </c>
      <c r="O8" s="289">
        <f t="shared" si="0"/>
        <v>0</v>
      </c>
      <c r="P8" s="289">
        <f t="shared" si="0"/>
        <v>0.32686809948427964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0</v>
      </c>
      <c r="C9" s="287">
        <f t="shared" ref="C9:Q9" si="1">C6-C5</f>
        <v>0</v>
      </c>
      <c r="D9" s="287">
        <f t="shared" si="1"/>
        <v>0</v>
      </c>
      <c r="E9" s="287">
        <f t="shared" si="1"/>
        <v>0</v>
      </c>
      <c r="F9" s="287">
        <f t="shared" si="1"/>
        <v>0</v>
      </c>
      <c r="G9" s="287">
        <f t="shared" si="1"/>
        <v>0</v>
      </c>
      <c r="H9" s="287">
        <f t="shared" si="1"/>
        <v>0</v>
      </c>
      <c r="I9" s="287">
        <f t="shared" si="1"/>
        <v>0</v>
      </c>
      <c r="J9" s="287">
        <f t="shared" si="1"/>
        <v>0</v>
      </c>
      <c r="K9" s="287">
        <f t="shared" si="1"/>
        <v>0</v>
      </c>
      <c r="L9" s="287">
        <f t="shared" si="1"/>
        <v>8.3188514724344742</v>
      </c>
      <c r="M9" s="287">
        <f t="shared" si="1"/>
        <v>4.5176117809708387</v>
      </c>
      <c r="N9" s="287">
        <f t="shared" si="1"/>
        <v>6.9392807833533254</v>
      </c>
      <c r="O9" s="287">
        <f t="shared" si="1"/>
        <v>16.350319487008083</v>
      </c>
      <c r="P9" s="287">
        <f t="shared" si="1"/>
        <v>22.348888770368216</v>
      </c>
      <c r="Q9" s="287">
        <f t="shared" si="1"/>
        <v>22.054855158451968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4.0336729287718125</v>
      </c>
      <c r="M12" s="38">
        <v>4.034584214327853</v>
      </c>
      <c r="N12" s="38">
        <v>3.9575909106935026</v>
      </c>
      <c r="O12" s="38">
        <v>3.3441739513923991</v>
      </c>
      <c r="P12" s="38">
        <v>2.5773990661102508</v>
      </c>
      <c r="Q12" s="38">
        <v>2.8410197853129873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4.0336729287718125</v>
      </c>
      <c r="M30" s="62">
        <v>4.034584214327853</v>
      </c>
      <c r="N30" s="62">
        <v>3.9575909106935026</v>
      </c>
      <c r="O30" s="62">
        <v>3.3441739513923991</v>
      </c>
      <c r="P30" s="62">
        <v>2.5773990661102508</v>
      </c>
      <c r="Q30" s="62">
        <v>2.8410197853129873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</row>
    <row r="34" spans="1:17" x14ac:dyDescent="0.25">
      <c r="A34" s="184" t="s">
        <v>252</v>
      </c>
      <c r="B34" s="190" t="str">
        <f t="shared" ref="B34:Q34" si="2">IF(B$12=0,"",B$12/B$3*1000)</f>
        <v/>
      </c>
      <c r="C34" s="190" t="str">
        <f t="shared" si="2"/>
        <v/>
      </c>
      <c r="D34" s="190" t="str">
        <f t="shared" si="2"/>
        <v/>
      </c>
      <c r="E34" s="190" t="str">
        <f t="shared" si="2"/>
        <v/>
      </c>
      <c r="F34" s="190" t="str">
        <f t="shared" si="2"/>
        <v/>
      </c>
      <c r="G34" s="190" t="str">
        <f t="shared" si="2"/>
        <v/>
      </c>
      <c r="H34" s="190" t="str">
        <f t="shared" si="2"/>
        <v/>
      </c>
      <c r="I34" s="190" t="str">
        <f t="shared" si="2"/>
        <v/>
      </c>
      <c r="J34" s="190" t="str">
        <f t="shared" si="2"/>
        <v/>
      </c>
      <c r="K34" s="190" t="str">
        <f t="shared" si="2"/>
        <v/>
      </c>
      <c r="L34" s="190">
        <f t="shared" si="2"/>
        <v>150.51018390939601</v>
      </c>
      <c r="M34" s="190">
        <f t="shared" si="2"/>
        <v>138.78154629769767</v>
      </c>
      <c r="N34" s="190">
        <f t="shared" si="2"/>
        <v>149.5668243194591</v>
      </c>
      <c r="O34" s="190">
        <f t="shared" si="2"/>
        <v>192.31530946739781</v>
      </c>
      <c r="P34" s="190">
        <f t="shared" si="2"/>
        <v>196.13105704614352</v>
      </c>
      <c r="Q34" s="190">
        <f t="shared" si="2"/>
        <v>215.48072105012668</v>
      </c>
    </row>
    <row r="35" spans="1:17" x14ac:dyDescent="0.25">
      <c r="A35" s="286" t="s">
        <v>251</v>
      </c>
      <c r="B35" s="285" t="str">
        <f t="shared" ref="B35:Q35" si="3">IF(B$12=0,"",B$12/B$5*1000)</f>
        <v/>
      </c>
      <c r="C35" s="285" t="str">
        <f t="shared" si="3"/>
        <v/>
      </c>
      <c r="D35" s="285" t="str">
        <f t="shared" si="3"/>
        <v/>
      </c>
      <c r="E35" s="285" t="str">
        <f t="shared" si="3"/>
        <v/>
      </c>
      <c r="F35" s="285" t="str">
        <f t="shared" si="3"/>
        <v/>
      </c>
      <c r="G35" s="285" t="str">
        <f t="shared" si="3"/>
        <v/>
      </c>
      <c r="H35" s="285" t="str">
        <f t="shared" si="3"/>
        <v/>
      </c>
      <c r="I35" s="285" t="str">
        <f t="shared" si="3"/>
        <v/>
      </c>
      <c r="J35" s="285" t="str">
        <f t="shared" si="3"/>
        <v/>
      </c>
      <c r="K35" s="285" t="str">
        <f t="shared" si="3"/>
        <v/>
      </c>
      <c r="L35" s="285">
        <f t="shared" si="3"/>
        <v>121.22084827869199</v>
      </c>
      <c r="M35" s="285">
        <f t="shared" si="3"/>
        <v>121.22084827869196</v>
      </c>
      <c r="N35" s="285">
        <f t="shared" si="3"/>
        <v>121.22084827869197</v>
      </c>
      <c r="O35" s="285">
        <f t="shared" si="3"/>
        <v>121.22084827869195</v>
      </c>
      <c r="P35" s="285">
        <f t="shared" si="3"/>
        <v>121.22084827869197</v>
      </c>
      <c r="Q35" s="285">
        <f t="shared" si="3"/>
        <v>121.22084827869197</v>
      </c>
    </row>
    <row r="36" spans="1:17" x14ac:dyDescent="0.25">
      <c r="A36" s="286" t="s">
        <v>250</v>
      </c>
      <c r="B36" s="285" t="str">
        <f>IF(TEL_ued!B$5=0,"",TEL_ued!B$5/B$5*1000)</f>
        <v/>
      </c>
      <c r="C36" s="285" t="str">
        <f>IF(TEL_ued!C$5=0,"",TEL_ued!C$5/C$5*1000)</f>
        <v/>
      </c>
      <c r="D36" s="285" t="str">
        <f>IF(TEL_ued!D$5=0,"",TEL_ued!D$5/D$5*1000)</f>
        <v/>
      </c>
      <c r="E36" s="285" t="str">
        <f>IF(TEL_ued!E$5=0,"",TEL_ued!E$5/E$5*1000)</f>
        <v/>
      </c>
      <c r="F36" s="285" t="str">
        <f>IF(TEL_ued!F$5=0,"",TEL_ued!F$5/F$5*1000)</f>
        <v/>
      </c>
      <c r="G36" s="285" t="str">
        <f>IF(TEL_ued!G$5=0,"",TEL_ued!G$5/G$5*1000)</f>
        <v/>
      </c>
      <c r="H36" s="285" t="str">
        <f>IF(TEL_ued!H$5=0,"",TEL_ued!H$5/H$5*1000)</f>
        <v/>
      </c>
      <c r="I36" s="285" t="str">
        <f>IF(TEL_ued!I$5=0,"",TEL_ued!I$5/I$5*1000)</f>
        <v/>
      </c>
      <c r="J36" s="285" t="str">
        <f>IF(TEL_ued!J$5=0,"",TEL_ued!J$5/J$5*1000)</f>
        <v/>
      </c>
      <c r="K36" s="285" t="str">
        <f>IF(TEL_ued!K$5=0,"",TEL_ued!K$5/K$5*1000)</f>
        <v/>
      </c>
      <c r="L36" s="285">
        <f>IF(TEL_ued!L$5=0,"",TEL_ued!L$5/L$5*1000)</f>
        <v>34.276863932924883</v>
      </c>
      <c r="M36" s="285">
        <f>IF(TEL_ued!M$5=0,"",TEL_ued!M$5/M$5*1000)</f>
        <v>34.27686393292489</v>
      </c>
      <c r="N36" s="285">
        <f>IF(TEL_ued!N$5=0,"",TEL_ued!N$5/N$5*1000)</f>
        <v>34.276863932924883</v>
      </c>
      <c r="O36" s="285">
        <f>IF(TEL_ued!O$5=0,"",TEL_ued!O$5/O$5*1000)</f>
        <v>34.276863932924883</v>
      </c>
      <c r="P36" s="285">
        <f>IF(TEL_ued!P$5=0,"",TEL_ued!P$5/P$5*1000)</f>
        <v>34.276863932924883</v>
      </c>
      <c r="Q36" s="285">
        <f>IF(TEL_ued!Q$5=0,"",TEL_ued!Q$5/Q$5*1000)</f>
        <v>34.27686393292489</v>
      </c>
    </row>
    <row r="37" spans="1:17" x14ac:dyDescent="0.25">
      <c r="A37" s="284" t="s">
        <v>60</v>
      </c>
      <c r="B37" s="283" t="str">
        <f t="shared" ref="B37:Q37" si="4">IF(B$12=0,"",B$32/B$12)</f>
        <v/>
      </c>
      <c r="C37" s="283" t="str">
        <f t="shared" si="4"/>
        <v/>
      </c>
      <c r="D37" s="283" t="str">
        <f t="shared" si="4"/>
        <v/>
      </c>
      <c r="E37" s="283" t="str">
        <f t="shared" si="4"/>
        <v/>
      </c>
      <c r="F37" s="283" t="str">
        <f t="shared" si="4"/>
        <v/>
      </c>
      <c r="G37" s="283" t="str">
        <f t="shared" si="4"/>
        <v/>
      </c>
      <c r="H37" s="283" t="str">
        <f t="shared" si="4"/>
        <v/>
      </c>
      <c r="I37" s="283" t="str">
        <f t="shared" si="4"/>
        <v/>
      </c>
      <c r="J37" s="283" t="str">
        <f t="shared" si="4"/>
        <v/>
      </c>
      <c r="K37" s="283" t="str">
        <f t="shared" si="4"/>
        <v/>
      </c>
      <c r="L37" s="283">
        <f t="shared" si="4"/>
        <v>0</v>
      </c>
      <c r="M37" s="283">
        <f t="shared" si="4"/>
        <v>0</v>
      </c>
      <c r="N37" s="283">
        <f t="shared" si="4"/>
        <v>0</v>
      </c>
      <c r="O37" s="283">
        <f t="shared" si="4"/>
        <v>0</v>
      </c>
      <c r="P37" s="283">
        <f t="shared" si="4"/>
        <v>0</v>
      </c>
      <c r="Q37" s="283">
        <f t="shared" si="4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final energy consumption"</f>
        <v>MT: Industry Summary / final energy consumption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89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43.326645648227803</v>
      </c>
      <c r="C5" s="96">
        <f t="shared" ref="C5:Q5" si="1">SUM(C6:C10,C15,C26)</f>
        <v>41.512420000000006</v>
      </c>
      <c r="D5" s="96">
        <f t="shared" si="1"/>
        <v>43.9</v>
      </c>
      <c r="E5" s="96">
        <f t="shared" si="1"/>
        <v>47.8</v>
      </c>
      <c r="F5" s="96">
        <f t="shared" si="1"/>
        <v>47.400000000000006</v>
      </c>
      <c r="G5" s="96">
        <f t="shared" si="1"/>
        <v>41.532726229683021</v>
      </c>
      <c r="H5" s="96">
        <f t="shared" si="1"/>
        <v>45.583120000000008</v>
      </c>
      <c r="I5" s="96">
        <f t="shared" si="1"/>
        <v>45.588450000000009</v>
      </c>
      <c r="J5" s="96">
        <f t="shared" si="1"/>
        <v>47.987480000000005</v>
      </c>
      <c r="K5" s="96">
        <f t="shared" si="1"/>
        <v>74.719410000000011</v>
      </c>
      <c r="L5" s="96">
        <f t="shared" si="1"/>
        <v>44.114837107098509</v>
      </c>
      <c r="M5" s="96">
        <f t="shared" si="1"/>
        <v>39.861322752148645</v>
      </c>
      <c r="N5" s="96">
        <f t="shared" si="1"/>
        <v>43.751604449788836</v>
      </c>
      <c r="O5" s="96">
        <f t="shared" si="1"/>
        <v>42.90044182118163</v>
      </c>
      <c r="P5" s="96">
        <f t="shared" si="1"/>
        <v>45.04721773070024</v>
      </c>
      <c r="Q5" s="96">
        <f t="shared" si="1"/>
        <v>45.837434311701131</v>
      </c>
    </row>
    <row r="6" spans="1:17" x14ac:dyDescent="0.25">
      <c r="A6" s="76" t="s">
        <v>83</v>
      </c>
      <c r="B6" s="95">
        <v>0.49468488636054853</v>
      </c>
      <c r="C6" s="95">
        <v>0.47397084318461047</v>
      </c>
      <c r="D6" s="95">
        <v>0.50123119817645889</v>
      </c>
      <c r="E6" s="95">
        <v>0.54575971008735158</v>
      </c>
      <c r="F6" s="95">
        <v>0.54119268322469594</v>
      </c>
      <c r="G6" s="95">
        <v>0.47420269092571443</v>
      </c>
      <c r="H6" s="95">
        <v>0.52044833380914146</v>
      </c>
      <c r="I6" s="95">
        <v>0.52050918944208635</v>
      </c>
      <c r="J6" s="95">
        <v>0.54790027557787835</v>
      </c>
      <c r="K6" s="95">
        <v>0.85311388157945534</v>
      </c>
      <c r="L6" s="95">
        <v>0.74571666049689544</v>
      </c>
      <c r="M6" s="95">
        <v>0.70168039029064722</v>
      </c>
      <c r="N6" s="95">
        <v>0.74563841585807422</v>
      </c>
      <c r="O6" s="95">
        <v>0.72671086927237738</v>
      </c>
      <c r="P6" s="95">
        <v>0.74770589958321954</v>
      </c>
      <c r="Q6" s="95">
        <v>0.76585936249906483</v>
      </c>
    </row>
    <row r="7" spans="1:17" x14ac:dyDescent="0.25">
      <c r="A7" s="76" t="s">
        <v>82</v>
      </c>
      <c r="B7" s="95">
        <v>0.32978992424036568</v>
      </c>
      <c r="C7" s="95">
        <v>0.31598056212307363</v>
      </c>
      <c r="D7" s="95">
        <v>0.33415413211763922</v>
      </c>
      <c r="E7" s="95">
        <v>0.36383980672490102</v>
      </c>
      <c r="F7" s="95">
        <v>0.36079512214979725</v>
      </c>
      <c r="G7" s="95">
        <v>0.3161351272838096</v>
      </c>
      <c r="H7" s="95">
        <v>0.34696555587276101</v>
      </c>
      <c r="I7" s="95">
        <v>0.34700612629472427</v>
      </c>
      <c r="J7" s="95">
        <v>0.36526685038525225</v>
      </c>
      <c r="K7" s="95">
        <v>0.56874258771963693</v>
      </c>
      <c r="L7" s="95">
        <v>0.8753676367672889</v>
      </c>
      <c r="M7" s="95">
        <v>0.84407990615765571</v>
      </c>
      <c r="N7" s="95">
        <v>0.88227622466210043</v>
      </c>
      <c r="O7" s="95">
        <v>0.87198727736450832</v>
      </c>
      <c r="P7" s="95">
        <v>0.89189798644425511</v>
      </c>
      <c r="Q7" s="95">
        <v>0.90638034094957998</v>
      </c>
    </row>
    <row r="8" spans="1:17" x14ac:dyDescent="0.25">
      <c r="A8" s="76" t="s">
        <v>81</v>
      </c>
      <c r="B8" s="95">
        <v>0.65957984848073137</v>
      </c>
      <c r="C8" s="95">
        <v>0.63196112424614725</v>
      </c>
      <c r="D8" s="95">
        <v>0.66830826423527845</v>
      </c>
      <c r="E8" s="95">
        <v>0.72767961344980203</v>
      </c>
      <c r="F8" s="95">
        <v>0.72159024429959451</v>
      </c>
      <c r="G8" s="95">
        <v>0.63227025456761921</v>
      </c>
      <c r="H8" s="95">
        <v>0.69393111174552202</v>
      </c>
      <c r="I8" s="95">
        <v>0.69401225258944854</v>
      </c>
      <c r="J8" s="95">
        <v>0.7305337007705045</v>
      </c>
      <c r="K8" s="95">
        <v>1.1374851754392739</v>
      </c>
      <c r="L8" s="95">
        <v>1.2162337354071431</v>
      </c>
      <c r="M8" s="95">
        <v>1.1718031930570465</v>
      </c>
      <c r="N8" s="95">
        <v>1.2285113159140233</v>
      </c>
      <c r="O8" s="95">
        <v>1.2184283588459617</v>
      </c>
      <c r="P8" s="95">
        <v>1.2778551438269414</v>
      </c>
      <c r="Q8" s="95">
        <v>1.2986629266010226</v>
      </c>
    </row>
    <row r="9" spans="1:17" x14ac:dyDescent="0.25">
      <c r="A9" s="76" t="s">
        <v>80</v>
      </c>
      <c r="B9" s="95">
        <v>0.16489496212018284</v>
      </c>
      <c r="C9" s="95">
        <v>0.15799028106153681</v>
      </c>
      <c r="D9" s="95">
        <v>0.16707706605881961</v>
      </c>
      <c r="E9" s="95">
        <v>0.18191990336245051</v>
      </c>
      <c r="F9" s="95">
        <v>0.18039756107489863</v>
      </c>
      <c r="G9" s="95">
        <v>0.1580675636419048</v>
      </c>
      <c r="H9" s="95">
        <v>0.17348277793638051</v>
      </c>
      <c r="I9" s="95">
        <v>0.17350306314736214</v>
      </c>
      <c r="J9" s="95">
        <v>0.18263342519262613</v>
      </c>
      <c r="K9" s="95">
        <v>0.28437129385981846</v>
      </c>
      <c r="L9" s="95">
        <v>1.1023441165712049</v>
      </c>
      <c r="M9" s="95">
        <v>1.095660526172225</v>
      </c>
      <c r="N9" s="95">
        <v>1.1271114938444518</v>
      </c>
      <c r="O9" s="95">
        <v>1.1137473910468296</v>
      </c>
      <c r="P9" s="95">
        <v>1.141589694021838</v>
      </c>
      <c r="Q9" s="95">
        <v>1.1653831134718442</v>
      </c>
    </row>
    <row r="10" spans="1:17" x14ac:dyDescent="0.25">
      <c r="A10" s="94" t="s">
        <v>79</v>
      </c>
      <c r="B10" s="93">
        <f t="shared" ref="B10" si="2">SUM(B11:B14)</f>
        <v>0.49468488636054853</v>
      </c>
      <c r="C10" s="93">
        <f t="shared" ref="C10:Q10" si="3">SUM(C11:C14)</f>
        <v>0.47397084318461047</v>
      </c>
      <c r="D10" s="93">
        <f t="shared" si="3"/>
        <v>0.50123119817645889</v>
      </c>
      <c r="E10" s="93">
        <f t="shared" si="3"/>
        <v>0.54575971008735158</v>
      </c>
      <c r="F10" s="93">
        <f t="shared" si="3"/>
        <v>0.54119268322469594</v>
      </c>
      <c r="G10" s="93">
        <f t="shared" si="3"/>
        <v>0.47420269092571443</v>
      </c>
      <c r="H10" s="93">
        <f t="shared" si="3"/>
        <v>0.52044833380914146</v>
      </c>
      <c r="I10" s="93">
        <f t="shared" si="3"/>
        <v>0.52050918944208635</v>
      </c>
      <c r="J10" s="93">
        <f t="shared" si="3"/>
        <v>0.54790027557787835</v>
      </c>
      <c r="K10" s="93">
        <f t="shared" si="3"/>
        <v>0.85311388157945534</v>
      </c>
      <c r="L10" s="93">
        <f t="shared" si="3"/>
        <v>1.317976635368699</v>
      </c>
      <c r="M10" s="93">
        <f t="shared" si="3"/>
        <v>1.3029262421929833</v>
      </c>
      <c r="N10" s="93">
        <f t="shared" si="3"/>
        <v>1.350823403930637</v>
      </c>
      <c r="O10" s="93">
        <f t="shared" si="3"/>
        <v>1.3177197582440938</v>
      </c>
      <c r="P10" s="93">
        <f t="shared" si="3"/>
        <v>1.3480010506654148</v>
      </c>
      <c r="Q10" s="93">
        <f t="shared" si="3"/>
        <v>1.3798393896225118</v>
      </c>
    </row>
    <row r="11" spans="1:17" x14ac:dyDescent="0.25">
      <c r="A11" s="92" t="s">
        <v>68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0.17062277631589107</v>
      </c>
      <c r="L11" s="91">
        <v>4.1110933921084107E-2</v>
      </c>
      <c r="M11" s="91">
        <v>3.10029014287042E-2</v>
      </c>
      <c r="N11" s="91">
        <v>3.9477826280950902E-2</v>
      </c>
      <c r="O11" s="91">
        <v>3.7362921711044654E-2</v>
      </c>
      <c r="P11" s="91">
        <v>4.1013414580360397E-2</v>
      </c>
      <c r="Q11" s="91">
        <v>4.1430834449728199E-2</v>
      </c>
    </row>
    <row r="12" spans="1:17" x14ac:dyDescent="0.25">
      <c r="A12" s="92" t="s">
        <v>66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0.49468488636054853</v>
      </c>
      <c r="C14" s="89">
        <v>0.47397084318461047</v>
      </c>
      <c r="D14" s="89">
        <v>0.50123119817645889</v>
      </c>
      <c r="E14" s="89">
        <v>0.54575971008735158</v>
      </c>
      <c r="F14" s="89">
        <v>0.54119268322469594</v>
      </c>
      <c r="G14" s="89">
        <v>0.47420269092571443</v>
      </c>
      <c r="H14" s="89">
        <v>0.52044833380914146</v>
      </c>
      <c r="I14" s="89">
        <v>0.52050918944208635</v>
      </c>
      <c r="J14" s="89">
        <v>0.54790027557787835</v>
      </c>
      <c r="K14" s="89">
        <v>0.68249110526356427</v>
      </c>
      <c r="L14" s="89">
        <v>1.276865701447615</v>
      </c>
      <c r="M14" s="89">
        <v>1.2719233407642792</v>
      </c>
      <c r="N14" s="89">
        <v>1.3113455776496861</v>
      </c>
      <c r="O14" s="89">
        <v>1.2803568365330491</v>
      </c>
      <c r="P14" s="89">
        <v>1.3069876360850543</v>
      </c>
      <c r="Q14" s="89">
        <v>1.3384085551727836</v>
      </c>
    </row>
    <row r="15" spans="1:17" x14ac:dyDescent="0.25">
      <c r="A15" s="86" t="s">
        <v>87</v>
      </c>
      <c r="B15" s="85">
        <f t="shared" ref="B15" si="4">SUM(B16:B25)</f>
        <v>0</v>
      </c>
      <c r="C15" s="85">
        <f t="shared" ref="C15:Q15" si="5">SUM(C16:C25)</f>
        <v>0</v>
      </c>
      <c r="D15" s="85">
        <f t="shared" si="5"/>
        <v>0</v>
      </c>
      <c r="E15" s="85">
        <f t="shared" si="5"/>
        <v>0</v>
      </c>
      <c r="F15" s="85">
        <f t="shared" si="5"/>
        <v>0</v>
      </c>
      <c r="G15" s="85">
        <f t="shared" si="5"/>
        <v>0</v>
      </c>
      <c r="H15" s="85">
        <f t="shared" si="5"/>
        <v>0</v>
      </c>
      <c r="I15" s="85">
        <f t="shared" si="5"/>
        <v>0</v>
      </c>
      <c r="J15" s="85">
        <f t="shared" si="5"/>
        <v>0</v>
      </c>
      <c r="K15" s="85">
        <f t="shared" si="5"/>
        <v>30.789887223684111</v>
      </c>
      <c r="L15" s="85">
        <f t="shared" si="5"/>
        <v>9.9426475451082332</v>
      </c>
      <c r="M15" s="85">
        <f t="shared" si="5"/>
        <v>5.1759917579255532</v>
      </c>
      <c r="N15" s="85">
        <f t="shared" si="5"/>
        <v>9.0605332442677042</v>
      </c>
      <c r="O15" s="85">
        <f t="shared" si="5"/>
        <v>8.1314437185809183</v>
      </c>
      <c r="P15" s="85">
        <f t="shared" si="5"/>
        <v>10.101711893352313</v>
      </c>
      <c r="Q15" s="85">
        <f t="shared" si="5"/>
        <v>10.114059906156328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3.3053099999999986</v>
      </c>
      <c r="L18" s="87">
        <v>2.1973822489729602</v>
      </c>
      <c r="M18" s="87">
        <v>2.197447728999208</v>
      </c>
      <c r="N18" s="87">
        <v>2.1973822489729602</v>
      </c>
      <c r="O18" s="87">
        <v>2.1976319486637514</v>
      </c>
      <c r="P18" s="87">
        <v>2.1963286145822849</v>
      </c>
      <c r="Q18" s="87">
        <v>2.1972508324321929</v>
      </c>
    </row>
    <row r="19" spans="1:17" x14ac:dyDescent="0.25">
      <c r="A19" s="88" t="s">
        <v>68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26.487367223684114</v>
      </c>
      <c r="L19" s="87">
        <v>2.012963777075373</v>
      </c>
      <c r="M19" s="87">
        <v>2.023131972839737</v>
      </c>
      <c r="N19" s="87">
        <v>3.0416330295992076</v>
      </c>
      <c r="O19" s="87">
        <v>3.0675177135965006</v>
      </c>
      <c r="P19" s="87">
        <v>4.0885457617654097</v>
      </c>
      <c r="Q19" s="87">
        <v>4.0907621933016998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5.7323015190598996</v>
      </c>
      <c r="M20" s="87">
        <v>0.95541205608660817</v>
      </c>
      <c r="N20" s="87">
        <v>3.821517965695536</v>
      </c>
      <c r="O20" s="87">
        <v>2.8662940563206663</v>
      </c>
      <c r="P20" s="87">
        <v>3.8168375170046183</v>
      </c>
      <c r="Q20" s="87">
        <v>3.8260468804224352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0.99721000000000004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85</v>
      </c>
      <c r="B26" s="85">
        <f t="shared" ref="B26" si="6">SUM(B27:B36)</f>
        <v>41.183011140665428</v>
      </c>
      <c r="C26" s="85">
        <f t="shared" ref="C26:Q26" si="7">SUM(C27:C36)</f>
        <v>39.458546346200031</v>
      </c>
      <c r="D26" s="85">
        <f t="shared" si="7"/>
        <v>41.727998141235346</v>
      </c>
      <c r="E26" s="85">
        <f t="shared" si="7"/>
        <v>45.435041256288137</v>
      </c>
      <c r="F26" s="85">
        <f t="shared" si="7"/>
        <v>45.05483170602632</v>
      </c>
      <c r="G26" s="85">
        <f t="shared" si="7"/>
        <v>39.477847902338262</v>
      </c>
      <c r="H26" s="85">
        <f t="shared" si="7"/>
        <v>43.327843886827061</v>
      </c>
      <c r="I26" s="85">
        <f t="shared" si="7"/>
        <v>43.332910179084301</v>
      </c>
      <c r="J26" s="85">
        <f t="shared" si="7"/>
        <v>45.613245472495862</v>
      </c>
      <c r="K26" s="85">
        <f t="shared" si="7"/>
        <v>40.232695956138258</v>
      </c>
      <c r="L26" s="85">
        <f t="shared" si="7"/>
        <v>28.914550777379048</v>
      </c>
      <c r="M26" s="85">
        <f t="shared" si="7"/>
        <v>29.569180736352536</v>
      </c>
      <c r="N26" s="85">
        <f t="shared" si="7"/>
        <v>29.356710351311847</v>
      </c>
      <c r="O26" s="85">
        <f t="shared" si="7"/>
        <v>29.520404447826945</v>
      </c>
      <c r="P26" s="85">
        <f t="shared" si="7"/>
        <v>29.538456062806254</v>
      </c>
      <c r="Q26" s="85">
        <f t="shared" si="7"/>
        <v>30.20724927240078</v>
      </c>
    </row>
    <row r="27" spans="1:17" x14ac:dyDescent="0.25">
      <c r="A27" s="84" t="s">
        <v>33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84" t="s">
        <v>68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8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0</v>
      </c>
      <c r="C33" s="83">
        <v>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0</v>
      </c>
      <c r="N33" s="83">
        <v>0</v>
      </c>
      <c r="O33" s="83">
        <v>0</v>
      </c>
      <c r="P33" s="83">
        <v>0</v>
      </c>
      <c r="Q33" s="83">
        <v>0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41.183011140665428</v>
      </c>
      <c r="C36" s="81">
        <v>39.458546346200031</v>
      </c>
      <c r="D36" s="81">
        <v>41.727998141235346</v>
      </c>
      <c r="E36" s="81">
        <v>45.435041256288137</v>
      </c>
      <c r="F36" s="81">
        <v>45.05483170602632</v>
      </c>
      <c r="G36" s="81">
        <v>39.477847902338262</v>
      </c>
      <c r="H36" s="81">
        <v>43.327843886827061</v>
      </c>
      <c r="I36" s="81">
        <v>43.332910179084301</v>
      </c>
      <c r="J36" s="81">
        <v>45.613245472495862</v>
      </c>
      <c r="K36" s="81">
        <v>40.232695956138258</v>
      </c>
      <c r="L36" s="81">
        <v>28.914550777379048</v>
      </c>
      <c r="M36" s="81">
        <v>29.569180736352536</v>
      </c>
      <c r="N36" s="81">
        <v>29.356710351311847</v>
      </c>
      <c r="O36" s="81">
        <v>29.520404447826945</v>
      </c>
      <c r="P36" s="81">
        <v>29.538456062806254</v>
      </c>
      <c r="Q36" s="81">
        <v>30.20724927240078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84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1</v>
      </c>
      <c r="H40" s="77">
        <f t="shared" si="8"/>
        <v>1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0.99999999999999989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1.1417567156639155E-2</v>
      </c>
      <c r="C41" s="75">
        <f t="shared" si="9"/>
        <v>1.1417567156639155E-2</v>
      </c>
      <c r="D41" s="75">
        <f t="shared" si="9"/>
        <v>1.1417567156639155E-2</v>
      </c>
      <c r="E41" s="75">
        <f t="shared" si="9"/>
        <v>1.1417567156639155E-2</v>
      </c>
      <c r="F41" s="75">
        <f t="shared" si="9"/>
        <v>1.1417567156639153E-2</v>
      </c>
      <c r="G41" s="75">
        <f t="shared" si="9"/>
        <v>1.1417567156639155E-2</v>
      </c>
      <c r="H41" s="75">
        <f t="shared" si="9"/>
        <v>1.1417567156639155E-2</v>
      </c>
      <c r="I41" s="75">
        <f t="shared" si="9"/>
        <v>1.1417567156639155E-2</v>
      </c>
      <c r="J41" s="75">
        <f t="shared" si="9"/>
        <v>1.1417567156639155E-2</v>
      </c>
      <c r="K41" s="75">
        <f t="shared" si="9"/>
        <v>1.1417567156639155E-2</v>
      </c>
      <c r="L41" s="75">
        <f t="shared" si="9"/>
        <v>1.6903987624084467E-2</v>
      </c>
      <c r="M41" s="75">
        <f t="shared" si="9"/>
        <v>1.7603038279827895E-2</v>
      </c>
      <c r="N41" s="75">
        <f t="shared" si="9"/>
        <v>1.7042538787664346E-2</v>
      </c>
      <c r="O41" s="75">
        <f t="shared" si="9"/>
        <v>1.693947284509251E-2</v>
      </c>
      <c r="P41" s="75">
        <f t="shared" si="9"/>
        <v>1.6598270376055848E-2</v>
      </c>
      <c r="Q41" s="75">
        <f t="shared" si="9"/>
        <v>1.6708163840303783E-2</v>
      </c>
    </row>
    <row r="42" spans="1:17" x14ac:dyDescent="0.25">
      <c r="A42" s="76" t="s">
        <v>82</v>
      </c>
      <c r="B42" s="75">
        <f t="shared" ref="B42:Q42" si="10">IF(B7=0,0,B7/B$5)</f>
        <v>7.6117114377594365E-3</v>
      </c>
      <c r="C42" s="75">
        <f t="shared" si="10"/>
        <v>7.6117114377594365E-3</v>
      </c>
      <c r="D42" s="75">
        <f t="shared" si="10"/>
        <v>7.6117114377594356E-3</v>
      </c>
      <c r="E42" s="75">
        <f t="shared" si="10"/>
        <v>7.6117114377594356E-3</v>
      </c>
      <c r="F42" s="75">
        <f t="shared" si="10"/>
        <v>7.6117114377594348E-3</v>
      </c>
      <c r="G42" s="75">
        <f t="shared" si="10"/>
        <v>7.6117114377594365E-3</v>
      </c>
      <c r="H42" s="75">
        <f t="shared" si="10"/>
        <v>7.6117114377594374E-3</v>
      </c>
      <c r="I42" s="75">
        <f t="shared" si="10"/>
        <v>7.6117114377594374E-3</v>
      </c>
      <c r="J42" s="75">
        <f t="shared" si="10"/>
        <v>7.6117114377594365E-3</v>
      </c>
      <c r="K42" s="75">
        <f t="shared" si="10"/>
        <v>7.6117114377594365E-3</v>
      </c>
      <c r="L42" s="75">
        <f t="shared" si="10"/>
        <v>1.9842930274051349E-2</v>
      </c>
      <c r="M42" s="75">
        <f t="shared" si="10"/>
        <v>2.1175411348138398E-2</v>
      </c>
      <c r="N42" s="75">
        <f t="shared" si="10"/>
        <v>2.0165574171677234E-2</v>
      </c>
      <c r="O42" s="75">
        <f t="shared" si="10"/>
        <v>2.0325834428445769E-2</v>
      </c>
      <c r="P42" s="75">
        <f t="shared" si="10"/>
        <v>1.9799180312892344E-2</v>
      </c>
      <c r="Q42" s="75">
        <f t="shared" si="10"/>
        <v>1.9773801796716273E-2</v>
      </c>
    </row>
    <row r="43" spans="1:17" x14ac:dyDescent="0.25">
      <c r="A43" s="76" t="s">
        <v>81</v>
      </c>
      <c r="B43" s="75">
        <f t="shared" ref="B43:Q43" si="11">IF(B8=0,0,B8/B$5)</f>
        <v>1.5223422875518873E-2</v>
      </c>
      <c r="C43" s="75">
        <f t="shared" si="11"/>
        <v>1.5223422875518873E-2</v>
      </c>
      <c r="D43" s="75">
        <f t="shared" si="11"/>
        <v>1.5223422875518871E-2</v>
      </c>
      <c r="E43" s="75">
        <f t="shared" si="11"/>
        <v>1.5223422875518871E-2</v>
      </c>
      <c r="F43" s="75">
        <f t="shared" si="11"/>
        <v>1.522342287551887E-2</v>
      </c>
      <c r="G43" s="75">
        <f t="shared" si="11"/>
        <v>1.5223422875518873E-2</v>
      </c>
      <c r="H43" s="75">
        <f t="shared" si="11"/>
        <v>1.5223422875518875E-2</v>
      </c>
      <c r="I43" s="75">
        <f t="shared" si="11"/>
        <v>1.5223422875518875E-2</v>
      </c>
      <c r="J43" s="75">
        <f t="shared" si="11"/>
        <v>1.5223422875518873E-2</v>
      </c>
      <c r="K43" s="75">
        <f t="shared" si="11"/>
        <v>1.5223422875518873E-2</v>
      </c>
      <c r="L43" s="75">
        <f t="shared" si="11"/>
        <v>2.7569720646467923E-2</v>
      </c>
      <c r="M43" s="75">
        <f t="shared" si="11"/>
        <v>2.9396997193071893E-2</v>
      </c>
      <c r="N43" s="75">
        <f t="shared" si="11"/>
        <v>2.8079228896026296E-2</v>
      </c>
      <c r="O43" s="75">
        <f t="shared" si="11"/>
        <v>2.8401300945212545E-2</v>
      </c>
      <c r="P43" s="75">
        <f t="shared" si="11"/>
        <v>2.8367015949046444E-2</v>
      </c>
      <c r="Q43" s="75">
        <f t="shared" si="11"/>
        <v>2.8331928828518812E-2</v>
      </c>
    </row>
    <row r="44" spans="1:17" x14ac:dyDescent="0.25">
      <c r="A44" s="76" t="s">
        <v>80</v>
      </c>
      <c r="B44" s="75">
        <f t="shared" ref="B44:Q44" si="12">IF(B9=0,0,B9/B$5)</f>
        <v>3.8058557188797183E-3</v>
      </c>
      <c r="C44" s="75">
        <f t="shared" si="12"/>
        <v>3.8058557188797183E-3</v>
      </c>
      <c r="D44" s="75">
        <f t="shared" si="12"/>
        <v>3.8058557188797178E-3</v>
      </c>
      <c r="E44" s="75">
        <f t="shared" si="12"/>
        <v>3.8058557188797178E-3</v>
      </c>
      <c r="F44" s="75">
        <f t="shared" si="12"/>
        <v>3.8058557188797174E-3</v>
      </c>
      <c r="G44" s="75">
        <f t="shared" si="12"/>
        <v>3.8058557188797183E-3</v>
      </c>
      <c r="H44" s="75">
        <f t="shared" si="12"/>
        <v>3.8058557188797187E-3</v>
      </c>
      <c r="I44" s="75">
        <f t="shared" si="12"/>
        <v>3.8058557188797187E-3</v>
      </c>
      <c r="J44" s="75">
        <f t="shared" si="12"/>
        <v>3.8058557188797183E-3</v>
      </c>
      <c r="K44" s="75">
        <f t="shared" si="12"/>
        <v>3.8058557188797183E-3</v>
      </c>
      <c r="L44" s="75">
        <f t="shared" si="12"/>
        <v>2.498805818765739E-2</v>
      </c>
      <c r="M44" s="75">
        <f t="shared" si="12"/>
        <v>2.7486808026539099E-2</v>
      </c>
      <c r="N44" s="75">
        <f t="shared" si="12"/>
        <v>2.5761603671882977E-2</v>
      </c>
      <c r="O44" s="75">
        <f t="shared" si="12"/>
        <v>2.5961210275856152E-2</v>
      </c>
      <c r="P44" s="75">
        <f t="shared" si="12"/>
        <v>2.5342068867525869E-2</v>
      </c>
      <c r="Q44" s="75">
        <f t="shared" si="12"/>
        <v>2.5424265798715342E-2</v>
      </c>
    </row>
    <row r="45" spans="1:17" x14ac:dyDescent="0.25">
      <c r="A45" s="76" t="s">
        <v>79</v>
      </c>
      <c r="B45" s="75">
        <f t="shared" ref="B45:Q45" si="13">IF(B10=0,0,B10/B$5)</f>
        <v>1.1417567156639155E-2</v>
      </c>
      <c r="C45" s="75">
        <f t="shared" si="13"/>
        <v>1.1417567156639155E-2</v>
      </c>
      <c r="D45" s="75">
        <f t="shared" si="13"/>
        <v>1.1417567156639155E-2</v>
      </c>
      <c r="E45" s="75">
        <f t="shared" si="13"/>
        <v>1.1417567156639155E-2</v>
      </c>
      <c r="F45" s="75">
        <f t="shared" si="13"/>
        <v>1.1417567156639153E-2</v>
      </c>
      <c r="G45" s="75">
        <f t="shared" si="13"/>
        <v>1.1417567156639155E-2</v>
      </c>
      <c r="H45" s="75">
        <f t="shared" si="13"/>
        <v>1.1417567156639155E-2</v>
      </c>
      <c r="I45" s="75">
        <f t="shared" si="13"/>
        <v>1.1417567156639155E-2</v>
      </c>
      <c r="J45" s="75">
        <f t="shared" si="13"/>
        <v>1.1417567156639155E-2</v>
      </c>
      <c r="K45" s="75">
        <f t="shared" si="13"/>
        <v>1.1417567156639155E-2</v>
      </c>
      <c r="L45" s="75">
        <f t="shared" si="13"/>
        <v>2.9876039940236427E-2</v>
      </c>
      <c r="M45" s="75">
        <f t="shared" si="13"/>
        <v>3.2686477824490953E-2</v>
      </c>
      <c r="N45" s="75">
        <f t="shared" si="13"/>
        <v>3.0874831241466772E-2</v>
      </c>
      <c r="O45" s="75">
        <f t="shared" si="13"/>
        <v>3.0715761943353317E-2</v>
      </c>
      <c r="P45" s="75">
        <f t="shared" si="13"/>
        <v>2.9924179973200325E-2</v>
      </c>
      <c r="Q45" s="75">
        <f t="shared" si="13"/>
        <v>3.0102893199462386E-2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</v>
      </c>
      <c r="C46" s="73">
        <f t="shared" si="14"/>
        <v>0</v>
      </c>
      <c r="D46" s="73">
        <f t="shared" si="14"/>
        <v>0</v>
      </c>
      <c r="E46" s="73">
        <f t="shared" si="14"/>
        <v>0</v>
      </c>
      <c r="F46" s="73">
        <f t="shared" si="14"/>
        <v>0</v>
      </c>
      <c r="G46" s="73">
        <f t="shared" si="14"/>
        <v>0</v>
      </c>
      <c r="H46" s="73">
        <f t="shared" si="14"/>
        <v>0</v>
      </c>
      <c r="I46" s="73">
        <f t="shared" si="14"/>
        <v>0</v>
      </c>
      <c r="J46" s="73">
        <f t="shared" si="14"/>
        <v>0</v>
      </c>
      <c r="K46" s="73">
        <f t="shared" si="14"/>
        <v>0.41207347894856378</v>
      </c>
      <c r="L46" s="73">
        <f t="shared" si="14"/>
        <v>0.22538103271174414</v>
      </c>
      <c r="M46" s="73">
        <f t="shared" si="14"/>
        <v>0.12984997487687616</v>
      </c>
      <c r="N46" s="73">
        <f t="shared" si="14"/>
        <v>0.20709030807466614</v>
      </c>
      <c r="O46" s="73">
        <f t="shared" si="14"/>
        <v>0.18954219055539204</v>
      </c>
      <c r="P46" s="73">
        <f t="shared" si="14"/>
        <v>0.22424718777843344</v>
      </c>
      <c r="Q46" s="73">
        <f t="shared" si="14"/>
        <v>0.22065065503839654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0.95052387565456375</v>
      </c>
      <c r="C47" s="71">
        <f t="shared" si="15"/>
        <v>0.95052387565456375</v>
      </c>
      <c r="D47" s="71">
        <f t="shared" si="15"/>
        <v>0.95052387565456375</v>
      </c>
      <c r="E47" s="71">
        <f t="shared" si="15"/>
        <v>0.95052387565456364</v>
      </c>
      <c r="F47" s="71">
        <f t="shared" si="15"/>
        <v>0.95052387565456364</v>
      </c>
      <c r="G47" s="71">
        <f t="shared" si="15"/>
        <v>0.95052387565456375</v>
      </c>
      <c r="H47" s="71">
        <f t="shared" si="15"/>
        <v>0.95052387565456364</v>
      </c>
      <c r="I47" s="71">
        <f t="shared" si="15"/>
        <v>0.95052387565456364</v>
      </c>
      <c r="J47" s="71">
        <f t="shared" si="15"/>
        <v>0.95052387565456364</v>
      </c>
      <c r="K47" s="71">
        <f t="shared" si="15"/>
        <v>0.53845039670599981</v>
      </c>
      <c r="L47" s="71">
        <f t="shared" si="15"/>
        <v>0.65543823061575834</v>
      </c>
      <c r="M47" s="71">
        <f t="shared" si="15"/>
        <v>0.74180129245105564</v>
      </c>
      <c r="N47" s="71">
        <f t="shared" si="15"/>
        <v>0.67098591515661632</v>
      </c>
      <c r="O47" s="71">
        <f t="shared" si="15"/>
        <v>0.68811422900664776</v>
      </c>
      <c r="P47" s="71">
        <f t="shared" si="15"/>
        <v>0.65572209674284565</v>
      </c>
      <c r="Q47" s="71">
        <f t="shared" si="15"/>
        <v>0.65900829149788687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388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4.0336729287718125</v>
      </c>
      <c r="M5" s="96">
        <v>4.034584214327853</v>
      </c>
      <c r="N5" s="96">
        <v>3.9575909106935021</v>
      </c>
      <c r="O5" s="96">
        <v>3.3441739513923991</v>
      </c>
      <c r="P5" s="96">
        <v>2.5773990661102508</v>
      </c>
      <c r="Q5" s="96">
        <v>2.8410197853129873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0.13417316079416547</v>
      </c>
      <c r="M6" s="160">
        <v>0.13420347313371286</v>
      </c>
      <c r="N6" s="160">
        <v>0.1316424239135543</v>
      </c>
      <c r="O6" s="160">
        <v>0.11123816859401474</v>
      </c>
      <c r="P6" s="160">
        <v>8.5732726830987385E-2</v>
      </c>
      <c r="Q6" s="160">
        <v>9.4501614584371035E-2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0.11009079860034091</v>
      </c>
      <c r="M7" s="159">
        <v>0.11011567026355927</v>
      </c>
      <c r="N7" s="159">
        <v>0.10801429654445482</v>
      </c>
      <c r="O7" s="159">
        <v>9.1272343461755681E-2</v>
      </c>
      <c r="P7" s="159">
        <v>7.034480150234862E-2</v>
      </c>
      <c r="Q7" s="159">
        <v>7.7539786325637766E-2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7.912776149399503E-2</v>
      </c>
      <c r="M8" s="159">
        <v>7.9145638001933236E-2</v>
      </c>
      <c r="N8" s="159">
        <v>7.7635275641326912E-2</v>
      </c>
      <c r="O8" s="159">
        <v>6.5601996863136905E-2</v>
      </c>
      <c r="P8" s="159">
        <v>5.0560326079813075E-2</v>
      </c>
      <c r="Q8" s="159">
        <v>5.5731721421552152E-2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0.1548151855317294</v>
      </c>
      <c r="M9" s="159">
        <v>0.15485016130813023</v>
      </c>
      <c r="N9" s="159">
        <v>0.15189510451563959</v>
      </c>
      <c r="O9" s="159">
        <v>0.12835173299309394</v>
      </c>
      <c r="P9" s="159">
        <v>9.8922377112677748E-2</v>
      </c>
      <c r="Q9" s="159">
        <v>0.10904032452042811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0.26146564667580963</v>
      </c>
      <c r="M10" s="158">
        <v>0.26152471687595324</v>
      </c>
      <c r="N10" s="158">
        <v>0.25653395429308018</v>
      </c>
      <c r="O10" s="158">
        <v>0.21677181572166973</v>
      </c>
      <c r="P10" s="158">
        <v>0.16706890356807796</v>
      </c>
      <c r="Q10" s="158">
        <v>0.18415699252338968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0.26146564667580963</v>
      </c>
      <c r="M14" s="157">
        <v>0.26152471687595324</v>
      </c>
      <c r="N14" s="157">
        <v>0.25653395429308018</v>
      </c>
      <c r="O14" s="157">
        <v>0.21677181572166973</v>
      </c>
      <c r="P14" s="157">
        <v>0.16706890356807796</v>
      </c>
      <c r="Q14" s="157">
        <v>0.18415699252338968</v>
      </c>
    </row>
    <row r="15" spans="1:17" x14ac:dyDescent="0.25">
      <c r="A15" s="156" t="s">
        <v>306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2.1345332834404074</v>
      </c>
      <c r="M37" s="204">
        <v>2.1350155162303328</v>
      </c>
      <c r="N37" s="204">
        <v>2.0942723097007949</v>
      </c>
      <c r="O37" s="204">
        <v>1.7696651986691894</v>
      </c>
      <c r="P37" s="204">
        <v>1.3639043592450328</v>
      </c>
      <c r="Q37" s="204">
        <v>1.5034067951835048</v>
      </c>
    </row>
    <row r="38" spans="1:17" x14ac:dyDescent="0.25">
      <c r="A38" s="156" t="s">
        <v>303</v>
      </c>
      <c r="B38" s="204">
        <v>0</v>
      </c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0.48102158500065523</v>
      </c>
      <c r="M38" s="204">
        <v>0.48113025717866653</v>
      </c>
      <c r="N38" s="204">
        <v>0.47194868951003838</v>
      </c>
      <c r="O38" s="204">
        <v>0.3987977912493948</v>
      </c>
      <c r="P38" s="204">
        <v>0.30735872884395105</v>
      </c>
      <c r="Q38" s="204">
        <v>0.33879589750614197</v>
      </c>
    </row>
    <row r="39" spans="1:17" x14ac:dyDescent="0.25">
      <c r="A39" s="152" t="s">
        <v>310</v>
      </c>
      <c r="B39" s="264">
        <v>0</v>
      </c>
      <c r="C39" s="264">
        <v>0</v>
      </c>
      <c r="D39" s="264">
        <v>0</v>
      </c>
      <c r="E39" s="264">
        <v>0</v>
      </c>
      <c r="F39" s="264">
        <v>0</v>
      </c>
      <c r="G39" s="264">
        <v>0</v>
      </c>
      <c r="H39" s="264">
        <v>0</v>
      </c>
      <c r="I39" s="264">
        <v>0</v>
      </c>
      <c r="J39" s="264">
        <v>0</v>
      </c>
      <c r="K39" s="264">
        <v>0</v>
      </c>
      <c r="L39" s="264">
        <v>0</v>
      </c>
      <c r="M39" s="264">
        <v>0</v>
      </c>
      <c r="N39" s="264">
        <v>0</v>
      </c>
      <c r="O39" s="264">
        <v>0</v>
      </c>
      <c r="P39" s="264">
        <v>0</v>
      </c>
      <c r="Q39" s="264">
        <v>0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0</v>
      </c>
      <c r="F44" s="208">
        <v>0</v>
      </c>
      <c r="G44" s="208">
        <v>0</v>
      </c>
      <c r="H44" s="208">
        <v>0</v>
      </c>
      <c r="I44" s="208">
        <v>0</v>
      </c>
      <c r="J44" s="208">
        <v>0</v>
      </c>
      <c r="K44" s="208">
        <v>0</v>
      </c>
      <c r="L44" s="208">
        <v>0</v>
      </c>
      <c r="M44" s="208">
        <v>0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0.48102158500065523</v>
      </c>
      <c r="M56" s="264">
        <v>0.48113025717866653</v>
      </c>
      <c r="N56" s="264">
        <v>0.47194868951003838</v>
      </c>
      <c r="O56" s="264">
        <v>0.3987977912493948</v>
      </c>
      <c r="P56" s="264">
        <v>0.30735872884395105</v>
      </c>
      <c r="Q56" s="264">
        <v>0.33879589750614197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0.6784455072347092</v>
      </c>
      <c r="M58" s="242">
        <v>0.67859878133556495</v>
      </c>
      <c r="N58" s="242">
        <v>0.66564885657461315</v>
      </c>
      <c r="O58" s="242">
        <v>0.5624749038401442</v>
      </c>
      <c r="P58" s="242">
        <v>0.43350684292736208</v>
      </c>
      <c r="Q58" s="242">
        <v>0.47784665324796161</v>
      </c>
    </row>
    <row r="60" spans="1:17" ht="12.75" x14ac:dyDescent="0.25">
      <c r="A60" s="98" t="str">
        <f>FBT_fec!$A$81</f>
        <v>Market shares of energy uses (%)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</v>
      </c>
      <c r="C62" s="77">
        <f t="shared" si="0"/>
        <v>0</v>
      </c>
      <c r="D62" s="77">
        <f t="shared" si="0"/>
        <v>0</v>
      </c>
      <c r="E62" s="77">
        <f t="shared" si="0"/>
        <v>0</v>
      </c>
      <c r="F62" s="77">
        <f t="shared" si="0"/>
        <v>0</v>
      </c>
      <c r="G62" s="77">
        <f t="shared" si="0"/>
        <v>0</v>
      </c>
      <c r="H62" s="77">
        <f t="shared" si="0"/>
        <v>0</v>
      </c>
      <c r="I62" s="77">
        <f t="shared" si="0"/>
        <v>0</v>
      </c>
      <c r="J62" s="77">
        <f t="shared" si="0"/>
        <v>0</v>
      </c>
      <c r="K62" s="77">
        <f t="shared" si="0"/>
        <v>0</v>
      </c>
      <c r="L62" s="77">
        <f t="shared" si="0"/>
        <v>1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0.99999999999999989</v>
      </c>
      <c r="Q62" s="77">
        <f t="shared" si="0"/>
        <v>1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3.326327224924977E-2</v>
      </c>
      <c r="M63" s="203">
        <f t="shared" si="1"/>
        <v>3.326327224924977E-2</v>
      </c>
      <c r="N63" s="203">
        <f t="shared" si="1"/>
        <v>3.326327224924977E-2</v>
      </c>
      <c r="O63" s="203">
        <f t="shared" si="1"/>
        <v>3.326327224924977E-2</v>
      </c>
      <c r="P63" s="203">
        <f t="shared" si="1"/>
        <v>3.326327224924977E-2</v>
      </c>
      <c r="Q63" s="203">
        <f t="shared" si="1"/>
        <v>3.326327224924977E-2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2.7292941332717761E-2</v>
      </c>
      <c r="M64" s="202">
        <f t="shared" si="2"/>
        <v>2.7292941332717761E-2</v>
      </c>
      <c r="N64" s="202">
        <f t="shared" si="2"/>
        <v>2.7292941332717764E-2</v>
      </c>
      <c r="O64" s="202">
        <f t="shared" si="2"/>
        <v>2.7292941332717761E-2</v>
      </c>
      <c r="P64" s="202">
        <f t="shared" si="2"/>
        <v>2.7292941332717761E-2</v>
      </c>
      <c r="Q64" s="202">
        <f t="shared" si="2"/>
        <v>2.7292941332717761E-2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1.9616801582890891E-2</v>
      </c>
      <c r="M65" s="202">
        <f t="shared" si="3"/>
        <v>1.9616801582890891E-2</v>
      </c>
      <c r="N65" s="202">
        <f t="shared" si="3"/>
        <v>1.9616801582890895E-2</v>
      </c>
      <c r="O65" s="202">
        <f t="shared" si="3"/>
        <v>1.9616801582890891E-2</v>
      </c>
      <c r="P65" s="202">
        <f t="shared" si="3"/>
        <v>1.9616801582890891E-2</v>
      </c>
      <c r="Q65" s="202">
        <f t="shared" si="3"/>
        <v>1.9616801582890891E-2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3.838069874913435E-2</v>
      </c>
      <c r="M66" s="202">
        <f t="shared" si="4"/>
        <v>3.838069874913435E-2</v>
      </c>
      <c r="N66" s="202">
        <f t="shared" si="4"/>
        <v>3.8380698749134357E-2</v>
      </c>
      <c r="O66" s="202">
        <f t="shared" si="4"/>
        <v>3.838069874913435E-2</v>
      </c>
      <c r="P66" s="202">
        <f t="shared" si="4"/>
        <v>3.838069874913435E-2</v>
      </c>
      <c r="Q66" s="202">
        <f t="shared" si="4"/>
        <v>3.838069874913435E-2</v>
      </c>
    </row>
    <row r="67" spans="1:17" x14ac:dyDescent="0.25">
      <c r="A67" s="129" t="s">
        <v>79</v>
      </c>
      <c r="B67" s="201">
        <f t="shared" ref="B67:Q67" si="5">IF(B$10=0,0,B$10/B$5)</f>
        <v>0</v>
      </c>
      <c r="C67" s="201">
        <f t="shared" si="5"/>
        <v>0</v>
      </c>
      <c r="D67" s="201">
        <f t="shared" si="5"/>
        <v>0</v>
      </c>
      <c r="E67" s="201">
        <f t="shared" si="5"/>
        <v>0</v>
      </c>
      <c r="F67" s="201">
        <f t="shared" si="5"/>
        <v>0</v>
      </c>
      <c r="G67" s="201">
        <f t="shared" si="5"/>
        <v>0</v>
      </c>
      <c r="H67" s="201">
        <f t="shared" si="5"/>
        <v>0</v>
      </c>
      <c r="I67" s="201">
        <f t="shared" si="5"/>
        <v>0</v>
      </c>
      <c r="J67" s="201">
        <f t="shared" si="5"/>
        <v>0</v>
      </c>
      <c r="K67" s="201">
        <f t="shared" si="5"/>
        <v>0</v>
      </c>
      <c r="L67" s="201">
        <f t="shared" si="5"/>
        <v>6.4820735665204673E-2</v>
      </c>
      <c r="M67" s="201">
        <f t="shared" si="5"/>
        <v>6.4820735665204673E-2</v>
      </c>
      <c r="N67" s="201">
        <f t="shared" si="5"/>
        <v>6.4820735665204687E-2</v>
      </c>
      <c r="O67" s="201">
        <f t="shared" si="5"/>
        <v>6.4820735665204673E-2</v>
      </c>
      <c r="P67" s="201">
        <f t="shared" si="5"/>
        <v>6.4820735665204673E-2</v>
      </c>
      <c r="Q67" s="201">
        <f t="shared" si="5"/>
        <v>6.4820735665204673E-2</v>
      </c>
    </row>
    <row r="68" spans="1:17" x14ac:dyDescent="0.25">
      <c r="A68" s="127" t="s">
        <v>306</v>
      </c>
      <c r="B68" s="200">
        <f t="shared" ref="B68:Q68" si="6">IF(B$15=0,0,B$15/B$5)</f>
        <v>0</v>
      </c>
      <c r="C68" s="200">
        <f t="shared" si="6"/>
        <v>0</v>
      </c>
      <c r="D68" s="200">
        <f t="shared" si="6"/>
        <v>0</v>
      </c>
      <c r="E68" s="200">
        <f t="shared" si="6"/>
        <v>0</v>
      </c>
      <c r="F68" s="200">
        <f t="shared" si="6"/>
        <v>0</v>
      </c>
      <c r="G68" s="200">
        <f t="shared" si="6"/>
        <v>0</v>
      </c>
      <c r="H68" s="200">
        <f t="shared" si="6"/>
        <v>0</v>
      </c>
      <c r="I68" s="200">
        <f t="shared" si="6"/>
        <v>0</v>
      </c>
      <c r="J68" s="200">
        <f t="shared" si="6"/>
        <v>0</v>
      </c>
      <c r="K68" s="200">
        <f t="shared" si="6"/>
        <v>0</v>
      </c>
      <c r="L68" s="200">
        <f t="shared" si="6"/>
        <v>0</v>
      </c>
      <c r="M68" s="200">
        <f t="shared" si="6"/>
        <v>0</v>
      </c>
      <c r="N68" s="200">
        <f t="shared" si="6"/>
        <v>0</v>
      </c>
      <c r="O68" s="200">
        <f t="shared" si="6"/>
        <v>0</v>
      </c>
      <c r="P68" s="200">
        <f t="shared" si="6"/>
        <v>0</v>
      </c>
      <c r="Q68" s="200">
        <f t="shared" si="6"/>
        <v>0</v>
      </c>
    </row>
    <row r="69" spans="1:17" x14ac:dyDescent="0.25">
      <c r="A69" s="127" t="s">
        <v>305</v>
      </c>
      <c r="B69" s="200">
        <f t="shared" ref="B69:Q69" si="7">IF(B$26=0,0,B$26/B$5)</f>
        <v>0</v>
      </c>
      <c r="C69" s="200">
        <f t="shared" si="7"/>
        <v>0</v>
      </c>
      <c r="D69" s="200">
        <f t="shared" si="7"/>
        <v>0</v>
      </c>
      <c r="E69" s="200">
        <f t="shared" si="7"/>
        <v>0</v>
      </c>
      <c r="F69" s="200">
        <f t="shared" si="7"/>
        <v>0</v>
      </c>
      <c r="G69" s="200">
        <f t="shared" si="7"/>
        <v>0</v>
      </c>
      <c r="H69" s="200">
        <f t="shared" si="7"/>
        <v>0</v>
      </c>
      <c r="I69" s="200">
        <f t="shared" si="7"/>
        <v>0</v>
      </c>
      <c r="J69" s="200">
        <f t="shared" si="7"/>
        <v>0</v>
      </c>
      <c r="K69" s="200">
        <f t="shared" si="7"/>
        <v>0</v>
      </c>
      <c r="L69" s="200">
        <f t="shared" si="7"/>
        <v>0</v>
      </c>
      <c r="M69" s="200">
        <f t="shared" si="7"/>
        <v>0</v>
      </c>
      <c r="N69" s="200">
        <f t="shared" si="7"/>
        <v>0</v>
      </c>
      <c r="O69" s="200">
        <f t="shared" si="7"/>
        <v>0</v>
      </c>
      <c r="P69" s="200">
        <f t="shared" si="7"/>
        <v>0</v>
      </c>
      <c r="Q69" s="200">
        <f t="shared" si="7"/>
        <v>0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0.52917857276304703</v>
      </c>
      <c r="M70" s="200">
        <f t="shared" si="8"/>
        <v>0.52917857276304703</v>
      </c>
      <c r="N70" s="200">
        <f t="shared" si="8"/>
        <v>0.52917857276304703</v>
      </c>
      <c r="O70" s="200">
        <f t="shared" si="8"/>
        <v>0.52917857276304703</v>
      </c>
      <c r="P70" s="200">
        <f t="shared" si="8"/>
        <v>0.52917857276304703</v>
      </c>
      <c r="Q70" s="200">
        <f t="shared" si="8"/>
        <v>0.52917857276304703</v>
      </c>
    </row>
    <row r="71" spans="1:17" x14ac:dyDescent="0.25">
      <c r="A71" s="127" t="s">
        <v>303</v>
      </c>
      <c r="B71" s="200">
        <f t="shared" ref="B71:Q71" si="9">IF(B$38=0,0,B$38/B$5)</f>
        <v>0</v>
      </c>
      <c r="C71" s="200">
        <f t="shared" si="9"/>
        <v>0</v>
      </c>
      <c r="D71" s="200">
        <f t="shared" si="9"/>
        <v>0</v>
      </c>
      <c r="E71" s="200">
        <f t="shared" si="9"/>
        <v>0</v>
      </c>
      <c r="F71" s="200">
        <f t="shared" si="9"/>
        <v>0</v>
      </c>
      <c r="G71" s="200">
        <f t="shared" si="9"/>
        <v>0</v>
      </c>
      <c r="H71" s="200">
        <f t="shared" si="9"/>
        <v>0</v>
      </c>
      <c r="I71" s="200">
        <f t="shared" si="9"/>
        <v>0</v>
      </c>
      <c r="J71" s="200">
        <f t="shared" si="9"/>
        <v>0</v>
      </c>
      <c r="K71" s="200">
        <f t="shared" si="9"/>
        <v>0</v>
      </c>
      <c r="L71" s="200">
        <f t="shared" si="9"/>
        <v>0.11925150935505285</v>
      </c>
      <c r="M71" s="200">
        <f t="shared" si="9"/>
        <v>0.11925150935505285</v>
      </c>
      <c r="N71" s="200">
        <f t="shared" si="9"/>
        <v>0.11925150935505287</v>
      </c>
      <c r="O71" s="200">
        <f t="shared" si="9"/>
        <v>0.11925150935505287</v>
      </c>
      <c r="P71" s="200">
        <f t="shared" si="9"/>
        <v>0.11925150935505284</v>
      </c>
      <c r="Q71" s="200">
        <f t="shared" si="9"/>
        <v>0.11925150935505287</v>
      </c>
    </row>
    <row r="72" spans="1:17" x14ac:dyDescent="0.25">
      <c r="A72" s="142" t="s">
        <v>310</v>
      </c>
      <c r="B72" s="199">
        <f t="shared" ref="B72:Q72" si="10">IF(B$39=0,0,B$39/B$5)</f>
        <v>0</v>
      </c>
      <c r="C72" s="199">
        <f t="shared" si="10"/>
        <v>0</v>
      </c>
      <c r="D72" s="199">
        <f t="shared" si="10"/>
        <v>0</v>
      </c>
      <c r="E72" s="199">
        <f t="shared" si="10"/>
        <v>0</v>
      </c>
      <c r="F72" s="199">
        <f t="shared" si="10"/>
        <v>0</v>
      </c>
      <c r="G72" s="199">
        <f t="shared" si="10"/>
        <v>0</v>
      </c>
      <c r="H72" s="199">
        <f t="shared" si="10"/>
        <v>0</v>
      </c>
      <c r="I72" s="199">
        <f t="shared" si="10"/>
        <v>0</v>
      </c>
      <c r="J72" s="199">
        <f t="shared" si="10"/>
        <v>0</v>
      </c>
      <c r="K72" s="199">
        <f t="shared" si="10"/>
        <v>0</v>
      </c>
      <c r="L72" s="199">
        <f t="shared" si="10"/>
        <v>0</v>
      </c>
      <c r="M72" s="199">
        <f t="shared" si="10"/>
        <v>0</v>
      </c>
      <c r="N72" s="199">
        <f t="shared" si="10"/>
        <v>0</v>
      </c>
      <c r="O72" s="199">
        <f t="shared" si="10"/>
        <v>0</v>
      </c>
      <c r="P72" s="199">
        <f t="shared" si="10"/>
        <v>0</v>
      </c>
      <c r="Q72" s="199">
        <f t="shared" si="10"/>
        <v>0</v>
      </c>
    </row>
    <row r="73" spans="1:17" x14ac:dyDescent="0.25">
      <c r="A73" s="142" t="s">
        <v>309</v>
      </c>
      <c r="B73" s="199">
        <f t="shared" ref="B73:Q73" si="11">IF(B$45=0,0,B$45/B$5)</f>
        <v>0</v>
      </c>
      <c r="C73" s="199">
        <f t="shared" si="11"/>
        <v>0</v>
      </c>
      <c r="D73" s="199">
        <f t="shared" si="11"/>
        <v>0</v>
      </c>
      <c r="E73" s="199">
        <f t="shared" si="11"/>
        <v>0</v>
      </c>
      <c r="F73" s="199">
        <f t="shared" si="11"/>
        <v>0</v>
      </c>
      <c r="G73" s="199">
        <f t="shared" si="11"/>
        <v>0</v>
      </c>
      <c r="H73" s="199">
        <f t="shared" si="11"/>
        <v>0</v>
      </c>
      <c r="I73" s="199">
        <f t="shared" si="11"/>
        <v>0</v>
      </c>
      <c r="J73" s="199">
        <f t="shared" si="11"/>
        <v>0</v>
      </c>
      <c r="K73" s="199">
        <f t="shared" si="11"/>
        <v>0</v>
      </c>
      <c r="L73" s="199">
        <f t="shared" si="11"/>
        <v>0</v>
      </c>
      <c r="M73" s="199">
        <f t="shared" si="11"/>
        <v>0</v>
      </c>
      <c r="N73" s="199">
        <f t="shared" si="11"/>
        <v>0</v>
      </c>
      <c r="O73" s="199">
        <f t="shared" si="11"/>
        <v>0</v>
      </c>
      <c r="P73" s="199">
        <f t="shared" si="11"/>
        <v>0</v>
      </c>
      <c r="Q73" s="199">
        <f t="shared" si="11"/>
        <v>0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0.11925150935505285</v>
      </c>
      <c r="M74" s="199">
        <f t="shared" si="12"/>
        <v>0.11925150935505285</v>
      </c>
      <c r="N74" s="199">
        <f t="shared" si="12"/>
        <v>0.11925150935505287</v>
      </c>
      <c r="O74" s="199">
        <f t="shared" si="12"/>
        <v>0.11925150935505287</v>
      </c>
      <c r="P74" s="199">
        <f t="shared" si="12"/>
        <v>0.11925150935505284</v>
      </c>
      <c r="Q74" s="199">
        <f t="shared" si="12"/>
        <v>0.11925150935505287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0.16819546830270266</v>
      </c>
      <c r="M76" s="276">
        <f t="shared" si="14"/>
        <v>0.16819546830270268</v>
      </c>
      <c r="N76" s="276">
        <f t="shared" si="14"/>
        <v>0.16819546830270268</v>
      </c>
      <c r="O76" s="276">
        <f t="shared" si="14"/>
        <v>0.16819546830270266</v>
      </c>
      <c r="P76" s="276">
        <f t="shared" si="14"/>
        <v>0.16819546830270263</v>
      </c>
      <c r="Q76" s="276">
        <f t="shared" si="14"/>
        <v>0.16819546830270263</v>
      </c>
    </row>
    <row r="78" spans="1:17" ht="12.75" x14ac:dyDescent="0.25">
      <c r="A78" s="98" t="str">
        <f>FBT_fec!$A$110</f>
        <v>Energy intensity (toe/physical output index)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 t="shared" ref="B80:Q80" si="15">SUM(B$81:B$90)</f>
        <v>0</v>
      </c>
      <c r="C80" s="230">
        <f t="shared" si="15"/>
        <v>0</v>
      </c>
      <c r="D80" s="230">
        <f t="shared" si="15"/>
        <v>0</v>
      </c>
      <c r="E80" s="230">
        <f t="shared" si="15"/>
        <v>0</v>
      </c>
      <c r="F80" s="230">
        <f t="shared" si="15"/>
        <v>0</v>
      </c>
      <c r="G80" s="230">
        <f t="shared" si="15"/>
        <v>0</v>
      </c>
      <c r="H80" s="230">
        <f t="shared" si="15"/>
        <v>0</v>
      </c>
      <c r="I80" s="230">
        <f t="shared" si="15"/>
        <v>0</v>
      </c>
      <c r="J80" s="230">
        <f t="shared" si="15"/>
        <v>0</v>
      </c>
      <c r="K80" s="230">
        <f t="shared" si="15"/>
        <v>0</v>
      </c>
      <c r="L80" s="230">
        <f t="shared" si="15"/>
        <v>121.22084827869199</v>
      </c>
      <c r="M80" s="230">
        <f t="shared" si="15"/>
        <v>121.22084827869197</v>
      </c>
      <c r="N80" s="230">
        <f t="shared" si="15"/>
        <v>121.22084827869197</v>
      </c>
      <c r="O80" s="230">
        <f t="shared" si="15"/>
        <v>121.22084827869197</v>
      </c>
      <c r="P80" s="230">
        <f t="shared" si="15"/>
        <v>121.22084827869197</v>
      </c>
      <c r="Q80" s="230">
        <f t="shared" si="15"/>
        <v>121.22084827869197</v>
      </c>
    </row>
    <row r="81" spans="1:17" x14ac:dyDescent="0.25">
      <c r="A81" s="132" t="s">
        <v>83</v>
      </c>
      <c r="B81" s="275">
        <f>IF(B$6=0,0,B$6/TEL!B$5*1000)</f>
        <v>0</v>
      </c>
      <c r="C81" s="275">
        <f>IF(C$6=0,0,C$6/TEL!C$5*1000)</f>
        <v>0</v>
      </c>
      <c r="D81" s="275">
        <f>IF(D$6=0,0,D$6/TEL!D$5*1000)</f>
        <v>0</v>
      </c>
      <c r="E81" s="275">
        <f>IF(E$6=0,0,E$6/TEL!E$5*1000)</f>
        <v>0</v>
      </c>
      <c r="F81" s="275">
        <f>IF(F$6=0,0,F$6/TEL!F$5*1000)</f>
        <v>0</v>
      </c>
      <c r="G81" s="275">
        <f>IF(G$6=0,0,G$6/TEL!G$5*1000)</f>
        <v>0</v>
      </c>
      <c r="H81" s="275">
        <f>IF(H$6=0,0,H$6/TEL!H$5*1000)</f>
        <v>0</v>
      </c>
      <c r="I81" s="275">
        <f>IF(I$6=0,0,I$6/TEL!I$5*1000)</f>
        <v>0</v>
      </c>
      <c r="J81" s="275">
        <f>IF(J$6=0,0,J$6/TEL!J$5*1000)</f>
        <v>0</v>
      </c>
      <c r="K81" s="275">
        <f>IF(K$6=0,0,K$6/TEL!K$5*1000)</f>
        <v>0</v>
      </c>
      <c r="L81" s="275">
        <f>IF(L$6=0,0,L$6/TEL!L$5*1000)</f>
        <v>4.0322020785791324</v>
      </c>
      <c r="M81" s="275">
        <f>IF(M$6=0,0,M$6/TEL!M$5*1000)</f>
        <v>4.0322020785791315</v>
      </c>
      <c r="N81" s="275">
        <f>IF(N$6=0,0,N$6/TEL!N$5*1000)</f>
        <v>4.0322020785791315</v>
      </c>
      <c r="O81" s="275">
        <f>IF(O$6=0,0,O$6/TEL!O$5*1000)</f>
        <v>4.0322020785791306</v>
      </c>
      <c r="P81" s="275">
        <f>IF(P$6=0,0,P$6/TEL!P$5*1000)</f>
        <v>4.0322020785791315</v>
      </c>
      <c r="Q81" s="275">
        <f>IF(Q$6=0,0,Q$6/TEL!Q$5*1000)</f>
        <v>4.0322020785791324</v>
      </c>
    </row>
    <row r="82" spans="1:17" x14ac:dyDescent="0.25">
      <c r="A82" s="76" t="s">
        <v>82</v>
      </c>
      <c r="B82" s="274">
        <f>IF(B$7=0,0,B$7/TEL!B$5*1000)</f>
        <v>0</v>
      </c>
      <c r="C82" s="274">
        <f>IF(C$7=0,0,C$7/TEL!C$5*1000)</f>
        <v>0</v>
      </c>
      <c r="D82" s="274">
        <f>IF(D$7=0,0,D$7/TEL!D$5*1000)</f>
        <v>0</v>
      </c>
      <c r="E82" s="274">
        <f>IF(E$7=0,0,E$7/TEL!E$5*1000)</f>
        <v>0</v>
      </c>
      <c r="F82" s="274">
        <f>IF(F$7=0,0,F$7/TEL!F$5*1000)</f>
        <v>0</v>
      </c>
      <c r="G82" s="274">
        <f>IF(G$7=0,0,G$7/TEL!G$5*1000)</f>
        <v>0</v>
      </c>
      <c r="H82" s="274">
        <f>IF(H$7=0,0,H$7/TEL!H$5*1000)</f>
        <v>0</v>
      </c>
      <c r="I82" s="274">
        <f>IF(I$7=0,0,I$7/TEL!I$5*1000)</f>
        <v>0</v>
      </c>
      <c r="J82" s="274">
        <f>IF(J$7=0,0,J$7/TEL!J$5*1000)</f>
        <v>0</v>
      </c>
      <c r="K82" s="274">
        <f>IF(K$7=0,0,K$7/TEL!K$5*1000)</f>
        <v>0</v>
      </c>
      <c r="L82" s="274">
        <f>IF(L$7=0,0,L$7/TEL!L$5*1000)</f>
        <v>3.3084735003726213</v>
      </c>
      <c r="M82" s="274">
        <f>IF(M$7=0,0,M$7/TEL!M$5*1000)</f>
        <v>3.3084735003726204</v>
      </c>
      <c r="N82" s="274">
        <f>IF(N$7=0,0,N$7/TEL!N$5*1000)</f>
        <v>3.3084735003726209</v>
      </c>
      <c r="O82" s="274">
        <f>IF(O$7=0,0,O$7/TEL!O$5*1000)</f>
        <v>3.30847350037262</v>
      </c>
      <c r="P82" s="274">
        <f>IF(P$7=0,0,P$7/TEL!P$5*1000)</f>
        <v>3.3084735003726204</v>
      </c>
      <c r="Q82" s="274">
        <f>IF(Q$7=0,0,Q$7/TEL!Q$5*1000)</f>
        <v>3.3084735003726209</v>
      </c>
    </row>
    <row r="83" spans="1:17" x14ac:dyDescent="0.25">
      <c r="A83" s="76" t="s">
        <v>81</v>
      </c>
      <c r="B83" s="274">
        <f>IF(B$8=0,0,B$8/TEL!B$5*1000)</f>
        <v>0</v>
      </c>
      <c r="C83" s="274">
        <f>IF(C$8=0,0,C$8/TEL!C$5*1000)</f>
        <v>0</v>
      </c>
      <c r="D83" s="274">
        <f>IF(D$8=0,0,D$8/TEL!D$5*1000)</f>
        <v>0</v>
      </c>
      <c r="E83" s="274">
        <f>IF(E$8=0,0,E$8/TEL!E$5*1000)</f>
        <v>0</v>
      </c>
      <c r="F83" s="274">
        <f>IF(F$8=0,0,F$8/TEL!F$5*1000)</f>
        <v>0</v>
      </c>
      <c r="G83" s="274">
        <f>IF(G$8=0,0,G$8/TEL!G$5*1000)</f>
        <v>0</v>
      </c>
      <c r="H83" s="274">
        <f>IF(H$8=0,0,H$8/TEL!H$5*1000)</f>
        <v>0</v>
      </c>
      <c r="I83" s="274">
        <f>IF(I$8=0,0,I$8/TEL!I$5*1000)</f>
        <v>0</v>
      </c>
      <c r="J83" s="274">
        <f>IF(J$8=0,0,J$8/TEL!J$5*1000)</f>
        <v>0</v>
      </c>
      <c r="K83" s="274">
        <f>IF(K$8=0,0,K$8/TEL!K$5*1000)</f>
        <v>0</v>
      </c>
      <c r="L83" s="274">
        <f>IF(L$8=0,0,L$8/TEL!L$5*1000)</f>
        <v>2.3779653283928219</v>
      </c>
      <c r="M83" s="274">
        <f>IF(M$8=0,0,M$8/TEL!M$5*1000)</f>
        <v>2.3779653283928215</v>
      </c>
      <c r="N83" s="274">
        <f>IF(N$8=0,0,N$8/TEL!N$5*1000)</f>
        <v>2.3779653283928215</v>
      </c>
      <c r="O83" s="274">
        <f>IF(O$8=0,0,O$8/TEL!O$5*1000)</f>
        <v>2.377965328392821</v>
      </c>
      <c r="P83" s="274">
        <f>IF(P$8=0,0,P$8/TEL!P$5*1000)</f>
        <v>2.3779653283928215</v>
      </c>
      <c r="Q83" s="274">
        <f>IF(Q$8=0,0,Q$8/TEL!Q$5*1000)</f>
        <v>2.3779653283928219</v>
      </c>
    </row>
    <row r="84" spans="1:17" x14ac:dyDescent="0.25">
      <c r="A84" s="76" t="s">
        <v>80</v>
      </c>
      <c r="B84" s="274">
        <f>IF(B$9=0,0,B$9/TEL!B$5*1000)</f>
        <v>0</v>
      </c>
      <c r="C84" s="274">
        <f>IF(C$9=0,0,C$9/TEL!C$5*1000)</f>
        <v>0</v>
      </c>
      <c r="D84" s="274">
        <f>IF(D$9=0,0,D$9/TEL!D$5*1000)</f>
        <v>0</v>
      </c>
      <c r="E84" s="274">
        <f>IF(E$9=0,0,E$9/TEL!E$5*1000)</f>
        <v>0</v>
      </c>
      <c r="F84" s="274">
        <f>IF(F$9=0,0,F$9/TEL!F$5*1000)</f>
        <v>0</v>
      </c>
      <c r="G84" s="274">
        <f>IF(G$9=0,0,G$9/TEL!G$5*1000)</f>
        <v>0</v>
      </c>
      <c r="H84" s="274">
        <f>IF(H$9=0,0,H$9/TEL!H$5*1000)</f>
        <v>0</v>
      </c>
      <c r="I84" s="274">
        <f>IF(I$9=0,0,I$9/TEL!I$5*1000)</f>
        <v>0</v>
      </c>
      <c r="J84" s="274">
        <f>IF(J$9=0,0,J$9/TEL!J$5*1000)</f>
        <v>0</v>
      </c>
      <c r="K84" s="274">
        <f>IF(K$9=0,0,K$9/TEL!K$5*1000)</f>
        <v>0</v>
      </c>
      <c r="L84" s="274">
        <f>IF(L$9=0,0,L$9/TEL!L$5*1000)</f>
        <v>4.6525408598989992</v>
      </c>
      <c r="M84" s="274">
        <f>IF(M$9=0,0,M$9/TEL!M$5*1000)</f>
        <v>4.6525408598989975</v>
      </c>
      <c r="N84" s="274">
        <f>IF(N$9=0,0,N$9/TEL!N$5*1000)</f>
        <v>4.6525408598989975</v>
      </c>
      <c r="O84" s="274">
        <f>IF(O$9=0,0,O$9/TEL!O$5*1000)</f>
        <v>4.6525408598989966</v>
      </c>
      <c r="P84" s="274">
        <f>IF(P$9=0,0,P$9/TEL!P$5*1000)</f>
        <v>4.6525408598989975</v>
      </c>
      <c r="Q84" s="274">
        <f>IF(Q$9=0,0,Q$9/TEL!Q$5*1000)</f>
        <v>4.6525408598989983</v>
      </c>
    </row>
    <row r="85" spans="1:17" x14ac:dyDescent="0.25">
      <c r="A85" s="129" t="s">
        <v>79</v>
      </c>
      <c r="B85" s="273">
        <f>IF(B$10=0,0,B$10/TEL!B$5*1000)</f>
        <v>0</v>
      </c>
      <c r="C85" s="273">
        <f>IF(C$10=0,0,C$10/TEL!C$5*1000)</f>
        <v>0</v>
      </c>
      <c r="D85" s="273">
        <f>IF(D$10=0,0,D$10/TEL!D$5*1000)</f>
        <v>0</v>
      </c>
      <c r="E85" s="273">
        <f>IF(E$10=0,0,E$10/TEL!E$5*1000)</f>
        <v>0</v>
      </c>
      <c r="F85" s="273">
        <f>IF(F$10=0,0,F$10/TEL!F$5*1000)</f>
        <v>0</v>
      </c>
      <c r="G85" s="273">
        <f>IF(G$10=0,0,G$10/TEL!G$5*1000)</f>
        <v>0</v>
      </c>
      <c r="H85" s="273">
        <f>IF(H$10=0,0,H$10/TEL!H$5*1000)</f>
        <v>0</v>
      </c>
      <c r="I85" s="273">
        <f>IF(I$10=0,0,I$10/TEL!I$5*1000)</f>
        <v>0</v>
      </c>
      <c r="J85" s="273">
        <f>IF(J$10=0,0,J$10/TEL!J$5*1000)</f>
        <v>0</v>
      </c>
      <c r="K85" s="273">
        <f>IF(K$10=0,0,K$10/TEL!K$5*1000)</f>
        <v>0</v>
      </c>
      <c r="L85" s="273">
        <f>IF(L$10=0,0,L$10/TEL!L$5*1000)</f>
        <v>7.8576245633849746</v>
      </c>
      <c r="M85" s="273">
        <f>IF(M$10=0,0,M$10/TEL!M$5*1000)</f>
        <v>7.8576245633849728</v>
      </c>
      <c r="N85" s="273">
        <f>IF(N$10=0,0,N$10/TEL!N$5*1000)</f>
        <v>7.8576245633849746</v>
      </c>
      <c r="O85" s="273">
        <f>IF(O$10=0,0,O$10/TEL!O$5*1000)</f>
        <v>7.8576245633849711</v>
      </c>
      <c r="P85" s="273">
        <f>IF(P$10=0,0,P$10/TEL!P$5*1000)</f>
        <v>7.8576245633849746</v>
      </c>
      <c r="Q85" s="273">
        <f>IF(Q$10=0,0,Q$10/TEL!Q$5*1000)</f>
        <v>7.8576245633849746</v>
      </c>
    </row>
    <row r="86" spans="1:17" x14ac:dyDescent="0.25">
      <c r="A86" s="127" t="s">
        <v>306</v>
      </c>
      <c r="B86" s="296">
        <f>IF(B$15=0,0,B$15/TEL!B$5*1000)</f>
        <v>0</v>
      </c>
      <c r="C86" s="296">
        <f>IF(C$15=0,0,C$15/TEL!C$5*1000)</f>
        <v>0</v>
      </c>
      <c r="D86" s="296">
        <f>IF(D$15=0,0,D$15/TEL!D$5*1000)</f>
        <v>0</v>
      </c>
      <c r="E86" s="296">
        <f>IF(E$15=0,0,E$15/TEL!E$5*1000)</f>
        <v>0</v>
      </c>
      <c r="F86" s="296">
        <f>IF(F$15=0,0,F$15/TEL!F$5*1000)</f>
        <v>0</v>
      </c>
      <c r="G86" s="296">
        <f>IF(G$15=0,0,G$15/TEL!G$5*1000)</f>
        <v>0</v>
      </c>
      <c r="H86" s="296">
        <f>IF(H$15=0,0,H$15/TEL!H$5*1000)</f>
        <v>0</v>
      </c>
      <c r="I86" s="296">
        <f>IF(I$15=0,0,I$15/TEL!I$5*1000)</f>
        <v>0</v>
      </c>
      <c r="J86" s="296">
        <f>IF(J$15=0,0,J$15/TEL!J$5*1000)</f>
        <v>0</v>
      </c>
      <c r="K86" s="296">
        <f>IF(K$15=0,0,K$15/TEL!K$5*1000)</f>
        <v>0</v>
      </c>
      <c r="L86" s="296">
        <f>IF(L$15=0,0,L$15/TEL!L$5*1000)</f>
        <v>0</v>
      </c>
      <c r="M86" s="296">
        <f>IF(M$15=0,0,M$15/TEL!M$5*1000)</f>
        <v>0</v>
      </c>
      <c r="N86" s="296">
        <f>IF(N$15=0,0,N$15/TEL!N$5*1000)</f>
        <v>0</v>
      </c>
      <c r="O86" s="296">
        <f>IF(O$15=0,0,O$15/TEL!O$5*1000)</f>
        <v>0</v>
      </c>
      <c r="P86" s="296">
        <f>IF(P$15=0,0,P$15/TEL!P$5*1000)</f>
        <v>0</v>
      </c>
      <c r="Q86" s="296">
        <f>IF(Q$15=0,0,Q$15/TEL!Q$5*1000)</f>
        <v>0</v>
      </c>
    </row>
    <row r="87" spans="1:17" x14ac:dyDescent="0.25">
      <c r="A87" s="127" t="s">
        <v>305</v>
      </c>
      <c r="B87" s="296">
        <f>IF(B$26=0,0,B$26/TEL!B$5*1000)</f>
        <v>0</v>
      </c>
      <c r="C87" s="296">
        <f>IF(C$26=0,0,C$26/TEL!C$5*1000)</f>
        <v>0</v>
      </c>
      <c r="D87" s="296">
        <f>IF(D$26=0,0,D$26/TEL!D$5*1000)</f>
        <v>0</v>
      </c>
      <c r="E87" s="296">
        <f>IF(E$26=0,0,E$26/TEL!E$5*1000)</f>
        <v>0</v>
      </c>
      <c r="F87" s="296">
        <f>IF(F$26=0,0,F$26/TEL!F$5*1000)</f>
        <v>0</v>
      </c>
      <c r="G87" s="296">
        <f>IF(G$26=0,0,G$26/TEL!G$5*1000)</f>
        <v>0</v>
      </c>
      <c r="H87" s="296">
        <f>IF(H$26=0,0,H$26/TEL!H$5*1000)</f>
        <v>0</v>
      </c>
      <c r="I87" s="296">
        <f>IF(I$26=0,0,I$26/TEL!I$5*1000)</f>
        <v>0</v>
      </c>
      <c r="J87" s="296">
        <f>IF(J$26=0,0,J$26/TEL!J$5*1000)</f>
        <v>0</v>
      </c>
      <c r="K87" s="296">
        <f>IF(K$26=0,0,K$26/TEL!K$5*1000)</f>
        <v>0</v>
      </c>
      <c r="L87" s="296">
        <f>IF(L$26=0,0,L$26/TEL!L$5*1000)</f>
        <v>0</v>
      </c>
      <c r="M87" s="296">
        <f>IF(M$26=0,0,M$26/TEL!M$5*1000)</f>
        <v>0</v>
      </c>
      <c r="N87" s="296">
        <f>IF(N$26=0,0,N$26/TEL!N$5*1000)</f>
        <v>0</v>
      </c>
      <c r="O87" s="296">
        <f>IF(O$26=0,0,O$26/TEL!O$5*1000)</f>
        <v>0</v>
      </c>
      <c r="P87" s="296">
        <f>IF(P$26=0,0,P$26/TEL!P$5*1000)</f>
        <v>0</v>
      </c>
      <c r="Q87" s="296">
        <f>IF(Q$26=0,0,Q$26/TEL!Q$5*1000)</f>
        <v>0</v>
      </c>
    </row>
    <row r="88" spans="1:17" x14ac:dyDescent="0.25">
      <c r="A88" s="127" t="s">
        <v>304</v>
      </c>
      <c r="B88" s="296">
        <f>IF(B$37=0,0,B$37/TEL!B$5*1000)</f>
        <v>0</v>
      </c>
      <c r="C88" s="296">
        <f>IF(C$37=0,0,C$37/TEL!C$5*1000)</f>
        <v>0</v>
      </c>
      <c r="D88" s="296">
        <f>IF(D$37=0,0,D$37/TEL!D$5*1000)</f>
        <v>0</v>
      </c>
      <c r="E88" s="296">
        <f>IF(E$37=0,0,E$37/TEL!E$5*1000)</f>
        <v>0</v>
      </c>
      <c r="F88" s="296">
        <f>IF(F$37=0,0,F$37/TEL!F$5*1000)</f>
        <v>0</v>
      </c>
      <c r="G88" s="296">
        <f>IF(G$37=0,0,G$37/TEL!G$5*1000)</f>
        <v>0</v>
      </c>
      <c r="H88" s="296">
        <f>IF(H$37=0,0,H$37/TEL!H$5*1000)</f>
        <v>0</v>
      </c>
      <c r="I88" s="296">
        <f>IF(I$37=0,0,I$37/TEL!I$5*1000)</f>
        <v>0</v>
      </c>
      <c r="J88" s="296">
        <f>IF(J$37=0,0,J$37/TEL!J$5*1000)</f>
        <v>0</v>
      </c>
      <c r="K88" s="296">
        <f>IF(K$37=0,0,K$37/TEL!K$5*1000)</f>
        <v>0</v>
      </c>
      <c r="L88" s="296">
        <f>IF(L$37=0,0,L$37/TEL!L$5*1000)</f>
        <v>64.147475481244101</v>
      </c>
      <c r="M88" s="296">
        <f>IF(M$37=0,0,M$37/TEL!M$5*1000)</f>
        <v>64.147475481244086</v>
      </c>
      <c r="N88" s="296">
        <f>IF(N$37=0,0,N$37/TEL!N$5*1000)</f>
        <v>64.147475481244086</v>
      </c>
      <c r="O88" s="296">
        <f>IF(O$37=0,0,O$37/TEL!O$5*1000)</f>
        <v>64.147475481244086</v>
      </c>
      <c r="P88" s="296">
        <f>IF(P$37=0,0,P$37/TEL!P$5*1000)</f>
        <v>64.147475481244086</v>
      </c>
      <c r="Q88" s="296">
        <f>IF(Q$37=0,0,Q$37/TEL!Q$5*1000)</f>
        <v>64.147475481244086</v>
      </c>
    </row>
    <row r="89" spans="1:17" x14ac:dyDescent="0.25">
      <c r="A89" s="127" t="s">
        <v>303</v>
      </c>
      <c r="B89" s="296">
        <f>IF(B$38=0,0,B$38/TEL!B$5*1000)</f>
        <v>0</v>
      </c>
      <c r="C89" s="296">
        <f>IF(C$38=0,0,C$38/TEL!C$5*1000)</f>
        <v>0</v>
      </c>
      <c r="D89" s="296">
        <f>IF(D$38=0,0,D$38/TEL!D$5*1000)</f>
        <v>0</v>
      </c>
      <c r="E89" s="296">
        <f>IF(E$38=0,0,E$38/TEL!E$5*1000)</f>
        <v>0</v>
      </c>
      <c r="F89" s="296">
        <f>IF(F$38=0,0,F$38/TEL!F$5*1000)</f>
        <v>0</v>
      </c>
      <c r="G89" s="296">
        <f>IF(G$38=0,0,G$38/TEL!G$5*1000)</f>
        <v>0</v>
      </c>
      <c r="H89" s="296">
        <f>IF(H$38=0,0,H$38/TEL!H$5*1000)</f>
        <v>0</v>
      </c>
      <c r="I89" s="296">
        <f>IF(I$38=0,0,I$38/TEL!I$5*1000)</f>
        <v>0</v>
      </c>
      <c r="J89" s="296">
        <f>IF(J$38=0,0,J$38/TEL!J$5*1000)</f>
        <v>0</v>
      </c>
      <c r="K89" s="296">
        <f>IF(K$38=0,0,K$38/TEL!K$5*1000)</f>
        <v>0</v>
      </c>
      <c r="L89" s="296">
        <f>IF(L$38=0,0,L$38/TEL!L$5*1000)</f>
        <v>14.45576912253388</v>
      </c>
      <c r="M89" s="296">
        <f>IF(M$38=0,0,M$38/TEL!M$5*1000)</f>
        <v>14.455769122533878</v>
      </c>
      <c r="N89" s="296">
        <f>IF(N$38=0,0,N$38/TEL!N$5*1000)</f>
        <v>14.45576912253388</v>
      </c>
      <c r="O89" s="296">
        <f>IF(O$38=0,0,O$38/TEL!O$5*1000)</f>
        <v>14.455769122533878</v>
      </c>
      <c r="P89" s="296">
        <f>IF(P$38=0,0,P$38/TEL!P$5*1000)</f>
        <v>14.455769122533878</v>
      </c>
      <c r="Q89" s="296">
        <f>IF(Q$38=0,0,Q$38/TEL!Q$5*1000)</f>
        <v>14.45576912253388</v>
      </c>
    </row>
    <row r="90" spans="1:17" x14ac:dyDescent="0.25">
      <c r="A90" s="72" t="s">
        <v>302</v>
      </c>
      <c r="B90" s="272">
        <f>IF(B$58=0,0,B$58/TEL!B$5*1000)</f>
        <v>0</v>
      </c>
      <c r="C90" s="272">
        <f>IF(C$58=0,0,C$58/TEL!C$5*1000)</f>
        <v>0</v>
      </c>
      <c r="D90" s="272">
        <f>IF(D$58=0,0,D$58/TEL!D$5*1000)</f>
        <v>0</v>
      </c>
      <c r="E90" s="272">
        <f>IF(E$58=0,0,E$58/TEL!E$5*1000)</f>
        <v>0</v>
      </c>
      <c r="F90" s="272">
        <f>IF(F$58=0,0,F$58/TEL!F$5*1000)</f>
        <v>0</v>
      </c>
      <c r="G90" s="272">
        <f>IF(G$58=0,0,G$58/TEL!G$5*1000)</f>
        <v>0</v>
      </c>
      <c r="H90" s="272">
        <f>IF(H$58=0,0,H$58/TEL!H$5*1000)</f>
        <v>0</v>
      </c>
      <c r="I90" s="272">
        <f>IF(I$58=0,0,I$58/TEL!I$5*1000)</f>
        <v>0</v>
      </c>
      <c r="J90" s="272">
        <f>IF(J$58=0,0,J$58/TEL!J$5*1000)</f>
        <v>0</v>
      </c>
      <c r="K90" s="272">
        <f>IF(K$58=0,0,K$58/TEL!K$5*1000)</f>
        <v>0</v>
      </c>
      <c r="L90" s="272">
        <f>IF(L$58=0,0,L$58/TEL!L$5*1000)</f>
        <v>20.388797344285468</v>
      </c>
      <c r="M90" s="272">
        <f>IF(M$58=0,0,M$58/TEL!M$5*1000)</f>
        <v>20.388797344285464</v>
      </c>
      <c r="N90" s="272">
        <f>IF(N$58=0,0,N$58/TEL!N$5*1000)</f>
        <v>20.388797344285464</v>
      </c>
      <c r="O90" s="272">
        <f>IF(O$58=0,0,O$58/TEL!O$5*1000)</f>
        <v>20.388797344285461</v>
      </c>
      <c r="P90" s="272">
        <f>IF(P$58=0,0,P$58/TEL!P$5*1000)</f>
        <v>20.388797344285461</v>
      </c>
      <c r="Q90" s="272">
        <f>IF(Q$58=0,0,Q$58/TEL!Q$5*1000)</f>
        <v>20.388797344285464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389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1.1405765599953934</v>
      </c>
      <c r="M5" s="96">
        <v>1.1408342385337968</v>
      </c>
      <c r="N5" s="96">
        <v>1.1190633218152994</v>
      </c>
      <c r="O5" s="96">
        <v>0.94561123047394269</v>
      </c>
      <c r="P5" s="96">
        <v>0.72879507398594823</v>
      </c>
      <c r="Q5" s="96">
        <v>0.80333746211738288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3.3515135682952946E-2</v>
      </c>
      <c r="M6" s="160">
        <v>3.3522707407184424E-2</v>
      </c>
      <c r="N6" s="160">
        <v>3.2882982505450811E-2</v>
      </c>
      <c r="O6" s="160">
        <v>2.7786200246642162E-2</v>
      </c>
      <c r="P6" s="160">
        <v>2.1415191795459514E-2</v>
      </c>
      <c r="Q6" s="160">
        <v>2.3605573695265048E-2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6.9934129823637598E-3</v>
      </c>
      <c r="M7" s="159">
        <v>6.9949929310484426E-3</v>
      </c>
      <c r="N7" s="159">
        <v>6.8615051697203354E-3</v>
      </c>
      <c r="O7" s="159">
        <v>5.7979885677224043E-3</v>
      </c>
      <c r="P7" s="159">
        <v>4.4685864243226882E-3</v>
      </c>
      <c r="Q7" s="159">
        <v>4.9256409730299468E-3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2.7105766501453306E-2</v>
      </c>
      <c r="M8" s="159">
        <v>2.7111890223910324E-2</v>
      </c>
      <c r="N8" s="159">
        <v>2.6594505064691767E-2</v>
      </c>
      <c r="O8" s="159">
        <v>2.2472421504508348E-2</v>
      </c>
      <c r="P8" s="159">
        <v>1.7319792283783463E-2</v>
      </c>
      <c r="Q8" s="159">
        <v>1.9091289821098738E-2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3.7285991921599107E-2</v>
      </c>
      <c r="M9" s="159">
        <v>3.7294415555959345E-2</v>
      </c>
      <c r="N9" s="159">
        <v>3.6582713901407569E-2</v>
      </c>
      <c r="O9" s="159">
        <v>3.091248228051189E-2</v>
      </c>
      <c r="P9" s="159">
        <v>2.3824658680738655E-2</v>
      </c>
      <c r="Q9" s="159">
        <v>2.6261484913338594E-2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0.11152019504461554</v>
      </c>
      <c r="M10" s="158">
        <v>0.11154538963642938</v>
      </c>
      <c r="N10" s="158">
        <v>0.10941673211013699</v>
      </c>
      <c r="O10" s="158">
        <v>9.24574049279593E-2</v>
      </c>
      <c r="P10" s="158">
        <v>7.125814403795587E-2</v>
      </c>
      <c r="Q10" s="158">
        <v>7.8546547074699477E-2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0.11152019504461554</v>
      </c>
      <c r="M14" s="157">
        <v>0.11154538963642938</v>
      </c>
      <c r="N14" s="157">
        <v>0.10941673211013699</v>
      </c>
      <c r="O14" s="157">
        <v>9.24574049279593E-2</v>
      </c>
      <c r="P14" s="157">
        <v>7.125814403795587E-2</v>
      </c>
      <c r="Q14" s="157">
        <v>7.8546547074699477E-2</v>
      </c>
    </row>
    <row r="15" spans="1:17" x14ac:dyDescent="0.25">
      <c r="A15" s="156" t="s">
        <v>306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0.64127919970211411</v>
      </c>
      <c r="M37" s="204">
        <v>0.64142407720765249</v>
      </c>
      <c r="N37" s="204">
        <v>0.62918356960851707</v>
      </c>
      <c r="O37" s="204">
        <v>0.5316616476057604</v>
      </c>
      <c r="P37" s="204">
        <v>0.40975865907189918</v>
      </c>
      <c r="Q37" s="204">
        <v>0.45166946513388218</v>
      </c>
    </row>
    <row r="38" spans="1:17" x14ac:dyDescent="0.25">
      <c r="A38" s="156" t="s">
        <v>303</v>
      </c>
      <c r="B38" s="204">
        <v>0</v>
      </c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0.12181024942105839</v>
      </c>
      <c r="M38" s="204">
        <v>0.12183776873728341</v>
      </c>
      <c r="N38" s="204">
        <v>0.11951269833989074</v>
      </c>
      <c r="O38" s="204">
        <v>0.10098852096333638</v>
      </c>
      <c r="P38" s="204">
        <v>7.7833187926837286E-2</v>
      </c>
      <c r="Q38" s="204">
        <v>8.5794097530983507E-2</v>
      </c>
    </row>
    <row r="39" spans="1:17" x14ac:dyDescent="0.25">
      <c r="A39" s="152" t="s">
        <v>310</v>
      </c>
      <c r="B39" s="264">
        <v>0</v>
      </c>
      <c r="C39" s="264">
        <v>0</v>
      </c>
      <c r="D39" s="264">
        <v>0</v>
      </c>
      <c r="E39" s="264">
        <v>0</v>
      </c>
      <c r="F39" s="264">
        <v>0</v>
      </c>
      <c r="G39" s="264">
        <v>0</v>
      </c>
      <c r="H39" s="264">
        <v>0</v>
      </c>
      <c r="I39" s="264">
        <v>0</v>
      </c>
      <c r="J39" s="264">
        <v>0</v>
      </c>
      <c r="K39" s="264">
        <v>0</v>
      </c>
      <c r="L39" s="264">
        <v>0</v>
      </c>
      <c r="M39" s="264">
        <v>0</v>
      </c>
      <c r="N39" s="264">
        <v>0</v>
      </c>
      <c r="O39" s="264">
        <v>0</v>
      </c>
      <c r="P39" s="264">
        <v>0</v>
      </c>
      <c r="Q39" s="264">
        <v>0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0</v>
      </c>
      <c r="F44" s="208">
        <v>0</v>
      </c>
      <c r="G44" s="208">
        <v>0</v>
      </c>
      <c r="H44" s="208">
        <v>0</v>
      </c>
      <c r="I44" s="208">
        <v>0</v>
      </c>
      <c r="J44" s="208">
        <v>0</v>
      </c>
      <c r="K44" s="208">
        <v>0</v>
      </c>
      <c r="L44" s="208">
        <v>0</v>
      </c>
      <c r="M44" s="208">
        <v>0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0.12181024942105839</v>
      </c>
      <c r="M56" s="264">
        <v>0.12183776873728341</v>
      </c>
      <c r="N56" s="264">
        <v>0.11951269833989074</v>
      </c>
      <c r="O56" s="264">
        <v>0.10098852096333638</v>
      </c>
      <c r="P56" s="264">
        <v>7.7833187926837286E-2</v>
      </c>
      <c r="Q56" s="264">
        <v>8.5794097530983507E-2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0.16106660873923639</v>
      </c>
      <c r="M58" s="242">
        <v>0.16110299683432897</v>
      </c>
      <c r="N58" s="242">
        <v>0.15802861511548416</v>
      </c>
      <c r="O58" s="242">
        <v>0.13353456437750175</v>
      </c>
      <c r="P58" s="242">
        <v>0.10291685376495167</v>
      </c>
      <c r="Q58" s="242">
        <v>0.11344336297508532</v>
      </c>
    </row>
    <row r="60" spans="1:17" ht="12.75" x14ac:dyDescent="0.25">
      <c r="A60" s="98" t="s">
        <v>90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</v>
      </c>
      <c r="C62" s="77">
        <f t="shared" si="0"/>
        <v>0</v>
      </c>
      <c r="D62" s="77">
        <f t="shared" si="0"/>
        <v>0</v>
      </c>
      <c r="E62" s="77">
        <f t="shared" si="0"/>
        <v>0</v>
      </c>
      <c r="F62" s="77">
        <f t="shared" si="0"/>
        <v>0</v>
      </c>
      <c r="G62" s="77">
        <f t="shared" si="0"/>
        <v>0</v>
      </c>
      <c r="H62" s="77">
        <f t="shared" si="0"/>
        <v>0</v>
      </c>
      <c r="I62" s="77">
        <f t="shared" si="0"/>
        <v>0</v>
      </c>
      <c r="J62" s="77">
        <f t="shared" si="0"/>
        <v>0</v>
      </c>
      <c r="K62" s="77">
        <f t="shared" si="0"/>
        <v>0</v>
      </c>
      <c r="L62" s="77">
        <f t="shared" si="0"/>
        <v>1.0000000000000002</v>
      </c>
      <c r="M62" s="77">
        <f t="shared" si="0"/>
        <v>1</v>
      </c>
      <c r="N62" s="77">
        <f t="shared" si="0"/>
        <v>1</v>
      </c>
      <c r="O62" s="77">
        <f t="shared" si="0"/>
        <v>1</v>
      </c>
      <c r="P62" s="77">
        <f t="shared" si="0"/>
        <v>1</v>
      </c>
      <c r="Q62" s="77">
        <f t="shared" si="0"/>
        <v>0.99999999999999989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2.9384380547929467E-2</v>
      </c>
      <c r="M63" s="203">
        <f t="shared" si="1"/>
        <v>2.9384380547929467E-2</v>
      </c>
      <c r="N63" s="203">
        <f t="shared" si="1"/>
        <v>2.938438054792946E-2</v>
      </c>
      <c r="O63" s="203">
        <f t="shared" si="1"/>
        <v>2.938438054792946E-2</v>
      </c>
      <c r="P63" s="203">
        <f t="shared" si="1"/>
        <v>2.9384380547929467E-2</v>
      </c>
      <c r="Q63" s="203">
        <f t="shared" si="1"/>
        <v>2.9384380547929464E-2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6.131471772830405E-3</v>
      </c>
      <c r="M64" s="202">
        <f t="shared" si="2"/>
        <v>6.1314717728304033E-3</v>
      </c>
      <c r="N64" s="202">
        <f t="shared" si="2"/>
        <v>6.1314717728304042E-3</v>
      </c>
      <c r="O64" s="202">
        <f t="shared" si="2"/>
        <v>6.1314717728304033E-3</v>
      </c>
      <c r="P64" s="202">
        <f t="shared" si="2"/>
        <v>6.131471772830405E-3</v>
      </c>
      <c r="Q64" s="202">
        <f t="shared" si="2"/>
        <v>6.1314717728304033E-3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2.3764968922000976E-2</v>
      </c>
      <c r="M65" s="202">
        <f t="shared" si="3"/>
        <v>2.376496892200097E-2</v>
      </c>
      <c r="N65" s="202">
        <f t="shared" si="3"/>
        <v>2.3764968922000976E-2</v>
      </c>
      <c r="O65" s="202">
        <f t="shared" si="3"/>
        <v>2.3764968922000973E-2</v>
      </c>
      <c r="P65" s="202">
        <f t="shared" si="3"/>
        <v>2.3764968922000976E-2</v>
      </c>
      <c r="Q65" s="202">
        <f t="shared" si="3"/>
        <v>2.3764968922000973E-2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3.2690477105499785E-2</v>
      </c>
      <c r="M66" s="202">
        <f t="shared" si="4"/>
        <v>3.2690477105499764E-2</v>
      </c>
      <c r="N66" s="202">
        <f t="shared" si="4"/>
        <v>3.2690477105499771E-2</v>
      </c>
      <c r="O66" s="202">
        <f t="shared" si="4"/>
        <v>3.2690477105499771E-2</v>
      </c>
      <c r="P66" s="202">
        <f t="shared" si="4"/>
        <v>3.2690477105499778E-2</v>
      </c>
      <c r="Q66" s="202">
        <f t="shared" si="4"/>
        <v>3.2690477105499771E-2</v>
      </c>
    </row>
    <row r="67" spans="1:17" x14ac:dyDescent="0.25">
      <c r="A67" s="129" t="s">
        <v>79</v>
      </c>
      <c r="B67" s="201">
        <f t="shared" ref="B67:Q67" si="5">IF(B$10=0,0,B$10/B$5)</f>
        <v>0</v>
      </c>
      <c r="C67" s="201">
        <f t="shared" si="5"/>
        <v>0</v>
      </c>
      <c r="D67" s="201">
        <f t="shared" si="5"/>
        <v>0</v>
      </c>
      <c r="E67" s="201">
        <f t="shared" si="5"/>
        <v>0</v>
      </c>
      <c r="F67" s="201">
        <f t="shared" si="5"/>
        <v>0</v>
      </c>
      <c r="G67" s="201">
        <f t="shared" si="5"/>
        <v>0</v>
      </c>
      <c r="H67" s="201">
        <f t="shared" si="5"/>
        <v>0</v>
      </c>
      <c r="I67" s="201">
        <f t="shared" si="5"/>
        <v>0</v>
      </c>
      <c r="J67" s="201">
        <f t="shared" si="5"/>
        <v>0</v>
      </c>
      <c r="K67" s="201">
        <f t="shared" si="5"/>
        <v>0</v>
      </c>
      <c r="L67" s="201">
        <f t="shared" si="5"/>
        <v>9.7775282217851242E-2</v>
      </c>
      <c r="M67" s="201">
        <f t="shared" si="5"/>
        <v>9.7775282217851214E-2</v>
      </c>
      <c r="N67" s="201">
        <f t="shared" si="5"/>
        <v>9.7775282217851242E-2</v>
      </c>
      <c r="O67" s="201">
        <f t="shared" si="5"/>
        <v>9.7775282217851214E-2</v>
      </c>
      <c r="P67" s="201">
        <f t="shared" si="5"/>
        <v>9.7775282217851256E-2</v>
      </c>
      <c r="Q67" s="201">
        <f t="shared" si="5"/>
        <v>9.7775282217851228E-2</v>
      </c>
    </row>
    <row r="68" spans="1:17" x14ac:dyDescent="0.25">
      <c r="A68" s="127" t="s">
        <v>306</v>
      </c>
      <c r="B68" s="200">
        <f t="shared" ref="B68:Q68" si="6">IF(B$15=0,0,B$15/B$5)</f>
        <v>0</v>
      </c>
      <c r="C68" s="200">
        <f t="shared" si="6"/>
        <v>0</v>
      </c>
      <c r="D68" s="200">
        <f t="shared" si="6"/>
        <v>0</v>
      </c>
      <c r="E68" s="200">
        <f t="shared" si="6"/>
        <v>0</v>
      </c>
      <c r="F68" s="200">
        <f t="shared" si="6"/>
        <v>0</v>
      </c>
      <c r="G68" s="200">
        <f t="shared" si="6"/>
        <v>0</v>
      </c>
      <c r="H68" s="200">
        <f t="shared" si="6"/>
        <v>0</v>
      </c>
      <c r="I68" s="200">
        <f t="shared" si="6"/>
        <v>0</v>
      </c>
      <c r="J68" s="200">
        <f t="shared" si="6"/>
        <v>0</v>
      </c>
      <c r="K68" s="200">
        <f t="shared" si="6"/>
        <v>0</v>
      </c>
      <c r="L68" s="200">
        <f t="shared" si="6"/>
        <v>0</v>
      </c>
      <c r="M68" s="200">
        <f t="shared" si="6"/>
        <v>0</v>
      </c>
      <c r="N68" s="200">
        <f t="shared" si="6"/>
        <v>0</v>
      </c>
      <c r="O68" s="200">
        <f t="shared" si="6"/>
        <v>0</v>
      </c>
      <c r="P68" s="200">
        <f t="shared" si="6"/>
        <v>0</v>
      </c>
      <c r="Q68" s="200">
        <f t="shared" si="6"/>
        <v>0</v>
      </c>
    </row>
    <row r="69" spans="1:17" x14ac:dyDescent="0.25">
      <c r="A69" s="127" t="s">
        <v>305</v>
      </c>
      <c r="B69" s="200">
        <f t="shared" ref="B69:Q69" si="7">IF(B$26=0,0,B$26/B$5)</f>
        <v>0</v>
      </c>
      <c r="C69" s="200">
        <f t="shared" si="7"/>
        <v>0</v>
      </c>
      <c r="D69" s="200">
        <f t="shared" si="7"/>
        <v>0</v>
      </c>
      <c r="E69" s="200">
        <f t="shared" si="7"/>
        <v>0</v>
      </c>
      <c r="F69" s="200">
        <f t="shared" si="7"/>
        <v>0</v>
      </c>
      <c r="G69" s="200">
        <f t="shared" si="7"/>
        <v>0</v>
      </c>
      <c r="H69" s="200">
        <f t="shared" si="7"/>
        <v>0</v>
      </c>
      <c r="I69" s="200">
        <f t="shared" si="7"/>
        <v>0</v>
      </c>
      <c r="J69" s="200">
        <f t="shared" si="7"/>
        <v>0</v>
      </c>
      <c r="K69" s="200">
        <f t="shared" si="7"/>
        <v>0</v>
      </c>
      <c r="L69" s="200">
        <f t="shared" si="7"/>
        <v>0</v>
      </c>
      <c r="M69" s="200">
        <f t="shared" si="7"/>
        <v>0</v>
      </c>
      <c r="N69" s="200">
        <f t="shared" si="7"/>
        <v>0</v>
      </c>
      <c r="O69" s="200">
        <f t="shared" si="7"/>
        <v>0</v>
      </c>
      <c r="P69" s="200">
        <f t="shared" si="7"/>
        <v>0</v>
      </c>
      <c r="Q69" s="200">
        <f t="shared" si="7"/>
        <v>0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0.56224125779395651</v>
      </c>
      <c r="M70" s="200">
        <f t="shared" si="8"/>
        <v>0.56224125779395651</v>
      </c>
      <c r="N70" s="200">
        <f t="shared" si="8"/>
        <v>0.56224125779395651</v>
      </c>
      <c r="O70" s="200">
        <f t="shared" si="8"/>
        <v>0.56224125779395651</v>
      </c>
      <c r="P70" s="200">
        <f t="shared" si="8"/>
        <v>0.56224125779395662</v>
      </c>
      <c r="Q70" s="200">
        <f t="shared" si="8"/>
        <v>0.56224125779395639</v>
      </c>
    </row>
    <row r="71" spans="1:17" x14ac:dyDescent="0.25">
      <c r="A71" s="127" t="s">
        <v>303</v>
      </c>
      <c r="B71" s="200">
        <f t="shared" ref="B71:Q71" si="9">IF(B$38=0,0,B$38/B$5)</f>
        <v>0</v>
      </c>
      <c r="C71" s="200">
        <f t="shared" si="9"/>
        <v>0</v>
      </c>
      <c r="D71" s="200">
        <f t="shared" si="9"/>
        <v>0</v>
      </c>
      <c r="E71" s="200">
        <f t="shared" si="9"/>
        <v>0</v>
      </c>
      <c r="F71" s="200">
        <f t="shared" si="9"/>
        <v>0</v>
      </c>
      <c r="G71" s="200">
        <f t="shared" si="9"/>
        <v>0</v>
      </c>
      <c r="H71" s="200">
        <f t="shared" si="9"/>
        <v>0</v>
      </c>
      <c r="I71" s="200">
        <f t="shared" si="9"/>
        <v>0</v>
      </c>
      <c r="J71" s="200">
        <f t="shared" si="9"/>
        <v>0</v>
      </c>
      <c r="K71" s="200">
        <f t="shared" si="9"/>
        <v>0</v>
      </c>
      <c r="L71" s="200">
        <f t="shared" si="9"/>
        <v>0.10679708289073586</v>
      </c>
      <c r="M71" s="200">
        <f t="shared" si="9"/>
        <v>0.10679708289073585</v>
      </c>
      <c r="N71" s="200">
        <f t="shared" si="9"/>
        <v>0.10679708289073585</v>
      </c>
      <c r="O71" s="200">
        <f t="shared" si="9"/>
        <v>0.10679708289073585</v>
      </c>
      <c r="P71" s="200">
        <f t="shared" si="9"/>
        <v>0.10679708289073586</v>
      </c>
      <c r="Q71" s="200">
        <f t="shared" si="9"/>
        <v>0.10679708289073585</v>
      </c>
    </row>
    <row r="72" spans="1:17" x14ac:dyDescent="0.25">
      <c r="A72" s="142" t="s">
        <v>310</v>
      </c>
      <c r="B72" s="199">
        <f t="shared" ref="B72:Q72" si="10">IF(B$39=0,0,B$39/B$5)</f>
        <v>0</v>
      </c>
      <c r="C72" s="199">
        <f t="shared" si="10"/>
        <v>0</v>
      </c>
      <c r="D72" s="199">
        <f t="shared" si="10"/>
        <v>0</v>
      </c>
      <c r="E72" s="199">
        <f t="shared" si="10"/>
        <v>0</v>
      </c>
      <c r="F72" s="199">
        <f t="shared" si="10"/>
        <v>0</v>
      </c>
      <c r="G72" s="199">
        <f t="shared" si="10"/>
        <v>0</v>
      </c>
      <c r="H72" s="199">
        <f t="shared" si="10"/>
        <v>0</v>
      </c>
      <c r="I72" s="199">
        <f t="shared" si="10"/>
        <v>0</v>
      </c>
      <c r="J72" s="199">
        <f t="shared" si="10"/>
        <v>0</v>
      </c>
      <c r="K72" s="199">
        <f t="shared" si="10"/>
        <v>0</v>
      </c>
      <c r="L72" s="199">
        <f t="shared" si="10"/>
        <v>0</v>
      </c>
      <c r="M72" s="199">
        <f t="shared" si="10"/>
        <v>0</v>
      </c>
      <c r="N72" s="199">
        <f t="shared" si="10"/>
        <v>0</v>
      </c>
      <c r="O72" s="199">
        <f t="shared" si="10"/>
        <v>0</v>
      </c>
      <c r="P72" s="199">
        <f t="shared" si="10"/>
        <v>0</v>
      </c>
      <c r="Q72" s="199">
        <f t="shared" si="10"/>
        <v>0</v>
      </c>
    </row>
    <row r="73" spans="1:17" x14ac:dyDescent="0.25">
      <c r="A73" s="142" t="s">
        <v>309</v>
      </c>
      <c r="B73" s="199">
        <f t="shared" ref="B73:Q73" si="11">IF(B$45=0,0,B$45/B$5)</f>
        <v>0</v>
      </c>
      <c r="C73" s="199">
        <f t="shared" si="11"/>
        <v>0</v>
      </c>
      <c r="D73" s="199">
        <f t="shared" si="11"/>
        <v>0</v>
      </c>
      <c r="E73" s="199">
        <f t="shared" si="11"/>
        <v>0</v>
      </c>
      <c r="F73" s="199">
        <f t="shared" si="11"/>
        <v>0</v>
      </c>
      <c r="G73" s="199">
        <f t="shared" si="11"/>
        <v>0</v>
      </c>
      <c r="H73" s="199">
        <f t="shared" si="11"/>
        <v>0</v>
      </c>
      <c r="I73" s="199">
        <f t="shared" si="11"/>
        <v>0</v>
      </c>
      <c r="J73" s="199">
        <f t="shared" si="11"/>
        <v>0</v>
      </c>
      <c r="K73" s="199">
        <f t="shared" si="11"/>
        <v>0</v>
      </c>
      <c r="L73" s="199">
        <f t="shared" si="11"/>
        <v>0</v>
      </c>
      <c r="M73" s="199">
        <f t="shared" si="11"/>
        <v>0</v>
      </c>
      <c r="N73" s="199">
        <f t="shared" si="11"/>
        <v>0</v>
      </c>
      <c r="O73" s="199">
        <f t="shared" si="11"/>
        <v>0</v>
      </c>
      <c r="P73" s="199">
        <f t="shared" si="11"/>
        <v>0</v>
      </c>
      <c r="Q73" s="199">
        <f t="shared" si="11"/>
        <v>0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0.10679708289073586</v>
      </c>
      <c r="M74" s="199">
        <f t="shared" si="12"/>
        <v>0.10679708289073585</v>
      </c>
      <c r="N74" s="199">
        <f t="shared" si="12"/>
        <v>0.10679708289073585</v>
      </c>
      <c r="O74" s="199">
        <f t="shared" si="12"/>
        <v>0.10679708289073585</v>
      </c>
      <c r="P74" s="199">
        <f t="shared" si="12"/>
        <v>0.10679708289073586</v>
      </c>
      <c r="Q74" s="199">
        <f t="shared" si="12"/>
        <v>0.10679708289073585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0.14121507874919587</v>
      </c>
      <c r="M76" s="276">
        <f t="shared" si="14"/>
        <v>0.14121507874919581</v>
      </c>
      <c r="N76" s="276">
        <f t="shared" si="14"/>
        <v>0.14121507874919581</v>
      </c>
      <c r="O76" s="276">
        <f t="shared" si="14"/>
        <v>0.14121507874919578</v>
      </c>
      <c r="P76" s="276">
        <f t="shared" si="14"/>
        <v>0.14121507874919581</v>
      </c>
      <c r="Q76" s="276">
        <f t="shared" si="14"/>
        <v>0.14121507874919581</v>
      </c>
    </row>
    <row r="78" spans="1:17" ht="12.75" x14ac:dyDescent="0.25">
      <c r="A78" s="98" t="s">
        <v>128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53">
        <f>IF(B$5=0,0,B$5/TEL_fec!B$5)</f>
        <v>0</v>
      </c>
      <c r="C80" s="253">
        <f>IF(C$5=0,0,C$5/TEL_fec!C$5)</f>
        <v>0</v>
      </c>
      <c r="D80" s="253">
        <f>IF(D$5=0,0,D$5/TEL_fec!D$5)</f>
        <v>0</v>
      </c>
      <c r="E80" s="253">
        <f>IF(E$5=0,0,E$5/TEL_fec!E$5)</f>
        <v>0</v>
      </c>
      <c r="F80" s="253">
        <f>IF(F$5=0,0,F$5/TEL_fec!F$5)</f>
        <v>0</v>
      </c>
      <c r="G80" s="253">
        <f>IF(G$5=0,0,G$5/TEL_fec!G$5)</f>
        <v>0</v>
      </c>
      <c r="H80" s="253">
        <f>IF(H$5=0,0,H$5/TEL_fec!H$5)</f>
        <v>0</v>
      </c>
      <c r="I80" s="253">
        <f>IF(I$5=0,0,I$5/TEL_fec!I$5)</f>
        <v>0</v>
      </c>
      <c r="J80" s="253">
        <f>IF(J$5=0,0,J$5/TEL_fec!J$5)</f>
        <v>0</v>
      </c>
      <c r="K80" s="253">
        <f>IF(K$5=0,0,K$5/TEL_fec!K$5)</f>
        <v>0</v>
      </c>
      <c r="L80" s="253">
        <f>IF(L$5=0,0,L$5/TEL_fec!L$5)</f>
        <v>0.28276376893618899</v>
      </c>
      <c r="M80" s="253">
        <f>IF(M$5=0,0,M$5/TEL_fec!M$5)</f>
        <v>0.28276376893618904</v>
      </c>
      <c r="N80" s="253">
        <f>IF(N$5=0,0,N$5/TEL_fec!N$5)</f>
        <v>0.28276376893618904</v>
      </c>
      <c r="O80" s="253">
        <f>IF(O$5=0,0,O$5/TEL_fec!O$5)</f>
        <v>0.28276376893618904</v>
      </c>
      <c r="P80" s="253">
        <f>IF(P$5=0,0,P$5/TEL_fec!P$5)</f>
        <v>0.28276376893618899</v>
      </c>
      <c r="Q80" s="253">
        <f>IF(Q$5=0,0,Q$5/TEL_fec!Q$5)</f>
        <v>0.28276376893618904</v>
      </c>
    </row>
    <row r="81" spans="1:17" x14ac:dyDescent="0.25">
      <c r="A81" s="132" t="s">
        <v>83</v>
      </c>
      <c r="B81" s="282">
        <f>IF(B$6=0,0,B$6/TEL_fec!B$6)</f>
        <v>0</v>
      </c>
      <c r="C81" s="282">
        <f>IF(C$6=0,0,C$6/TEL_fec!C$6)</f>
        <v>0</v>
      </c>
      <c r="D81" s="282">
        <f>IF(D$6=0,0,D$6/TEL_fec!D$6)</f>
        <v>0</v>
      </c>
      <c r="E81" s="282">
        <f>IF(E$6=0,0,E$6/TEL_fec!E$6)</f>
        <v>0</v>
      </c>
      <c r="F81" s="282">
        <f>IF(F$6=0,0,F$6/TEL_fec!F$6)</f>
        <v>0</v>
      </c>
      <c r="G81" s="282">
        <f>IF(G$6=0,0,G$6/TEL_fec!G$6)</f>
        <v>0</v>
      </c>
      <c r="H81" s="282">
        <f>IF(H$6=0,0,H$6/TEL_fec!H$6)</f>
        <v>0</v>
      </c>
      <c r="I81" s="282">
        <f>IF(I$6=0,0,I$6/TEL_fec!I$6)</f>
        <v>0</v>
      </c>
      <c r="J81" s="282">
        <f>IF(J$6=0,0,J$6/TEL_fec!J$6)</f>
        <v>0</v>
      </c>
      <c r="K81" s="282">
        <f>IF(K$6=0,0,K$6/TEL_fec!K$6)</f>
        <v>0</v>
      </c>
      <c r="L81" s="282">
        <f>IF(L$6=0,0,L$6/TEL_fec!L$6)</f>
        <v>0.24979016283568356</v>
      </c>
      <c r="M81" s="282">
        <f>IF(M$6=0,0,M$6/TEL_fec!M$6)</f>
        <v>0.24979016283568359</v>
      </c>
      <c r="N81" s="282">
        <f>IF(N$6=0,0,N$6/TEL_fec!N$6)</f>
        <v>0.24979016283568356</v>
      </c>
      <c r="O81" s="282">
        <f>IF(O$6=0,0,O$6/TEL_fec!O$6)</f>
        <v>0.24979016283568356</v>
      </c>
      <c r="P81" s="282">
        <f>IF(P$6=0,0,P$6/TEL_fec!P$6)</f>
        <v>0.24979016283568353</v>
      </c>
      <c r="Q81" s="282">
        <f>IF(Q$6=0,0,Q$6/TEL_fec!Q$6)</f>
        <v>0.24979016283568356</v>
      </c>
    </row>
    <row r="82" spans="1:17" x14ac:dyDescent="0.25">
      <c r="A82" s="76" t="s">
        <v>82</v>
      </c>
      <c r="B82" s="281">
        <f>IF(B$7=0,0,B$7/TEL_fec!B$7)</f>
        <v>0</v>
      </c>
      <c r="C82" s="281">
        <f>IF(C$7=0,0,C$7/TEL_fec!C$7)</f>
        <v>0</v>
      </c>
      <c r="D82" s="281">
        <f>IF(D$7=0,0,D$7/TEL_fec!D$7)</f>
        <v>0</v>
      </c>
      <c r="E82" s="281">
        <f>IF(E$7=0,0,E$7/TEL_fec!E$7)</f>
        <v>0</v>
      </c>
      <c r="F82" s="281">
        <f>IF(F$7=0,0,F$7/TEL_fec!F$7)</f>
        <v>0</v>
      </c>
      <c r="G82" s="281">
        <f>IF(G$7=0,0,G$7/TEL_fec!G$7)</f>
        <v>0</v>
      </c>
      <c r="H82" s="281">
        <f>IF(H$7=0,0,H$7/TEL_fec!H$7)</f>
        <v>0</v>
      </c>
      <c r="I82" s="281">
        <f>IF(I$7=0,0,I$7/TEL_fec!I$7)</f>
        <v>0</v>
      </c>
      <c r="J82" s="281">
        <f>IF(J$7=0,0,J$7/TEL_fec!J$7)</f>
        <v>0</v>
      </c>
      <c r="K82" s="281">
        <f>IF(K$7=0,0,K$7/TEL_fec!K$7)</f>
        <v>0</v>
      </c>
      <c r="L82" s="281">
        <f>IF(L$7=0,0,L$7/TEL_fec!L$7)</f>
        <v>6.3524046253417801E-2</v>
      </c>
      <c r="M82" s="281">
        <f>IF(M$7=0,0,M$7/TEL_fec!M$7)</f>
        <v>6.3524046253417801E-2</v>
      </c>
      <c r="N82" s="281">
        <f>IF(N$7=0,0,N$7/TEL_fec!N$7)</f>
        <v>6.3524046253417801E-2</v>
      </c>
      <c r="O82" s="281">
        <f>IF(O$7=0,0,O$7/TEL_fec!O$7)</f>
        <v>6.3524046253417801E-2</v>
      </c>
      <c r="P82" s="281">
        <f>IF(P$7=0,0,P$7/TEL_fec!P$7)</f>
        <v>6.3524046253417801E-2</v>
      </c>
      <c r="Q82" s="281">
        <f>IF(Q$7=0,0,Q$7/TEL_fec!Q$7)</f>
        <v>6.3524046253417801E-2</v>
      </c>
    </row>
    <row r="83" spans="1:17" x14ac:dyDescent="0.25">
      <c r="A83" s="76" t="s">
        <v>81</v>
      </c>
      <c r="B83" s="281">
        <f>IF(B$8=0,0,B$8/TEL_fec!B$8)</f>
        <v>0</v>
      </c>
      <c r="C83" s="281">
        <f>IF(C$8=0,0,C$8/TEL_fec!C$8)</f>
        <v>0</v>
      </c>
      <c r="D83" s="281">
        <f>IF(D$8=0,0,D$8/TEL_fec!D$8)</f>
        <v>0</v>
      </c>
      <c r="E83" s="281">
        <f>IF(E$8=0,0,E$8/TEL_fec!E$8)</f>
        <v>0</v>
      </c>
      <c r="F83" s="281">
        <f>IF(F$8=0,0,F$8/TEL_fec!F$8)</f>
        <v>0</v>
      </c>
      <c r="G83" s="281">
        <f>IF(G$8=0,0,G$8/TEL_fec!G$8)</f>
        <v>0</v>
      </c>
      <c r="H83" s="281">
        <f>IF(H$8=0,0,H$8/TEL_fec!H$8)</f>
        <v>0</v>
      </c>
      <c r="I83" s="281">
        <f>IF(I$8=0,0,I$8/TEL_fec!I$8)</f>
        <v>0</v>
      </c>
      <c r="J83" s="281">
        <f>IF(J$8=0,0,J$8/TEL_fec!J$8)</f>
        <v>0</v>
      </c>
      <c r="K83" s="281">
        <f>IF(K$8=0,0,K$8/TEL_fec!K$8)</f>
        <v>0</v>
      </c>
      <c r="L83" s="281">
        <f>IF(L$8=0,0,L$8/TEL_fec!L$8)</f>
        <v>0.34255697355359094</v>
      </c>
      <c r="M83" s="281">
        <f>IF(M$8=0,0,M$8/TEL_fec!M$8)</f>
        <v>0.34255697355359094</v>
      </c>
      <c r="N83" s="281">
        <f>IF(N$8=0,0,N$8/TEL_fec!N$8)</f>
        <v>0.34255697355359094</v>
      </c>
      <c r="O83" s="281">
        <f>IF(O$8=0,0,O$8/TEL_fec!O$8)</f>
        <v>0.34255697355359099</v>
      </c>
      <c r="P83" s="281">
        <f>IF(P$8=0,0,P$8/TEL_fec!P$8)</f>
        <v>0.34255697355359094</v>
      </c>
      <c r="Q83" s="281">
        <f>IF(Q$8=0,0,Q$8/TEL_fec!Q$8)</f>
        <v>0.34255697355359094</v>
      </c>
    </row>
    <row r="84" spans="1:17" x14ac:dyDescent="0.25">
      <c r="A84" s="76" t="s">
        <v>80</v>
      </c>
      <c r="B84" s="281">
        <f>IF(B$9=0,0,B$9/TEL_fec!B$9)</f>
        <v>0</v>
      </c>
      <c r="C84" s="281">
        <f>IF(C$9=0,0,C$9/TEL_fec!C$9)</f>
        <v>0</v>
      </c>
      <c r="D84" s="281">
        <f>IF(D$9=0,0,D$9/TEL_fec!D$9)</f>
        <v>0</v>
      </c>
      <c r="E84" s="281">
        <f>IF(E$9=0,0,E$9/TEL_fec!E$9)</f>
        <v>0</v>
      </c>
      <c r="F84" s="281">
        <f>IF(F$9=0,0,F$9/TEL_fec!F$9)</f>
        <v>0</v>
      </c>
      <c r="G84" s="281">
        <f>IF(G$9=0,0,G$9/TEL_fec!G$9)</f>
        <v>0</v>
      </c>
      <c r="H84" s="281">
        <f>IF(H$9=0,0,H$9/TEL_fec!H$9)</f>
        <v>0</v>
      </c>
      <c r="I84" s="281">
        <f>IF(I$9=0,0,I$9/TEL_fec!I$9)</f>
        <v>0</v>
      </c>
      <c r="J84" s="281">
        <f>IF(J$9=0,0,J$9/TEL_fec!J$9)</f>
        <v>0</v>
      </c>
      <c r="K84" s="281">
        <f>IF(K$9=0,0,K$9/TEL_fec!K$9)</f>
        <v>0</v>
      </c>
      <c r="L84" s="281">
        <f>IF(L$9=0,0,L$9/TEL_fec!L$9)</f>
        <v>0.24084195483496246</v>
      </c>
      <c r="M84" s="281">
        <f>IF(M$9=0,0,M$9/TEL_fec!M$9)</f>
        <v>0.24084195483496243</v>
      </c>
      <c r="N84" s="281">
        <f>IF(N$9=0,0,N$9/TEL_fec!N$9)</f>
        <v>0.24084195483496243</v>
      </c>
      <c r="O84" s="281">
        <f>IF(O$9=0,0,O$9/TEL_fec!O$9)</f>
        <v>0.24084195483496246</v>
      </c>
      <c r="P84" s="281">
        <f>IF(P$9=0,0,P$9/TEL_fec!P$9)</f>
        <v>0.24084195483496243</v>
      </c>
      <c r="Q84" s="281">
        <f>IF(Q$9=0,0,Q$9/TEL_fec!Q$9)</f>
        <v>0.24084195483496243</v>
      </c>
    </row>
    <row r="85" spans="1:17" x14ac:dyDescent="0.25">
      <c r="A85" s="129" t="s">
        <v>79</v>
      </c>
      <c r="B85" s="280">
        <f>IF(B$10=0,0,B$10/TEL_fec!B$10)</f>
        <v>0</v>
      </c>
      <c r="C85" s="280">
        <f>IF(C$10=0,0,C$10/TEL_fec!C$10)</f>
        <v>0</v>
      </c>
      <c r="D85" s="280">
        <f>IF(D$10=0,0,D$10/TEL_fec!D$10)</f>
        <v>0</v>
      </c>
      <c r="E85" s="280">
        <f>IF(E$10=0,0,E$10/TEL_fec!E$10)</f>
        <v>0</v>
      </c>
      <c r="F85" s="280">
        <f>IF(F$10=0,0,F$10/TEL_fec!F$10)</f>
        <v>0</v>
      </c>
      <c r="G85" s="280">
        <f>IF(G$10=0,0,G$10/TEL_fec!G$10)</f>
        <v>0</v>
      </c>
      <c r="H85" s="280">
        <f>IF(H$10=0,0,H$10/TEL_fec!H$10)</f>
        <v>0</v>
      </c>
      <c r="I85" s="280">
        <f>IF(I$10=0,0,I$10/TEL_fec!I$10)</f>
        <v>0</v>
      </c>
      <c r="J85" s="280">
        <f>IF(J$10=0,0,J$10/TEL_fec!J$10)</f>
        <v>0</v>
      </c>
      <c r="K85" s="280">
        <f>IF(K$10=0,0,K$10/TEL_fec!K$10)</f>
        <v>0</v>
      </c>
      <c r="L85" s="280">
        <f>IF(L$10=0,0,L$10/TEL_fec!L$10)</f>
        <v>0.42651949295231528</v>
      </c>
      <c r="M85" s="280">
        <f>IF(M$10=0,0,M$10/TEL_fec!M$10)</f>
        <v>0.42651949295231523</v>
      </c>
      <c r="N85" s="280">
        <f>IF(N$10=0,0,N$10/TEL_fec!N$10)</f>
        <v>0.42651949295231528</v>
      </c>
      <c r="O85" s="280">
        <f>IF(O$10=0,0,O$10/TEL_fec!O$10)</f>
        <v>0.42651949295231528</v>
      </c>
      <c r="P85" s="280">
        <f>IF(P$10=0,0,P$10/TEL_fec!P$10)</f>
        <v>0.42651949295231528</v>
      </c>
      <c r="Q85" s="280">
        <f>IF(Q$10=0,0,Q$10/TEL_fec!Q$10)</f>
        <v>0.42651949295231523</v>
      </c>
    </row>
    <row r="86" spans="1:17" x14ac:dyDescent="0.25">
      <c r="A86" s="127" t="s">
        <v>306</v>
      </c>
      <c r="B86" s="305">
        <f>IF(B$15=0,0,B$15/TEL_fec!B$15)</f>
        <v>0</v>
      </c>
      <c r="C86" s="305">
        <f>IF(C$15=0,0,C$15/TEL_fec!C$15)</f>
        <v>0</v>
      </c>
      <c r="D86" s="305">
        <f>IF(D$15=0,0,D$15/TEL_fec!D$15)</f>
        <v>0</v>
      </c>
      <c r="E86" s="305">
        <f>IF(E$15=0,0,E$15/TEL_fec!E$15)</f>
        <v>0</v>
      </c>
      <c r="F86" s="305">
        <f>IF(F$15=0,0,F$15/TEL_fec!F$15)</f>
        <v>0</v>
      </c>
      <c r="G86" s="305">
        <f>IF(G$15=0,0,G$15/TEL_fec!G$15)</f>
        <v>0</v>
      </c>
      <c r="H86" s="305">
        <f>IF(H$15=0,0,H$15/TEL_fec!H$15)</f>
        <v>0</v>
      </c>
      <c r="I86" s="305">
        <f>IF(I$15=0,0,I$15/TEL_fec!I$15)</f>
        <v>0</v>
      </c>
      <c r="J86" s="305">
        <f>IF(J$15=0,0,J$15/TEL_fec!J$15)</f>
        <v>0</v>
      </c>
      <c r="K86" s="305">
        <f>IF(K$15=0,0,K$15/TEL_fec!K$15)</f>
        <v>0</v>
      </c>
      <c r="L86" s="305">
        <f>IF(L$15=0,0,L$15/TEL_fec!L$15)</f>
        <v>0</v>
      </c>
      <c r="M86" s="305">
        <f>IF(M$15=0,0,M$15/TEL_fec!M$15)</f>
        <v>0</v>
      </c>
      <c r="N86" s="305">
        <f>IF(N$15=0,0,N$15/TEL_fec!N$15)</f>
        <v>0</v>
      </c>
      <c r="O86" s="305">
        <f>IF(O$15=0,0,O$15/TEL_fec!O$15)</f>
        <v>0</v>
      </c>
      <c r="P86" s="305">
        <f>IF(P$15=0,0,P$15/TEL_fec!P$15)</f>
        <v>0</v>
      </c>
      <c r="Q86" s="305">
        <f>IF(Q$15=0,0,Q$15/TEL_fec!Q$15)</f>
        <v>0</v>
      </c>
    </row>
    <row r="87" spans="1:17" x14ac:dyDescent="0.25">
      <c r="A87" s="127" t="s">
        <v>305</v>
      </c>
      <c r="B87" s="305">
        <f>IF(B$26=0,0,B$26/TEL_fec!B$26)</f>
        <v>0</v>
      </c>
      <c r="C87" s="305">
        <f>IF(C$26=0,0,C$26/TEL_fec!C$26)</f>
        <v>0</v>
      </c>
      <c r="D87" s="305">
        <f>IF(D$26=0,0,D$26/TEL_fec!D$26)</f>
        <v>0</v>
      </c>
      <c r="E87" s="305">
        <f>IF(E$26=0,0,E$26/TEL_fec!E$26)</f>
        <v>0</v>
      </c>
      <c r="F87" s="305">
        <f>IF(F$26=0,0,F$26/TEL_fec!F$26)</f>
        <v>0</v>
      </c>
      <c r="G87" s="305">
        <f>IF(G$26=0,0,G$26/TEL_fec!G$26)</f>
        <v>0</v>
      </c>
      <c r="H87" s="305">
        <f>IF(H$26=0,0,H$26/TEL_fec!H$26)</f>
        <v>0</v>
      </c>
      <c r="I87" s="305">
        <f>IF(I$26=0,0,I$26/TEL_fec!I$26)</f>
        <v>0</v>
      </c>
      <c r="J87" s="305">
        <f>IF(J$26=0,0,J$26/TEL_fec!J$26)</f>
        <v>0</v>
      </c>
      <c r="K87" s="305">
        <f>IF(K$26=0,0,K$26/TEL_fec!K$26)</f>
        <v>0</v>
      </c>
      <c r="L87" s="305">
        <f>IF(L$26=0,0,L$26/TEL_fec!L$26)</f>
        <v>0</v>
      </c>
      <c r="M87" s="305">
        <f>IF(M$26=0,0,M$26/TEL_fec!M$26)</f>
        <v>0</v>
      </c>
      <c r="N87" s="305">
        <f>IF(N$26=0,0,N$26/TEL_fec!N$26)</f>
        <v>0</v>
      </c>
      <c r="O87" s="305">
        <f>IF(O$26=0,0,O$26/TEL_fec!O$26)</f>
        <v>0</v>
      </c>
      <c r="P87" s="305">
        <f>IF(P$26=0,0,P$26/TEL_fec!P$26)</f>
        <v>0</v>
      </c>
      <c r="Q87" s="305">
        <f>IF(Q$26=0,0,Q$26/TEL_fec!Q$26)</f>
        <v>0</v>
      </c>
    </row>
    <row r="88" spans="1:17" x14ac:dyDescent="0.25">
      <c r="A88" s="127" t="s">
        <v>304</v>
      </c>
      <c r="B88" s="305">
        <f>IF(B$37=0,0,B$37/TEL_fec!B$37)</f>
        <v>0</v>
      </c>
      <c r="C88" s="305">
        <f>IF(C$37=0,0,C$37/TEL_fec!C$37)</f>
        <v>0</v>
      </c>
      <c r="D88" s="305">
        <f>IF(D$37=0,0,D$37/TEL_fec!D$37)</f>
        <v>0</v>
      </c>
      <c r="E88" s="305">
        <f>IF(E$37=0,0,E$37/TEL_fec!E$37)</f>
        <v>0</v>
      </c>
      <c r="F88" s="305">
        <f>IF(F$37=0,0,F$37/TEL_fec!F$37)</f>
        <v>0</v>
      </c>
      <c r="G88" s="305">
        <f>IF(G$37=0,0,G$37/TEL_fec!G$37)</f>
        <v>0</v>
      </c>
      <c r="H88" s="305">
        <f>IF(H$37=0,0,H$37/TEL_fec!H$37)</f>
        <v>0</v>
      </c>
      <c r="I88" s="305">
        <f>IF(I$37=0,0,I$37/TEL_fec!I$37)</f>
        <v>0</v>
      </c>
      <c r="J88" s="305">
        <f>IF(J$37=0,0,J$37/TEL_fec!J$37)</f>
        <v>0</v>
      </c>
      <c r="K88" s="305">
        <f>IF(K$37=0,0,K$37/TEL_fec!K$37)</f>
        <v>0</v>
      </c>
      <c r="L88" s="305">
        <f>IF(L$37=0,0,L$37/TEL_fec!L$37)</f>
        <v>0.30043063965182604</v>
      </c>
      <c r="M88" s="305">
        <f>IF(M$37=0,0,M$37/TEL_fec!M$37)</f>
        <v>0.30043063965182604</v>
      </c>
      <c r="N88" s="305">
        <f>IF(N$37=0,0,N$37/TEL_fec!N$37)</f>
        <v>0.30043063965182609</v>
      </c>
      <c r="O88" s="305">
        <f>IF(O$37=0,0,O$37/TEL_fec!O$37)</f>
        <v>0.30043063965182604</v>
      </c>
      <c r="P88" s="305">
        <f>IF(P$37=0,0,P$37/TEL_fec!P$37)</f>
        <v>0.30043063965182604</v>
      </c>
      <c r="Q88" s="305">
        <f>IF(Q$37=0,0,Q$37/TEL_fec!Q$37)</f>
        <v>0.30043063965182604</v>
      </c>
    </row>
    <row r="89" spans="1:17" x14ac:dyDescent="0.25">
      <c r="A89" s="127" t="s">
        <v>303</v>
      </c>
      <c r="B89" s="305">
        <f>IF(B$38=0,0,B$38/TEL_fec!B$38)</f>
        <v>0</v>
      </c>
      <c r="C89" s="305">
        <f>IF(C$38=0,0,C$38/TEL_fec!C$38)</f>
        <v>0</v>
      </c>
      <c r="D89" s="305">
        <f>IF(D$38=0,0,D$38/TEL_fec!D$38)</f>
        <v>0</v>
      </c>
      <c r="E89" s="305">
        <f>IF(E$38=0,0,E$38/TEL_fec!E$38)</f>
        <v>0</v>
      </c>
      <c r="F89" s="305">
        <f>IF(F$38=0,0,F$38/TEL_fec!F$38)</f>
        <v>0</v>
      </c>
      <c r="G89" s="305">
        <f>IF(G$38=0,0,G$38/TEL_fec!G$38)</f>
        <v>0</v>
      </c>
      <c r="H89" s="305">
        <f>IF(H$38=0,0,H$38/TEL_fec!H$38)</f>
        <v>0</v>
      </c>
      <c r="I89" s="305">
        <f>IF(I$38=0,0,I$38/TEL_fec!I$38)</f>
        <v>0</v>
      </c>
      <c r="J89" s="305">
        <f>IF(J$38=0,0,J$38/TEL_fec!J$38)</f>
        <v>0</v>
      </c>
      <c r="K89" s="305">
        <f>IF(K$38=0,0,K$38/TEL_fec!K$38)</f>
        <v>0</v>
      </c>
      <c r="L89" s="305">
        <f>IF(L$38=0,0,L$38/TEL_fec!L$38)</f>
        <v>0.25323239792013175</v>
      </c>
      <c r="M89" s="305">
        <f>IF(M$38=0,0,M$38/TEL_fec!M$38)</f>
        <v>0.25323239792013175</v>
      </c>
      <c r="N89" s="305">
        <f>IF(N$38=0,0,N$38/TEL_fec!N$38)</f>
        <v>0.25323239792013175</v>
      </c>
      <c r="O89" s="305">
        <f>IF(O$38=0,0,O$38/TEL_fec!O$38)</f>
        <v>0.25323239792013175</v>
      </c>
      <c r="P89" s="305">
        <f>IF(P$38=0,0,P$38/TEL_fec!P$38)</f>
        <v>0.25323239792013175</v>
      </c>
      <c r="Q89" s="305">
        <f>IF(Q$38=0,0,Q$38/TEL_fec!Q$38)</f>
        <v>0.25323239792013175</v>
      </c>
    </row>
    <row r="90" spans="1:17" x14ac:dyDescent="0.25">
      <c r="A90" s="72" t="s">
        <v>302</v>
      </c>
      <c r="B90" s="279">
        <f>IF(B$58=0,0,B$58/TEL_fec!B$58)</f>
        <v>0</v>
      </c>
      <c r="C90" s="279">
        <f>IF(C$58=0,0,C$58/TEL_fec!C$58)</f>
        <v>0</v>
      </c>
      <c r="D90" s="279">
        <f>IF(D$58=0,0,D$58/TEL_fec!D$58)</f>
        <v>0</v>
      </c>
      <c r="E90" s="279">
        <f>IF(E$58=0,0,E$58/TEL_fec!E$58)</f>
        <v>0</v>
      </c>
      <c r="F90" s="279">
        <f>IF(F$58=0,0,F$58/TEL_fec!F$58)</f>
        <v>0</v>
      </c>
      <c r="G90" s="279">
        <f>IF(G$58=0,0,G$58/TEL_fec!G$58)</f>
        <v>0</v>
      </c>
      <c r="H90" s="279">
        <f>IF(H$58=0,0,H$58/TEL_fec!H$58)</f>
        <v>0</v>
      </c>
      <c r="I90" s="279">
        <f>IF(I$58=0,0,I$58/TEL_fec!I$58)</f>
        <v>0</v>
      </c>
      <c r="J90" s="279">
        <f>IF(J$58=0,0,J$58/TEL_fec!J$58)</f>
        <v>0</v>
      </c>
      <c r="K90" s="279">
        <f>IF(K$58=0,0,K$58/TEL_fec!K$58)</f>
        <v>0</v>
      </c>
      <c r="L90" s="279">
        <f>IF(L$58=0,0,L$58/TEL_fec!L$58)</f>
        <v>0.23740537305012349</v>
      </c>
      <c r="M90" s="279">
        <f>IF(M$58=0,0,M$58/TEL_fec!M$58)</f>
        <v>0.23740537305012346</v>
      </c>
      <c r="N90" s="279">
        <f>IF(N$58=0,0,N$58/TEL_fec!N$58)</f>
        <v>0.23740537305012346</v>
      </c>
      <c r="O90" s="279">
        <f>IF(O$58=0,0,O$58/TEL_fec!O$58)</f>
        <v>0.23740537305012344</v>
      </c>
      <c r="P90" s="279">
        <f>IF(P$58=0,0,P$58/TEL_fec!P$58)</f>
        <v>0.23740537305012346</v>
      </c>
      <c r="Q90" s="279">
        <f>IF(Q$58=0,0,Q$58/TEL_fec!Q$58)</f>
        <v>0.23740537305012349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theme="6" tint="-0.249977111117893"/>
    <pageSetUpPr fitToPage="1"/>
  </sheetPr>
  <dimension ref="A1:Q90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390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5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306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305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88" t="s">
        <v>33</v>
      </c>
      <c r="B27" s="87">
        <v>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</row>
    <row r="28" spans="1:17" x14ac:dyDescent="0.25">
      <c r="A28" s="88" t="s">
        <v>31</v>
      </c>
      <c r="B28" s="87">
        <v>0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</row>
    <row r="29" spans="1:17" x14ac:dyDescent="0.25">
      <c r="A29" s="88" t="s">
        <v>30</v>
      </c>
      <c r="B29" s="87">
        <v>0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</row>
    <row r="30" spans="1:17" x14ac:dyDescent="0.25">
      <c r="A30" s="88" t="s">
        <v>125</v>
      </c>
      <c r="B30" s="87">
        <v>0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</row>
    <row r="31" spans="1:17" x14ac:dyDescent="0.25">
      <c r="A31" s="88" t="s">
        <v>29</v>
      </c>
      <c r="B31" s="87">
        <v>0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</row>
    <row r="32" spans="1:17" x14ac:dyDescent="0.25">
      <c r="A32" s="88" t="s">
        <v>28</v>
      </c>
      <c r="B32" s="87">
        <v>0</v>
      </c>
      <c r="C32" s="87">
        <v>0</v>
      </c>
      <c r="D32" s="87">
        <v>0</v>
      </c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</row>
    <row r="33" spans="1:17" x14ac:dyDescent="0.25">
      <c r="A33" s="88" t="s">
        <v>26</v>
      </c>
      <c r="B33" s="87">
        <v>0</v>
      </c>
      <c r="C33" s="87">
        <v>0</v>
      </c>
      <c r="D33" s="87">
        <v>0</v>
      </c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</row>
    <row r="34" spans="1:17" x14ac:dyDescent="0.25">
      <c r="A34" s="88" t="s">
        <v>25</v>
      </c>
      <c r="B34" s="87">
        <v>0</v>
      </c>
      <c r="C34" s="87">
        <v>0</v>
      </c>
      <c r="D34" s="87">
        <v>0</v>
      </c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</row>
    <row r="35" spans="1:17" x14ac:dyDescent="0.25">
      <c r="A35" s="88" t="s">
        <v>86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88" t="s">
        <v>22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6" t="s">
        <v>304</v>
      </c>
      <c r="B37" s="204">
        <v>0</v>
      </c>
      <c r="C37" s="204">
        <v>0</v>
      </c>
      <c r="D37" s="204">
        <v>0</v>
      </c>
      <c r="E37" s="204">
        <v>0</v>
      </c>
      <c r="F37" s="204">
        <v>0</v>
      </c>
      <c r="G37" s="204">
        <v>0</v>
      </c>
      <c r="H37" s="204">
        <v>0</v>
      </c>
      <c r="I37" s="204">
        <v>0</v>
      </c>
      <c r="J37" s="204">
        <v>0</v>
      </c>
      <c r="K37" s="204">
        <v>0</v>
      </c>
      <c r="L37" s="204">
        <v>0</v>
      </c>
      <c r="M37" s="204">
        <v>0</v>
      </c>
      <c r="N37" s="204">
        <v>0</v>
      </c>
      <c r="O37" s="204">
        <v>0</v>
      </c>
      <c r="P37" s="204">
        <v>0</v>
      </c>
      <c r="Q37" s="204">
        <v>0</v>
      </c>
    </row>
    <row r="38" spans="1:17" x14ac:dyDescent="0.25">
      <c r="A38" s="156" t="s">
        <v>303</v>
      </c>
      <c r="B38" s="204">
        <v>0</v>
      </c>
      <c r="C38" s="204">
        <v>0</v>
      </c>
      <c r="D38" s="204">
        <v>0</v>
      </c>
      <c r="E38" s="204">
        <v>0</v>
      </c>
      <c r="F38" s="204">
        <v>0</v>
      </c>
      <c r="G38" s="204">
        <v>0</v>
      </c>
      <c r="H38" s="204">
        <v>0</v>
      </c>
      <c r="I38" s="204">
        <v>0</v>
      </c>
      <c r="J38" s="204">
        <v>0</v>
      </c>
      <c r="K38" s="204">
        <v>0</v>
      </c>
      <c r="L38" s="204">
        <v>0</v>
      </c>
      <c r="M38" s="204">
        <v>0</v>
      </c>
      <c r="N38" s="204">
        <v>0</v>
      </c>
      <c r="O38" s="204">
        <v>0</v>
      </c>
      <c r="P38" s="204">
        <v>0</v>
      </c>
      <c r="Q38" s="204">
        <v>0</v>
      </c>
    </row>
    <row r="39" spans="1:17" x14ac:dyDescent="0.25">
      <c r="A39" s="152" t="s">
        <v>310</v>
      </c>
      <c r="B39" s="264">
        <v>0</v>
      </c>
      <c r="C39" s="264">
        <v>0</v>
      </c>
      <c r="D39" s="264">
        <v>0</v>
      </c>
      <c r="E39" s="264">
        <v>0</v>
      </c>
      <c r="F39" s="264">
        <v>0</v>
      </c>
      <c r="G39" s="264">
        <v>0</v>
      </c>
      <c r="H39" s="264">
        <v>0</v>
      </c>
      <c r="I39" s="264">
        <v>0</v>
      </c>
      <c r="J39" s="264">
        <v>0</v>
      </c>
      <c r="K39" s="264">
        <v>0</v>
      </c>
      <c r="L39" s="264">
        <v>0</v>
      </c>
      <c r="M39" s="264">
        <v>0</v>
      </c>
      <c r="N39" s="264">
        <v>0</v>
      </c>
      <c r="O39" s="264">
        <v>0</v>
      </c>
      <c r="P39" s="264">
        <v>0</v>
      </c>
      <c r="Q39" s="264">
        <v>0</v>
      </c>
    </row>
    <row r="40" spans="1:17" x14ac:dyDescent="0.25">
      <c r="A40" s="154" t="s">
        <v>33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4" t="s">
        <v>30</v>
      </c>
      <c r="B41" s="208">
        <v>0</v>
      </c>
      <c r="C41" s="208">
        <v>0</v>
      </c>
      <c r="D41" s="208">
        <v>0</v>
      </c>
      <c r="E41" s="208">
        <v>0</v>
      </c>
      <c r="F41" s="208">
        <v>0</v>
      </c>
      <c r="G41" s="208">
        <v>0</v>
      </c>
      <c r="H41" s="208">
        <v>0</v>
      </c>
      <c r="I41" s="208">
        <v>0</v>
      </c>
      <c r="J41" s="208">
        <v>0</v>
      </c>
      <c r="K41" s="208">
        <v>0</v>
      </c>
      <c r="L41" s="208">
        <v>0</v>
      </c>
      <c r="M41" s="208">
        <v>0</v>
      </c>
      <c r="N41" s="208">
        <v>0</v>
      </c>
      <c r="O41" s="208">
        <v>0</v>
      </c>
      <c r="P41" s="208">
        <v>0</v>
      </c>
      <c r="Q41" s="208">
        <v>0</v>
      </c>
    </row>
    <row r="42" spans="1:17" x14ac:dyDescent="0.25">
      <c r="A42" s="154" t="s">
        <v>125</v>
      </c>
      <c r="B42" s="208">
        <v>0</v>
      </c>
      <c r="C42" s="208">
        <v>0</v>
      </c>
      <c r="D42" s="208">
        <v>0</v>
      </c>
      <c r="E42" s="208">
        <v>0</v>
      </c>
      <c r="F42" s="208">
        <v>0</v>
      </c>
      <c r="G42" s="208">
        <v>0</v>
      </c>
      <c r="H42" s="208">
        <v>0</v>
      </c>
      <c r="I42" s="208">
        <v>0</v>
      </c>
      <c r="J42" s="208">
        <v>0</v>
      </c>
      <c r="K42" s="208">
        <v>0</v>
      </c>
      <c r="L42" s="208">
        <v>0</v>
      </c>
      <c r="M42" s="208">
        <v>0</v>
      </c>
      <c r="N42" s="208">
        <v>0</v>
      </c>
      <c r="O42" s="208">
        <v>0</v>
      </c>
      <c r="P42" s="208">
        <v>0</v>
      </c>
      <c r="Q42" s="208">
        <v>0</v>
      </c>
    </row>
    <row r="43" spans="1:17" x14ac:dyDescent="0.25">
      <c r="A43" s="154" t="s">
        <v>29</v>
      </c>
      <c r="B43" s="208">
        <v>0</v>
      </c>
      <c r="C43" s="208">
        <v>0</v>
      </c>
      <c r="D43" s="208">
        <v>0</v>
      </c>
      <c r="E43" s="208">
        <v>0</v>
      </c>
      <c r="F43" s="208">
        <v>0</v>
      </c>
      <c r="G43" s="208">
        <v>0</v>
      </c>
      <c r="H43" s="208">
        <v>0</v>
      </c>
      <c r="I43" s="208">
        <v>0</v>
      </c>
      <c r="J43" s="208">
        <v>0</v>
      </c>
      <c r="K43" s="208">
        <v>0</v>
      </c>
      <c r="L43" s="208">
        <v>0</v>
      </c>
      <c r="M43" s="208">
        <v>0</v>
      </c>
      <c r="N43" s="208">
        <v>0</v>
      </c>
      <c r="O43" s="208">
        <v>0</v>
      </c>
      <c r="P43" s="208">
        <v>0</v>
      </c>
      <c r="Q43" s="208">
        <v>0</v>
      </c>
    </row>
    <row r="44" spans="1:17" x14ac:dyDescent="0.25">
      <c r="A44" s="154" t="s">
        <v>26</v>
      </c>
      <c r="B44" s="208">
        <v>0</v>
      </c>
      <c r="C44" s="208">
        <v>0</v>
      </c>
      <c r="D44" s="208">
        <v>0</v>
      </c>
      <c r="E44" s="208">
        <v>0</v>
      </c>
      <c r="F44" s="208">
        <v>0</v>
      </c>
      <c r="G44" s="208">
        <v>0</v>
      </c>
      <c r="H44" s="208">
        <v>0</v>
      </c>
      <c r="I44" s="208">
        <v>0</v>
      </c>
      <c r="J44" s="208">
        <v>0</v>
      </c>
      <c r="K44" s="208">
        <v>0</v>
      </c>
      <c r="L44" s="208">
        <v>0</v>
      </c>
      <c r="M44" s="208">
        <v>0</v>
      </c>
      <c r="N44" s="208">
        <v>0</v>
      </c>
      <c r="O44" s="208">
        <v>0</v>
      </c>
      <c r="P44" s="208">
        <v>0</v>
      </c>
      <c r="Q44" s="208">
        <v>0</v>
      </c>
    </row>
    <row r="45" spans="1:17" x14ac:dyDescent="0.25">
      <c r="A45" s="152" t="s">
        <v>309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0" t="s">
        <v>33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31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30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125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29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28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0" t="s">
        <v>26</v>
      </c>
      <c r="B52" s="87">
        <v>0</v>
      </c>
      <c r="C52" s="87">
        <v>0</v>
      </c>
      <c r="D52" s="87">
        <v>0</v>
      </c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</row>
    <row r="53" spans="1:17" x14ac:dyDescent="0.25">
      <c r="A53" s="150" t="s">
        <v>25</v>
      </c>
      <c r="B53" s="87">
        <v>0</v>
      </c>
      <c r="C53" s="87">
        <v>0</v>
      </c>
      <c r="D53" s="87">
        <v>0</v>
      </c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</row>
    <row r="54" spans="1:17" x14ac:dyDescent="0.25">
      <c r="A54" s="150" t="s">
        <v>86</v>
      </c>
      <c r="B54" s="87">
        <v>0</v>
      </c>
      <c r="C54" s="87">
        <v>0</v>
      </c>
      <c r="D54" s="87">
        <v>0</v>
      </c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</row>
    <row r="55" spans="1:17" x14ac:dyDescent="0.25">
      <c r="A55" s="150" t="s">
        <v>22</v>
      </c>
      <c r="B55" s="87">
        <v>0</v>
      </c>
      <c r="C55" s="87">
        <v>0</v>
      </c>
      <c r="D55" s="87">
        <v>0</v>
      </c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</row>
    <row r="56" spans="1:17" x14ac:dyDescent="0.25">
      <c r="A56" s="152" t="s">
        <v>308</v>
      </c>
      <c r="B56" s="264">
        <v>0</v>
      </c>
      <c r="C56" s="264">
        <v>0</v>
      </c>
      <c r="D56" s="264">
        <v>0</v>
      </c>
      <c r="E56" s="264">
        <v>0</v>
      </c>
      <c r="F56" s="264">
        <v>0</v>
      </c>
      <c r="G56" s="264">
        <v>0</v>
      </c>
      <c r="H56" s="264">
        <v>0</v>
      </c>
      <c r="I56" s="264">
        <v>0</v>
      </c>
      <c r="J56" s="264">
        <v>0</v>
      </c>
      <c r="K56" s="264">
        <v>0</v>
      </c>
      <c r="L56" s="264">
        <v>0</v>
      </c>
      <c r="M56" s="264">
        <v>0</v>
      </c>
      <c r="N56" s="264">
        <v>0</v>
      </c>
      <c r="O56" s="264">
        <v>0</v>
      </c>
      <c r="P56" s="264">
        <v>0</v>
      </c>
      <c r="Q56" s="264">
        <v>0</v>
      </c>
    </row>
    <row r="57" spans="1:17" x14ac:dyDescent="0.25">
      <c r="A57" s="152" t="s">
        <v>307</v>
      </c>
      <c r="B57" s="264">
        <v>0</v>
      </c>
      <c r="C57" s="264">
        <v>0</v>
      </c>
      <c r="D57" s="264">
        <v>0</v>
      </c>
      <c r="E57" s="264">
        <v>0</v>
      </c>
      <c r="F57" s="264">
        <v>0</v>
      </c>
      <c r="G57" s="264">
        <v>0</v>
      </c>
      <c r="H57" s="264">
        <v>0</v>
      </c>
      <c r="I57" s="264">
        <v>0</v>
      </c>
      <c r="J57" s="264">
        <v>0</v>
      </c>
      <c r="K57" s="264">
        <v>0</v>
      </c>
      <c r="L57" s="264">
        <v>0</v>
      </c>
      <c r="M57" s="264">
        <v>0</v>
      </c>
      <c r="N57" s="264">
        <v>0</v>
      </c>
      <c r="O57" s="264">
        <v>0</v>
      </c>
      <c r="P57" s="264">
        <v>0</v>
      </c>
      <c r="Q57" s="264">
        <v>0</v>
      </c>
    </row>
    <row r="58" spans="1:17" x14ac:dyDescent="0.25">
      <c r="A58" s="243" t="s">
        <v>302</v>
      </c>
      <c r="B58" s="242">
        <v>0</v>
      </c>
      <c r="C58" s="242">
        <v>0</v>
      </c>
      <c r="D58" s="242">
        <v>0</v>
      </c>
      <c r="E58" s="242">
        <v>0</v>
      </c>
      <c r="F58" s="242">
        <v>0</v>
      </c>
      <c r="G58" s="242">
        <v>0</v>
      </c>
      <c r="H58" s="242">
        <v>0</v>
      </c>
      <c r="I58" s="242">
        <v>0</v>
      </c>
      <c r="J58" s="242">
        <v>0</v>
      </c>
      <c r="K58" s="242">
        <v>0</v>
      </c>
      <c r="L58" s="242">
        <v>0</v>
      </c>
      <c r="M58" s="242">
        <v>0</v>
      </c>
      <c r="N58" s="242">
        <v>0</v>
      </c>
      <c r="O58" s="242">
        <v>0</v>
      </c>
      <c r="P58" s="242">
        <v>0</v>
      </c>
      <c r="Q58" s="242">
        <v>0</v>
      </c>
    </row>
    <row r="60" spans="1:17" ht="12.75" x14ac:dyDescent="0.25">
      <c r="A60" s="80" t="s">
        <v>134</v>
      </c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</row>
    <row r="62" spans="1:17" x14ac:dyDescent="0.25">
      <c r="A62" s="78" t="s">
        <v>5</v>
      </c>
      <c r="B62" s="77">
        <f t="shared" ref="B62:Q62" si="0">SUM(B$63:B$70,B$72:B$76)</f>
        <v>0</v>
      </c>
      <c r="C62" s="77">
        <f t="shared" si="0"/>
        <v>0</v>
      </c>
      <c r="D62" s="77">
        <f t="shared" si="0"/>
        <v>0</v>
      </c>
      <c r="E62" s="77">
        <f t="shared" si="0"/>
        <v>0</v>
      </c>
      <c r="F62" s="77">
        <f t="shared" si="0"/>
        <v>0</v>
      </c>
      <c r="G62" s="77">
        <f t="shared" si="0"/>
        <v>0</v>
      </c>
      <c r="H62" s="77">
        <f t="shared" si="0"/>
        <v>0</v>
      </c>
      <c r="I62" s="77">
        <f t="shared" si="0"/>
        <v>0</v>
      </c>
      <c r="J62" s="77">
        <f t="shared" si="0"/>
        <v>0</v>
      </c>
      <c r="K62" s="77">
        <f t="shared" si="0"/>
        <v>0</v>
      </c>
      <c r="L62" s="77">
        <f t="shared" si="0"/>
        <v>0</v>
      </c>
      <c r="M62" s="77">
        <f t="shared" si="0"/>
        <v>0</v>
      </c>
      <c r="N62" s="77">
        <f t="shared" si="0"/>
        <v>0</v>
      </c>
      <c r="O62" s="77">
        <f t="shared" si="0"/>
        <v>0</v>
      </c>
      <c r="P62" s="77">
        <f t="shared" si="0"/>
        <v>0</v>
      </c>
      <c r="Q62" s="77">
        <f t="shared" si="0"/>
        <v>0</v>
      </c>
    </row>
    <row r="63" spans="1:17" x14ac:dyDescent="0.25">
      <c r="A63" s="132" t="s">
        <v>83</v>
      </c>
      <c r="B63" s="203">
        <f t="shared" ref="B63:Q63" si="1">IF(B$6=0,0,B$6/B$5)</f>
        <v>0</v>
      </c>
      <c r="C63" s="203">
        <f t="shared" si="1"/>
        <v>0</v>
      </c>
      <c r="D63" s="203">
        <f t="shared" si="1"/>
        <v>0</v>
      </c>
      <c r="E63" s="203">
        <f t="shared" si="1"/>
        <v>0</v>
      </c>
      <c r="F63" s="203">
        <f t="shared" si="1"/>
        <v>0</v>
      </c>
      <c r="G63" s="203">
        <f t="shared" si="1"/>
        <v>0</v>
      </c>
      <c r="H63" s="203">
        <f t="shared" si="1"/>
        <v>0</v>
      </c>
      <c r="I63" s="203">
        <f t="shared" si="1"/>
        <v>0</v>
      </c>
      <c r="J63" s="203">
        <f t="shared" si="1"/>
        <v>0</v>
      </c>
      <c r="K63" s="203">
        <f t="shared" si="1"/>
        <v>0</v>
      </c>
      <c r="L63" s="203">
        <f t="shared" si="1"/>
        <v>0</v>
      </c>
      <c r="M63" s="203">
        <f t="shared" si="1"/>
        <v>0</v>
      </c>
      <c r="N63" s="203">
        <f t="shared" si="1"/>
        <v>0</v>
      </c>
      <c r="O63" s="203">
        <f t="shared" si="1"/>
        <v>0</v>
      </c>
      <c r="P63" s="203">
        <f t="shared" si="1"/>
        <v>0</v>
      </c>
      <c r="Q63" s="203">
        <f t="shared" si="1"/>
        <v>0</v>
      </c>
    </row>
    <row r="64" spans="1:17" x14ac:dyDescent="0.25">
      <c r="A64" s="76" t="s">
        <v>82</v>
      </c>
      <c r="B64" s="202">
        <f t="shared" ref="B64:Q64" si="2">IF(B$7=0,0,B$7/B$5)</f>
        <v>0</v>
      </c>
      <c r="C64" s="202">
        <f t="shared" si="2"/>
        <v>0</v>
      </c>
      <c r="D64" s="202">
        <f t="shared" si="2"/>
        <v>0</v>
      </c>
      <c r="E64" s="202">
        <f t="shared" si="2"/>
        <v>0</v>
      </c>
      <c r="F64" s="202">
        <f t="shared" si="2"/>
        <v>0</v>
      </c>
      <c r="G64" s="202">
        <f t="shared" si="2"/>
        <v>0</v>
      </c>
      <c r="H64" s="202">
        <f t="shared" si="2"/>
        <v>0</v>
      </c>
      <c r="I64" s="202">
        <f t="shared" si="2"/>
        <v>0</v>
      </c>
      <c r="J64" s="202">
        <f t="shared" si="2"/>
        <v>0</v>
      </c>
      <c r="K64" s="202">
        <f t="shared" si="2"/>
        <v>0</v>
      </c>
      <c r="L64" s="202">
        <f t="shared" si="2"/>
        <v>0</v>
      </c>
      <c r="M64" s="202">
        <f t="shared" si="2"/>
        <v>0</v>
      </c>
      <c r="N64" s="202">
        <f t="shared" si="2"/>
        <v>0</v>
      </c>
      <c r="O64" s="202">
        <f t="shared" si="2"/>
        <v>0</v>
      </c>
      <c r="P64" s="202">
        <f t="shared" si="2"/>
        <v>0</v>
      </c>
      <c r="Q64" s="202">
        <f t="shared" si="2"/>
        <v>0</v>
      </c>
    </row>
    <row r="65" spans="1:17" x14ac:dyDescent="0.25">
      <c r="A65" s="76" t="s">
        <v>81</v>
      </c>
      <c r="B65" s="202">
        <f t="shared" ref="B65:Q65" si="3">IF(B$8=0,0,B$8/B$5)</f>
        <v>0</v>
      </c>
      <c r="C65" s="202">
        <f t="shared" si="3"/>
        <v>0</v>
      </c>
      <c r="D65" s="202">
        <f t="shared" si="3"/>
        <v>0</v>
      </c>
      <c r="E65" s="202">
        <f t="shared" si="3"/>
        <v>0</v>
      </c>
      <c r="F65" s="202">
        <f t="shared" si="3"/>
        <v>0</v>
      </c>
      <c r="G65" s="202">
        <f t="shared" si="3"/>
        <v>0</v>
      </c>
      <c r="H65" s="202">
        <f t="shared" si="3"/>
        <v>0</v>
      </c>
      <c r="I65" s="202">
        <f t="shared" si="3"/>
        <v>0</v>
      </c>
      <c r="J65" s="202">
        <f t="shared" si="3"/>
        <v>0</v>
      </c>
      <c r="K65" s="202">
        <f t="shared" si="3"/>
        <v>0</v>
      </c>
      <c r="L65" s="202">
        <f t="shared" si="3"/>
        <v>0</v>
      </c>
      <c r="M65" s="202">
        <f t="shared" si="3"/>
        <v>0</v>
      </c>
      <c r="N65" s="202">
        <f t="shared" si="3"/>
        <v>0</v>
      </c>
      <c r="O65" s="202">
        <f t="shared" si="3"/>
        <v>0</v>
      </c>
      <c r="P65" s="202">
        <f t="shared" si="3"/>
        <v>0</v>
      </c>
      <c r="Q65" s="202">
        <f t="shared" si="3"/>
        <v>0</v>
      </c>
    </row>
    <row r="66" spans="1:17" x14ac:dyDescent="0.25">
      <c r="A66" s="76" t="s">
        <v>80</v>
      </c>
      <c r="B66" s="202">
        <f t="shared" ref="B66:Q66" si="4">IF(B$9=0,0,B$9/B$5)</f>
        <v>0</v>
      </c>
      <c r="C66" s="202">
        <f t="shared" si="4"/>
        <v>0</v>
      </c>
      <c r="D66" s="202">
        <f t="shared" si="4"/>
        <v>0</v>
      </c>
      <c r="E66" s="202">
        <f t="shared" si="4"/>
        <v>0</v>
      </c>
      <c r="F66" s="202">
        <f t="shared" si="4"/>
        <v>0</v>
      </c>
      <c r="G66" s="202">
        <f t="shared" si="4"/>
        <v>0</v>
      </c>
      <c r="H66" s="202">
        <f t="shared" si="4"/>
        <v>0</v>
      </c>
      <c r="I66" s="202">
        <f t="shared" si="4"/>
        <v>0</v>
      </c>
      <c r="J66" s="202">
        <f t="shared" si="4"/>
        <v>0</v>
      </c>
      <c r="K66" s="202">
        <f t="shared" si="4"/>
        <v>0</v>
      </c>
      <c r="L66" s="202">
        <f t="shared" si="4"/>
        <v>0</v>
      </c>
      <c r="M66" s="202">
        <f t="shared" si="4"/>
        <v>0</v>
      </c>
      <c r="N66" s="202">
        <f t="shared" si="4"/>
        <v>0</v>
      </c>
      <c r="O66" s="202">
        <f t="shared" si="4"/>
        <v>0</v>
      </c>
      <c r="P66" s="202">
        <f t="shared" si="4"/>
        <v>0</v>
      </c>
      <c r="Q66" s="202">
        <f t="shared" si="4"/>
        <v>0</v>
      </c>
    </row>
    <row r="67" spans="1:17" x14ac:dyDescent="0.25">
      <c r="A67" s="129" t="s">
        <v>79</v>
      </c>
      <c r="B67" s="201">
        <f t="shared" ref="B67:Q67" si="5">IF(B$10=0,0,B$10/B$5)</f>
        <v>0</v>
      </c>
      <c r="C67" s="201">
        <f t="shared" si="5"/>
        <v>0</v>
      </c>
      <c r="D67" s="201">
        <f t="shared" si="5"/>
        <v>0</v>
      </c>
      <c r="E67" s="201">
        <f t="shared" si="5"/>
        <v>0</v>
      </c>
      <c r="F67" s="201">
        <f t="shared" si="5"/>
        <v>0</v>
      </c>
      <c r="G67" s="201">
        <f t="shared" si="5"/>
        <v>0</v>
      </c>
      <c r="H67" s="201">
        <f t="shared" si="5"/>
        <v>0</v>
      </c>
      <c r="I67" s="201">
        <f t="shared" si="5"/>
        <v>0</v>
      </c>
      <c r="J67" s="201">
        <f t="shared" si="5"/>
        <v>0</v>
      </c>
      <c r="K67" s="201">
        <f t="shared" si="5"/>
        <v>0</v>
      </c>
      <c r="L67" s="201">
        <f t="shared" si="5"/>
        <v>0</v>
      </c>
      <c r="M67" s="201">
        <f t="shared" si="5"/>
        <v>0</v>
      </c>
      <c r="N67" s="201">
        <f t="shared" si="5"/>
        <v>0</v>
      </c>
      <c r="O67" s="201">
        <f t="shared" si="5"/>
        <v>0</v>
      </c>
      <c r="P67" s="201">
        <f t="shared" si="5"/>
        <v>0</v>
      </c>
      <c r="Q67" s="201">
        <f t="shared" si="5"/>
        <v>0</v>
      </c>
    </row>
    <row r="68" spans="1:17" x14ac:dyDescent="0.25">
      <c r="A68" s="127" t="s">
        <v>306</v>
      </c>
      <c r="B68" s="200">
        <f t="shared" ref="B68:Q68" si="6">IF(B$15=0,0,B$15/B$5)</f>
        <v>0</v>
      </c>
      <c r="C68" s="200">
        <f t="shared" si="6"/>
        <v>0</v>
      </c>
      <c r="D68" s="200">
        <f t="shared" si="6"/>
        <v>0</v>
      </c>
      <c r="E68" s="200">
        <f t="shared" si="6"/>
        <v>0</v>
      </c>
      <c r="F68" s="200">
        <f t="shared" si="6"/>
        <v>0</v>
      </c>
      <c r="G68" s="200">
        <f t="shared" si="6"/>
        <v>0</v>
      </c>
      <c r="H68" s="200">
        <f t="shared" si="6"/>
        <v>0</v>
      </c>
      <c r="I68" s="200">
        <f t="shared" si="6"/>
        <v>0</v>
      </c>
      <c r="J68" s="200">
        <f t="shared" si="6"/>
        <v>0</v>
      </c>
      <c r="K68" s="200">
        <f t="shared" si="6"/>
        <v>0</v>
      </c>
      <c r="L68" s="200">
        <f t="shared" si="6"/>
        <v>0</v>
      </c>
      <c r="M68" s="200">
        <f t="shared" si="6"/>
        <v>0</v>
      </c>
      <c r="N68" s="200">
        <f t="shared" si="6"/>
        <v>0</v>
      </c>
      <c r="O68" s="200">
        <f t="shared" si="6"/>
        <v>0</v>
      </c>
      <c r="P68" s="200">
        <f t="shared" si="6"/>
        <v>0</v>
      </c>
      <c r="Q68" s="200">
        <f t="shared" si="6"/>
        <v>0</v>
      </c>
    </row>
    <row r="69" spans="1:17" x14ac:dyDescent="0.25">
      <c r="A69" s="127" t="s">
        <v>305</v>
      </c>
      <c r="B69" s="200">
        <f t="shared" ref="B69:Q69" si="7">IF(B$26=0,0,B$26/B$5)</f>
        <v>0</v>
      </c>
      <c r="C69" s="200">
        <f t="shared" si="7"/>
        <v>0</v>
      </c>
      <c r="D69" s="200">
        <f t="shared" si="7"/>
        <v>0</v>
      </c>
      <c r="E69" s="200">
        <f t="shared" si="7"/>
        <v>0</v>
      </c>
      <c r="F69" s="200">
        <f t="shared" si="7"/>
        <v>0</v>
      </c>
      <c r="G69" s="200">
        <f t="shared" si="7"/>
        <v>0</v>
      </c>
      <c r="H69" s="200">
        <f t="shared" si="7"/>
        <v>0</v>
      </c>
      <c r="I69" s="200">
        <f t="shared" si="7"/>
        <v>0</v>
      </c>
      <c r="J69" s="200">
        <f t="shared" si="7"/>
        <v>0</v>
      </c>
      <c r="K69" s="200">
        <f t="shared" si="7"/>
        <v>0</v>
      </c>
      <c r="L69" s="200">
        <f t="shared" si="7"/>
        <v>0</v>
      </c>
      <c r="M69" s="200">
        <f t="shared" si="7"/>
        <v>0</v>
      </c>
      <c r="N69" s="200">
        <f t="shared" si="7"/>
        <v>0</v>
      </c>
      <c r="O69" s="200">
        <f t="shared" si="7"/>
        <v>0</v>
      </c>
      <c r="P69" s="200">
        <f t="shared" si="7"/>
        <v>0</v>
      </c>
      <c r="Q69" s="200">
        <f t="shared" si="7"/>
        <v>0</v>
      </c>
    </row>
    <row r="70" spans="1:17" x14ac:dyDescent="0.25">
      <c r="A70" s="127" t="s">
        <v>304</v>
      </c>
      <c r="B70" s="200">
        <f t="shared" ref="B70:Q70" si="8">IF(B$37=0,0,B$37/B$5)</f>
        <v>0</v>
      </c>
      <c r="C70" s="200">
        <f t="shared" si="8"/>
        <v>0</v>
      </c>
      <c r="D70" s="200">
        <f t="shared" si="8"/>
        <v>0</v>
      </c>
      <c r="E70" s="200">
        <f t="shared" si="8"/>
        <v>0</v>
      </c>
      <c r="F70" s="200">
        <f t="shared" si="8"/>
        <v>0</v>
      </c>
      <c r="G70" s="200">
        <f t="shared" si="8"/>
        <v>0</v>
      </c>
      <c r="H70" s="200">
        <f t="shared" si="8"/>
        <v>0</v>
      </c>
      <c r="I70" s="200">
        <f t="shared" si="8"/>
        <v>0</v>
      </c>
      <c r="J70" s="200">
        <f t="shared" si="8"/>
        <v>0</v>
      </c>
      <c r="K70" s="200">
        <f t="shared" si="8"/>
        <v>0</v>
      </c>
      <c r="L70" s="200">
        <f t="shared" si="8"/>
        <v>0</v>
      </c>
      <c r="M70" s="200">
        <f t="shared" si="8"/>
        <v>0</v>
      </c>
      <c r="N70" s="200">
        <f t="shared" si="8"/>
        <v>0</v>
      </c>
      <c r="O70" s="200">
        <f t="shared" si="8"/>
        <v>0</v>
      </c>
      <c r="P70" s="200">
        <f t="shared" si="8"/>
        <v>0</v>
      </c>
      <c r="Q70" s="200">
        <f t="shared" si="8"/>
        <v>0</v>
      </c>
    </row>
    <row r="71" spans="1:17" x14ac:dyDescent="0.25">
      <c r="A71" s="127" t="s">
        <v>303</v>
      </c>
      <c r="B71" s="200">
        <f t="shared" ref="B71:Q71" si="9">IF(B$38=0,0,B$38/B$5)</f>
        <v>0</v>
      </c>
      <c r="C71" s="200">
        <f t="shared" si="9"/>
        <v>0</v>
      </c>
      <c r="D71" s="200">
        <f t="shared" si="9"/>
        <v>0</v>
      </c>
      <c r="E71" s="200">
        <f t="shared" si="9"/>
        <v>0</v>
      </c>
      <c r="F71" s="200">
        <f t="shared" si="9"/>
        <v>0</v>
      </c>
      <c r="G71" s="200">
        <f t="shared" si="9"/>
        <v>0</v>
      </c>
      <c r="H71" s="200">
        <f t="shared" si="9"/>
        <v>0</v>
      </c>
      <c r="I71" s="200">
        <f t="shared" si="9"/>
        <v>0</v>
      </c>
      <c r="J71" s="200">
        <f t="shared" si="9"/>
        <v>0</v>
      </c>
      <c r="K71" s="200">
        <f t="shared" si="9"/>
        <v>0</v>
      </c>
      <c r="L71" s="200">
        <f t="shared" si="9"/>
        <v>0</v>
      </c>
      <c r="M71" s="200">
        <f t="shared" si="9"/>
        <v>0</v>
      </c>
      <c r="N71" s="200">
        <f t="shared" si="9"/>
        <v>0</v>
      </c>
      <c r="O71" s="200">
        <f t="shared" si="9"/>
        <v>0</v>
      </c>
      <c r="P71" s="200">
        <f t="shared" si="9"/>
        <v>0</v>
      </c>
      <c r="Q71" s="200">
        <f t="shared" si="9"/>
        <v>0</v>
      </c>
    </row>
    <row r="72" spans="1:17" x14ac:dyDescent="0.25">
      <c r="A72" s="142" t="s">
        <v>310</v>
      </c>
      <c r="B72" s="199">
        <f t="shared" ref="B72:Q72" si="10">IF(B$39=0,0,B$39/B$5)</f>
        <v>0</v>
      </c>
      <c r="C72" s="199">
        <f t="shared" si="10"/>
        <v>0</v>
      </c>
      <c r="D72" s="199">
        <f t="shared" si="10"/>
        <v>0</v>
      </c>
      <c r="E72" s="199">
        <f t="shared" si="10"/>
        <v>0</v>
      </c>
      <c r="F72" s="199">
        <f t="shared" si="10"/>
        <v>0</v>
      </c>
      <c r="G72" s="199">
        <f t="shared" si="10"/>
        <v>0</v>
      </c>
      <c r="H72" s="199">
        <f t="shared" si="10"/>
        <v>0</v>
      </c>
      <c r="I72" s="199">
        <f t="shared" si="10"/>
        <v>0</v>
      </c>
      <c r="J72" s="199">
        <f t="shared" si="10"/>
        <v>0</v>
      </c>
      <c r="K72" s="199">
        <f t="shared" si="10"/>
        <v>0</v>
      </c>
      <c r="L72" s="199">
        <f t="shared" si="10"/>
        <v>0</v>
      </c>
      <c r="M72" s="199">
        <f t="shared" si="10"/>
        <v>0</v>
      </c>
      <c r="N72" s="199">
        <f t="shared" si="10"/>
        <v>0</v>
      </c>
      <c r="O72" s="199">
        <f t="shared" si="10"/>
        <v>0</v>
      </c>
      <c r="P72" s="199">
        <f t="shared" si="10"/>
        <v>0</v>
      </c>
      <c r="Q72" s="199">
        <f t="shared" si="10"/>
        <v>0</v>
      </c>
    </row>
    <row r="73" spans="1:17" x14ac:dyDescent="0.25">
      <c r="A73" s="142" t="s">
        <v>309</v>
      </c>
      <c r="B73" s="199">
        <f t="shared" ref="B73:Q73" si="11">IF(B$45=0,0,B$45/B$5)</f>
        <v>0</v>
      </c>
      <c r="C73" s="199">
        <f t="shared" si="11"/>
        <v>0</v>
      </c>
      <c r="D73" s="199">
        <f t="shared" si="11"/>
        <v>0</v>
      </c>
      <c r="E73" s="199">
        <f t="shared" si="11"/>
        <v>0</v>
      </c>
      <c r="F73" s="199">
        <f t="shared" si="11"/>
        <v>0</v>
      </c>
      <c r="G73" s="199">
        <f t="shared" si="11"/>
        <v>0</v>
      </c>
      <c r="H73" s="199">
        <f t="shared" si="11"/>
        <v>0</v>
      </c>
      <c r="I73" s="199">
        <f t="shared" si="11"/>
        <v>0</v>
      </c>
      <c r="J73" s="199">
        <f t="shared" si="11"/>
        <v>0</v>
      </c>
      <c r="K73" s="199">
        <f t="shared" si="11"/>
        <v>0</v>
      </c>
      <c r="L73" s="199">
        <f t="shared" si="11"/>
        <v>0</v>
      </c>
      <c r="M73" s="199">
        <f t="shared" si="11"/>
        <v>0</v>
      </c>
      <c r="N73" s="199">
        <f t="shared" si="11"/>
        <v>0</v>
      </c>
      <c r="O73" s="199">
        <f t="shared" si="11"/>
        <v>0</v>
      </c>
      <c r="P73" s="199">
        <f t="shared" si="11"/>
        <v>0</v>
      </c>
      <c r="Q73" s="199">
        <f t="shared" si="11"/>
        <v>0</v>
      </c>
    </row>
    <row r="74" spans="1:17" x14ac:dyDescent="0.25">
      <c r="A74" s="142" t="s">
        <v>308</v>
      </c>
      <c r="B74" s="199">
        <f t="shared" ref="B74:Q74" si="12">IF(B$56=0,0,B$56/B$5)</f>
        <v>0</v>
      </c>
      <c r="C74" s="199">
        <f t="shared" si="12"/>
        <v>0</v>
      </c>
      <c r="D74" s="199">
        <f t="shared" si="12"/>
        <v>0</v>
      </c>
      <c r="E74" s="199">
        <f t="shared" si="12"/>
        <v>0</v>
      </c>
      <c r="F74" s="199">
        <f t="shared" si="12"/>
        <v>0</v>
      </c>
      <c r="G74" s="199">
        <f t="shared" si="12"/>
        <v>0</v>
      </c>
      <c r="H74" s="199">
        <f t="shared" si="12"/>
        <v>0</v>
      </c>
      <c r="I74" s="199">
        <f t="shared" si="12"/>
        <v>0</v>
      </c>
      <c r="J74" s="199">
        <f t="shared" si="12"/>
        <v>0</v>
      </c>
      <c r="K74" s="199">
        <f t="shared" si="12"/>
        <v>0</v>
      </c>
      <c r="L74" s="199">
        <f t="shared" si="12"/>
        <v>0</v>
      </c>
      <c r="M74" s="199">
        <f t="shared" si="12"/>
        <v>0</v>
      </c>
      <c r="N74" s="199">
        <f t="shared" si="12"/>
        <v>0</v>
      </c>
      <c r="O74" s="199">
        <f t="shared" si="12"/>
        <v>0</v>
      </c>
      <c r="P74" s="199">
        <f t="shared" si="12"/>
        <v>0</v>
      </c>
      <c r="Q74" s="199">
        <f t="shared" si="12"/>
        <v>0</v>
      </c>
    </row>
    <row r="75" spans="1:17" x14ac:dyDescent="0.25">
      <c r="A75" s="142" t="s">
        <v>307</v>
      </c>
      <c r="B75" s="199">
        <f t="shared" ref="B75:Q75" si="13">IF(B$57=0,0,B$57/B$5)</f>
        <v>0</v>
      </c>
      <c r="C75" s="199">
        <f t="shared" si="13"/>
        <v>0</v>
      </c>
      <c r="D75" s="199">
        <f t="shared" si="13"/>
        <v>0</v>
      </c>
      <c r="E75" s="199">
        <f t="shared" si="13"/>
        <v>0</v>
      </c>
      <c r="F75" s="199">
        <f t="shared" si="13"/>
        <v>0</v>
      </c>
      <c r="G75" s="199">
        <f t="shared" si="13"/>
        <v>0</v>
      </c>
      <c r="H75" s="199">
        <f t="shared" si="13"/>
        <v>0</v>
      </c>
      <c r="I75" s="199">
        <f t="shared" si="13"/>
        <v>0</v>
      </c>
      <c r="J75" s="199">
        <f t="shared" si="13"/>
        <v>0</v>
      </c>
      <c r="K75" s="199">
        <f t="shared" si="13"/>
        <v>0</v>
      </c>
      <c r="L75" s="199">
        <f t="shared" si="13"/>
        <v>0</v>
      </c>
      <c r="M75" s="199">
        <f t="shared" si="13"/>
        <v>0</v>
      </c>
      <c r="N75" s="199">
        <f t="shared" si="13"/>
        <v>0</v>
      </c>
      <c r="O75" s="199">
        <f t="shared" si="13"/>
        <v>0</v>
      </c>
      <c r="P75" s="199">
        <f t="shared" si="13"/>
        <v>0</v>
      </c>
      <c r="Q75" s="199">
        <f t="shared" si="13"/>
        <v>0</v>
      </c>
    </row>
    <row r="76" spans="1:17" x14ac:dyDescent="0.25">
      <c r="A76" s="72" t="s">
        <v>302</v>
      </c>
      <c r="B76" s="276">
        <f t="shared" ref="B76:Q76" si="14">IF(B$58=0,0,B$58/B$5)</f>
        <v>0</v>
      </c>
      <c r="C76" s="276">
        <f t="shared" si="14"/>
        <v>0</v>
      </c>
      <c r="D76" s="276">
        <f t="shared" si="14"/>
        <v>0</v>
      </c>
      <c r="E76" s="276">
        <f t="shared" si="14"/>
        <v>0</v>
      </c>
      <c r="F76" s="276">
        <f t="shared" si="14"/>
        <v>0</v>
      </c>
      <c r="G76" s="276">
        <f t="shared" si="14"/>
        <v>0</v>
      </c>
      <c r="H76" s="276">
        <f t="shared" si="14"/>
        <v>0</v>
      </c>
      <c r="I76" s="276">
        <f t="shared" si="14"/>
        <v>0</v>
      </c>
      <c r="J76" s="276">
        <f t="shared" si="14"/>
        <v>0</v>
      </c>
      <c r="K76" s="276">
        <f t="shared" si="14"/>
        <v>0</v>
      </c>
      <c r="L76" s="276">
        <f t="shared" si="14"/>
        <v>0</v>
      </c>
      <c r="M76" s="276">
        <f t="shared" si="14"/>
        <v>0</v>
      </c>
      <c r="N76" s="276">
        <f t="shared" si="14"/>
        <v>0</v>
      </c>
      <c r="O76" s="276">
        <f t="shared" si="14"/>
        <v>0</v>
      </c>
      <c r="P76" s="276">
        <f t="shared" si="14"/>
        <v>0</v>
      </c>
      <c r="Q76" s="276">
        <f t="shared" si="14"/>
        <v>0</v>
      </c>
    </row>
    <row r="78" spans="1:17" ht="12.75" x14ac:dyDescent="0.25">
      <c r="A78" s="266" t="s">
        <v>133</v>
      </c>
      <c r="B78" s="197"/>
      <c r="C78" s="197"/>
      <c r="D78" s="197"/>
      <c r="E78" s="197"/>
      <c r="F78" s="197"/>
      <c r="G78" s="197"/>
      <c r="H78" s="197"/>
      <c r="I78" s="197"/>
      <c r="J78" s="197"/>
      <c r="K78" s="197"/>
      <c r="L78" s="197"/>
      <c r="M78" s="197"/>
      <c r="N78" s="197"/>
      <c r="O78" s="197"/>
      <c r="P78" s="197"/>
      <c r="Q78" s="197"/>
    </row>
    <row r="80" spans="1:17" x14ac:dyDescent="0.25">
      <c r="A80" s="78" t="s">
        <v>5</v>
      </c>
      <c r="B80" s="230">
        <f>IF(B$5=0,0,B$5/TEL_fec!B$5)</f>
        <v>0</v>
      </c>
      <c r="C80" s="230">
        <f>IF(C$5=0,0,C$5/TEL_fec!C$5)</f>
        <v>0</v>
      </c>
      <c r="D80" s="230">
        <f>IF(D$5=0,0,D$5/TEL_fec!D$5)</f>
        <v>0</v>
      </c>
      <c r="E80" s="230">
        <f>IF(E$5=0,0,E$5/TEL_fec!E$5)</f>
        <v>0</v>
      </c>
      <c r="F80" s="230">
        <f>IF(F$5=0,0,F$5/TEL_fec!F$5)</f>
        <v>0</v>
      </c>
      <c r="G80" s="230">
        <f>IF(G$5=0,0,G$5/TEL_fec!G$5)</f>
        <v>0</v>
      </c>
      <c r="H80" s="230">
        <f>IF(H$5=0,0,H$5/TEL_fec!H$5)</f>
        <v>0</v>
      </c>
      <c r="I80" s="230">
        <f>IF(I$5=0,0,I$5/TEL_fec!I$5)</f>
        <v>0</v>
      </c>
      <c r="J80" s="230">
        <f>IF(J$5=0,0,J$5/TEL_fec!J$5)</f>
        <v>0</v>
      </c>
      <c r="K80" s="230">
        <f>IF(K$5=0,0,K$5/TEL_fec!K$5)</f>
        <v>0</v>
      </c>
      <c r="L80" s="230">
        <f>IF(L$5=0,0,L$5/TEL_fec!L$5)</f>
        <v>0</v>
      </c>
      <c r="M80" s="230">
        <f>IF(M$5=0,0,M$5/TEL_fec!M$5)</f>
        <v>0</v>
      </c>
      <c r="N80" s="230">
        <f>IF(N$5=0,0,N$5/TEL_fec!N$5)</f>
        <v>0</v>
      </c>
      <c r="O80" s="230">
        <f>IF(O$5=0,0,O$5/TEL_fec!O$5)</f>
        <v>0</v>
      </c>
      <c r="P80" s="230">
        <f>IF(P$5=0,0,P$5/TEL_fec!P$5)</f>
        <v>0</v>
      </c>
      <c r="Q80" s="230">
        <f>IF(Q$5=0,0,Q$5/TEL_fec!Q$5)</f>
        <v>0</v>
      </c>
    </row>
    <row r="81" spans="1:17" x14ac:dyDescent="0.25">
      <c r="A81" s="132" t="s">
        <v>83</v>
      </c>
      <c r="B81" s="275">
        <f>IF(B$6=0,0,B$6/TEL_fec!B$6)</f>
        <v>0</v>
      </c>
      <c r="C81" s="275">
        <f>IF(C$6=0,0,C$6/TEL_fec!C$6)</f>
        <v>0</v>
      </c>
      <c r="D81" s="275">
        <f>IF(D$6=0,0,D$6/TEL_fec!D$6)</f>
        <v>0</v>
      </c>
      <c r="E81" s="275">
        <f>IF(E$6=0,0,E$6/TEL_fec!E$6)</f>
        <v>0</v>
      </c>
      <c r="F81" s="275">
        <f>IF(F$6=0,0,F$6/TEL_fec!F$6)</f>
        <v>0</v>
      </c>
      <c r="G81" s="275">
        <f>IF(G$6=0,0,G$6/TEL_fec!G$6)</f>
        <v>0</v>
      </c>
      <c r="H81" s="275">
        <f>IF(H$6=0,0,H$6/TEL_fec!H$6)</f>
        <v>0</v>
      </c>
      <c r="I81" s="275">
        <f>IF(I$6=0,0,I$6/TEL_fec!I$6)</f>
        <v>0</v>
      </c>
      <c r="J81" s="275">
        <f>IF(J$6=0,0,J$6/TEL_fec!J$6)</f>
        <v>0</v>
      </c>
      <c r="K81" s="275">
        <f>IF(K$6=0,0,K$6/TEL_fec!K$6)</f>
        <v>0</v>
      </c>
      <c r="L81" s="275">
        <f>IF(L$6=0,0,L$6/TEL_fec!L$6)</f>
        <v>0</v>
      </c>
      <c r="M81" s="275">
        <f>IF(M$6=0,0,M$6/TEL_fec!M$6)</f>
        <v>0</v>
      </c>
      <c r="N81" s="275">
        <f>IF(N$6=0,0,N$6/TEL_fec!N$6)</f>
        <v>0</v>
      </c>
      <c r="O81" s="275">
        <f>IF(O$6=0,0,O$6/TEL_fec!O$6)</f>
        <v>0</v>
      </c>
      <c r="P81" s="275">
        <f>IF(P$6=0,0,P$6/TEL_fec!P$6)</f>
        <v>0</v>
      </c>
      <c r="Q81" s="275">
        <f>IF(Q$6=0,0,Q$6/TEL_fec!Q$6)</f>
        <v>0</v>
      </c>
    </row>
    <row r="82" spans="1:17" x14ac:dyDescent="0.25">
      <c r="A82" s="76" t="s">
        <v>82</v>
      </c>
      <c r="B82" s="274">
        <f>IF(B$7=0,0,B$7/TEL_fec!B$7)</f>
        <v>0</v>
      </c>
      <c r="C82" s="274">
        <f>IF(C$7=0,0,C$7/TEL_fec!C$7)</f>
        <v>0</v>
      </c>
      <c r="D82" s="274">
        <f>IF(D$7=0,0,D$7/TEL_fec!D$7)</f>
        <v>0</v>
      </c>
      <c r="E82" s="274">
        <f>IF(E$7=0,0,E$7/TEL_fec!E$7)</f>
        <v>0</v>
      </c>
      <c r="F82" s="274">
        <f>IF(F$7=0,0,F$7/TEL_fec!F$7)</f>
        <v>0</v>
      </c>
      <c r="G82" s="274">
        <f>IF(G$7=0,0,G$7/TEL_fec!G$7)</f>
        <v>0</v>
      </c>
      <c r="H82" s="274">
        <f>IF(H$7=0,0,H$7/TEL_fec!H$7)</f>
        <v>0</v>
      </c>
      <c r="I82" s="274">
        <f>IF(I$7=0,0,I$7/TEL_fec!I$7)</f>
        <v>0</v>
      </c>
      <c r="J82" s="274">
        <f>IF(J$7=0,0,J$7/TEL_fec!J$7)</f>
        <v>0</v>
      </c>
      <c r="K82" s="274">
        <f>IF(K$7=0,0,K$7/TEL_fec!K$7)</f>
        <v>0</v>
      </c>
      <c r="L82" s="274">
        <f>IF(L$7=0,0,L$7/TEL_fec!L$7)</f>
        <v>0</v>
      </c>
      <c r="M82" s="274">
        <f>IF(M$7=0,0,M$7/TEL_fec!M$7)</f>
        <v>0</v>
      </c>
      <c r="N82" s="274">
        <f>IF(N$7=0,0,N$7/TEL_fec!N$7)</f>
        <v>0</v>
      </c>
      <c r="O82" s="274">
        <f>IF(O$7=0,0,O$7/TEL_fec!O$7)</f>
        <v>0</v>
      </c>
      <c r="P82" s="274">
        <f>IF(P$7=0,0,P$7/TEL_fec!P$7)</f>
        <v>0</v>
      </c>
      <c r="Q82" s="274">
        <f>IF(Q$7=0,0,Q$7/TEL_fec!Q$7)</f>
        <v>0</v>
      </c>
    </row>
    <row r="83" spans="1:17" x14ac:dyDescent="0.25">
      <c r="A83" s="76" t="s">
        <v>81</v>
      </c>
      <c r="B83" s="274">
        <f>IF(B$8=0,0,B$8/TEL_fec!B$8)</f>
        <v>0</v>
      </c>
      <c r="C83" s="274">
        <f>IF(C$8=0,0,C$8/TEL_fec!C$8)</f>
        <v>0</v>
      </c>
      <c r="D83" s="274">
        <f>IF(D$8=0,0,D$8/TEL_fec!D$8)</f>
        <v>0</v>
      </c>
      <c r="E83" s="274">
        <f>IF(E$8=0,0,E$8/TEL_fec!E$8)</f>
        <v>0</v>
      </c>
      <c r="F83" s="274">
        <f>IF(F$8=0,0,F$8/TEL_fec!F$8)</f>
        <v>0</v>
      </c>
      <c r="G83" s="274">
        <f>IF(G$8=0,0,G$8/TEL_fec!G$8)</f>
        <v>0</v>
      </c>
      <c r="H83" s="274">
        <f>IF(H$8=0,0,H$8/TEL_fec!H$8)</f>
        <v>0</v>
      </c>
      <c r="I83" s="274">
        <f>IF(I$8=0,0,I$8/TEL_fec!I$8)</f>
        <v>0</v>
      </c>
      <c r="J83" s="274">
        <f>IF(J$8=0,0,J$8/TEL_fec!J$8)</f>
        <v>0</v>
      </c>
      <c r="K83" s="274">
        <f>IF(K$8=0,0,K$8/TEL_fec!K$8)</f>
        <v>0</v>
      </c>
      <c r="L83" s="274">
        <f>IF(L$8=0,0,L$8/TEL_fec!L$8)</f>
        <v>0</v>
      </c>
      <c r="M83" s="274">
        <f>IF(M$8=0,0,M$8/TEL_fec!M$8)</f>
        <v>0</v>
      </c>
      <c r="N83" s="274">
        <f>IF(N$8=0,0,N$8/TEL_fec!N$8)</f>
        <v>0</v>
      </c>
      <c r="O83" s="274">
        <f>IF(O$8=0,0,O$8/TEL_fec!O$8)</f>
        <v>0</v>
      </c>
      <c r="P83" s="274">
        <f>IF(P$8=0,0,P$8/TEL_fec!P$8)</f>
        <v>0</v>
      </c>
      <c r="Q83" s="274">
        <f>IF(Q$8=0,0,Q$8/TEL_fec!Q$8)</f>
        <v>0</v>
      </c>
    </row>
    <row r="84" spans="1:17" x14ac:dyDescent="0.25">
      <c r="A84" s="76" t="s">
        <v>80</v>
      </c>
      <c r="B84" s="274">
        <f>IF(B$9=0,0,B$9/TEL_fec!B$9)</f>
        <v>0</v>
      </c>
      <c r="C84" s="274">
        <f>IF(C$9=0,0,C$9/TEL_fec!C$9)</f>
        <v>0</v>
      </c>
      <c r="D84" s="274">
        <f>IF(D$9=0,0,D$9/TEL_fec!D$9)</f>
        <v>0</v>
      </c>
      <c r="E84" s="274">
        <f>IF(E$9=0,0,E$9/TEL_fec!E$9)</f>
        <v>0</v>
      </c>
      <c r="F84" s="274">
        <f>IF(F$9=0,0,F$9/TEL_fec!F$9)</f>
        <v>0</v>
      </c>
      <c r="G84" s="274">
        <f>IF(G$9=0,0,G$9/TEL_fec!G$9)</f>
        <v>0</v>
      </c>
      <c r="H84" s="274">
        <f>IF(H$9=0,0,H$9/TEL_fec!H$9)</f>
        <v>0</v>
      </c>
      <c r="I84" s="274">
        <f>IF(I$9=0,0,I$9/TEL_fec!I$9)</f>
        <v>0</v>
      </c>
      <c r="J84" s="274">
        <f>IF(J$9=0,0,J$9/TEL_fec!J$9)</f>
        <v>0</v>
      </c>
      <c r="K84" s="274">
        <f>IF(K$9=0,0,K$9/TEL_fec!K$9)</f>
        <v>0</v>
      </c>
      <c r="L84" s="274">
        <f>IF(L$9=0,0,L$9/TEL_fec!L$9)</f>
        <v>0</v>
      </c>
      <c r="M84" s="274">
        <f>IF(M$9=0,0,M$9/TEL_fec!M$9)</f>
        <v>0</v>
      </c>
      <c r="N84" s="274">
        <f>IF(N$9=0,0,N$9/TEL_fec!N$9)</f>
        <v>0</v>
      </c>
      <c r="O84" s="274">
        <f>IF(O$9=0,0,O$9/TEL_fec!O$9)</f>
        <v>0</v>
      </c>
      <c r="P84" s="274">
        <f>IF(P$9=0,0,P$9/TEL_fec!P$9)</f>
        <v>0</v>
      </c>
      <c r="Q84" s="274">
        <f>IF(Q$9=0,0,Q$9/TEL_fec!Q$9)</f>
        <v>0</v>
      </c>
    </row>
    <row r="85" spans="1:17" x14ac:dyDescent="0.25">
      <c r="A85" s="129" t="s">
        <v>79</v>
      </c>
      <c r="B85" s="273">
        <f>IF(B$10=0,0,B$10/TEL_fec!B$10)</f>
        <v>0</v>
      </c>
      <c r="C85" s="273">
        <f>IF(C$10=0,0,C$10/TEL_fec!C$10)</f>
        <v>0</v>
      </c>
      <c r="D85" s="273">
        <f>IF(D$10=0,0,D$10/TEL_fec!D$10)</f>
        <v>0</v>
      </c>
      <c r="E85" s="273">
        <f>IF(E$10=0,0,E$10/TEL_fec!E$10)</f>
        <v>0</v>
      </c>
      <c r="F85" s="273">
        <f>IF(F$10=0,0,F$10/TEL_fec!F$10)</f>
        <v>0</v>
      </c>
      <c r="G85" s="273">
        <f>IF(G$10=0,0,G$10/TEL_fec!G$10)</f>
        <v>0</v>
      </c>
      <c r="H85" s="273">
        <f>IF(H$10=0,0,H$10/TEL_fec!H$10)</f>
        <v>0</v>
      </c>
      <c r="I85" s="273">
        <f>IF(I$10=0,0,I$10/TEL_fec!I$10)</f>
        <v>0</v>
      </c>
      <c r="J85" s="273">
        <f>IF(J$10=0,0,J$10/TEL_fec!J$10)</f>
        <v>0</v>
      </c>
      <c r="K85" s="273">
        <f>IF(K$10=0,0,K$10/TEL_fec!K$10)</f>
        <v>0</v>
      </c>
      <c r="L85" s="273">
        <f>IF(L$10=0,0,L$10/TEL_fec!L$10)</f>
        <v>0</v>
      </c>
      <c r="M85" s="273">
        <f>IF(M$10=0,0,M$10/TEL_fec!M$10)</f>
        <v>0</v>
      </c>
      <c r="N85" s="273">
        <f>IF(N$10=0,0,N$10/TEL_fec!N$10)</f>
        <v>0</v>
      </c>
      <c r="O85" s="273">
        <f>IF(O$10=0,0,O$10/TEL_fec!O$10)</f>
        <v>0</v>
      </c>
      <c r="P85" s="273">
        <f>IF(P$10=0,0,P$10/TEL_fec!P$10)</f>
        <v>0</v>
      </c>
      <c r="Q85" s="273">
        <f>IF(Q$10=0,0,Q$10/TEL_fec!Q$10)</f>
        <v>0</v>
      </c>
    </row>
    <row r="86" spans="1:17" x14ac:dyDescent="0.25">
      <c r="A86" s="127" t="s">
        <v>306</v>
      </c>
      <c r="B86" s="296">
        <f>IF(B$15=0,0,B$15/TEL_fec!B$15)</f>
        <v>0</v>
      </c>
      <c r="C86" s="296">
        <f>IF(C$15=0,0,C$15/TEL_fec!C$15)</f>
        <v>0</v>
      </c>
      <c r="D86" s="296">
        <f>IF(D$15=0,0,D$15/TEL_fec!D$15)</f>
        <v>0</v>
      </c>
      <c r="E86" s="296">
        <f>IF(E$15=0,0,E$15/TEL_fec!E$15)</f>
        <v>0</v>
      </c>
      <c r="F86" s="296">
        <f>IF(F$15=0,0,F$15/TEL_fec!F$15)</f>
        <v>0</v>
      </c>
      <c r="G86" s="296">
        <f>IF(G$15=0,0,G$15/TEL_fec!G$15)</f>
        <v>0</v>
      </c>
      <c r="H86" s="296">
        <f>IF(H$15=0,0,H$15/TEL_fec!H$15)</f>
        <v>0</v>
      </c>
      <c r="I86" s="296">
        <f>IF(I$15=0,0,I$15/TEL_fec!I$15)</f>
        <v>0</v>
      </c>
      <c r="J86" s="296">
        <f>IF(J$15=0,0,J$15/TEL_fec!J$15)</f>
        <v>0</v>
      </c>
      <c r="K86" s="296">
        <f>IF(K$15=0,0,K$15/TEL_fec!K$15)</f>
        <v>0</v>
      </c>
      <c r="L86" s="296">
        <f>IF(L$15=0,0,L$15/TEL_fec!L$15)</f>
        <v>0</v>
      </c>
      <c r="M86" s="296">
        <f>IF(M$15=0,0,M$15/TEL_fec!M$15)</f>
        <v>0</v>
      </c>
      <c r="N86" s="296">
        <f>IF(N$15=0,0,N$15/TEL_fec!N$15)</f>
        <v>0</v>
      </c>
      <c r="O86" s="296">
        <f>IF(O$15=0,0,O$15/TEL_fec!O$15)</f>
        <v>0</v>
      </c>
      <c r="P86" s="296">
        <f>IF(P$15=0,0,P$15/TEL_fec!P$15)</f>
        <v>0</v>
      </c>
      <c r="Q86" s="296">
        <f>IF(Q$15=0,0,Q$15/TEL_fec!Q$15)</f>
        <v>0</v>
      </c>
    </row>
    <row r="87" spans="1:17" x14ac:dyDescent="0.25">
      <c r="A87" s="127" t="s">
        <v>305</v>
      </c>
      <c r="B87" s="296">
        <f>IF(B$26=0,0,B$26/TEL_fec!B$26)</f>
        <v>0</v>
      </c>
      <c r="C87" s="296">
        <f>IF(C$26=0,0,C$26/TEL_fec!C$26)</f>
        <v>0</v>
      </c>
      <c r="D87" s="296">
        <f>IF(D$26=0,0,D$26/TEL_fec!D$26)</f>
        <v>0</v>
      </c>
      <c r="E87" s="296">
        <f>IF(E$26=0,0,E$26/TEL_fec!E$26)</f>
        <v>0</v>
      </c>
      <c r="F87" s="296">
        <f>IF(F$26=0,0,F$26/TEL_fec!F$26)</f>
        <v>0</v>
      </c>
      <c r="G87" s="296">
        <f>IF(G$26=0,0,G$26/TEL_fec!G$26)</f>
        <v>0</v>
      </c>
      <c r="H87" s="296">
        <f>IF(H$26=0,0,H$26/TEL_fec!H$26)</f>
        <v>0</v>
      </c>
      <c r="I87" s="296">
        <f>IF(I$26=0,0,I$26/TEL_fec!I$26)</f>
        <v>0</v>
      </c>
      <c r="J87" s="296">
        <f>IF(J$26=0,0,J$26/TEL_fec!J$26)</f>
        <v>0</v>
      </c>
      <c r="K87" s="296">
        <f>IF(K$26=0,0,K$26/TEL_fec!K$26)</f>
        <v>0</v>
      </c>
      <c r="L87" s="296">
        <f>IF(L$26=0,0,L$26/TEL_fec!L$26)</f>
        <v>0</v>
      </c>
      <c r="M87" s="296">
        <f>IF(M$26=0,0,M$26/TEL_fec!M$26)</f>
        <v>0</v>
      </c>
      <c r="N87" s="296">
        <f>IF(N$26=0,0,N$26/TEL_fec!N$26)</f>
        <v>0</v>
      </c>
      <c r="O87" s="296">
        <f>IF(O$26=0,0,O$26/TEL_fec!O$26)</f>
        <v>0</v>
      </c>
      <c r="P87" s="296">
        <f>IF(P$26=0,0,P$26/TEL_fec!P$26)</f>
        <v>0</v>
      </c>
      <c r="Q87" s="296">
        <f>IF(Q$26=0,0,Q$26/TEL_fec!Q$26)</f>
        <v>0</v>
      </c>
    </row>
    <row r="88" spans="1:17" x14ac:dyDescent="0.25">
      <c r="A88" s="127" t="s">
        <v>304</v>
      </c>
      <c r="B88" s="296">
        <f>IF(B$37=0,0,B$37/TEL_fec!B$37)</f>
        <v>0</v>
      </c>
      <c r="C88" s="296">
        <f>IF(C$37=0,0,C$37/TEL_fec!C$37)</f>
        <v>0</v>
      </c>
      <c r="D88" s="296">
        <f>IF(D$37=0,0,D$37/TEL_fec!D$37)</f>
        <v>0</v>
      </c>
      <c r="E88" s="296">
        <f>IF(E$37=0,0,E$37/TEL_fec!E$37)</f>
        <v>0</v>
      </c>
      <c r="F88" s="296">
        <f>IF(F$37=0,0,F$37/TEL_fec!F$37)</f>
        <v>0</v>
      </c>
      <c r="G88" s="296">
        <f>IF(G$37=0,0,G$37/TEL_fec!G$37)</f>
        <v>0</v>
      </c>
      <c r="H88" s="296">
        <f>IF(H$37=0,0,H$37/TEL_fec!H$37)</f>
        <v>0</v>
      </c>
      <c r="I88" s="296">
        <f>IF(I$37=0,0,I$37/TEL_fec!I$37)</f>
        <v>0</v>
      </c>
      <c r="J88" s="296">
        <f>IF(J$37=0,0,J$37/TEL_fec!J$37)</f>
        <v>0</v>
      </c>
      <c r="K88" s="296">
        <f>IF(K$37=0,0,K$37/TEL_fec!K$37)</f>
        <v>0</v>
      </c>
      <c r="L88" s="296">
        <f>IF(L$37=0,0,L$37/TEL_fec!L$37)</f>
        <v>0</v>
      </c>
      <c r="M88" s="296">
        <f>IF(M$37=0,0,M$37/TEL_fec!M$37)</f>
        <v>0</v>
      </c>
      <c r="N88" s="296">
        <f>IF(N$37=0,0,N$37/TEL_fec!N$37)</f>
        <v>0</v>
      </c>
      <c r="O88" s="296">
        <f>IF(O$37=0,0,O$37/TEL_fec!O$37)</f>
        <v>0</v>
      </c>
      <c r="P88" s="296">
        <f>IF(P$37=0,0,P$37/TEL_fec!P$37)</f>
        <v>0</v>
      </c>
      <c r="Q88" s="296">
        <f>IF(Q$37=0,0,Q$37/TEL_fec!Q$37)</f>
        <v>0</v>
      </c>
    </row>
    <row r="89" spans="1:17" x14ac:dyDescent="0.25">
      <c r="A89" s="127" t="s">
        <v>303</v>
      </c>
      <c r="B89" s="296">
        <f>IF(B$38=0,0,B$38/TEL_fec!B$38)</f>
        <v>0</v>
      </c>
      <c r="C89" s="296">
        <f>IF(C$38=0,0,C$38/TEL_fec!C$38)</f>
        <v>0</v>
      </c>
      <c r="D89" s="296">
        <f>IF(D$38=0,0,D$38/TEL_fec!D$38)</f>
        <v>0</v>
      </c>
      <c r="E89" s="296">
        <f>IF(E$38=0,0,E$38/TEL_fec!E$38)</f>
        <v>0</v>
      </c>
      <c r="F89" s="296">
        <f>IF(F$38=0,0,F$38/TEL_fec!F$38)</f>
        <v>0</v>
      </c>
      <c r="G89" s="296">
        <f>IF(G$38=0,0,G$38/TEL_fec!G$38)</f>
        <v>0</v>
      </c>
      <c r="H89" s="296">
        <f>IF(H$38=0,0,H$38/TEL_fec!H$38)</f>
        <v>0</v>
      </c>
      <c r="I89" s="296">
        <f>IF(I$38=0,0,I$38/TEL_fec!I$38)</f>
        <v>0</v>
      </c>
      <c r="J89" s="296">
        <f>IF(J$38=0,0,J$38/TEL_fec!J$38)</f>
        <v>0</v>
      </c>
      <c r="K89" s="296">
        <f>IF(K$38=0,0,K$38/TEL_fec!K$38)</f>
        <v>0</v>
      </c>
      <c r="L89" s="296">
        <f>IF(L$38=0,0,L$38/TEL_fec!L$38)</f>
        <v>0</v>
      </c>
      <c r="M89" s="296">
        <f>IF(M$38=0,0,M$38/TEL_fec!M$38)</f>
        <v>0</v>
      </c>
      <c r="N89" s="296">
        <f>IF(N$38=0,0,N$38/TEL_fec!N$38)</f>
        <v>0</v>
      </c>
      <c r="O89" s="296">
        <f>IF(O$38=0,0,O$38/TEL_fec!O$38)</f>
        <v>0</v>
      </c>
      <c r="P89" s="296">
        <f>IF(P$38=0,0,P$38/TEL_fec!P$38)</f>
        <v>0</v>
      </c>
      <c r="Q89" s="296">
        <f>IF(Q$38=0,0,Q$38/TEL_fec!Q$38)</f>
        <v>0</v>
      </c>
    </row>
    <row r="90" spans="1:17" x14ac:dyDescent="0.25">
      <c r="A90" s="72" t="s">
        <v>302</v>
      </c>
      <c r="B90" s="272">
        <f>IF(B$58=0,0,B$58/TEL_fec!B$58)</f>
        <v>0</v>
      </c>
      <c r="C90" s="272">
        <f>IF(C$58=0,0,C$58/TEL_fec!C$58)</f>
        <v>0</v>
      </c>
      <c r="D90" s="272">
        <f>IF(D$58=0,0,D$58/TEL_fec!D$58)</f>
        <v>0</v>
      </c>
      <c r="E90" s="272">
        <f>IF(E$58=0,0,E$58/TEL_fec!E$58)</f>
        <v>0</v>
      </c>
      <c r="F90" s="272">
        <f>IF(F$58=0,0,F$58/TEL_fec!F$58)</f>
        <v>0</v>
      </c>
      <c r="G90" s="272">
        <f>IF(G$58=0,0,G$58/TEL_fec!G$58)</f>
        <v>0</v>
      </c>
      <c r="H90" s="272">
        <f>IF(H$58=0,0,H$58/TEL_fec!H$58)</f>
        <v>0</v>
      </c>
      <c r="I90" s="272">
        <f>IF(I$58=0,0,I$58/TEL_fec!I$58)</f>
        <v>0</v>
      </c>
      <c r="J90" s="272">
        <f>IF(J$58=0,0,J$58/TEL_fec!J$58)</f>
        <v>0</v>
      </c>
      <c r="K90" s="272">
        <f>IF(K$58=0,0,K$58/TEL_fec!K$58)</f>
        <v>0</v>
      </c>
      <c r="L90" s="272">
        <f>IF(L$58=0,0,L$58/TEL_fec!L$58)</f>
        <v>0</v>
      </c>
      <c r="M90" s="272">
        <f>IF(M$58=0,0,M$58/TEL_fec!M$58)</f>
        <v>0</v>
      </c>
      <c r="N90" s="272">
        <f>IF(N$58=0,0,N$58/TEL_fec!N$58)</f>
        <v>0</v>
      </c>
      <c r="O90" s="272">
        <f>IF(O$58=0,0,O$58/TEL_fec!O$58)</f>
        <v>0</v>
      </c>
      <c r="P90" s="272">
        <f>IF(P$58=0,0,P$58/TEL_fec!P$58)</f>
        <v>0</v>
      </c>
      <c r="Q90" s="272">
        <f>IF(Q$58=0,0,Q$58/TEL_fec!Q$58)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6" tint="0.59999389629810485"/>
    <pageSetUpPr fitToPage="1"/>
  </sheetPr>
  <dimension ref="A1:Q3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0</v>
      </c>
      <c r="C3" s="46">
        <v>0</v>
      </c>
      <c r="D3" s="46">
        <v>0</v>
      </c>
      <c r="E3" s="46">
        <v>0</v>
      </c>
      <c r="F3" s="46">
        <v>0</v>
      </c>
      <c r="G3" s="46">
        <v>0</v>
      </c>
      <c r="H3" s="46">
        <v>0</v>
      </c>
      <c r="I3" s="46">
        <v>0</v>
      </c>
      <c r="J3" s="46">
        <v>0</v>
      </c>
      <c r="K3" s="46">
        <v>0</v>
      </c>
      <c r="L3" s="46">
        <v>0</v>
      </c>
      <c r="M3" s="46">
        <v>0</v>
      </c>
      <c r="N3" s="46">
        <v>0</v>
      </c>
      <c r="O3" s="46">
        <v>0</v>
      </c>
      <c r="P3" s="46">
        <v>0</v>
      </c>
      <c r="Q3" s="46">
        <v>0</v>
      </c>
    </row>
    <row r="5" spans="1:17" x14ac:dyDescent="0.25">
      <c r="A5" s="31" t="s">
        <v>257</v>
      </c>
      <c r="B5" s="46">
        <v>0</v>
      </c>
      <c r="C5" s="46">
        <v>0</v>
      </c>
      <c r="D5" s="46">
        <v>0</v>
      </c>
      <c r="E5" s="46">
        <v>0</v>
      </c>
      <c r="F5" s="46">
        <v>0</v>
      </c>
      <c r="G5" s="46">
        <v>0</v>
      </c>
      <c r="H5" s="46">
        <v>0</v>
      </c>
      <c r="I5" s="46">
        <v>0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6">
        <v>0</v>
      </c>
      <c r="P5" s="46">
        <v>0</v>
      </c>
      <c r="Q5" s="46">
        <v>0</v>
      </c>
    </row>
    <row r="6" spans="1:17" x14ac:dyDescent="0.25">
      <c r="A6" s="294" t="s">
        <v>256</v>
      </c>
      <c r="B6" s="293">
        <v>0</v>
      </c>
      <c r="C6" s="293">
        <v>0</v>
      </c>
      <c r="D6" s="293">
        <v>0</v>
      </c>
      <c r="E6" s="293">
        <v>0</v>
      </c>
      <c r="F6" s="293">
        <v>0</v>
      </c>
      <c r="G6" s="293">
        <v>0</v>
      </c>
      <c r="H6" s="293">
        <v>0</v>
      </c>
      <c r="I6" s="293">
        <v>0</v>
      </c>
      <c r="J6" s="293">
        <v>0</v>
      </c>
      <c r="K6" s="293">
        <v>0</v>
      </c>
      <c r="L6" s="293">
        <v>0</v>
      </c>
      <c r="M6" s="293">
        <v>0</v>
      </c>
      <c r="N6" s="293">
        <v>0</v>
      </c>
      <c r="O6" s="293">
        <v>0</v>
      </c>
      <c r="P6" s="293">
        <v>0</v>
      </c>
      <c r="Q6" s="293">
        <v>0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0</v>
      </c>
      <c r="F7" s="291">
        <v>0</v>
      </c>
      <c r="G7" s="291">
        <v>0</v>
      </c>
      <c r="H7" s="291">
        <v>0</v>
      </c>
      <c r="I7" s="291">
        <v>0</v>
      </c>
      <c r="J7" s="291">
        <v>0</v>
      </c>
      <c r="K7" s="291">
        <v>0</v>
      </c>
      <c r="L7" s="291">
        <v>0</v>
      </c>
      <c r="M7" s="291">
        <v>0</v>
      </c>
      <c r="N7" s="291">
        <v>0</v>
      </c>
      <c r="O7" s="291">
        <v>0</v>
      </c>
      <c r="P7" s="291">
        <v>0</v>
      </c>
      <c r="Q7" s="291">
        <v>0</v>
      </c>
    </row>
    <row r="8" spans="1:17" x14ac:dyDescent="0.25">
      <c r="A8" s="290" t="s">
        <v>254</v>
      </c>
      <c r="B8" s="289"/>
      <c r="C8" s="289">
        <f>B6+C7-C6</f>
        <v>0</v>
      </c>
      <c r="D8" s="289">
        <f t="shared" ref="D8:Q8" si="0">C6+D7-D6</f>
        <v>0</v>
      </c>
      <c r="E8" s="289">
        <f t="shared" si="0"/>
        <v>0</v>
      </c>
      <c r="F8" s="289">
        <f t="shared" si="0"/>
        <v>0</v>
      </c>
      <c r="G8" s="289">
        <f t="shared" si="0"/>
        <v>0</v>
      </c>
      <c r="H8" s="289">
        <f t="shared" si="0"/>
        <v>0</v>
      </c>
      <c r="I8" s="289">
        <f t="shared" si="0"/>
        <v>0</v>
      </c>
      <c r="J8" s="289">
        <f t="shared" si="0"/>
        <v>0</v>
      </c>
      <c r="K8" s="289">
        <f t="shared" si="0"/>
        <v>0</v>
      </c>
      <c r="L8" s="289">
        <f t="shared" si="0"/>
        <v>0</v>
      </c>
      <c r="M8" s="289">
        <f t="shared" si="0"/>
        <v>0</v>
      </c>
      <c r="N8" s="289">
        <f t="shared" si="0"/>
        <v>0</v>
      </c>
      <c r="O8" s="289">
        <f t="shared" si="0"/>
        <v>0</v>
      </c>
      <c r="P8" s="289">
        <f t="shared" si="0"/>
        <v>0</v>
      </c>
      <c r="Q8" s="289">
        <f t="shared" si="0"/>
        <v>0</v>
      </c>
    </row>
    <row r="9" spans="1:17" x14ac:dyDescent="0.25">
      <c r="A9" s="288" t="s">
        <v>253</v>
      </c>
      <c r="B9" s="287">
        <f>B6-B5</f>
        <v>0</v>
      </c>
      <c r="C9" s="287">
        <f t="shared" ref="C9:Q9" si="1">C6-C5</f>
        <v>0</v>
      </c>
      <c r="D9" s="287">
        <f t="shared" si="1"/>
        <v>0</v>
      </c>
      <c r="E9" s="287">
        <f t="shared" si="1"/>
        <v>0</v>
      </c>
      <c r="F9" s="287">
        <f t="shared" si="1"/>
        <v>0</v>
      </c>
      <c r="G9" s="287">
        <f t="shared" si="1"/>
        <v>0</v>
      </c>
      <c r="H9" s="287">
        <f t="shared" si="1"/>
        <v>0</v>
      </c>
      <c r="I9" s="287">
        <f t="shared" si="1"/>
        <v>0</v>
      </c>
      <c r="J9" s="287">
        <f t="shared" si="1"/>
        <v>0</v>
      </c>
      <c r="K9" s="287">
        <f t="shared" si="1"/>
        <v>0</v>
      </c>
      <c r="L9" s="287">
        <f t="shared" si="1"/>
        <v>0</v>
      </c>
      <c r="M9" s="287">
        <f t="shared" si="1"/>
        <v>0</v>
      </c>
      <c r="N9" s="287">
        <f t="shared" si="1"/>
        <v>0</v>
      </c>
      <c r="O9" s="287">
        <f t="shared" si="1"/>
        <v>0</v>
      </c>
      <c r="P9" s="287">
        <f t="shared" si="1"/>
        <v>0</v>
      </c>
      <c r="Q9" s="287">
        <f t="shared" si="1"/>
        <v>0</v>
      </c>
    </row>
    <row r="11" spans="1:17" x14ac:dyDescent="0.25">
      <c r="A11" s="31" t="s">
        <v>77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0</v>
      </c>
      <c r="C12" s="38">
        <v>0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0</v>
      </c>
      <c r="L14" s="51">
        <v>0</v>
      </c>
      <c r="M14" s="51">
        <v>0</v>
      </c>
      <c r="N14" s="51">
        <v>0</v>
      </c>
      <c r="O14" s="51">
        <v>0</v>
      </c>
      <c r="P14" s="51">
        <v>0</v>
      </c>
      <c r="Q14" s="51">
        <v>0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0</v>
      </c>
      <c r="L16" s="51">
        <v>0</v>
      </c>
      <c r="M16" s="51">
        <v>0</v>
      </c>
      <c r="N16" s="51">
        <v>0</v>
      </c>
      <c r="O16" s="51">
        <v>0</v>
      </c>
      <c r="P16" s="51">
        <v>0</v>
      </c>
      <c r="Q16" s="51">
        <v>0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0</v>
      </c>
      <c r="L17" s="51">
        <v>0</v>
      </c>
      <c r="M17" s="51">
        <v>0</v>
      </c>
      <c r="N17" s="51">
        <v>0</v>
      </c>
      <c r="O17" s="51">
        <v>0</v>
      </c>
      <c r="P17" s="51">
        <v>0</v>
      </c>
      <c r="Q17" s="51">
        <v>0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0</v>
      </c>
      <c r="M18" s="51">
        <v>0</v>
      </c>
      <c r="N18" s="51">
        <v>0</v>
      </c>
      <c r="O18" s="51">
        <v>0</v>
      </c>
      <c r="P18" s="51">
        <v>0</v>
      </c>
      <c r="Q18" s="51">
        <v>0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0</v>
      </c>
      <c r="P23" s="51">
        <v>0</v>
      </c>
      <c r="Q23" s="51">
        <v>0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0</v>
      </c>
      <c r="P26" s="51">
        <v>0</v>
      </c>
      <c r="Q26" s="51">
        <v>0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0</v>
      </c>
      <c r="C30" s="62">
        <v>0</v>
      </c>
      <c r="D30" s="62">
        <v>0</v>
      </c>
      <c r="E30" s="62">
        <v>0</v>
      </c>
      <c r="F30" s="62">
        <v>0</v>
      </c>
      <c r="G30" s="62">
        <v>0</v>
      </c>
      <c r="H30" s="62">
        <v>0</v>
      </c>
      <c r="I30" s="62">
        <v>0</v>
      </c>
      <c r="J30" s="62">
        <v>0</v>
      </c>
      <c r="K30" s="62">
        <v>0</v>
      </c>
      <c r="L30" s="62">
        <v>0</v>
      </c>
      <c r="M30" s="62">
        <v>0</v>
      </c>
      <c r="N30" s="62">
        <v>0</v>
      </c>
      <c r="O30" s="62">
        <v>0</v>
      </c>
      <c r="P30" s="62">
        <v>0</v>
      </c>
      <c r="Q30" s="62">
        <v>0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0</v>
      </c>
      <c r="N32" s="70">
        <v>0</v>
      </c>
      <c r="O32" s="70">
        <v>0</v>
      </c>
      <c r="P32" s="70">
        <v>0</v>
      </c>
      <c r="Q32" s="70">
        <v>0</v>
      </c>
    </row>
    <row r="34" spans="1:17" x14ac:dyDescent="0.25">
      <c r="A34" s="184" t="s">
        <v>252</v>
      </c>
      <c r="B34" s="190" t="str">
        <f t="shared" ref="B34:Q34" si="2">IF(B$12=0,"",B$12/B$3*1000)</f>
        <v/>
      </c>
      <c r="C34" s="190" t="str">
        <f t="shared" si="2"/>
        <v/>
      </c>
      <c r="D34" s="190" t="str">
        <f t="shared" si="2"/>
        <v/>
      </c>
      <c r="E34" s="190" t="str">
        <f t="shared" si="2"/>
        <v/>
      </c>
      <c r="F34" s="190" t="str">
        <f t="shared" si="2"/>
        <v/>
      </c>
      <c r="G34" s="190" t="str">
        <f t="shared" si="2"/>
        <v/>
      </c>
      <c r="H34" s="190" t="str">
        <f t="shared" si="2"/>
        <v/>
      </c>
      <c r="I34" s="190" t="str">
        <f t="shared" si="2"/>
        <v/>
      </c>
      <c r="J34" s="190" t="str">
        <f t="shared" si="2"/>
        <v/>
      </c>
      <c r="K34" s="190" t="str">
        <f t="shared" si="2"/>
        <v/>
      </c>
      <c r="L34" s="190" t="str">
        <f t="shared" si="2"/>
        <v/>
      </c>
      <c r="M34" s="190" t="str">
        <f t="shared" si="2"/>
        <v/>
      </c>
      <c r="N34" s="190" t="str">
        <f t="shared" si="2"/>
        <v/>
      </c>
      <c r="O34" s="190" t="str">
        <f t="shared" si="2"/>
        <v/>
      </c>
      <c r="P34" s="190" t="str">
        <f t="shared" si="2"/>
        <v/>
      </c>
      <c r="Q34" s="190" t="str">
        <f t="shared" si="2"/>
        <v/>
      </c>
    </row>
    <row r="35" spans="1:17" x14ac:dyDescent="0.25">
      <c r="A35" s="286" t="s">
        <v>251</v>
      </c>
      <c r="B35" s="285" t="str">
        <f t="shared" ref="B35:Q35" si="3">IF(B$12=0,"",B$12/B$5*1000)</f>
        <v/>
      </c>
      <c r="C35" s="285" t="str">
        <f t="shared" si="3"/>
        <v/>
      </c>
      <c r="D35" s="285" t="str">
        <f t="shared" si="3"/>
        <v/>
      </c>
      <c r="E35" s="285" t="str">
        <f t="shared" si="3"/>
        <v/>
      </c>
      <c r="F35" s="285" t="str">
        <f t="shared" si="3"/>
        <v/>
      </c>
      <c r="G35" s="285" t="str">
        <f t="shared" si="3"/>
        <v/>
      </c>
      <c r="H35" s="285" t="str">
        <f t="shared" si="3"/>
        <v/>
      </c>
      <c r="I35" s="285" t="str">
        <f t="shared" si="3"/>
        <v/>
      </c>
      <c r="J35" s="285" t="str">
        <f t="shared" si="3"/>
        <v/>
      </c>
      <c r="K35" s="285" t="str">
        <f t="shared" si="3"/>
        <v/>
      </c>
      <c r="L35" s="285" t="str">
        <f t="shared" si="3"/>
        <v/>
      </c>
      <c r="M35" s="285" t="str">
        <f t="shared" si="3"/>
        <v/>
      </c>
      <c r="N35" s="285" t="str">
        <f t="shared" si="3"/>
        <v/>
      </c>
      <c r="O35" s="285" t="str">
        <f t="shared" si="3"/>
        <v/>
      </c>
      <c r="P35" s="285" t="str">
        <f t="shared" si="3"/>
        <v/>
      </c>
      <c r="Q35" s="285" t="str">
        <f t="shared" si="3"/>
        <v/>
      </c>
    </row>
    <row r="36" spans="1:17" x14ac:dyDescent="0.25">
      <c r="A36" s="286" t="s">
        <v>250</v>
      </c>
      <c r="B36" s="285" t="str">
        <f>IF(WWP_ued!B$5=0,"",WWP_ued!B$5/B$5*1000)</f>
        <v/>
      </c>
      <c r="C36" s="285" t="str">
        <f>IF(WWP_ued!C$5=0,"",WWP_ued!C$5/C$5*1000)</f>
        <v/>
      </c>
      <c r="D36" s="285" t="str">
        <f>IF(WWP_ued!D$5=0,"",WWP_ued!D$5/D$5*1000)</f>
        <v/>
      </c>
      <c r="E36" s="285" t="str">
        <f>IF(WWP_ued!E$5=0,"",WWP_ued!E$5/E$5*1000)</f>
        <v/>
      </c>
      <c r="F36" s="285" t="str">
        <f>IF(WWP_ued!F$5=0,"",WWP_ued!F$5/F$5*1000)</f>
        <v/>
      </c>
      <c r="G36" s="285" t="str">
        <f>IF(WWP_ued!G$5=0,"",WWP_ued!G$5/G$5*1000)</f>
        <v/>
      </c>
      <c r="H36" s="285" t="str">
        <f>IF(WWP_ued!H$5=0,"",WWP_ued!H$5/H$5*1000)</f>
        <v/>
      </c>
      <c r="I36" s="285" t="str">
        <f>IF(WWP_ued!I$5=0,"",WWP_ued!I$5/I$5*1000)</f>
        <v/>
      </c>
      <c r="J36" s="285" t="str">
        <f>IF(WWP_ued!J$5=0,"",WWP_ued!J$5/J$5*1000)</f>
        <v/>
      </c>
      <c r="K36" s="285" t="str">
        <f>IF(WWP_ued!K$5=0,"",WWP_ued!K$5/K$5*1000)</f>
        <v/>
      </c>
      <c r="L36" s="285" t="str">
        <f>IF(WWP_ued!L$5=0,"",WWP_ued!L$5/L$5*1000)</f>
        <v/>
      </c>
      <c r="M36" s="285" t="str">
        <f>IF(WWP_ued!M$5=0,"",WWP_ued!M$5/M$5*1000)</f>
        <v/>
      </c>
      <c r="N36" s="285" t="str">
        <f>IF(WWP_ued!N$5=0,"",WWP_ued!N$5/N$5*1000)</f>
        <v/>
      </c>
      <c r="O36" s="285" t="str">
        <f>IF(WWP_ued!O$5=0,"",WWP_ued!O$5/O$5*1000)</f>
        <v/>
      </c>
      <c r="P36" s="285" t="str">
        <f>IF(WWP_ued!P$5=0,"",WWP_ued!P$5/P$5*1000)</f>
        <v/>
      </c>
      <c r="Q36" s="285" t="str">
        <f>IF(WWP_ued!Q$5=0,"",WWP_ued!Q$5/Q$5*1000)</f>
        <v/>
      </c>
    </row>
    <row r="37" spans="1:17" x14ac:dyDescent="0.25">
      <c r="A37" s="284" t="s">
        <v>60</v>
      </c>
      <c r="B37" s="283" t="str">
        <f t="shared" ref="B37:Q37" si="4">IF(B$12=0,"",B$32/B$12)</f>
        <v/>
      </c>
      <c r="C37" s="283" t="str">
        <f t="shared" si="4"/>
        <v/>
      </c>
      <c r="D37" s="283" t="str">
        <f t="shared" si="4"/>
        <v/>
      </c>
      <c r="E37" s="283" t="str">
        <f t="shared" si="4"/>
        <v/>
      </c>
      <c r="F37" s="283" t="str">
        <f t="shared" si="4"/>
        <v/>
      </c>
      <c r="G37" s="283" t="str">
        <f t="shared" si="4"/>
        <v/>
      </c>
      <c r="H37" s="283" t="str">
        <f t="shared" si="4"/>
        <v/>
      </c>
      <c r="I37" s="283" t="str">
        <f t="shared" si="4"/>
        <v/>
      </c>
      <c r="J37" s="283" t="str">
        <f t="shared" si="4"/>
        <v/>
      </c>
      <c r="K37" s="283" t="str">
        <f t="shared" si="4"/>
        <v/>
      </c>
      <c r="L37" s="283" t="str">
        <f t="shared" si="4"/>
        <v/>
      </c>
      <c r="M37" s="283" t="str">
        <f t="shared" si="4"/>
        <v/>
      </c>
      <c r="N37" s="283" t="str">
        <f t="shared" si="4"/>
        <v/>
      </c>
      <c r="O37" s="283" t="str">
        <f t="shared" si="4"/>
        <v/>
      </c>
      <c r="P37" s="283" t="str">
        <f t="shared" si="4"/>
        <v/>
      </c>
      <c r="Q37" s="283" t="str">
        <f t="shared" si="4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4">
        <v>0</v>
      </c>
      <c r="N28" s="264">
        <v>0</v>
      </c>
      <c r="O28" s="264">
        <v>0</v>
      </c>
      <c r="P28" s="264">
        <v>0</v>
      </c>
      <c r="Q28" s="264">
        <v>0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98" t="str">
        <f>FBT_fec!$A$81</f>
        <v>Market shares of energy uses (%)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</v>
      </c>
      <c r="C51" s="77">
        <f t="shared" si="0"/>
        <v>0</v>
      </c>
      <c r="D51" s="77">
        <f t="shared" si="0"/>
        <v>0</v>
      </c>
      <c r="E51" s="77">
        <f t="shared" si="0"/>
        <v>0</v>
      </c>
      <c r="F51" s="77">
        <f t="shared" si="0"/>
        <v>0</v>
      </c>
      <c r="G51" s="77">
        <f t="shared" si="0"/>
        <v>0</v>
      </c>
      <c r="H51" s="77">
        <f t="shared" si="0"/>
        <v>0</v>
      </c>
      <c r="I51" s="77">
        <f t="shared" si="0"/>
        <v>0</v>
      </c>
      <c r="J51" s="77">
        <f t="shared" si="0"/>
        <v>0</v>
      </c>
      <c r="K51" s="77">
        <f t="shared" si="0"/>
        <v>0</v>
      </c>
      <c r="L51" s="77">
        <f t="shared" si="0"/>
        <v>0</v>
      </c>
      <c r="M51" s="77">
        <f t="shared" si="0"/>
        <v>0</v>
      </c>
      <c r="N51" s="77">
        <f t="shared" si="0"/>
        <v>0</v>
      </c>
      <c r="O51" s="77">
        <f t="shared" si="0"/>
        <v>0</v>
      </c>
      <c r="P51" s="77">
        <f t="shared" si="0"/>
        <v>0</v>
      </c>
      <c r="Q51" s="77">
        <f t="shared" si="0"/>
        <v>0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0</v>
      </c>
      <c r="F56" s="201">
        <f t="shared" si="5"/>
        <v>0</v>
      </c>
      <c r="G56" s="201">
        <f t="shared" si="5"/>
        <v>0</v>
      </c>
      <c r="H56" s="201">
        <f t="shared" si="5"/>
        <v>0</v>
      </c>
      <c r="I56" s="201">
        <f t="shared" si="5"/>
        <v>0</v>
      </c>
      <c r="J56" s="201">
        <f t="shared" si="5"/>
        <v>0</v>
      </c>
      <c r="K56" s="201">
        <f t="shared" si="5"/>
        <v>0</v>
      </c>
      <c r="L56" s="201">
        <f t="shared" si="5"/>
        <v>0</v>
      </c>
      <c r="M56" s="201">
        <f t="shared" si="5"/>
        <v>0</v>
      </c>
      <c r="N56" s="201">
        <f t="shared" si="5"/>
        <v>0</v>
      </c>
      <c r="O56" s="201">
        <f t="shared" si="5"/>
        <v>0</v>
      </c>
      <c r="P56" s="201">
        <f t="shared" si="5"/>
        <v>0</v>
      </c>
      <c r="Q56" s="201">
        <f t="shared" si="5"/>
        <v>0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</v>
      </c>
      <c r="H57" s="200">
        <f t="shared" si="6"/>
        <v>0</v>
      </c>
      <c r="I57" s="200">
        <f t="shared" si="6"/>
        <v>0</v>
      </c>
      <c r="J57" s="200">
        <f t="shared" si="6"/>
        <v>0</v>
      </c>
      <c r="K57" s="200">
        <f t="shared" si="6"/>
        <v>0</v>
      </c>
      <c r="L57" s="200">
        <f t="shared" si="6"/>
        <v>0</v>
      </c>
      <c r="M57" s="200">
        <f t="shared" si="6"/>
        <v>0</v>
      </c>
      <c r="N57" s="200">
        <f t="shared" si="6"/>
        <v>0</v>
      </c>
      <c r="O57" s="200">
        <f t="shared" si="6"/>
        <v>0</v>
      </c>
      <c r="P57" s="200">
        <f t="shared" si="6"/>
        <v>0</v>
      </c>
      <c r="Q57" s="200">
        <f t="shared" si="6"/>
        <v>0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</v>
      </c>
      <c r="C59" s="200">
        <f t="shared" si="8"/>
        <v>0</v>
      </c>
      <c r="D59" s="200">
        <f t="shared" si="8"/>
        <v>0</v>
      </c>
      <c r="E59" s="200">
        <f t="shared" si="8"/>
        <v>0</v>
      </c>
      <c r="F59" s="200">
        <f t="shared" si="8"/>
        <v>0</v>
      </c>
      <c r="G59" s="200">
        <f t="shared" si="8"/>
        <v>0</v>
      </c>
      <c r="H59" s="200">
        <f t="shared" si="8"/>
        <v>0</v>
      </c>
      <c r="I59" s="200">
        <f t="shared" si="8"/>
        <v>0</v>
      </c>
      <c r="J59" s="200">
        <f t="shared" si="8"/>
        <v>0</v>
      </c>
      <c r="K59" s="200">
        <f t="shared" si="8"/>
        <v>0</v>
      </c>
      <c r="L59" s="200">
        <f t="shared" si="8"/>
        <v>0</v>
      </c>
      <c r="M59" s="200">
        <f t="shared" si="8"/>
        <v>0</v>
      </c>
      <c r="N59" s="200">
        <f t="shared" si="8"/>
        <v>0</v>
      </c>
      <c r="O59" s="200">
        <f t="shared" si="8"/>
        <v>0</v>
      </c>
      <c r="P59" s="200">
        <f t="shared" si="8"/>
        <v>0</v>
      </c>
      <c r="Q59" s="200">
        <f t="shared" si="8"/>
        <v>0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</v>
      </c>
      <c r="I60" s="199">
        <f t="shared" si="9"/>
        <v>0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</v>
      </c>
      <c r="N60" s="199">
        <f t="shared" si="9"/>
        <v>0</v>
      </c>
      <c r="O60" s="199">
        <f t="shared" si="9"/>
        <v>0</v>
      </c>
      <c r="P60" s="199">
        <f t="shared" si="9"/>
        <v>0</v>
      </c>
      <c r="Q60" s="199">
        <f t="shared" si="9"/>
        <v>0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0</v>
      </c>
      <c r="H61" s="199">
        <f t="shared" si="10"/>
        <v>0</v>
      </c>
      <c r="I61" s="199">
        <f t="shared" si="10"/>
        <v>0</v>
      </c>
      <c r="J61" s="199">
        <f t="shared" si="10"/>
        <v>0</v>
      </c>
      <c r="K61" s="199">
        <f t="shared" si="10"/>
        <v>0</v>
      </c>
      <c r="L61" s="199">
        <f t="shared" si="10"/>
        <v>0</v>
      </c>
      <c r="M61" s="199">
        <f t="shared" si="10"/>
        <v>0</v>
      </c>
      <c r="N61" s="199">
        <f t="shared" si="10"/>
        <v>0</v>
      </c>
      <c r="O61" s="199">
        <f t="shared" si="10"/>
        <v>0</v>
      </c>
      <c r="P61" s="199">
        <f t="shared" si="10"/>
        <v>0</v>
      </c>
      <c r="Q61" s="199">
        <f t="shared" si="10"/>
        <v>0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98" t="str">
        <f>FBT_fec!$A$110</f>
        <v>Energy intensity (toe/physical output index)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 t="shared" ref="B68:Q68" si="14">SUM(B$69:B$77)</f>
        <v>0</v>
      </c>
      <c r="C68" s="230">
        <f t="shared" si="14"/>
        <v>0</v>
      </c>
      <c r="D68" s="230">
        <f t="shared" si="14"/>
        <v>0</v>
      </c>
      <c r="E68" s="230">
        <f t="shared" si="14"/>
        <v>0</v>
      </c>
      <c r="F68" s="230">
        <f t="shared" si="14"/>
        <v>0</v>
      </c>
      <c r="G68" s="230">
        <f t="shared" si="14"/>
        <v>0</v>
      </c>
      <c r="H68" s="230">
        <f t="shared" si="14"/>
        <v>0</v>
      </c>
      <c r="I68" s="230">
        <f t="shared" si="14"/>
        <v>0</v>
      </c>
      <c r="J68" s="230">
        <f t="shared" si="14"/>
        <v>0</v>
      </c>
      <c r="K68" s="230">
        <f t="shared" si="14"/>
        <v>0</v>
      </c>
      <c r="L68" s="230">
        <f t="shared" si="14"/>
        <v>0</v>
      </c>
      <c r="M68" s="230">
        <f t="shared" si="14"/>
        <v>0</v>
      </c>
      <c r="N68" s="230">
        <f t="shared" si="14"/>
        <v>0</v>
      </c>
      <c r="O68" s="230">
        <f t="shared" si="14"/>
        <v>0</v>
      </c>
      <c r="P68" s="230">
        <f t="shared" si="14"/>
        <v>0</v>
      </c>
      <c r="Q68" s="230">
        <f t="shared" si="14"/>
        <v>0</v>
      </c>
    </row>
    <row r="69" spans="1:17" x14ac:dyDescent="0.25">
      <c r="A69" s="132" t="s">
        <v>83</v>
      </c>
      <c r="B69" s="275">
        <f>IF(B$6=0,0,B$6/WWP!B$5*1000)</f>
        <v>0</v>
      </c>
      <c r="C69" s="275">
        <f>IF(C$6=0,0,C$6/WWP!C$5*1000)</f>
        <v>0</v>
      </c>
      <c r="D69" s="275">
        <f>IF(D$6=0,0,D$6/WWP!D$5*1000)</f>
        <v>0</v>
      </c>
      <c r="E69" s="275">
        <f>IF(E$6=0,0,E$6/WWP!E$5*1000)</f>
        <v>0</v>
      </c>
      <c r="F69" s="275">
        <f>IF(F$6=0,0,F$6/WWP!F$5*1000)</f>
        <v>0</v>
      </c>
      <c r="G69" s="275">
        <f>IF(G$6=0,0,G$6/WWP!G$5*1000)</f>
        <v>0</v>
      </c>
      <c r="H69" s="275">
        <f>IF(H$6=0,0,H$6/WWP!H$5*1000)</f>
        <v>0</v>
      </c>
      <c r="I69" s="275">
        <f>IF(I$6=0,0,I$6/WWP!I$5*1000)</f>
        <v>0</v>
      </c>
      <c r="J69" s="275">
        <f>IF(J$6=0,0,J$6/WWP!J$5*1000)</f>
        <v>0</v>
      </c>
      <c r="K69" s="275">
        <f>IF(K$6=0,0,K$6/WWP!K$5*1000)</f>
        <v>0</v>
      </c>
      <c r="L69" s="275">
        <f>IF(L$6=0,0,L$6/WWP!L$5*1000)</f>
        <v>0</v>
      </c>
      <c r="M69" s="275">
        <f>IF(M$6=0,0,M$6/WWP!M$5*1000)</f>
        <v>0</v>
      </c>
      <c r="N69" s="275">
        <f>IF(N$6=0,0,N$6/WWP!N$5*1000)</f>
        <v>0</v>
      </c>
      <c r="O69" s="275">
        <f>IF(O$6=0,0,O$6/WWP!O$5*1000)</f>
        <v>0</v>
      </c>
      <c r="P69" s="275">
        <f>IF(P$6=0,0,P$6/WWP!P$5*1000)</f>
        <v>0</v>
      </c>
      <c r="Q69" s="275">
        <f>IF(Q$6=0,0,Q$6/WWP!Q$5*1000)</f>
        <v>0</v>
      </c>
    </row>
    <row r="70" spans="1:17" x14ac:dyDescent="0.25">
      <c r="A70" s="76" t="s">
        <v>82</v>
      </c>
      <c r="B70" s="274">
        <f>IF(B$7=0,0,B$7/WWP!B$5*1000)</f>
        <v>0</v>
      </c>
      <c r="C70" s="274">
        <f>IF(C$7=0,0,C$7/WWP!C$5*1000)</f>
        <v>0</v>
      </c>
      <c r="D70" s="274">
        <f>IF(D$7=0,0,D$7/WWP!D$5*1000)</f>
        <v>0</v>
      </c>
      <c r="E70" s="274">
        <f>IF(E$7=0,0,E$7/WWP!E$5*1000)</f>
        <v>0</v>
      </c>
      <c r="F70" s="274">
        <f>IF(F$7=0,0,F$7/WWP!F$5*1000)</f>
        <v>0</v>
      </c>
      <c r="G70" s="274">
        <f>IF(G$7=0,0,G$7/WWP!G$5*1000)</f>
        <v>0</v>
      </c>
      <c r="H70" s="274">
        <f>IF(H$7=0,0,H$7/WWP!H$5*1000)</f>
        <v>0</v>
      </c>
      <c r="I70" s="274">
        <f>IF(I$7=0,0,I$7/WWP!I$5*1000)</f>
        <v>0</v>
      </c>
      <c r="J70" s="274">
        <f>IF(J$7=0,0,J$7/WWP!J$5*1000)</f>
        <v>0</v>
      </c>
      <c r="K70" s="274">
        <f>IF(K$7=0,0,K$7/WWP!K$5*1000)</f>
        <v>0</v>
      </c>
      <c r="L70" s="274">
        <f>IF(L$7=0,0,L$7/WWP!L$5*1000)</f>
        <v>0</v>
      </c>
      <c r="M70" s="274">
        <f>IF(M$7=0,0,M$7/WWP!M$5*1000)</f>
        <v>0</v>
      </c>
      <c r="N70" s="274">
        <f>IF(N$7=0,0,N$7/WWP!N$5*1000)</f>
        <v>0</v>
      </c>
      <c r="O70" s="274">
        <f>IF(O$7=0,0,O$7/WWP!O$5*1000)</f>
        <v>0</v>
      </c>
      <c r="P70" s="274">
        <f>IF(P$7=0,0,P$7/WWP!P$5*1000)</f>
        <v>0</v>
      </c>
      <c r="Q70" s="274">
        <f>IF(Q$7=0,0,Q$7/WWP!Q$5*1000)</f>
        <v>0</v>
      </c>
    </row>
    <row r="71" spans="1:17" x14ac:dyDescent="0.25">
      <c r="A71" s="76" t="s">
        <v>81</v>
      </c>
      <c r="B71" s="274">
        <f>IF(B$8=0,0,B$8/WWP!B$5*1000)</f>
        <v>0</v>
      </c>
      <c r="C71" s="274">
        <f>IF(C$8=0,0,C$8/WWP!C$5*1000)</f>
        <v>0</v>
      </c>
      <c r="D71" s="274">
        <f>IF(D$8=0,0,D$8/WWP!D$5*1000)</f>
        <v>0</v>
      </c>
      <c r="E71" s="274">
        <f>IF(E$8=0,0,E$8/WWP!E$5*1000)</f>
        <v>0</v>
      </c>
      <c r="F71" s="274">
        <f>IF(F$8=0,0,F$8/WWP!F$5*1000)</f>
        <v>0</v>
      </c>
      <c r="G71" s="274">
        <f>IF(G$8=0,0,G$8/WWP!G$5*1000)</f>
        <v>0</v>
      </c>
      <c r="H71" s="274">
        <f>IF(H$8=0,0,H$8/WWP!H$5*1000)</f>
        <v>0</v>
      </c>
      <c r="I71" s="274">
        <f>IF(I$8=0,0,I$8/WWP!I$5*1000)</f>
        <v>0</v>
      </c>
      <c r="J71" s="274">
        <f>IF(J$8=0,0,J$8/WWP!J$5*1000)</f>
        <v>0</v>
      </c>
      <c r="K71" s="274">
        <f>IF(K$8=0,0,K$8/WWP!K$5*1000)</f>
        <v>0</v>
      </c>
      <c r="L71" s="274">
        <f>IF(L$8=0,0,L$8/WWP!L$5*1000)</f>
        <v>0</v>
      </c>
      <c r="M71" s="274">
        <f>IF(M$8=0,0,M$8/WWP!M$5*1000)</f>
        <v>0</v>
      </c>
      <c r="N71" s="274">
        <f>IF(N$8=0,0,N$8/WWP!N$5*1000)</f>
        <v>0</v>
      </c>
      <c r="O71" s="274">
        <f>IF(O$8=0,0,O$8/WWP!O$5*1000)</f>
        <v>0</v>
      </c>
      <c r="P71" s="274">
        <f>IF(P$8=0,0,P$8/WWP!P$5*1000)</f>
        <v>0</v>
      </c>
      <c r="Q71" s="274">
        <f>IF(Q$8=0,0,Q$8/WWP!Q$5*1000)</f>
        <v>0</v>
      </c>
    </row>
    <row r="72" spans="1:17" x14ac:dyDescent="0.25">
      <c r="A72" s="76" t="s">
        <v>80</v>
      </c>
      <c r="B72" s="274">
        <f>IF(B$9=0,0,B$9/WWP!B$5*1000)</f>
        <v>0</v>
      </c>
      <c r="C72" s="274">
        <f>IF(C$9=0,0,C$9/WWP!C$5*1000)</f>
        <v>0</v>
      </c>
      <c r="D72" s="274">
        <f>IF(D$9=0,0,D$9/WWP!D$5*1000)</f>
        <v>0</v>
      </c>
      <c r="E72" s="274">
        <f>IF(E$9=0,0,E$9/WWP!E$5*1000)</f>
        <v>0</v>
      </c>
      <c r="F72" s="274">
        <f>IF(F$9=0,0,F$9/WWP!F$5*1000)</f>
        <v>0</v>
      </c>
      <c r="G72" s="274">
        <f>IF(G$9=0,0,G$9/WWP!G$5*1000)</f>
        <v>0</v>
      </c>
      <c r="H72" s="274">
        <f>IF(H$9=0,0,H$9/WWP!H$5*1000)</f>
        <v>0</v>
      </c>
      <c r="I72" s="274">
        <f>IF(I$9=0,0,I$9/WWP!I$5*1000)</f>
        <v>0</v>
      </c>
      <c r="J72" s="274">
        <f>IF(J$9=0,0,J$9/WWP!J$5*1000)</f>
        <v>0</v>
      </c>
      <c r="K72" s="274">
        <f>IF(K$9=0,0,K$9/WWP!K$5*1000)</f>
        <v>0</v>
      </c>
      <c r="L72" s="274">
        <f>IF(L$9=0,0,L$9/WWP!L$5*1000)</f>
        <v>0</v>
      </c>
      <c r="M72" s="274">
        <f>IF(M$9=0,0,M$9/WWP!M$5*1000)</f>
        <v>0</v>
      </c>
      <c r="N72" s="274">
        <f>IF(N$9=0,0,N$9/WWP!N$5*1000)</f>
        <v>0</v>
      </c>
      <c r="O72" s="274">
        <f>IF(O$9=0,0,O$9/WWP!O$5*1000)</f>
        <v>0</v>
      </c>
      <c r="P72" s="274">
        <f>IF(P$9=0,0,P$9/WWP!P$5*1000)</f>
        <v>0</v>
      </c>
      <c r="Q72" s="274">
        <f>IF(Q$9=0,0,Q$9/WWP!Q$5*1000)</f>
        <v>0</v>
      </c>
    </row>
    <row r="73" spans="1:17" x14ac:dyDescent="0.25">
      <c r="A73" s="129" t="s">
        <v>79</v>
      </c>
      <c r="B73" s="273">
        <f>IF(B$10=0,0,B$10/WWP!B$5*1000)</f>
        <v>0</v>
      </c>
      <c r="C73" s="273">
        <f>IF(C$10=0,0,C$10/WWP!C$5*1000)</f>
        <v>0</v>
      </c>
      <c r="D73" s="273">
        <f>IF(D$10=0,0,D$10/WWP!D$5*1000)</f>
        <v>0</v>
      </c>
      <c r="E73" s="273">
        <f>IF(E$10=0,0,E$10/WWP!E$5*1000)</f>
        <v>0</v>
      </c>
      <c r="F73" s="273">
        <f>IF(F$10=0,0,F$10/WWP!F$5*1000)</f>
        <v>0</v>
      </c>
      <c r="G73" s="273">
        <f>IF(G$10=0,0,G$10/WWP!G$5*1000)</f>
        <v>0</v>
      </c>
      <c r="H73" s="273">
        <f>IF(H$10=0,0,H$10/WWP!H$5*1000)</f>
        <v>0</v>
      </c>
      <c r="I73" s="273">
        <f>IF(I$10=0,0,I$10/WWP!I$5*1000)</f>
        <v>0</v>
      </c>
      <c r="J73" s="273">
        <f>IF(J$10=0,0,J$10/WWP!J$5*1000)</f>
        <v>0</v>
      </c>
      <c r="K73" s="273">
        <f>IF(K$10=0,0,K$10/WWP!K$5*1000)</f>
        <v>0</v>
      </c>
      <c r="L73" s="273">
        <f>IF(L$10=0,0,L$10/WWP!L$5*1000)</f>
        <v>0</v>
      </c>
      <c r="M73" s="273">
        <f>IF(M$10=0,0,M$10/WWP!M$5*1000)</f>
        <v>0</v>
      </c>
      <c r="N73" s="273">
        <f>IF(N$10=0,0,N$10/WWP!N$5*1000)</f>
        <v>0</v>
      </c>
      <c r="O73" s="273">
        <f>IF(O$10=0,0,O$10/WWP!O$5*1000)</f>
        <v>0</v>
      </c>
      <c r="P73" s="273">
        <f>IF(P$10=0,0,P$10/WWP!P$5*1000)</f>
        <v>0</v>
      </c>
      <c r="Q73" s="273">
        <f>IF(Q$10=0,0,Q$10/WWP!Q$5*1000)</f>
        <v>0</v>
      </c>
    </row>
    <row r="74" spans="1:17" x14ac:dyDescent="0.25">
      <c r="A74" s="127" t="s">
        <v>314</v>
      </c>
      <c r="B74" s="296">
        <f>IF(B$15=0,0,B$15/WWP!B$5*1000)</f>
        <v>0</v>
      </c>
      <c r="C74" s="296">
        <f>IF(C$15=0,0,C$15/WWP!C$5*1000)</f>
        <v>0</v>
      </c>
      <c r="D74" s="296">
        <f>IF(D$15=0,0,D$15/WWP!D$5*1000)</f>
        <v>0</v>
      </c>
      <c r="E74" s="296">
        <f>IF(E$15=0,0,E$15/WWP!E$5*1000)</f>
        <v>0</v>
      </c>
      <c r="F74" s="296">
        <f>IF(F$15=0,0,F$15/WWP!F$5*1000)</f>
        <v>0</v>
      </c>
      <c r="G74" s="296">
        <f>IF(G$15=0,0,G$15/WWP!G$5*1000)</f>
        <v>0</v>
      </c>
      <c r="H74" s="296">
        <f>IF(H$15=0,0,H$15/WWP!H$5*1000)</f>
        <v>0</v>
      </c>
      <c r="I74" s="296">
        <f>IF(I$15=0,0,I$15/WWP!I$5*1000)</f>
        <v>0</v>
      </c>
      <c r="J74" s="296">
        <f>IF(J$15=0,0,J$15/WWP!J$5*1000)</f>
        <v>0</v>
      </c>
      <c r="K74" s="296">
        <f>IF(K$15=0,0,K$15/WWP!K$5*1000)</f>
        <v>0</v>
      </c>
      <c r="L74" s="296">
        <f>IF(L$15=0,0,L$15/WWP!L$5*1000)</f>
        <v>0</v>
      </c>
      <c r="M74" s="296">
        <f>IF(M$15=0,0,M$15/WWP!M$5*1000)</f>
        <v>0</v>
      </c>
      <c r="N74" s="296">
        <f>IF(N$15=0,0,N$15/WWP!N$5*1000)</f>
        <v>0</v>
      </c>
      <c r="O74" s="296">
        <f>IF(O$15=0,0,O$15/WWP!O$5*1000)</f>
        <v>0</v>
      </c>
      <c r="P74" s="296">
        <f>IF(P$15=0,0,P$15/WWP!P$5*1000)</f>
        <v>0</v>
      </c>
      <c r="Q74" s="296">
        <f>IF(Q$15=0,0,Q$15/WWP!Q$5*1000)</f>
        <v>0</v>
      </c>
    </row>
    <row r="75" spans="1:17" x14ac:dyDescent="0.25">
      <c r="A75" s="127" t="s">
        <v>313</v>
      </c>
      <c r="B75" s="296">
        <f>IF(B$26=0,0,B$26/WWP!B$5*1000)</f>
        <v>0</v>
      </c>
      <c r="C75" s="296">
        <f>IF(C$26=0,0,C$26/WWP!C$5*1000)</f>
        <v>0</v>
      </c>
      <c r="D75" s="296">
        <f>IF(D$26=0,0,D$26/WWP!D$5*1000)</f>
        <v>0</v>
      </c>
      <c r="E75" s="296">
        <f>IF(E$26=0,0,E$26/WWP!E$5*1000)</f>
        <v>0</v>
      </c>
      <c r="F75" s="296">
        <f>IF(F$26=0,0,F$26/WWP!F$5*1000)</f>
        <v>0</v>
      </c>
      <c r="G75" s="296">
        <f>IF(G$26=0,0,G$26/WWP!G$5*1000)</f>
        <v>0</v>
      </c>
      <c r="H75" s="296">
        <f>IF(H$26=0,0,H$26/WWP!H$5*1000)</f>
        <v>0</v>
      </c>
      <c r="I75" s="296">
        <f>IF(I$26=0,0,I$26/WWP!I$5*1000)</f>
        <v>0</v>
      </c>
      <c r="J75" s="296">
        <f>IF(J$26=0,0,J$26/WWP!J$5*1000)</f>
        <v>0</v>
      </c>
      <c r="K75" s="296">
        <f>IF(K$26=0,0,K$26/WWP!K$5*1000)</f>
        <v>0</v>
      </c>
      <c r="L75" s="296">
        <f>IF(L$26=0,0,L$26/WWP!L$5*1000)</f>
        <v>0</v>
      </c>
      <c r="M75" s="296">
        <f>IF(M$26=0,0,M$26/WWP!M$5*1000)</f>
        <v>0</v>
      </c>
      <c r="N75" s="296">
        <f>IF(N$26=0,0,N$26/WWP!N$5*1000)</f>
        <v>0</v>
      </c>
      <c r="O75" s="296">
        <f>IF(O$26=0,0,O$26/WWP!O$5*1000)</f>
        <v>0</v>
      </c>
      <c r="P75" s="296">
        <f>IF(P$26=0,0,P$26/WWP!P$5*1000)</f>
        <v>0</v>
      </c>
      <c r="Q75" s="296">
        <f>IF(Q$26=0,0,Q$26/WWP!Q$5*1000)</f>
        <v>0</v>
      </c>
    </row>
    <row r="76" spans="1:17" x14ac:dyDescent="0.25">
      <c r="A76" s="127" t="s">
        <v>312</v>
      </c>
      <c r="B76" s="296">
        <f>IF(B$27=0,0,B$27/WWP!B$5*1000)</f>
        <v>0</v>
      </c>
      <c r="C76" s="296">
        <f>IF(C$27=0,0,C$27/WWP!C$5*1000)</f>
        <v>0</v>
      </c>
      <c r="D76" s="296">
        <f>IF(D$27=0,0,D$27/WWP!D$5*1000)</f>
        <v>0</v>
      </c>
      <c r="E76" s="296">
        <f>IF(E$27=0,0,E$27/WWP!E$5*1000)</f>
        <v>0</v>
      </c>
      <c r="F76" s="296">
        <f>IF(F$27=0,0,F$27/WWP!F$5*1000)</f>
        <v>0</v>
      </c>
      <c r="G76" s="296">
        <f>IF(G$27=0,0,G$27/WWP!G$5*1000)</f>
        <v>0</v>
      </c>
      <c r="H76" s="296">
        <f>IF(H$27=0,0,H$27/WWP!H$5*1000)</f>
        <v>0</v>
      </c>
      <c r="I76" s="296">
        <f>IF(I$27=0,0,I$27/WWP!I$5*1000)</f>
        <v>0</v>
      </c>
      <c r="J76" s="296">
        <f>IF(J$27=0,0,J$27/WWP!J$5*1000)</f>
        <v>0</v>
      </c>
      <c r="K76" s="296">
        <f>IF(K$27=0,0,K$27/WWP!K$5*1000)</f>
        <v>0</v>
      </c>
      <c r="L76" s="296">
        <f>IF(L$27=0,0,L$27/WWP!L$5*1000)</f>
        <v>0</v>
      </c>
      <c r="M76" s="296">
        <f>IF(M$27=0,0,M$27/WWP!M$5*1000)</f>
        <v>0</v>
      </c>
      <c r="N76" s="296">
        <f>IF(N$27=0,0,N$27/WWP!N$5*1000)</f>
        <v>0</v>
      </c>
      <c r="O76" s="296">
        <f>IF(O$27=0,0,O$27/WWP!O$5*1000)</f>
        <v>0</v>
      </c>
      <c r="P76" s="296">
        <f>IF(P$27=0,0,P$27/WWP!P$5*1000)</f>
        <v>0</v>
      </c>
      <c r="Q76" s="296">
        <f>IF(Q$27=0,0,Q$27/WWP!Q$5*1000)</f>
        <v>0</v>
      </c>
    </row>
    <row r="77" spans="1:17" x14ac:dyDescent="0.25">
      <c r="A77" s="72" t="s">
        <v>311</v>
      </c>
      <c r="B77" s="295">
        <f>IF(B$47=0,0,B$47/WWP!B$5*1000)</f>
        <v>0</v>
      </c>
      <c r="C77" s="295">
        <f>IF(C$47=0,0,C$47/WWP!C$5*1000)</f>
        <v>0</v>
      </c>
      <c r="D77" s="295">
        <f>IF(D$47=0,0,D$47/WWP!D$5*1000)</f>
        <v>0</v>
      </c>
      <c r="E77" s="295">
        <f>IF(E$47=0,0,E$47/WWP!E$5*1000)</f>
        <v>0</v>
      </c>
      <c r="F77" s="295">
        <f>IF(F$47=0,0,F$47/WWP!F$5*1000)</f>
        <v>0</v>
      </c>
      <c r="G77" s="295">
        <f>IF(G$47=0,0,G$47/WWP!G$5*1000)</f>
        <v>0</v>
      </c>
      <c r="H77" s="295">
        <f>IF(H$47=0,0,H$47/WWP!H$5*1000)</f>
        <v>0</v>
      </c>
      <c r="I77" s="295">
        <f>IF(I$47=0,0,I$47/WWP!I$5*1000)</f>
        <v>0</v>
      </c>
      <c r="J77" s="295">
        <f>IF(J$47=0,0,J$47/WWP!J$5*1000)</f>
        <v>0</v>
      </c>
      <c r="K77" s="295">
        <f>IF(K$47=0,0,K$47/WWP!K$5*1000)</f>
        <v>0</v>
      </c>
      <c r="L77" s="295">
        <f>IF(L$47=0,0,L$47/WWP!L$5*1000)</f>
        <v>0</v>
      </c>
      <c r="M77" s="295">
        <f>IF(M$47=0,0,M$47/WWP!M$5*1000)</f>
        <v>0</v>
      </c>
      <c r="N77" s="295">
        <f>IF(N$47=0,0,N$47/WWP!N$5*1000)</f>
        <v>0</v>
      </c>
      <c r="O77" s="295">
        <f>IF(O$47=0,0,O$47/WWP!O$5*1000)</f>
        <v>0</v>
      </c>
      <c r="P77" s="295">
        <f>IF(P$47=0,0,P$47/WWP!P$5*1000)</f>
        <v>0</v>
      </c>
      <c r="Q77" s="295">
        <f>IF(Q$47=0,0,Q$47/WWP!Q$5*1000)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4">
        <v>0</v>
      </c>
      <c r="N28" s="264">
        <v>0</v>
      </c>
      <c r="O28" s="264">
        <v>0</v>
      </c>
      <c r="P28" s="264">
        <v>0</v>
      </c>
      <c r="Q28" s="264">
        <v>0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98" t="s">
        <v>90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</v>
      </c>
      <c r="C51" s="77">
        <f t="shared" si="0"/>
        <v>0</v>
      </c>
      <c r="D51" s="77">
        <f t="shared" si="0"/>
        <v>0</v>
      </c>
      <c r="E51" s="77">
        <f t="shared" si="0"/>
        <v>0</v>
      </c>
      <c r="F51" s="77">
        <f t="shared" si="0"/>
        <v>0</v>
      </c>
      <c r="G51" s="77">
        <f t="shared" si="0"/>
        <v>0</v>
      </c>
      <c r="H51" s="77">
        <f t="shared" si="0"/>
        <v>0</v>
      </c>
      <c r="I51" s="77">
        <f t="shared" si="0"/>
        <v>0</v>
      </c>
      <c r="J51" s="77">
        <f t="shared" si="0"/>
        <v>0</v>
      </c>
      <c r="K51" s="77">
        <f t="shared" si="0"/>
        <v>0</v>
      </c>
      <c r="L51" s="77">
        <f t="shared" si="0"/>
        <v>0</v>
      </c>
      <c r="M51" s="77">
        <f t="shared" si="0"/>
        <v>0</v>
      </c>
      <c r="N51" s="77">
        <f t="shared" si="0"/>
        <v>0</v>
      </c>
      <c r="O51" s="77">
        <f t="shared" si="0"/>
        <v>0</v>
      </c>
      <c r="P51" s="77">
        <f t="shared" si="0"/>
        <v>0</v>
      </c>
      <c r="Q51" s="77">
        <f t="shared" si="0"/>
        <v>0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0</v>
      </c>
      <c r="F56" s="201">
        <f t="shared" si="5"/>
        <v>0</v>
      </c>
      <c r="G56" s="201">
        <f t="shared" si="5"/>
        <v>0</v>
      </c>
      <c r="H56" s="201">
        <f t="shared" si="5"/>
        <v>0</v>
      </c>
      <c r="I56" s="201">
        <f t="shared" si="5"/>
        <v>0</v>
      </c>
      <c r="J56" s="201">
        <f t="shared" si="5"/>
        <v>0</v>
      </c>
      <c r="K56" s="201">
        <f t="shared" si="5"/>
        <v>0</v>
      </c>
      <c r="L56" s="201">
        <f t="shared" si="5"/>
        <v>0</v>
      </c>
      <c r="M56" s="201">
        <f t="shared" si="5"/>
        <v>0</v>
      </c>
      <c r="N56" s="201">
        <f t="shared" si="5"/>
        <v>0</v>
      </c>
      <c r="O56" s="201">
        <f t="shared" si="5"/>
        <v>0</v>
      </c>
      <c r="P56" s="201">
        <f t="shared" si="5"/>
        <v>0</v>
      </c>
      <c r="Q56" s="201">
        <f t="shared" si="5"/>
        <v>0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</v>
      </c>
      <c r="H57" s="200">
        <f t="shared" si="6"/>
        <v>0</v>
      </c>
      <c r="I57" s="200">
        <f t="shared" si="6"/>
        <v>0</v>
      </c>
      <c r="J57" s="200">
        <f t="shared" si="6"/>
        <v>0</v>
      </c>
      <c r="K57" s="200">
        <f t="shared" si="6"/>
        <v>0</v>
      </c>
      <c r="L57" s="200">
        <f t="shared" si="6"/>
        <v>0</v>
      </c>
      <c r="M57" s="200">
        <f t="shared" si="6"/>
        <v>0</v>
      </c>
      <c r="N57" s="200">
        <f t="shared" si="6"/>
        <v>0</v>
      </c>
      <c r="O57" s="200">
        <f t="shared" si="6"/>
        <v>0</v>
      </c>
      <c r="P57" s="200">
        <f t="shared" si="6"/>
        <v>0</v>
      </c>
      <c r="Q57" s="200">
        <f t="shared" si="6"/>
        <v>0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</v>
      </c>
      <c r="C59" s="200">
        <f t="shared" si="8"/>
        <v>0</v>
      </c>
      <c r="D59" s="200">
        <f t="shared" si="8"/>
        <v>0</v>
      </c>
      <c r="E59" s="200">
        <f t="shared" si="8"/>
        <v>0</v>
      </c>
      <c r="F59" s="200">
        <f t="shared" si="8"/>
        <v>0</v>
      </c>
      <c r="G59" s="200">
        <f t="shared" si="8"/>
        <v>0</v>
      </c>
      <c r="H59" s="200">
        <f t="shared" si="8"/>
        <v>0</v>
      </c>
      <c r="I59" s="200">
        <f t="shared" si="8"/>
        <v>0</v>
      </c>
      <c r="J59" s="200">
        <f t="shared" si="8"/>
        <v>0</v>
      </c>
      <c r="K59" s="200">
        <f t="shared" si="8"/>
        <v>0</v>
      </c>
      <c r="L59" s="200">
        <f t="shared" si="8"/>
        <v>0</v>
      </c>
      <c r="M59" s="200">
        <f t="shared" si="8"/>
        <v>0</v>
      </c>
      <c r="N59" s="200">
        <f t="shared" si="8"/>
        <v>0</v>
      </c>
      <c r="O59" s="200">
        <f t="shared" si="8"/>
        <v>0</v>
      </c>
      <c r="P59" s="200">
        <f t="shared" si="8"/>
        <v>0</v>
      </c>
      <c r="Q59" s="200">
        <f t="shared" si="8"/>
        <v>0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</v>
      </c>
      <c r="I60" s="199">
        <f t="shared" si="9"/>
        <v>0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</v>
      </c>
      <c r="N60" s="199">
        <f t="shared" si="9"/>
        <v>0</v>
      </c>
      <c r="O60" s="199">
        <f t="shared" si="9"/>
        <v>0</v>
      </c>
      <c r="P60" s="199">
        <f t="shared" si="9"/>
        <v>0</v>
      </c>
      <c r="Q60" s="199">
        <f t="shared" si="9"/>
        <v>0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0</v>
      </c>
      <c r="H61" s="199">
        <f t="shared" si="10"/>
        <v>0</v>
      </c>
      <c r="I61" s="199">
        <f t="shared" si="10"/>
        <v>0</v>
      </c>
      <c r="J61" s="199">
        <f t="shared" si="10"/>
        <v>0</v>
      </c>
      <c r="K61" s="199">
        <f t="shared" si="10"/>
        <v>0</v>
      </c>
      <c r="L61" s="199">
        <f t="shared" si="10"/>
        <v>0</v>
      </c>
      <c r="M61" s="199">
        <f t="shared" si="10"/>
        <v>0</v>
      </c>
      <c r="N61" s="199">
        <f t="shared" si="10"/>
        <v>0</v>
      </c>
      <c r="O61" s="199">
        <f t="shared" si="10"/>
        <v>0</v>
      </c>
      <c r="P61" s="199">
        <f t="shared" si="10"/>
        <v>0</v>
      </c>
      <c r="Q61" s="199">
        <f t="shared" si="10"/>
        <v>0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98" t="s">
        <v>128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53">
        <f>IF(B$5=0,0,B$5/WWP_fec!B$5)</f>
        <v>0</v>
      </c>
      <c r="C68" s="253">
        <f>IF(C$5=0,0,C$5/WWP_fec!C$5)</f>
        <v>0</v>
      </c>
      <c r="D68" s="253">
        <f>IF(D$5=0,0,D$5/WWP_fec!D$5)</f>
        <v>0</v>
      </c>
      <c r="E68" s="253">
        <f>IF(E$5=0,0,E$5/WWP_fec!E$5)</f>
        <v>0</v>
      </c>
      <c r="F68" s="253">
        <f>IF(F$5=0,0,F$5/WWP_fec!F$5)</f>
        <v>0</v>
      </c>
      <c r="G68" s="253">
        <f>IF(G$5=0,0,G$5/WWP_fec!G$5)</f>
        <v>0</v>
      </c>
      <c r="H68" s="253">
        <f>IF(H$5=0,0,H$5/WWP_fec!H$5)</f>
        <v>0</v>
      </c>
      <c r="I68" s="253">
        <f>IF(I$5=0,0,I$5/WWP_fec!I$5)</f>
        <v>0</v>
      </c>
      <c r="J68" s="253">
        <f>IF(J$5=0,0,J$5/WWP_fec!J$5)</f>
        <v>0</v>
      </c>
      <c r="K68" s="253">
        <f>IF(K$5=0,0,K$5/WWP_fec!K$5)</f>
        <v>0</v>
      </c>
      <c r="L68" s="253">
        <f>IF(L$5=0,0,L$5/WWP_fec!L$5)</f>
        <v>0</v>
      </c>
      <c r="M68" s="253">
        <f>IF(M$5=0,0,M$5/WWP_fec!M$5)</f>
        <v>0</v>
      </c>
      <c r="N68" s="253">
        <f>IF(N$5=0,0,N$5/WWP_fec!N$5)</f>
        <v>0</v>
      </c>
      <c r="O68" s="253">
        <f>IF(O$5=0,0,O$5/WWP_fec!O$5)</f>
        <v>0</v>
      </c>
      <c r="P68" s="253">
        <f>IF(P$5=0,0,P$5/WWP_fec!P$5)</f>
        <v>0</v>
      </c>
      <c r="Q68" s="253">
        <f>IF(Q$5=0,0,Q$5/WWP_fec!Q$5)</f>
        <v>0</v>
      </c>
    </row>
    <row r="69" spans="1:17" x14ac:dyDescent="0.25">
      <c r="A69" s="132" t="s">
        <v>83</v>
      </c>
      <c r="B69" s="282">
        <f>IF(B$6=0,0,B$6/WWP_fec!B$6)</f>
        <v>0</v>
      </c>
      <c r="C69" s="282">
        <f>IF(C$6=0,0,C$6/WWP_fec!C$6)</f>
        <v>0</v>
      </c>
      <c r="D69" s="282">
        <f>IF(D$6=0,0,D$6/WWP_fec!D$6)</f>
        <v>0</v>
      </c>
      <c r="E69" s="282">
        <f>IF(E$6=0,0,E$6/WWP_fec!E$6)</f>
        <v>0</v>
      </c>
      <c r="F69" s="282">
        <f>IF(F$6=0,0,F$6/WWP_fec!F$6)</f>
        <v>0</v>
      </c>
      <c r="G69" s="282">
        <f>IF(G$6=0,0,G$6/WWP_fec!G$6)</f>
        <v>0</v>
      </c>
      <c r="H69" s="282">
        <f>IF(H$6=0,0,H$6/WWP_fec!H$6)</f>
        <v>0</v>
      </c>
      <c r="I69" s="282">
        <f>IF(I$6=0,0,I$6/WWP_fec!I$6)</f>
        <v>0</v>
      </c>
      <c r="J69" s="282">
        <f>IF(J$6=0,0,J$6/WWP_fec!J$6)</f>
        <v>0</v>
      </c>
      <c r="K69" s="282">
        <f>IF(K$6=0,0,K$6/WWP_fec!K$6)</f>
        <v>0</v>
      </c>
      <c r="L69" s="282">
        <f>IF(L$6=0,0,L$6/WWP_fec!L$6)</f>
        <v>0</v>
      </c>
      <c r="M69" s="282">
        <f>IF(M$6=0,0,M$6/WWP_fec!M$6)</f>
        <v>0</v>
      </c>
      <c r="N69" s="282">
        <f>IF(N$6=0,0,N$6/WWP_fec!N$6)</f>
        <v>0</v>
      </c>
      <c r="O69" s="282">
        <f>IF(O$6=0,0,O$6/WWP_fec!O$6)</f>
        <v>0</v>
      </c>
      <c r="P69" s="282">
        <f>IF(P$6=0,0,P$6/WWP_fec!P$6)</f>
        <v>0</v>
      </c>
      <c r="Q69" s="282">
        <f>IF(Q$6=0,0,Q$6/WWP_fec!Q$6)</f>
        <v>0</v>
      </c>
    </row>
    <row r="70" spans="1:17" x14ac:dyDescent="0.25">
      <c r="A70" s="76" t="s">
        <v>82</v>
      </c>
      <c r="B70" s="281">
        <f>IF(B$7=0,0,B$7/WWP_fec!B$7)</f>
        <v>0</v>
      </c>
      <c r="C70" s="281">
        <f>IF(C$7=0,0,C$7/WWP_fec!C$7)</f>
        <v>0</v>
      </c>
      <c r="D70" s="281">
        <f>IF(D$7=0,0,D$7/WWP_fec!D$7)</f>
        <v>0</v>
      </c>
      <c r="E70" s="281">
        <f>IF(E$7=0,0,E$7/WWP_fec!E$7)</f>
        <v>0</v>
      </c>
      <c r="F70" s="281">
        <f>IF(F$7=0,0,F$7/WWP_fec!F$7)</f>
        <v>0</v>
      </c>
      <c r="G70" s="281">
        <f>IF(G$7=0,0,G$7/WWP_fec!G$7)</f>
        <v>0</v>
      </c>
      <c r="H70" s="281">
        <f>IF(H$7=0,0,H$7/WWP_fec!H$7)</f>
        <v>0</v>
      </c>
      <c r="I70" s="281">
        <f>IF(I$7=0,0,I$7/WWP_fec!I$7)</f>
        <v>0</v>
      </c>
      <c r="J70" s="281">
        <f>IF(J$7=0,0,J$7/WWP_fec!J$7)</f>
        <v>0</v>
      </c>
      <c r="K70" s="281">
        <f>IF(K$7=0,0,K$7/WWP_fec!K$7)</f>
        <v>0</v>
      </c>
      <c r="L70" s="281">
        <f>IF(L$7=0,0,L$7/WWP_fec!L$7)</f>
        <v>0</v>
      </c>
      <c r="M70" s="281">
        <f>IF(M$7=0,0,M$7/WWP_fec!M$7)</f>
        <v>0</v>
      </c>
      <c r="N70" s="281">
        <f>IF(N$7=0,0,N$7/WWP_fec!N$7)</f>
        <v>0</v>
      </c>
      <c r="O70" s="281">
        <f>IF(O$7=0,0,O$7/WWP_fec!O$7)</f>
        <v>0</v>
      </c>
      <c r="P70" s="281">
        <f>IF(P$7=0,0,P$7/WWP_fec!P$7)</f>
        <v>0</v>
      </c>
      <c r="Q70" s="281">
        <f>IF(Q$7=0,0,Q$7/WWP_fec!Q$7)</f>
        <v>0</v>
      </c>
    </row>
    <row r="71" spans="1:17" x14ac:dyDescent="0.25">
      <c r="A71" s="76" t="s">
        <v>81</v>
      </c>
      <c r="B71" s="281">
        <f>IF(B$8=0,0,B$8/WWP_fec!B$8)</f>
        <v>0</v>
      </c>
      <c r="C71" s="281">
        <f>IF(C$8=0,0,C$8/WWP_fec!C$8)</f>
        <v>0</v>
      </c>
      <c r="D71" s="281">
        <f>IF(D$8=0,0,D$8/WWP_fec!D$8)</f>
        <v>0</v>
      </c>
      <c r="E71" s="281">
        <f>IF(E$8=0,0,E$8/WWP_fec!E$8)</f>
        <v>0</v>
      </c>
      <c r="F71" s="281">
        <f>IF(F$8=0,0,F$8/WWP_fec!F$8)</f>
        <v>0</v>
      </c>
      <c r="G71" s="281">
        <f>IF(G$8=0,0,G$8/WWP_fec!G$8)</f>
        <v>0</v>
      </c>
      <c r="H71" s="281">
        <f>IF(H$8=0,0,H$8/WWP_fec!H$8)</f>
        <v>0</v>
      </c>
      <c r="I71" s="281">
        <f>IF(I$8=0,0,I$8/WWP_fec!I$8)</f>
        <v>0</v>
      </c>
      <c r="J71" s="281">
        <f>IF(J$8=0,0,J$8/WWP_fec!J$8)</f>
        <v>0</v>
      </c>
      <c r="K71" s="281">
        <f>IF(K$8=0,0,K$8/WWP_fec!K$8)</f>
        <v>0</v>
      </c>
      <c r="L71" s="281">
        <f>IF(L$8=0,0,L$8/WWP_fec!L$8)</f>
        <v>0</v>
      </c>
      <c r="M71" s="281">
        <f>IF(M$8=0,0,M$8/WWP_fec!M$8)</f>
        <v>0</v>
      </c>
      <c r="N71" s="281">
        <f>IF(N$8=0,0,N$8/WWP_fec!N$8)</f>
        <v>0</v>
      </c>
      <c r="O71" s="281">
        <f>IF(O$8=0,0,O$8/WWP_fec!O$8)</f>
        <v>0</v>
      </c>
      <c r="P71" s="281">
        <f>IF(P$8=0,0,P$8/WWP_fec!P$8)</f>
        <v>0</v>
      </c>
      <c r="Q71" s="281">
        <f>IF(Q$8=0,0,Q$8/WWP_fec!Q$8)</f>
        <v>0</v>
      </c>
    </row>
    <row r="72" spans="1:17" x14ac:dyDescent="0.25">
      <c r="A72" s="76" t="s">
        <v>80</v>
      </c>
      <c r="B72" s="281">
        <f>IF(B$9=0,0,B$9/WWP_fec!B$9)</f>
        <v>0</v>
      </c>
      <c r="C72" s="281">
        <f>IF(C$9=0,0,C$9/WWP_fec!C$9)</f>
        <v>0</v>
      </c>
      <c r="D72" s="281">
        <f>IF(D$9=0,0,D$9/WWP_fec!D$9)</f>
        <v>0</v>
      </c>
      <c r="E72" s="281">
        <f>IF(E$9=0,0,E$9/WWP_fec!E$9)</f>
        <v>0</v>
      </c>
      <c r="F72" s="281">
        <f>IF(F$9=0,0,F$9/WWP_fec!F$9)</f>
        <v>0</v>
      </c>
      <c r="G72" s="281">
        <f>IF(G$9=0,0,G$9/WWP_fec!G$9)</f>
        <v>0</v>
      </c>
      <c r="H72" s="281">
        <f>IF(H$9=0,0,H$9/WWP_fec!H$9)</f>
        <v>0</v>
      </c>
      <c r="I72" s="281">
        <f>IF(I$9=0,0,I$9/WWP_fec!I$9)</f>
        <v>0</v>
      </c>
      <c r="J72" s="281">
        <f>IF(J$9=0,0,J$9/WWP_fec!J$9)</f>
        <v>0</v>
      </c>
      <c r="K72" s="281">
        <f>IF(K$9=0,0,K$9/WWP_fec!K$9)</f>
        <v>0</v>
      </c>
      <c r="L72" s="281">
        <f>IF(L$9=0,0,L$9/WWP_fec!L$9)</f>
        <v>0</v>
      </c>
      <c r="M72" s="281">
        <f>IF(M$9=0,0,M$9/WWP_fec!M$9)</f>
        <v>0</v>
      </c>
      <c r="N72" s="281">
        <f>IF(N$9=0,0,N$9/WWP_fec!N$9)</f>
        <v>0</v>
      </c>
      <c r="O72" s="281">
        <f>IF(O$9=0,0,O$9/WWP_fec!O$9)</f>
        <v>0</v>
      </c>
      <c r="P72" s="281">
        <f>IF(P$9=0,0,P$9/WWP_fec!P$9)</f>
        <v>0</v>
      </c>
      <c r="Q72" s="281">
        <f>IF(Q$9=0,0,Q$9/WWP_fec!Q$9)</f>
        <v>0</v>
      </c>
    </row>
    <row r="73" spans="1:17" x14ac:dyDescent="0.25">
      <c r="A73" s="129" t="s">
        <v>79</v>
      </c>
      <c r="B73" s="280">
        <f>IF(B$10=0,0,B$10/WWP_fec!B$10)</f>
        <v>0</v>
      </c>
      <c r="C73" s="280">
        <f>IF(C$10=0,0,C$10/WWP_fec!C$10)</f>
        <v>0</v>
      </c>
      <c r="D73" s="280">
        <f>IF(D$10=0,0,D$10/WWP_fec!D$10)</f>
        <v>0</v>
      </c>
      <c r="E73" s="280">
        <f>IF(E$10=0,0,E$10/WWP_fec!E$10)</f>
        <v>0</v>
      </c>
      <c r="F73" s="280">
        <f>IF(F$10=0,0,F$10/WWP_fec!F$10)</f>
        <v>0</v>
      </c>
      <c r="G73" s="280">
        <f>IF(G$10=0,0,G$10/WWP_fec!G$10)</f>
        <v>0</v>
      </c>
      <c r="H73" s="280">
        <f>IF(H$10=0,0,H$10/WWP_fec!H$10)</f>
        <v>0</v>
      </c>
      <c r="I73" s="280">
        <f>IF(I$10=0,0,I$10/WWP_fec!I$10)</f>
        <v>0</v>
      </c>
      <c r="J73" s="280">
        <f>IF(J$10=0,0,J$10/WWP_fec!J$10)</f>
        <v>0</v>
      </c>
      <c r="K73" s="280">
        <f>IF(K$10=0,0,K$10/WWP_fec!K$10)</f>
        <v>0</v>
      </c>
      <c r="L73" s="280">
        <f>IF(L$10=0,0,L$10/WWP_fec!L$10)</f>
        <v>0</v>
      </c>
      <c r="M73" s="280">
        <f>IF(M$10=0,0,M$10/WWP_fec!M$10)</f>
        <v>0</v>
      </c>
      <c r="N73" s="280">
        <f>IF(N$10=0,0,N$10/WWP_fec!N$10)</f>
        <v>0</v>
      </c>
      <c r="O73" s="280">
        <f>IF(O$10=0,0,O$10/WWP_fec!O$10)</f>
        <v>0</v>
      </c>
      <c r="P73" s="280">
        <f>IF(P$10=0,0,P$10/WWP_fec!P$10)</f>
        <v>0</v>
      </c>
      <c r="Q73" s="280">
        <f>IF(Q$10=0,0,Q$10/WWP_fec!Q$10)</f>
        <v>0</v>
      </c>
    </row>
    <row r="74" spans="1:17" x14ac:dyDescent="0.25">
      <c r="A74" s="127" t="s">
        <v>314</v>
      </c>
      <c r="B74" s="305">
        <f>IF(B$15=0,0,B$15/WWP_fec!B$15)</f>
        <v>0</v>
      </c>
      <c r="C74" s="305">
        <f>IF(C$15=0,0,C$15/WWP_fec!C$15)</f>
        <v>0</v>
      </c>
      <c r="D74" s="305">
        <f>IF(D$15=0,0,D$15/WWP_fec!D$15)</f>
        <v>0</v>
      </c>
      <c r="E74" s="305">
        <f>IF(E$15=0,0,E$15/WWP_fec!E$15)</f>
        <v>0</v>
      </c>
      <c r="F74" s="305">
        <f>IF(F$15=0,0,F$15/WWP_fec!F$15)</f>
        <v>0</v>
      </c>
      <c r="G74" s="305">
        <f>IF(G$15=0,0,G$15/WWP_fec!G$15)</f>
        <v>0</v>
      </c>
      <c r="H74" s="305">
        <f>IF(H$15=0,0,H$15/WWP_fec!H$15)</f>
        <v>0</v>
      </c>
      <c r="I74" s="305">
        <f>IF(I$15=0,0,I$15/WWP_fec!I$15)</f>
        <v>0</v>
      </c>
      <c r="J74" s="305">
        <f>IF(J$15=0,0,J$15/WWP_fec!J$15)</f>
        <v>0</v>
      </c>
      <c r="K74" s="305">
        <f>IF(K$15=0,0,K$15/WWP_fec!K$15)</f>
        <v>0</v>
      </c>
      <c r="L74" s="305">
        <f>IF(L$15=0,0,L$15/WWP_fec!L$15)</f>
        <v>0</v>
      </c>
      <c r="M74" s="305">
        <f>IF(M$15=0,0,M$15/WWP_fec!M$15)</f>
        <v>0</v>
      </c>
      <c r="N74" s="305">
        <f>IF(N$15=0,0,N$15/WWP_fec!N$15)</f>
        <v>0</v>
      </c>
      <c r="O74" s="305">
        <f>IF(O$15=0,0,O$15/WWP_fec!O$15)</f>
        <v>0</v>
      </c>
      <c r="P74" s="305">
        <f>IF(P$15=0,0,P$15/WWP_fec!P$15)</f>
        <v>0</v>
      </c>
      <c r="Q74" s="305">
        <f>IF(Q$15=0,0,Q$15/WWP_fec!Q$15)</f>
        <v>0</v>
      </c>
    </row>
    <row r="75" spans="1:17" x14ac:dyDescent="0.25">
      <c r="A75" s="127" t="s">
        <v>313</v>
      </c>
      <c r="B75" s="305">
        <f>IF(B$26=0,0,B$26/WWP_fec!B$26)</f>
        <v>0</v>
      </c>
      <c r="C75" s="305">
        <f>IF(C$26=0,0,C$26/WWP_fec!C$26)</f>
        <v>0</v>
      </c>
      <c r="D75" s="305">
        <f>IF(D$26=0,0,D$26/WWP_fec!D$26)</f>
        <v>0</v>
      </c>
      <c r="E75" s="305">
        <f>IF(E$26=0,0,E$26/WWP_fec!E$26)</f>
        <v>0</v>
      </c>
      <c r="F75" s="305">
        <f>IF(F$26=0,0,F$26/WWP_fec!F$26)</f>
        <v>0</v>
      </c>
      <c r="G75" s="305">
        <f>IF(G$26=0,0,G$26/WWP_fec!G$26)</f>
        <v>0</v>
      </c>
      <c r="H75" s="305">
        <f>IF(H$26=0,0,H$26/WWP_fec!H$26)</f>
        <v>0</v>
      </c>
      <c r="I75" s="305">
        <f>IF(I$26=0,0,I$26/WWP_fec!I$26)</f>
        <v>0</v>
      </c>
      <c r="J75" s="305">
        <f>IF(J$26=0,0,J$26/WWP_fec!J$26)</f>
        <v>0</v>
      </c>
      <c r="K75" s="305">
        <f>IF(K$26=0,0,K$26/WWP_fec!K$26)</f>
        <v>0</v>
      </c>
      <c r="L75" s="305">
        <f>IF(L$26=0,0,L$26/WWP_fec!L$26)</f>
        <v>0</v>
      </c>
      <c r="M75" s="305">
        <f>IF(M$26=0,0,M$26/WWP_fec!M$26)</f>
        <v>0</v>
      </c>
      <c r="N75" s="305">
        <f>IF(N$26=0,0,N$26/WWP_fec!N$26)</f>
        <v>0</v>
      </c>
      <c r="O75" s="305">
        <f>IF(O$26=0,0,O$26/WWP_fec!O$26)</f>
        <v>0</v>
      </c>
      <c r="P75" s="305">
        <f>IF(P$26=0,0,P$26/WWP_fec!P$26)</f>
        <v>0</v>
      </c>
      <c r="Q75" s="305">
        <f>IF(Q$26=0,0,Q$26/WWP_fec!Q$26)</f>
        <v>0</v>
      </c>
    </row>
    <row r="76" spans="1:17" x14ac:dyDescent="0.25">
      <c r="A76" s="127" t="s">
        <v>312</v>
      </c>
      <c r="B76" s="305">
        <f>IF(B$27=0,0,B$27/WWP_fec!B$27)</f>
        <v>0</v>
      </c>
      <c r="C76" s="305">
        <f>IF(C$27=0,0,C$27/WWP_fec!C$27)</f>
        <v>0</v>
      </c>
      <c r="D76" s="305">
        <f>IF(D$27=0,0,D$27/WWP_fec!D$27)</f>
        <v>0</v>
      </c>
      <c r="E76" s="305">
        <f>IF(E$27=0,0,E$27/WWP_fec!E$27)</f>
        <v>0</v>
      </c>
      <c r="F76" s="305">
        <f>IF(F$27=0,0,F$27/WWP_fec!F$27)</f>
        <v>0</v>
      </c>
      <c r="G76" s="305">
        <f>IF(G$27=0,0,G$27/WWP_fec!G$27)</f>
        <v>0</v>
      </c>
      <c r="H76" s="305">
        <f>IF(H$27=0,0,H$27/WWP_fec!H$27)</f>
        <v>0</v>
      </c>
      <c r="I76" s="305">
        <f>IF(I$27=0,0,I$27/WWP_fec!I$27)</f>
        <v>0</v>
      </c>
      <c r="J76" s="305">
        <f>IF(J$27=0,0,J$27/WWP_fec!J$27)</f>
        <v>0</v>
      </c>
      <c r="K76" s="305">
        <f>IF(K$27=0,0,K$27/WWP_fec!K$27)</f>
        <v>0</v>
      </c>
      <c r="L76" s="305">
        <f>IF(L$27=0,0,L$27/WWP_fec!L$27)</f>
        <v>0</v>
      </c>
      <c r="M76" s="305">
        <f>IF(M$27=0,0,M$27/WWP_fec!M$27)</f>
        <v>0</v>
      </c>
      <c r="N76" s="305">
        <f>IF(N$27=0,0,N$27/WWP_fec!N$27)</f>
        <v>0</v>
      </c>
      <c r="O76" s="305">
        <f>IF(O$27=0,0,O$27/WWP_fec!O$27)</f>
        <v>0</v>
      </c>
      <c r="P76" s="305">
        <f>IF(P$27=0,0,P$27/WWP_fec!P$27)</f>
        <v>0</v>
      </c>
      <c r="Q76" s="305">
        <f>IF(Q$27=0,0,Q$27/WWP_fec!Q$27)</f>
        <v>0</v>
      </c>
    </row>
    <row r="77" spans="1:17" x14ac:dyDescent="0.25">
      <c r="A77" s="72" t="s">
        <v>311</v>
      </c>
      <c r="B77" s="304">
        <f>IF(B$47=0,0,B$47/WWP_fec!B$47)</f>
        <v>0</v>
      </c>
      <c r="C77" s="304">
        <f>IF(C$47=0,0,C$47/WWP_fec!C$47)</f>
        <v>0</v>
      </c>
      <c r="D77" s="304">
        <f>IF(D$47=0,0,D$47/WWP_fec!D$47)</f>
        <v>0</v>
      </c>
      <c r="E77" s="304">
        <f>IF(E$47=0,0,E$47/WWP_fec!E$47)</f>
        <v>0</v>
      </c>
      <c r="F77" s="304">
        <f>IF(F$47=0,0,F$47/WWP_fec!F$47)</f>
        <v>0</v>
      </c>
      <c r="G77" s="304">
        <f>IF(G$47=0,0,G$47/WWP_fec!G$47)</f>
        <v>0</v>
      </c>
      <c r="H77" s="304">
        <f>IF(H$47=0,0,H$47/WWP_fec!H$47)</f>
        <v>0</v>
      </c>
      <c r="I77" s="304">
        <f>IF(I$47=0,0,I$47/WWP_fec!I$47)</f>
        <v>0</v>
      </c>
      <c r="J77" s="304">
        <f>IF(J$47=0,0,J$47/WWP_fec!J$47)</f>
        <v>0</v>
      </c>
      <c r="K77" s="304">
        <f>IF(K$47=0,0,K$47/WWP_fec!K$47)</f>
        <v>0</v>
      </c>
      <c r="L77" s="304">
        <f>IF(L$47=0,0,L$47/WWP_fec!L$47)</f>
        <v>0</v>
      </c>
      <c r="M77" s="304">
        <f>IF(M$47=0,0,M$47/WWP_fec!M$47)</f>
        <v>0</v>
      </c>
      <c r="N77" s="304">
        <f>IF(N$47=0,0,N$47/WWP_fec!N$47)</f>
        <v>0</v>
      </c>
      <c r="O77" s="304">
        <f>IF(O$47=0,0,O$47/WWP_fec!O$47)</f>
        <v>0</v>
      </c>
      <c r="P77" s="304">
        <f>IF(P$47=0,0,P$47/WWP_fec!P$47)</f>
        <v>0</v>
      </c>
      <c r="Q77" s="304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theme="6" tint="0.59999389629810485"/>
    <pageSetUpPr fitToPage="1"/>
  </sheetPr>
  <dimension ref="A1:Q7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394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4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314</v>
      </c>
      <c r="B15" s="206">
        <v>0</v>
      </c>
      <c r="C15" s="206">
        <v>0</v>
      </c>
      <c r="D15" s="206">
        <v>0</v>
      </c>
      <c r="E15" s="206">
        <v>0</v>
      </c>
      <c r="F15" s="206">
        <v>0</v>
      </c>
      <c r="G15" s="206">
        <v>0</v>
      </c>
      <c r="H15" s="206">
        <v>0</v>
      </c>
      <c r="I15" s="206">
        <v>0</v>
      </c>
      <c r="J15" s="206">
        <v>0</v>
      </c>
      <c r="K15" s="206">
        <v>0</v>
      </c>
      <c r="L15" s="206">
        <v>0</v>
      </c>
      <c r="M15" s="206">
        <v>0</v>
      </c>
      <c r="N15" s="206">
        <v>0</v>
      </c>
      <c r="O15" s="206">
        <v>0</v>
      </c>
      <c r="P15" s="206">
        <v>0</v>
      </c>
      <c r="Q15" s="206">
        <v>0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313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6" t="s">
        <v>312</v>
      </c>
      <c r="B27" s="204">
        <v>0</v>
      </c>
      <c r="C27" s="204">
        <v>0</v>
      </c>
      <c r="D27" s="204">
        <v>0</v>
      </c>
      <c r="E27" s="204">
        <v>0</v>
      </c>
      <c r="F27" s="204">
        <v>0</v>
      </c>
      <c r="G27" s="204">
        <v>0</v>
      </c>
      <c r="H27" s="204">
        <v>0</v>
      </c>
      <c r="I27" s="204">
        <v>0</v>
      </c>
      <c r="J27" s="204">
        <v>0</v>
      </c>
      <c r="K27" s="204">
        <v>0</v>
      </c>
      <c r="L27" s="204">
        <v>0</v>
      </c>
      <c r="M27" s="204">
        <v>0</v>
      </c>
      <c r="N27" s="204">
        <v>0</v>
      </c>
      <c r="O27" s="204">
        <v>0</v>
      </c>
      <c r="P27" s="204">
        <v>0</v>
      </c>
      <c r="Q27" s="204">
        <v>0</v>
      </c>
    </row>
    <row r="28" spans="1:17" x14ac:dyDescent="0.25">
      <c r="A28" s="152" t="s">
        <v>318</v>
      </c>
      <c r="B28" s="264">
        <v>0</v>
      </c>
      <c r="C28" s="264">
        <v>0</v>
      </c>
      <c r="D28" s="264">
        <v>0</v>
      </c>
      <c r="E28" s="264">
        <v>0</v>
      </c>
      <c r="F28" s="264">
        <v>0</v>
      </c>
      <c r="G28" s="264">
        <v>0</v>
      </c>
      <c r="H28" s="264">
        <v>0</v>
      </c>
      <c r="I28" s="264">
        <v>0</v>
      </c>
      <c r="J28" s="264">
        <v>0</v>
      </c>
      <c r="K28" s="264">
        <v>0</v>
      </c>
      <c r="L28" s="264">
        <v>0</v>
      </c>
      <c r="M28" s="264">
        <v>0</v>
      </c>
      <c r="N28" s="264">
        <v>0</v>
      </c>
      <c r="O28" s="264">
        <v>0</v>
      </c>
      <c r="P28" s="264">
        <v>0</v>
      </c>
      <c r="Q28" s="264">
        <v>0</v>
      </c>
    </row>
    <row r="29" spans="1:17" x14ac:dyDescent="0.25">
      <c r="A29" s="154" t="s">
        <v>33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30</v>
      </c>
      <c r="B30" s="208">
        <v>0</v>
      </c>
      <c r="C30" s="208">
        <v>0</v>
      </c>
      <c r="D30" s="208">
        <v>0</v>
      </c>
      <c r="E30" s="208">
        <v>0</v>
      </c>
      <c r="F30" s="208">
        <v>0</v>
      </c>
      <c r="G30" s="208">
        <v>0</v>
      </c>
      <c r="H30" s="208">
        <v>0</v>
      </c>
      <c r="I30" s="208">
        <v>0</v>
      </c>
      <c r="J30" s="208">
        <v>0</v>
      </c>
      <c r="K30" s="208">
        <v>0</v>
      </c>
      <c r="L30" s="208">
        <v>0</v>
      </c>
      <c r="M30" s="208">
        <v>0</v>
      </c>
      <c r="N30" s="208">
        <v>0</v>
      </c>
      <c r="O30" s="208">
        <v>0</v>
      </c>
      <c r="P30" s="208">
        <v>0</v>
      </c>
      <c r="Q30" s="208">
        <v>0</v>
      </c>
    </row>
    <row r="31" spans="1:17" x14ac:dyDescent="0.25">
      <c r="A31" s="154" t="s">
        <v>125</v>
      </c>
      <c r="B31" s="208">
        <v>0</v>
      </c>
      <c r="C31" s="208">
        <v>0</v>
      </c>
      <c r="D31" s="208">
        <v>0</v>
      </c>
      <c r="E31" s="208">
        <v>0</v>
      </c>
      <c r="F31" s="208">
        <v>0</v>
      </c>
      <c r="G31" s="208">
        <v>0</v>
      </c>
      <c r="H31" s="208">
        <v>0</v>
      </c>
      <c r="I31" s="208">
        <v>0</v>
      </c>
      <c r="J31" s="208">
        <v>0</v>
      </c>
      <c r="K31" s="208">
        <v>0</v>
      </c>
      <c r="L31" s="208">
        <v>0</v>
      </c>
      <c r="M31" s="208">
        <v>0</v>
      </c>
      <c r="N31" s="208">
        <v>0</v>
      </c>
      <c r="O31" s="208">
        <v>0</v>
      </c>
      <c r="P31" s="208">
        <v>0</v>
      </c>
      <c r="Q31" s="208">
        <v>0</v>
      </c>
    </row>
    <row r="32" spans="1:17" x14ac:dyDescent="0.25">
      <c r="A32" s="154" t="s">
        <v>29</v>
      </c>
      <c r="B32" s="208">
        <v>0</v>
      </c>
      <c r="C32" s="208">
        <v>0</v>
      </c>
      <c r="D32" s="208">
        <v>0</v>
      </c>
      <c r="E32" s="208">
        <v>0</v>
      </c>
      <c r="F32" s="208">
        <v>0</v>
      </c>
      <c r="G32" s="208">
        <v>0</v>
      </c>
      <c r="H32" s="208">
        <v>0</v>
      </c>
      <c r="I32" s="208">
        <v>0</v>
      </c>
      <c r="J32" s="208">
        <v>0</v>
      </c>
      <c r="K32" s="208">
        <v>0</v>
      </c>
      <c r="L32" s="208">
        <v>0</v>
      </c>
      <c r="M32" s="208">
        <v>0</v>
      </c>
      <c r="N32" s="208">
        <v>0</v>
      </c>
      <c r="O32" s="208">
        <v>0</v>
      </c>
      <c r="P32" s="208">
        <v>0</v>
      </c>
      <c r="Q32" s="208">
        <v>0</v>
      </c>
    </row>
    <row r="33" spans="1:17" x14ac:dyDescent="0.25">
      <c r="A33" s="154" t="s">
        <v>26</v>
      </c>
      <c r="B33" s="208">
        <v>0</v>
      </c>
      <c r="C33" s="208">
        <v>0</v>
      </c>
      <c r="D33" s="208">
        <v>0</v>
      </c>
      <c r="E33" s="208">
        <v>0</v>
      </c>
      <c r="F33" s="208">
        <v>0</v>
      </c>
      <c r="G33" s="208">
        <v>0</v>
      </c>
      <c r="H33" s="208">
        <v>0</v>
      </c>
      <c r="I33" s="208">
        <v>0</v>
      </c>
      <c r="J33" s="208">
        <v>0</v>
      </c>
      <c r="K33" s="208">
        <v>0</v>
      </c>
      <c r="L33" s="208">
        <v>0</v>
      </c>
      <c r="M33" s="208">
        <v>0</v>
      </c>
      <c r="N33" s="208">
        <v>0</v>
      </c>
      <c r="O33" s="208">
        <v>0</v>
      </c>
      <c r="P33" s="208">
        <v>0</v>
      </c>
      <c r="Q33" s="208">
        <v>0</v>
      </c>
    </row>
    <row r="34" spans="1:17" x14ac:dyDescent="0.25">
      <c r="A34" s="152" t="s">
        <v>317</v>
      </c>
      <c r="B34" s="264">
        <v>0</v>
      </c>
      <c r="C34" s="264">
        <v>0</v>
      </c>
      <c r="D34" s="264">
        <v>0</v>
      </c>
      <c r="E34" s="264">
        <v>0</v>
      </c>
      <c r="F34" s="264">
        <v>0</v>
      </c>
      <c r="G34" s="264">
        <v>0</v>
      </c>
      <c r="H34" s="264">
        <v>0</v>
      </c>
      <c r="I34" s="264">
        <v>0</v>
      </c>
      <c r="J34" s="264">
        <v>0</v>
      </c>
      <c r="K34" s="264">
        <v>0</v>
      </c>
      <c r="L34" s="264">
        <v>0</v>
      </c>
      <c r="M34" s="264">
        <v>0</v>
      </c>
      <c r="N34" s="264">
        <v>0</v>
      </c>
      <c r="O34" s="264">
        <v>0</v>
      </c>
      <c r="P34" s="264">
        <v>0</v>
      </c>
      <c r="Q34" s="264">
        <v>0</v>
      </c>
    </row>
    <row r="35" spans="1:17" x14ac:dyDescent="0.25">
      <c r="A35" s="150" t="s">
        <v>33</v>
      </c>
      <c r="B35" s="87">
        <v>0</v>
      </c>
      <c r="C35" s="87">
        <v>0</v>
      </c>
      <c r="D35" s="87">
        <v>0</v>
      </c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</row>
    <row r="36" spans="1:17" x14ac:dyDescent="0.25">
      <c r="A36" s="150" t="s">
        <v>31</v>
      </c>
      <c r="B36" s="87">
        <v>0</v>
      </c>
      <c r="C36" s="87">
        <v>0</v>
      </c>
      <c r="D36" s="87">
        <v>0</v>
      </c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</row>
    <row r="37" spans="1:17" x14ac:dyDescent="0.25">
      <c r="A37" s="150" t="s">
        <v>30</v>
      </c>
      <c r="B37" s="87">
        <v>0</v>
      </c>
      <c r="C37" s="87">
        <v>0</v>
      </c>
      <c r="D37" s="87">
        <v>0</v>
      </c>
      <c r="E37" s="87">
        <v>0</v>
      </c>
      <c r="F37" s="87">
        <v>0</v>
      </c>
      <c r="G37" s="87">
        <v>0</v>
      </c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</row>
    <row r="38" spans="1:17" x14ac:dyDescent="0.25">
      <c r="A38" s="150" t="s">
        <v>125</v>
      </c>
      <c r="B38" s="87">
        <v>0</v>
      </c>
      <c r="C38" s="87">
        <v>0</v>
      </c>
      <c r="D38" s="87">
        <v>0</v>
      </c>
      <c r="E38" s="87">
        <v>0</v>
      </c>
      <c r="F38" s="87">
        <v>0</v>
      </c>
      <c r="G38" s="87">
        <v>0</v>
      </c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</row>
    <row r="39" spans="1:17" x14ac:dyDescent="0.25">
      <c r="A39" s="150" t="s">
        <v>29</v>
      </c>
      <c r="B39" s="87">
        <v>0</v>
      </c>
      <c r="C39" s="87">
        <v>0</v>
      </c>
      <c r="D39" s="87">
        <v>0</v>
      </c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</row>
    <row r="40" spans="1:17" x14ac:dyDescent="0.25">
      <c r="A40" s="150" t="s">
        <v>28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26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25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86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22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2" t="s">
        <v>316</v>
      </c>
      <c r="B45" s="264">
        <v>0</v>
      </c>
      <c r="C45" s="264">
        <v>0</v>
      </c>
      <c r="D45" s="264">
        <v>0</v>
      </c>
      <c r="E45" s="264">
        <v>0</v>
      </c>
      <c r="F45" s="264">
        <v>0</v>
      </c>
      <c r="G45" s="264">
        <v>0</v>
      </c>
      <c r="H45" s="264">
        <v>0</v>
      </c>
      <c r="I45" s="264">
        <v>0</v>
      </c>
      <c r="J45" s="264">
        <v>0</v>
      </c>
      <c r="K45" s="264">
        <v>0</v>
      </c>
      <c r="L45" s="264">
        <v>0</v>
      </c>
      <c r="M45" s="264">
        <v>0</v>
      </c>
      <c r="N45" s="264">
        <v>0</v>
      </c>
      <c r="O45" s="264">
        <v>0</v>
      </c>
      <c r="P45" s="264">
        <v>0</v>
      </c>
      <c r="Q45" s="264">
        <v>0</v>
      </c>
    </row>
    <row r="46" spans="1:17" x14ac:dyDescent="0.25">
      <c r="A46" s="152" t="s">
        <v>315</v>
      </c>
      <c r="B46" s="264">
        <v>0</v>
      </c>
      <c r="C46" s="264">
        <v>0</v>
      </c>
      <c r="D46" s="264">
        <v>0</v>
      </c>
      <c r="E46" s="264">
        <v>0</v>
      </c>
      <c r="F46" s="264">
        <v>0</v>
      </c>
      <c r="G46" s="264">
        <v>0</v>
      </c>
      <c r="H46" s="264">
        <v>0</v>
      </c>
      <c r="I46" s="264">
        <v>0</v>
      </c>
      <c r="J46" s="264">
        <v>0</v>
      </c>
      <c r="K46" s="264">
        <v>0</v>
      </c>
      <c r="L46" s="264">
        <v>0</v>
      </c>
      <c r="M46" s="264">
        <v>0</v>
      </c>
      <c r="N46" s="264">
        <v>0</v>
      </c>
      <c r="O46" s="264">
        <v>0</v>
      </c>
      <c r="P46" s="264">
        <v>0</v>
      </c>
      <c r="Q46" s="264">
        <v>0</v>
      </c>
    </row>
    <row r="47" spans="1:17" x14ac:dyDescent="0.25">
      <c r="A47" s="243" t="s">
        <v>311</v>
      </c>
      <c r="B47" s="242">
        <v>0</v>
      </c>
      <c r="C47" s="242">
        <v>0</v>
      </c>
      <c r="D47" s="242">
        <v>0</v>
      </c>
      <c r="E47" s="242">
        <v>0</v>
      </c>
      <c r="F47" s="242">
        <v>0</v>
      </c>
      <c r="G47" s="242">
        <v>0</v>
      </c>
      <c r="H47" s="242">
        <v>0</v>
      </c>
      <c r="I47" s="242">
        <v>0</v>
      </c>
      <c r="J47" s="242">
        <v>0</v>
      </c>
      <c r="K47" s="242">
        <v>0</v>
      </c>
      <c r="L47" s="242">
        <v>0</v>
      </c>
      <c r="M47" s="242">
        <v>0</v>
      </c>
      <c r="N47" s="242">
        <v>0</v>
      </c>
      <c r="O47" s="242">
        <v>0</v>
      </c>
      <c r="P47" s="242">
        <v>0</v>
      </c>
      <c r="Q47" s="242">
        <v>0</v>
      </c>
    </row>
    <row r="49" spans="1:17" ht="12.75" x14ac:dyDescent="0.25">
      <c r="A49" s="80" t="s">
        <v>134</v>
      </c>
      <c r="B49" s="197"/>
      <c r="C49" s="197"/>
      <c r="D49" s="197"/>
      <c r="E49" s="197"/>
      <c r="F49" s="197"/>
      <c r="G49" s="197"/>
      <c r="H49" s="197"/>
      <c r="I49" s="197"/>
      <c r="J49" s="197"/>
      <c r="K49" s="197"/>
      <c r="L49" s="197"/>
      <c r="M49" s="197"/>
      <c r="N49" s="197"/>
      <c r="O49" s="197"/>
      <c r="P49" s="197"/>
      <c r="Q49" s="197"/>
    </row>
    <row r="51" spans="1:17" x14ac:dyDescent="0.25">
      <c r="A51" s="78" t="s">
        <v>4</v>
      </c>
      <c r="B51" s="77">
        <f t="shared" ref="B51:Q51" si="0">SUM(B$52:B$56,B$57,B$58,B$60:B$63,B$64)</f>
        <v>0</v>
      </c>
      <c r="C51" s="77">
        <f t="shared" si="0"/>
        <v>0</v>
      </c>
      <c r="D51" s="77">
        <f t="shared" si="0"/>
        <v>0</v>
      </c>
      <c r="E51" s="77">
        <f t="shared" si="0"/>
        <v>0</v>
      </c>
      <c r="F51" s="77">
        <f t="shared" si="0"/>
        <v>0</v>
      </c>
      <c r="G51" s="77">
        <f t="shared" si="0"/>
        <v>0</v>
      </c>
      <c r="H51" s="77">
        <f t="shared" si="0"/>
        <v>0</v>
      </c>
      <c r="I51" s="77">
        <f t="shared" si="0"/>
        <v>0</v>
      </c>
      <c r="J51" s="77">
        <f t="shared" si="0"/>
        <v>0</v>
      </c>
      <c r="K51" s="77">
        <f t="shared" si="0"/>
        <v>0</v>
      </c>
      <c r="L51" s="77">
        <f t="shared" si="0"/>
        <v>0</v>
      </c>
      <c r="M51" s="77">
        <f t="shared" si="0"/>
        <v>0</v>
      </c>
      <c r="N51" s="77">
        <f t="shared" si="0"/>
        <v>0</v>
      </c>
      <c r="O51" s="77">
        <f t="shared" si="0"/>
        <v>0</v>
      </c>
      <c r="P51" s="77">
        <f t="shared" si="0"/>
        <v>0</v>
      </c>
      <c r="Q51" s="77">
        <f t="shared" si="0"/>
        <v>0</v>
      </c>
    </row>
    <row r="52" spans="1:17" x14ac:dyDescent="0.25">
      <c r="A52" s="132" t="s">
        <v>83</v>
      </c>
      <c r="B52" s="203">
        <f t="shared" ref="B52:Q52" si="1">IF(B$6=0,0,B$6/B$5)</f>
        <v>0</v>
      </c>
      <c r="C52" s="203">
        <f t="shared" si="1"/>
        <v>0</v>
      </c>
      <c r="D52" s="203">
        <f t="shared" si="1"/>
        <v>0</v>
      </c>
      <c r="E52" s="203">
        <f t="shared" si="1"/>
        <v>0</v>
      </c>
      <c r="F52" s="203">
        <f t="shared" si="1"/>
        <v>0</v>
      </c>
      <c r="G52" s="203">
        <f t="shared" si="1"/>
        <v>0</v>
      </c>
      <c r="H52" s="203">
        <f t="shared" si="1"/>
        <v>0</v>
      </c>
      <c r="I52" s="203">
        <f t="shared" si="1"/>
        <v>0</v>
      </c>
      <c r="J52" s="203">
        <f t="shared" si="1"/>
        <v>0</v>
      </c>
      <c r="K52" s="203">
        <f t="shared" si="1"/>
        <v>0</v>
      </c>
      <c r="L52" s="203">
        <f t="shared" si="1"/>
        <v>0</v>
      </c>
      <c r="M52" s="203">
        <f t="shared" si="1"/>
        <v>0</v>
      </c>
      <c r="N52" s="203">
        <f t="shared" si="1"/>
        <v>0</v>
      </c>
      <c r="O52" s="203">
        <f t="shared" si="1"/>
        <v>0</v>
      </c>
      <c r="P52" s="203">
        <f t="shared" si="1"/>
        <v>0</v>
      </c>
      <c r="Q52" s="203">
        <f t="shared" si="1"/>
        <v>0</v>
      </c>
    </row>
    <row r="53" spans="1:17" x14ac:dyDescent="0.25">
      <c r="A53" s="76" t="s">
        <v>82</v>
      </c>
      <c r="B53" s="202">
        <f t="shared" ref="B53:Q53" si="2">IF(B$7=0,0,B$7/B$5)</f>
        <v>0</v>
      </c>
      <c r="C53" s="202">
        <f t="shared" si="2"/>
        <v>0</v>
      </c>
      <c r="D53" s="202">
        <f t="shared" si="2"/>
        <v>0</v>
      </c>
      <c r="E53" s="202">
        <f t="shared" si="2"/>
        <v>0</v>
      </c>
      <c r="F53" s="202">
        <f t="shared" si="2"/>
        <v>0</v>
      </c>
      <c r="G53" s="202">
        <f t="shared" si="2"/>
        <v>0</v>
      </c>
      <c r="H53" s="202">
        <f t="shared" si="2"/>
        <v>0</v>
      </c>
      <c r="I53" s="202">
        <f t="shared" si="2"/>
        <v>0</v>
      </c>
      <c r="J53" s="202">
        <f t="shared" si="2"/>
        <v>0</v>
      </c>
      <c r="K53" s="202">
        <f t="shared" si="2"/>
        <v>0</v>
      </c>
      <c r="L53" s="202">
        <f t="shared" si="2"/>
        <v>0</v>
      </c>
      <c r="M53" s="202">
        <f t="shared" si="2"/>
        <v>0</v>
      </c>
      <c r="N53" s="202">
        <f t="shared" si="2"/>
        <v>0</v>
      </c>
      <c r="O53" s="202">
        <f t="shared" si="2"/>
        <v>0</v>
      </c>
      <c r="P53" s="202">
        <f t="shared" si="2"/>
        <v>0</v>
      </c>
      <c r="Q53" s="202">
        <f t="shared" si="2"/>
        <v>0</v>
      </c>
    </row>
    <row r="54" spans="1:17" x14ac:dyDescent="0.25">
      <c r="A54" s="76" t="s">
        <v>81</v>
      </c>
      <c r="B54" s="202">
        <f t="shared" ref="B54:Q54" si="3">IF(B$8=0,0,B$8/B$5)</f>
        <v>0</v>
      </c>
      <c r="C54" s="202">
        <f t="shared" si="3"/>
        <v>0</v>
      </c>
      <c r="D54" s="202">
        <f t="shared" si="3"/>
        <v>0</v>
      </c>
      <c r="E54" s="202">
        <f t="shared" si="3"/>
        <v>0</v>
      </c>
      <c r="F54" s="202">
        <f t="shared" si="3"/>
        <v>0</v>
      </c>
      <c r="G54" s="202">
        <f t="shared" si="3"/>
        <v>0</v>
      </c>
      <c r="H54" s="202">
        <f t="shared" si="3"/>
        <v>0</v>
      </c>
      <c r="I54" s="202">
        <f t="shared" si="3"/>
        <v>0</v>
      </c>
      <c r="J54" s="202">
        <f t="shared" si="3"/>
        <v>0</v>
      </c>
      <c r="K54" s="202">
        <f t="shared" si="3"/>
        <v>0</v>
      </c>
      <c r="L54" s="202">
        <f t="shared" si="3"/>
        <v>0</v>
      </c>
      <c r="M54" s="202">
        <f t="shared" si="3"/>
        <v>0</v>
      </c>
      <c r="N54" s="202">
        <f t="shared" si="3"/>
        <v>0</v>
      </c>
      <c r="O54" s="202">
        <f t="shared" si="3"/>
        <v>0</v>
      </c>
      <c r="P54" s="202">
        <f t="shared" si="3"/>
        <v>0</v>
      </c>
      <c r="Q54" s="202">
        <f t="shared" si="3"/>
        <v>0</v>
      </c>
    </row>
    <row r="55" spans="1:17" x14ac:dyDescent="0.25">
      <c r="A55" s="76" t="s">
        <v>80</v>
      </c>
      <c r="B55" s="202">
        <f t="shared" ref="B55:Q55" si="4">IF(B$9=0,0,B$9/B$5)</f>
        <v>0</v>
      </c>
      <c r="C55" s="202">
        <f t="shared" si="4"/>
        <v>0</v>
      </c>
      <c r="D55" s="202">
        <f t="shared" si="4"/>
        <v>0</v>
      </c>
      <c r="E55" s="202">
        <f t="shared" si="4"/>
        <v>0</v>
      </c>
      <c r="F55" s="202">
        <f t="shared" si="4"/>
        <v>0</v>
      </c>
      <c r="G55" s="202">
        <f t="shared" si="4"/>
        <v>0</v>
      </c>
      <c r="H55" s="202">
        <f t="shared" si="4"/>
        <v>0</v>
      </c>
      <c r="I55" s="202">
        <f t="shared" si="4"/>
        <v>0</v>
      </c>
      <c r="J55" s="202">
        <f t="shared" si="4"/>
        <v>0</v>
      </c>
      <c r="K55" s="202">
        <f t="shared" si="4"/>
        <v>0</v>
      </c>
      <c r="L55" s="202">
        <f t="shared" si="4"/>
        <v>0</v>
      </c>
      <c r="M55" s="202">
        <f t="shared" si="4"/>
        <v>0</v>
      </c>
      <c r="N55" s="202">
        <f t="shared" si="4"/>
        <v>0</v>
      </c>
      <c r="O55" s="202">
        <f t="shared" si="4"/>
        <v>0</v>
      </c>
      <c r="P55" s="202">
        <f t="shared" si="4"/>
        <v>0</v>
      </c>
      <c r="Q55" s="202">
        <f t="shared" si="4"/>
        <v>0</v>
      </c>
    </row>
    <row r="56" spans="1:17" x14ac:dyDescent="0.25">
      <c r="A56" s="129" t="s">
        <v>79</v>
      </c>
      <c r="B56" s="201">
        <f t="shared" ref="B56:Q56" si="5">IF(B$10=0,0,B$10/B$5)</f>
        <v>0</v>
      </c>
      <c r="C56" s="201">
        <f t="shared" si="5"/>
        <v>0</v>
      </c>
      <c r="D56" s="201">
        <f t="shared" si="5"/>
        <v>0</v>
      </c>
      <c r="E56" s="201">
        <f t="shared" si="5"/>
        <v>0</v>
      </c>
      <c r="F56" s="201">
        <f t="shared" si="5"/>
        <v>0</v>
      </c>
      <c r="G56" s="201">
        <f t="shared" si="5"/>
        <v>0</v>
      </c>
      <c r="H56" s="201">
        <f t="shared" si="5"/>
        <v>0</v>
      </c>
      <c r="I56" s="201">
        <f t="shared" si="5"/>
        <v>0</v>
      </c>
      <c r="J56" s="201">
        <f t="shared" si="5"/>
        <v>0</v>
      </c>
      <c r="K56" s="201">
        <f t="shared" si="5"/>
        <v>0</v>
      </c>
      <c r="L56" s="201">
        <f t="shared" si="5"/>
        <v>0</v>
      </c>
      <c r="M56" s="201">
        <f t="shared" si="5"/>
        <v>0</v>
      </c>
      <c r="N56" s="201">
        <f t="shared" si="5"/>
        <v>0</v>
      </c>
      <c r="O56" s="201">
        <f t="shared" si="5"/>
        <v>0</v>
      </c>
      <c r="P56" s="201">
        <f t="shared" si="5"/>
        <v>0</v>
      </c>
      <c r="Q56" s="201">
        <f t="shared" si="5"/>
        <v>0</v>
      </c>
    </row>
    <row r="57" spans="1:17" x14ac:dyDescent="0.25">
      <c r="A57" s="127" t="s">
        <v>314</v>
      </c>
      <c r="B57" s="200">
        <f t="shared" ref="B57:Q57" si="6">IF(B$15=0,0,B$15/B$5)</f>
        <v>0</v>
      </c>
      <c r="C57" s="200">
        <f t="shared" si="6"/>
        <v>0</v>
      </c>
      <c r="D57" s="200">
        <f t="shared" si="6"/>
        <v>0</v>
      </c>
      <c r="E57" s="200">
        <f t="shared" si="6"/>
        <v>0</v>
      </c>
      <c r="F57" s="200">
        <f t="shared" si="6"/>
        <v>0</v>
      </c>
      <c r="G57" s="200">
        <f t="shared" si="6"/>
        <v>0</v>
      </c>
      <c r="H57" s="200">
        <f t="shared" si="6"/>
        <v>0</v>
      </c>
      <c r="I57" s="200">
        <f t="shared" si="6"/>
        <v>0</v>
      </c>
      <c r="J57" s="200">
        <f t="shared" si="6"/>
        <v>0</v>
      </c>
      <c r="K57" s="200">
        <f t="shared" si="6"/>
        <v>0</v>
      </c>
      <c r="L57" s="200">
        <f t="shared" si="6"/>
        <v>0</v>
      </c>
      <c r="M57" s="200">
        <f t="shared" si="6"/>
        <v>0</v>
      </c>
      <c r="N57" s="200">
        <f t="shared" si="6"/>
        <v>0</v>
      </c>
      <c r="O57" s="200">
        <f t="shared" si="6"/>
        <v>0</v>
      </c>
      <c r="P57" s="200">
        <f t="shared" si="6"/>
        <v>0</v>
      </c>
      <c r="Q57" s="200">
        <f t="shared" si="6"/>
        <v>0</v>
      </c>
    </row>
    <row r="58" spans="1:17" x14ac:dyDescent="0.25">
      <c r="A58" s="127" t="s">
        <v>313</v>
      </c>
      <c r="B58" s="200">
        <f t="shared" ref="B58:Q58" si="7">IF(B$26=0,0,B$26/B$5)</f>
        <v>0</v>
      </c>
      <c r="C58" s="200">
        <f t="shared" si="7"/>
        <v>0</v>
      </c>
      <c r="D58" s="200">
        <f t="shared" si="7"/>
        <v>0</v>
      </c>
      <c r="E58" s="200">
        <f t="shared" si="7"/>
        <v>0</v>
      </c>
      <c r="F58" s="200">
        <f t="shared" si="7"/>
        <v>0</v>
      </c>
      <c r="G58" s="200">
        <f t="shared" si="7"/>
        <v>0</v>
      </c>
      <c r="H58" s="200">
        <f t="shared" si="7"/>
        <v>0</v>
      </c>
      <c r="I58" s="200">
        <f t="shared" si="7"/>
        <v>0</v>
      </c>
      <c r="J58" s="200">
        <f t="shared" si="7"/>
        <v>0</v>
      </c>
      <c r="K58" s="200">
        <f t="shared" si="7"/>
        <v>0</v>
      </c>
      <c r="L58" s="200">
        <f t="shared" si="7"/>
        <v>0</v>
      </c>
      <c r="M58" s="200">
        <f t="shared" si="7"/>
        <v>0</v>
      </c>
      <c r="N58" s="200">
        <f t="shared" si="7"/>
        <v>0</v>
      </c>
      <c r="O58" s="200">
        <f t="shared" si="7"/>
        <v>0</v>
      </c>
      <c r="P58" s="200">
        <f t="shared" si="7"/>
        <v>0</v>
      </c>
      <c r="Q58" s="200">
        <f t="shared" si="7"/>
        <v>0</v>
      </c>
    </row>
    <row r="59" spans="1:17" x14ac:dyDescent="0.25">
      <c r="A59" s="127" t="s">
        <v>312</v>
      </c>
      <c r="B59" s="200">
        <f t="shared" ref="B59:Q59" si="8">IF(B$27=0,0,B$27/B$5)</f>
        <v>0</v>
      </c>
      <c r="C59" s="200">
        <f t="shared" si="8"/>
        <v>0</v>
      </c>
      <c r="D59" s="200">
        <f t="shared" si="8"/>
        <v>0</v>
      </c>
      <c r="E59" s="200">
        <f t="shared" si="8"/>
        <v>0</v>
      </c>
      <c r="F59" s="200">
        <f t="shared" si="8"/>
        <v>0</v>
      </c>
      <c r="G59" s="200">
        <f t="shared" si="8"/>
        <v>0</v>
      </c>
      <c r="H59" s="200">
        <f t="shared" si="8"/>
        <v>0</v>
      </c>
      <c r="I59" s="200">
        <f t="shared" si="8"/>
        <v>0</v>
      </c>
      <c r="J59" s="200">
        <f t="shared" si="8"/>
        <v>0</v>
      </c>
      <c r="K59" s="200">
        <f t="shared" si="8"/>
        <v>0</v>
      </c>
      <c r="L59" s="200">
        <f t="shared" si="8"/>
        <v>0</v>
      </c>
      <c r="M59" s="200">
        <f t="shared" si="8"/>
        <v>0</v>
      </c>
      <c r="N59" s="200">
        <f t="shared" si="8"/>
        <v>0</v>
      </c>
      <c r="O59" s="200">
        <f t="shared" si="8"/>
        <v>0</v>
      </c>
      <c r="P59" s="200">
        <f t="shared" si="8"/>
        <v>0</v>
      </c>
      <c r="Q59" s="200">
        <f t="shared" si="8"/>
        <v>0</v>
      </c>
    </row>
    <row r="60" spans="1:17" x14ac:dyDescent="0.25">
      <c r="A60" s="142" t="s">
        <v>318</v>
      </c>
      <c r="B60" s="199">
        <f t="shared" ref="B60:Q60" si="9">IF(B$28=0,0,B$28/B$5)</f>
        <v>0</v>
      </c>
      <c r="C60" s="199">
        <f t="shared" si="9"/>
        <v>0</v>
      </c>
      <c r="D60" s="199">
        <f t="shared" si="9"/>
        <v>0</v>
      </c>
      <c r="E60" s="199">
        <f t="shared" si="9"/>
        <v>0</v>
      </c>
      <c r="F60" s="199">
        <f t="shared" si="9"/>
        <v>0</v>
      </c>
      <c r="G60" s="199">
        <f t="shared" si="9"/>
        <v>0</v>
      </c>
      <c r="H60" s="199">
        <f t="shared" si="9"/>
        <v>0</v>
      </c>
      <c r="I60" s="199">
        <f t="shared" si="9"/>
        <v>0</v>
      </c>
      <c r="J60" s="199">
        <f t="shared" si="9"/>
        <v>0</v>
      </c>
      <c r="K60" s="199">
        <f t="shared" si="9"/>
        <v>0</v>
      </c>
      <c r="L60" s="199">
        <f t="shared" si="9"/>
        <v>0</v>
      </c>
      <c r="M60" s="199">
        <f t="shared" si="9"/>
        <v>0</v>
      </c>
      <c r="N60" s="199">
        <f t="shared" si="9"/>
        <v>0</v>
      </c>
      <c r="O60" s="199">
        <f t="shared" si="9"/>
        <v>0</v>
      </c>
      <c r="P60" s="199">
        <f t="shared" si="9"/>
        <v>0</v>
      </c>
      <c r="Q60" s="199">
        <f t="shared" si="9"/>
        <v>0</v>
      </c>
    </row>
    <row r="61" spans="1:17" x14ac:dyDescent="0.25">
      <c r="A61" s="142" t="s">
        <v>317</v>
      </c>
      <c r="B61" s="199">
        <f t="shared" ref="B61:Q61" si="10">IF(B$34=0,0,B$34/B$5)</f>
        <v>0</v>
      </c>
      <c r="C61" s="199">
        <f t="shared" si="10"/>
        <v>0</v>
      </c>
      <c r="D61" s="199">
        <f t="shared" si="10"/>
        <v>0</v>
      </c>
      <c r="E61" s="199">
        <f t="shared" si="10"/>
        <v>0</v>
      </c>
      <c r="F61" s="199">
        <f t="shared" si="10"/>
        <v>0</v>
      </c>
      <c r="G61" s="199">
        <f t="shared" si="10"/>
        <v>0</v>
      </c>
      <c r="H61" s="199">
        <f t="shared" si="10"/>
        <v>0</v>
      </c>
      <c r="I61" s="199">
        <f t="shared" si="10"/>
        <v>0</v>
      </c>
      <c r="J61" s="199">
        <f t="shared" si="10"/>
        <v>0</v>
      </c>
      <c r="K61" s="199">
        <f t="shared" si="10"/>
        <v>0</v>
      </c>
      <c r="L61" s="199">
        <f t="shared" si="10"/>
        <v>0</v>
      </c>
      <c r="M61" s="199">
        <f t="shared" si="10"/>
        <v>0</v>
      </c>
      <c r="N61" s="199">
        <f t="shared" si="10"/>
        <v>0</v>
      </c>
      <c r="O61" s="199">
        <f t="shared" si="10"/>
        <v>0</v>
      </c>
      <c r="P61" s="199">
        <f t="shared" si="10"/>
        <v>0</v>
      </c>
      <c r="Q61" s="199">
        <f t="shared" si="10"/>
        <v>0</v>
      </c>
    </row>
    <row r="62" spans="1:17" x14ac:dyDescent="0.25">
      <c r="A62" s="142" t="s">
        <v>316</v>
      </c>
      <c r="B62" s="199">
        <f t="shared" ref="B62:Q62" si="11">IF(B$45=0,0,B$45/B$5)</f>
        <v>0</v>
      </c>
      <c r="C62" s="199">
        <f t="shared" si="11"/>
        <v>0</v>
      </c>
      <c r="D62" s="199">
        <f t="shared" si="11"/>
        <v>0</v>
      </c>
      <c r="E62" s="199">
        <f t="shared" si="11"/>
        <v>0</v>
      </c>
      <c r="F62" s="199">
        <f t="shared" si="11"/>
        <v>0</v>
      </c>
      <c r="G62" s="199">
        <f t="shared" si="11"/>
        <v>0</v>
      </c>
      <c r="H62" s="199">
        <f t="shared" si="11"/>
        <v>0</v>
      </c>
      <c r="I62" s="199">
        <f t="shared" si="11"/>
        <v>0</v>
      </c>
      <c r="J62" s="199">
        <f t="shared" si="11"/>
        <v>0</v>
      </c>
      <c r="K62" s="199">
        <f t="shared" si="11"/>
        <v>0</v>
      </c>
      <c r="L62" s="199">
        <f t="shared" si="11"/>
        <v>0</v>
      </c>
      <c r="M62" s="199">
        <f t="shared" si="11"/>
        <v>0</v>
      </c>
      <c r="N62" s="199">
        <f t="shared" si="11"/>
        <v>0</v>
      </c>
      <c r="O62" s="199">
        <f t="shared" si="11"/>
        <v>0</v>
      </c>
      <c r="P62" s="199">
        <f t="shared" si="11"/>
        <v>0</v>
      </c>
      <c r="Q62" s="199">
        <f t="shared" si="11"/>
        <v>0</v>
      </c>
    </row>
    <row r="63" spans="1:17" x14ac:dyDescent="0.25">
      <c r="A63" s="142" t="s">
        <v>315</v>
      </c>
      <c r="B63" s="199">
        <f t="shared" ref="B63:Q63" si="12">IF(B$46=0,0,B$46/B$5)</f>
        <v>0</v>
      </c>
      <c r="C63" s="199">
        <f t="shared" si="12"/>
        <v>0</v>
      </c>
      <c r="D63" s="199">
        <f t="shared" si="12"/>
        <v>0</v>
      </c>
      <c r="E63" s="199">
        <f t="shared" si="12"/>
        <v>0</v>
      </c>
      <c r="F63" s="199">
        <f t="shared" si="12"/>
        <v>0</v>
      </c>
      <c r="G63" s="199">
        <f t="shared" si="12"/>
        <v>0</v>
      </c>
      <c r="H63" s="199">
        <f t="shared" si="12"/>
        <v>0</v>
      </c>
      <c r="I63" s="199">
        <f t="shared" si="12"/>
        <v>0</v>
      </c>
      <c r="J63" s="199">
        <f t="shared" si="12"/>
        <v>0</v>
      </c>
      <c r="K63" s="199">
        <f t="shared" si="12"/>
        <v>0</v>
      </c>
      <c r="L63" s="199">
        <f t="shared" si="12"/>
        <v>0</v>
      </c>
      <c r="M63" s="199">
        <f t="shared" si="12"/>
        <v>0</v>
      </c>
      <c r="N63" s="199">
        <f t="shared" si="12"/>
        <v>0</v>
      </c>
      <c r="O63" s="199">
        <f t="shared" si="12"/>
        <v>0</v>
      </c>
      <c r="P63" s="199">
        <f t="shared" si="12"/>
        <v>0</v>
      </c>
      <c r="Q63" s="199">
        <f t="shared" si="12"/>
        <v>0</v>
      </c>
    </row>
    <row r="64" spans="1:17" x14ac:dyDescent="0.25">
      <c r="A64" s="72" t="s">
        <v>311</v>
      </c>
      <c r="B64" s="276">
        <f t="shared" ref="B64:Q64" si="13">IF(B$47=0,0,B$47/B$5)</f>
        <v>0</v>
      </c>
      <c r="C64" s="276">
        <f t="shared" si="13"/>
        <v>0</v>
      </c>
      <c r="D64" s="276">
        <f t="shared" si="13"/>
        <v>0</v>
      </c>
      <c r="E64" s="276">
        <f t="shared" si="13"/>
        <v>0</v>
      </c>
      <c r="F64" s="276">
        <f t="shared" si="13"/>
        <v>0</v>
      </c>
      <c r="G64" s="276">
        <f t="shared" si="13"/>
        <v>0</v>
      </c>
      <c r="H64" s="276">
        <f t="shared" si="13"/>
        <v>0</v>
      </c>
      <c r="I64" s="276">
        <f t="shared" si="13"/>
        <v>0</v>
      </c>
      <c r="J64" s="276">
        <f t="shared" si="13"/>
        <v>0</v>
      </c>
      <c r="K64" s="276">
        <f t="shared" si="13"/>
        <v>0</v>
      </c>
      <c r="L64" s="276">
        <f t="shared" si="13"/>
        <v>0</v>
      </c>
      <c r="M64" s="276">
        <f t="shared" si="13"/>
        <v>0</v>
      </c>
      <c r="N64" s="276">
        <f t="shared" si="13"/>
        <v>0</v>
      </c>
      <c r="O64" s="276">
        <f t="shared" si="13"/>
        <v>0</v>
      </c>
      <c r="P64" s="276">
        <f t="shared" si="13"/>
        <v>0</v>
      </c>
      <c r="Q64" s="276">
        <f t="shared" si="13"/>
        <v>0</v>
      </c>
    </row>
    <row r="66" spans="1:17" ht="12.75" x14ac:dyDescent="0.25">
      <c r="A66" s="266" t="s">
        <v>133</v>
      </c>
      <c r="B66" s="197"/>
      <c r="C66" s="197"/>
      <c r="D66" s="197"/>
      <c r="E66" s="197"/>
      <c r="F66" s="197"/>
      <c r="G66" s="197"/>
      <c r="H66" s="197"/>
      <c r="I66" s="197"/>
      <c r="J66" s="197"/>
      <c r="K66" s="197"/>
      <c r="L66" s="197"/>
      <c r="M66" s="197"/>
      <c r="N66" s="197"/>
      <c r="O66" s="197"/>
      <c r="P66" s="197"/>
      <c r="Q66" s="197"/>
    </row>
    <row r="68" spans="1:17" x14ac:dyDescent="0.25">
      <c r="A68" s="78" t="s">
        <v>4</v>
      </c>
      <c r="B68" s="230">
        <f>IF(B$5=0,0,B$5/WWP_fec!B$5)</f>
        <v>0</v>
      </c>
      <c r="C68" s="230">
        <f>IF(C$5=0,0,C$5/WWP_fec!C$5)</f>
        <v>0</v>
      </c>
      <c r="D68" s="230">
        <f>IF(D$5=0,0,D$5/WWP_fec!D$5)</f>
        <v>0</v>
      </c>
      <c r="E68" s="230">
        <f>IF(E$5=0,0,E$5/WWP_fec!E$5)</f>
        <v>0</v>
      </c>
      <c r="F68" s="230">
        <f>IF(F$5=0,0,F$5/WWP_fec!F$5)</f>
        <v>0</v>
      </c>
      <c r="G68" s="230">
        <f>IF(G$5=0,0,G$5/WWP_fec!G$5)</f>
        <v>0</v>
      </c>
      <c r="H68" s="230">
        <f>IF(H$5=0,0,H$5/WWP_fec!H$5)</f>
        <v>0</v>
      </c>
      <c r="I68" s="230">
        <f>IF(I$5=0,0,I$5/WWP_fec!I$5)</f>
        <v>0</v>
      </c>
      <c r="J68" s="230">
        <f>IF(J$5=0,0,J$5/WWP_fec!J$5)</f>
        <v>0</v>
      </c>
      <c r="K68" s="230">
        <f>IF(K$5=0,0,K$5/WWP_fec!K$5)</f>
        <v>0</v>
      </c>
      <c r="L68" s="230">
        <f>IF(L$5=0,0,L$5/WWP_fec!L$5)</f>
        <v>0</v>
      </c>
      <c r="M68" s="230">
        <f>IF(M$5=0,0,M$5/WWP_fec!M$5)</f>
        <v>0</v>
      </c>
      <c r="N68" s="230">
        <f>IF(N$5=0,0,N$5/WWP_fec!N$5)</f>
        <v>0</v>
      </c>
      <c r="O68" s="230">
        <f>IF(O$5=0,0,O$5/WWP_fec!O$5)</f>
        <v>0</v>
      </c>
      <c r="P68" s="230">
        <f>IF(P$5=0,0,P$5/WWP_fec!P$5)</f>
        <v>0</v>
      </c>
      <c r="Q68" s="230">
        <f>IF(Q$5=0,0,Q$5/WWP_fec!Q$5)</f>
        <v>0</v>
      </c>
    </row>
    <row r="69" spans="1:17" x14ac:dyDescent="0.25">
      <c r="A69" s="132" t="s">
        <v>83</v>
      </c>
      <c r="B69" s="275">
        <f>IF(B$6=0,0,B$6/WWP_fec!B$6)</f>
        <v>0</v>
      </c>
      <c r="C69" s="275">
        <f>IF(C$6=0,0,C$6/WWP_fec!C$6)</f>
        <v>0</v>
      </c>
      <c r="D69" s="275">
        <f>IF(D$6=0,0,D$6/WWP_fec!D$6)</f>
        <v>0</v>
      </c>
      <c r="E69" s="275">
        <f>IF(E$6=0,0,E$6/WWP_fec!E$6)</f>
        <v>0</v>
      </c>
      <c r="F69" s="275">
        <f>IF(F$6=0,0,F$6/WWP_fec!F$6)</f>
        <v>0</v>
      </c>
      <c r="G69" s="275">
        <f>IF(G$6=0,0,G$6/WWP_fec!G$6)</f>
        <v>0</v>
      </c>
      <c r="H69" s="275">
        <f>IF(H$6=0,0,H$6/WWP_fec!H$6)</f>
        <v>0</v>
      </c>
      <c r="I69" s="275">
        <f>IF(I$6=0,0,I$6/WWP_fec!I$6)</f>
        <v>0</v>
      </c>
      <c r="J69" s="275">
        <f>IF(J$6=0,0,J$6/WWP_fec!J$6)</f>
        <v>0</v>
      </c>
      <c r="K69" s="275">
        <f>IF(K$6=0,0,K$6/WWP_fec!K$6)</f>
        <v>0</v>
      </c>
      <c r="L69" s="275">
        <f>IF(L$6=0,0,L$6/WWP_fec!L$6)</f>
        <v>0</v>
      </c>
      <c r="M69" s="275">
        <f>IF(M$6=0,0,M$6/WWP_fec!M$6)</f>
        <v>0</v>
      </c>
      <c r="N69" s="275">
        <f>IF(N$6=0,0,N$6/WWP_fec!N$6)</f>
        <v>0</v>
      </c>
      <c r="O69" s="275">
        <f>IF(O$6=0,0,O$6/WWP_fec!O$6)</f>
        <v>0</v>
      </c>
      <c r="P69" s="275">
        <f>IF(P$6=0,0,P$6/WWP_fec!P$6)</f>
        <v>0</v>
      </c>
      <c r="Q69" s="275">
        <f>IF(Q$6=0,0,Q$6/WWP_fec!Q$6)</f>
        <v>0</v>
      </c>
    </row>
    <row r="70" spans="1:17" x14ac:dyDescent="0.25">
      <c r="A70" s="76" t="s">
        <v>82</v>
      </c>
      <c r="B70" s="274">
        <f>IF(B$7=0,0,B$7/WWP_fec!B$7)</f>
        <v>0</v>
      </c>
      <c r="C70" s="274">
        <f>IF(C$7=0,0,C$7/WWP_fec!C$7)</f>
        <v>0</v>
      </c>
      <c r="D70" s="274">
        <f>IF(D$7=0,0,D$7/WWP_fec!D$7)</f>
        <v>0</v>
      </c>
      <c r="E70" s="274">
        <f>IF(E$7=0,0,E$7/WWP_fec!E$7)</f>
        <v>0</v>
      </c>
      <c r="F70" s="274">
        <f>IF(F$7=0,0,F$7/WWP_fec!F$7)</f>
        <v>0</v>
      </c>
      <c r="G70" s="274">
        <f>IF(G$7=0,0,G$7/WWP_fec!G$7)</f>
        <v>0</v>
      </c>
      <c r="H70" s="274">
        <f>IF(H$7=0,0,H$7/WWP_fec!H$7)</f>
        <v>0</v>
      </c>
      <c r="I70" s="274">
        <f>IF(I$7=0,0,I$7/WWP_fec!I$7)</f>
        <v>0</v>
      </c>
      <c r="J70" s="274">
        <f>IF(J$7=0,0,J$7/WWP_fec!J$7)</f>
        <v>0</v>
      </c>
      <c r="K70" s="274">
        <f>IF(K$7=0,0,K$7/WWP_fec!K$7)</f>
        <v>0</v>
      </c>
      <c r="L70" s="274">
        <f>IF(L$7=0,0,L$7/WWP_fec!L$7)</f>
        <v>0</v>
      </c>
      <c r="M70" s="274">
        <f>IF(M$7=0,0,M$7/WWP_fec!M$7)</f>
        <v>0</v>
      </c>
      <c r="N70" s="274">
        <f>IF(N$7=0,0,N$7/WWP_fec!N$7)</f>
        <v>0</v>
      </c>
      <c r="O70" s="274">
        <f>IF(O$7=0,0,O$7/WWP_fec!O$7)</f>
        <v>0</v>
      </c>
      <c r="P70" s="274">
        <f>IF(P$7=0,0,P$7/WWP_fec!P$7)</f>
        <v>0</v>
      </c>
      <c r="Q70" s="274">
        <f>IF(Q$7=0,0,Q$7/WWP_fec!Q$7)</f>
        <v>0</v>
      </c>
    </row>
    <row r="71" spans="1:17" x14ac:dyDescent="0.25">
      <c r="A71" s="76" t="s">
        <v>81</v>
      </c>
      <c r="B71" s="274">
        <f>IF(B$8=0,0,B$8/WWP_fec!B$8)</f>
        <v>0</v>
      </c>
      <c r="C71" s="274">
        <f>IF(C$8=0,0,C$8/WWP_fec!C$8)</f>
        <v>0</v>
      </c>
      <c r="D71" s="274">
        <f>IF(D$8=0,0,D$8/WWP_fec!D$8)</f>
        <v>0</v>
      </c>
      <c r="E71" s="274">
        <f>IF(E$8=0,0,E$8/WWP_fec!E$8)</f>
        <v>0</v>
      </c>
      <c r="F71" s="274">
        <f>IF(F$8=0,0,F$8/WWP_fec!F$8)</f>
        <v>0</v>
      </c>
      <c r="G71" s="274">
        <f>IF(G$8=0,0,G$8/WWP_fec!G$8)</f>
        <v>0</v>
      </c>
      <c r="H71" s="274">
        <f>IF(H$8=0,0,H$8/WWP_fec!H$8)</f>
        <v>0</v>
      </c>
      <c r="I71" s="274">
        <f>IF(I$8=0,0,I$8/WWP_fec!I$8)</f>
        <v>0</v>
      </c>
      <c r="J71" s="274">
        <f>IF(J$8=0,0,J$8/WWP_fec!J$8)</f>
        <v>0</v>
      </c>
      <c r="K71" s="274">
        <f>IF(K$8=0,0,K$8/WWP_fec!K$8)</f>
        <v>0</v>
      </c>
      <c r="L71" s="274">
        <f>IF(L$8=0,0,L$8/WWP_fec!L$8)</f>
        <v>0</v>
      </c>
      <c r="M71" s="274">
        <f>IF(M$8=0,0,M$8/WWP_fec!M$8)</f>
        <v>0</v>
      </c>
      <c r="N71" s="274">
        <f>IF(N$8=0,0,N$8/WWP_fec!N$8)</f>
        <v>0</v>
      </c>
      <c r="O71" s="274">
        <f>IF(O$8=0,0,O$8/WWP_fec!O$8)</f>
        <v>0</v>
      </c>
      <c r="P71" s="274">
        <f>IF(P$8=0,0,P$8/WWP_fec!P$8)</f>
        <v>0</v>
      </c>
      <c r="Q71" s="274">
        <f>IF(Q$8=0,0,Q$8/WWP_fec!Q$8)</f>
        <v>0</v>
      </c>
    </row>
    <row r="72" spans="1:17" x14ac:dyDescent="0.25">
      <c r="A72" s="76" t="s">
        <v>80</v>
      </c>
      <c r="B72" s="274">
        <f>IF(B$9=0,0,B$9/WWP_fec!B$9)</f>
        <v>0</v>
      </c>
      <c r="C72" s="274">
        <f>IF(C$9=0,0,C$9/WWP_fec!C$9)</f>
        <v>0</v>
      </c>
      <c r="D72" s="274">
        <f>IF(D$9=0,0,D$9/WWP_fec!D$9)</f>
        <v>0</v>
      </c>
      <c r="E72" s="274">
        <f>IF(E$9=0,0,E$9/WWP_fec!E$9)</f>
        <v>0</v>
      </c>
      <c r="F72" s="274">
        <f>IF(F$9=0,0,F$9/WWP_fec!F$9)</f>
        <v>0</v>
      </c>
      <c r="G72" s="274">
        <f>IF(G$9=0,0,G$9/WWP_fec!G$9)</f>
        <v>0</v>
      </c>
      <c r="H72" s="274">
        <f>IF(H$9=0,0,H$9/WWP_fec!H$9)</f>
        <v>0</v>
      </c>
      <c r="I72" s="274">
        <f>IF(I$9=0,0,I$9/WWP_fec!I$9)</f>
        <v>0</v>
      </c>
      <c r="J72" s="274">
        <f>IF(J$9=0,0,J$9/WWP_fec!J$9)</f>
        <v>0</v>
      </c>
      <c r="K72" s="274">
        <f>IF(K$9=0,0,K$9/WWP_fec!K$9)</f>
        <v>0</v>
      </c>
      <c r="L72" s="274">
        <f>IF(L$9=0,0,L$9/WWP_fec!L$9)</f>
        <v>0</v>
      </c>
      <c r="M72" s="274">
        <f>IF(M$9=0,0,M$9/WWP_fec!M$9)</f>
        <v>0</v>
      </c>
      <c r="N72" s="274">
        <f>IF(N$9=0,0,N$9/WWP_fec!N$9)</f>
        <v>0</v>
      </c>
      <c r="O72" s="274">
        <f>IF(O$9=0,0,O$9/WWP_fec!O$9)</f>
        <v>0</v>
      </c>
      <c r="P72" s="274">
        <f>IF(P$9=0,0,P$9/WWP_fec!P$9)</f>
        <v>0</v>
      </c>
      <c r="Q72" s="274">
        <f>IF(Q$9=0,0,Q$9/WWP_fec!Q$9)</f>
        <v>0</v>
      </c>
    </row>
    <row r="73" spans="1:17" x14ac:dyDescent="0.25">
      <c r="A73" s="129" t="s">
        <v>79</v>
      </c>
      <c r="B73" s="273">
        <f>IF(B$10=0,0,B$10/WWP_fec!B$10)</f>
        <v>0</v>
      </c>
      <c r="C73" s="273">
        <f>IF(C$10=0,0,C$10/WWP_fec!C$10)</f>
        <v>0</v>
      </c>
      <c r="D73" s="273">
        <f>IF(D$10=0,0,D$10/WWP_fec!D$10)</f>
        <v>0</v>
      </c>
      <c r="E73" s="273">
        <f>IF(E$10=0,0,E$10/WWP_fec!E$10)</f>
        <v>0</v>
      </c>
      <c r="F73" s="273">
        <f>IF(F$10=0,0,F$10/WWP_fec!F$10)</f>
        <v>0</v>
      </c>
      <c r="G73" s="273">
        <f>IF(G$10=0,0,G$10/WWP_fec!G$10)</f>
        <v>0</v>
      </c>
      <c r="H73" s="273">
        <f>IF(H$10=0,0,H$10/WWP_fec!H$10)</f>
        <v>0</v>
      </c>
      <c r="I73" s="273">
        <f>IF(I$10=0,0,I$10/WWP_fec!I$10)</f>
        <v>0</v>
      </c>
      <c r="J73" s="273">
        <f>IF(J$10=0,0,J$10/WWP_fec!J$10)</f>
        <v>0</v>
      </c>
      <c r="K73" s="273">
        <f>IF(K$10=0,0,K$10/WWP_fec!K$10)</f>
        <v>0</v>
      </c>
      <c r="L73" s="273">
        <f>IF(L$10=0,0,L$10/WWP_fec!L$10)</f>
        <v>0</v>
      </c>
      <c r="M73" s="273">
        <f>IF(M$10=0,0,M$10/WWP_fec!M$10)</f>
        <v>0</v>
      </c>
      <c r="N73" s="273">
        <f>IF(N$10=0,0,N$10/WWP_fec!N$10)</f>
        <v>0</v>
      </c>
      <c r="O73" s="273">
        <f>IF(O$10=0,0,O$10/WWP_fec!O$10)</f>
        <v>0</v>
      </c>
      <c r="P73" s="273">
        <f>IF(P$10=0,0,P$10/WWP_fec!P$10)</f>
        <v>0</v>
      </c>
      <c r="Q73" s="273">
        <f>IF(Q$10=0,0,Q$10/WWP_fec!Q$10)</f>
        <v>0</v>
      </c>
    </row>
    <row r="74" spans="1:17" x14ac:dyDescent="0.25">
      <c r="A74" s="127" t="s">
        <v>314</v>
      </c>
      <c r="B74" s="296">
        <f>IF(B$15=0,0,B$15/WWP_fec!B$15)</f>
        <v>0</v>
      </c>
      <c r="C74" s="296">
        <f>IF(C$15=0,0,C$15/WWP_fec!C$15)</f>
        <v>0</v>
      </c>
      <c r="D74" s="296">
        <f>IF(D$15=0,0,D$15/WWP_fec!D$15)</f>
        <v>0</v>
      </c>
      <c r="E74" s="296">
        <f>IF(E$15=0,0,E$15/WWP_fec!E$15)</f>
        <v>0</v>
      </c>
      <c r="F74" s="296">
        <f>IF(F$15=0,0,F$15/WWP_fec!F$15)</f>
        <v>0</v>
      </c>
      <c r="G74" s="296">
        <f>IF(G$15=0,0,G$15/WWP_fec!G$15)</f>
        <v>0</v>
      </c>
      <c r="H74" s="296">
        <f>IF(H$15=0,0,H$15/WWP_fec!H$15)</f>
        <v>0</v>
      </c>
      <c r="I74" s="296">
        <f>IF(I$15=0,0,I$15/WWP_fec!I$15)</f>
        <v>0</v>
      </c>
      <c r="J74" s="296">
        <f>IF(J$15=0,0,J$15/WWP_fec!J$15)</f>
        <v>0</v>
      </c>
      <c r="K74" s="296">
        <f>IF(K$15=0,0,K$15/WWP_fec!K$15)</f>
        <v>0</v>
      </c>
      <c r="L74" s="296">
        <f>IF(L$15=0,0,L$15/WWP_fec!L$15)</f>
        <v>0</v>
      </c>
      <c r="M74" s="296">
        <f>IF(M$15=0,0,M$15/WWP_fec!M$15)</f>
        <v>0</v>
      </c>
      <c r="N74" s="296">
        <f>IF(N$15=0,0,N$15/WWP_fec!N$15)</f>
        <v>0</v>
      </c>
      <c r="O74" s="296">
        <f>IF(O$15=0,0,O$15/WWP_fec!O$15)</f>
        <v>0</v>
      </c>
      <c r="P74" s="296">
        <f>IF(P$15=0,0,P$15/WWP_fec!P$15)</f>
        <v>0</v>
      </c>
      <c r="Q74" s="296">
        <f>IF(Q$15=0,0,Q$15/WWP_fec!Q$15)</f>
        <v>0</v>
      </c>
    </row>
    <row r="75" spans="1:17" x14ac:dyDescent="0.25">
      <c r="A75" s="127" t="s">
        <v>313</v>
      </c>
      <c r="B75" s="296">
        <f>IF(B$26=0,0,B$26/WWP_fec!B$26)</f>
        <v>0</v>
      </c>
      <c r="C75" s="296">
        <f>IF(C$26=0,0,C$26/WWP_fec!C$26)</f>
        <v>0</v>
      </c>
      <c r="D75" s="296">
        <f>IF(D$26=0,0,D$26/WWP_fec!D$26)</f>
        <v>0</v>
      </c>
      <c r="E75" s="296">
        <f>IF(E$26=0,0,E$26/WWP_fec!E$26)</f>
        <v>0</v>
      </c>
      <c r="F75" s="296">
        <f>IF(F$26=0,0,F$26/WWP_fec!F$26)</f>
        <v>0</v>
      </c>
      <c r="G75" s="296">
        <f>IF(G$26=0,0,G$26/WWP_fec!G$26)</f>
        <v>0</v>
      </c>
      <c r="H75" s="296">
        <f>IF(H$26=0,0,H$26/WWP_fec!H$26)</f>
        <v>0</v>
      </c>
      <c r="I75" s="296">
        <f>IF(I$26=0,0,I$26/WWP_fec!I$26)</f>
        <v>0</v>
      </c>
      <c r="J75" s="296">
        <f>IF(J$26=0,0,J$26/WWP_fec!J$26)</f>
        <v>0</v>
      </c>
      <c r="K75" s="296">
        <f>IF(K$26=0,0,K$26/WWP_fec!K$26)</f>
        <v>0</v>
      </c>
      <c r="L75" s="296">
        <f>IF(L$26=0,0,L$26/WWP_fec!L$26)</f>
        <v>0</v>
      </c>
      <c r="M75" s="296">
        <f>IF(M$26=0,0,M$26/WWP_fec!M$26)</f>
        <v>0</v>
      </c>
      <c r="N75" s="296">
        <f>IF(N$26=0,0,N$26/WWP_fec!N$26)</f>
        <v>0</v>
      </c>
      <c r="O75" s="296">
        <f>IF(O$26=0,0,O$26/WWP_fec!O$26)</f>
        <v>0</v>
      </c>
      <c r="P75" s="296">
        <f>IF(P$26=0,0,P$26/WWP_fec!P$26)</f>
        <v>0</v>
      </c>
      <c r="Q75" s="296">
        <f>IF(Q$26=0,0,Q$26/WWP_fec!Q$26)</f>
        <v>0</v>
      </c>
    </row>
    <row r="76" spans="1:17" x14ac:dyDescent="0.25">
      <c r="A76" s="127" t="s">
        <v>312</v>
      </c>
      <c r="B76" s="296">
        <f>IF(B$27=0,0,B$27/WWP_fec!B$27)</f>
        <v>0</v>
      </c>
      <c r="C76" s="296">
        <f>IF(C$27=0,0,C$27/WWP_fec!C$27)</f>
        <v>0</v>
      </c>
      <c r="D76" s="296">
        <f>IF(D$27=0,0,D$27/WWP_fec!D$27)</f>
        <v>0</v>
      </c>
      <c r="E76" s="296">
        <f>IF(E$27=0,0,E$27/WWP_fec!E$27)</f>
        <v>0</v>
      </c>
      <c r="F76" s="296">
        <f>IF(F$27=0,0,F$27/WWP_fec!F$27)</f>
        <v>0</v>
      </c>
      <c r="G76" s="296">
        <f>IF(G$27=0,0,G$27/WWP_fec!G$27)</f>
        <v>0</v>
      </c>
      <c r="H76" s="296">
        <f>IF(H$27=0,0,H$27/WWP_fec!H$27)</f>
        <v>0</v>
      </c>
      <c r="I76" s="296">
        <f>IF(I$27=0,0,I$27/WWP_fec!I$27)</f>
        <v>0</v>
      </c>
      <c r="J76" s="296">
        <f>IF(J$27=0,0,J$27/WWP_fec!J$27)</f>
        <v>0</v>
      </c>
      <c r="K76" s="296">
        <f>IF(K$27=0,0,K$27/WWP_fec!K$27)</f>
        <v>0</v>
      </c>
      <c r="L76" s="296">
        <f>IF(L$27=0,0,L$27/WWP_fec!L$27)</f>
        <v>0</v>
      </c>
      <c r="M76" s="296">
        <f>IF(M$27=0,0,M$27/WWP_fec!M$27)</f>
        <v>0</v>
      </c>
      <c r="N76" s="296">
        <f>IF(N$27=0,0,N$27/WWP_fec!N$27)</f>
        <v>0</v>
      </c>
      <c r="O76" s="296">
        <f>IF(O$27=0,0,O$27/WWP_fec!O$27)</f>
        <v>0</v>
      </c>
      <c r="P76" s="296">
        <f>IF(P$27=0,0,P$27/WWP_fec!P$27)</f>
        <v>0</v>
      </c>
      <c r="Q76" s="296">
        <f>IF(Q$27=0,0,Q$27/WWP_fec!Q$27)</f>
        <v>0</v>
      </c>
    </row>
    <row r="77" spans="1:17" x14ac:dyDescent="0.25">
      <c r="A77" s="72" t="s">
        <v>311</v>
      </c>
      <c r="B77" s="295">
        <f>IF(B$47=0,0,B$47/WWP_fec!B$47)</f>
        <v>0</v>
      </c>
      <c r="C77" s="295">
        <f>IF(C$47=0,0,C$47/WWP_fec!C$47)</f>
        <v>0</v>
      </c>
      <c r="D77" s="295">
        <f>IF(D$47=0,0,D$47/WWP_fec!D$47)</f>
        <v>0</v>
      </c>
      <c r="E77" s="295">
        <f>IF(E$47=0,0,E$47/WWP_fec!E$47)</f>
        <v>0</v>
      </c>
      <c r="F77" s="295">
        <f>IF(F$47=0,0,F$47/WWP_fec!F$47)</f>
        <v>0</v>
      </c>
      <c r="G77" s="295">
        <f>IF(G$47=0,0,G$47/WWP_fec!G$47)</f>
        <v>0</v>
      </c>
      <c r="H77" s="295">
        <f>IF(H$47=0,0,H$47/WWP_fec!H$47)</f>
        <v>0</v>
      </c>
      <c r="I77" s="295">
        <f>IF(I$47=0,0,I$47/WWP_fec!I$47)</f>
        <v>0</v>
      </c>
      <c r="J77" s="295">
        <f>IF(J$47=0,0,J$47/WWP_fec!J$47)</f>
        <v>0</v>
      </c>
      <c r="K77" s="295">
        <f>IF(K$47=0,0,K$47/WWP_fec!K$47)</f>
        <v>0</v>
      </c>
      <c r="L77" s="295">
        <f>IF(L$47=0,0,L$47/WWP_fec!L$47)</f>
        <v>0</v>
      </c>
      <c r="M77" s="295">
        <f>IF(M$47=0,0,M$47/WWP_fec!M$47)</f>
        <v>0</v>
      </c>
      <c r="N77" s="295">
        <f>IF(N$47=0,0,N$47/WWP_fec!N$47)</f>
        <v>0</v>
      </c>
      <c r="O77" s="295">
        <f>IF(O$47=0,0,O$47/WWP_fec!O$47)</f>
        <v>0</v>
      </c>
      <c r="P77" s="295">
        <f>IF(P$47=0,0,P$47/WWP_fec!P$47)</f>
        <v>0</v>
      </c>
      <c r="Q77" s="295">
        <f>IF(Q$47=0,0,Q$47/WWP_fec!Q$47)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6" tint="-0.249977111117893"/>
    <pageSetUpPr fitToPage="1"/>
  </sheetPr>
  <dimension ref="A1:Q39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351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x14ac:dyDescent="0.25">
      <c r="A3" s="31" t="s">
        <v>78</v>
      </c>
      <c r="B3" s="46">
        <v>919.41534828084468</v>
      </c>
      <c r="C3" s="46">
        <v>752.52703973545124</v>
      </c>
      <c r="D3" s="46">
        <v>795.20237864984495</v>
      </c>
      <c r="E3" s="46">
        <v>817.46534237217327</v>
      </c>
      <c r="F3" s="46">
        <v>716.12272905580016</v>
      </c>
      <c r="G3" s="46">
        <v>677.4888822761161</v>
      </c>
      <c r="H3" s="46">
        <v>660.12955869004588</v>
      </c>
      <c r="I3" s="46">
        <v>728.15116306795551</v>
      </c>
      <c r="J3" s="46">
        <v>647.04320897863215</v>
      </c>
      <c r="K3" s="46">
        <v>584.53661755941653</v>
      </c>
      <c r="L3" s="46">
        <v>324.59648600357343</v>
      </c>
      <c r="M3" s="46">
        <v>331.28012326899596</v>
      </c>
      <c r="N3" s="46">
        <v>317.80620442257862</v>
      </c>
      <c r="O3" s="46">
        <v>283.79947980658613</v>
      </c>
      <c r="P3" s="46">
        <v>291.10580317961075</v>
      </c>
      <c r="Q3" s="46">
        <v>271.57290147544825</v>
      </c>
    </row>
    <row r="5" spans="1:17" x14ac:dyDescent="0.25">
      <c r="A5" s="31" t="s">
        <v>257</v>
      </c>
      <c r="B5" s="46">
        <v>188.4710585708593</v>
      </c>
      <c r="C5" s="46">
        <v>180.57917072004241</v>
      </c>
      <c r="D5" s="46">
        <v>190.96515198607696</v>
      </c>
      <c r="E5" s="46">
        <v>207.93016548825696</v>
      </c>
      <c r="F5" s="46">
        <v>206.19016410341791</v>
      </c>
      <c r="G5" s="46">
        <v>180.66750288946565</v>
      </c>
      <c r="H5" s="46">
        <v>198.28672981320244</v>
      </c>
      <c r="I5" s="46">
        <v>198.30991533165536</v>
      </c>
      <c r="J5" s="46">
        <v>208.74570413733096</v>
      </c>
      <c r="K5" s="46">
        <v>298.91923495424123</v>
      </c>
      <c r="L5" s="46">
        <v>74.370009208063891</v>
      </c>
      <c r="M5" s="46">
        <v>60.743104974938262</v>
      </c>
      <c r="N5" s="46">
        <v>73.387026358495007</v>
      </c>
      <c r="O5" s="46">
        <v>74.122991654329169</v>
      </c>
      <c r="P5" s="46">
        <v>86.959183800996712</v>
      </c>
      <c r="Q5" s="46">
        <v>91.609121001872964</v>
      </c>
    </row>
    <row r="6" spans="1:17" x14ac:dyDescent="0.25">
      <c r="A6" s="294" t="s">
        <v>256</v>
      </c>
      <c r="B6" s="293">
        <v>235.5888232135741</v>
      </c>
      <c r="C6" s="293">
        <v>233.4320411185343</v>
      </c>
      <c r="D6" s="293">
        <v>205.11776894060009</v>
      </c>
      <c r="E6" s="293">
        <v>1257.2330358694931</v>
      </c>
      <c r="F6" s="293">
        <v>1175.1068372881562</v>
      </c>
      <c r="G6" s="293">
        <v>1079.2540694657291</v>
      </c>
      <c r="H6" s="293">
        <v>841.88097528758783</v>
      </c>
      <c r="I6" s="293">
        <v>654.2623794793127</v>
      </c>
      <c r="J6" s="293">
        <v>862.9784746010954</v>
      </c>
      <c r="K6" s="293">
        <v>1020.4310416672434</v>
      </c>
      <c r="L6" s="293">
        <v>101.57761139558268</v>
      </c>
      <c r="M6" s="293">
        <v>73.048283835651816</v>
      </c>
      <c r="N6" s="293">
        <v>82.736076657486223</v>
      </c>
      <c r="O6" s="293">
        <v>79.801570152942588</v>
      </c>
      <c r="P6" s="293">
        <v>92.660960327526439</v>
      </c>
      <c r="Q6" s="293">
        <v>97.821322108994082</v>
      </c>
    </row>
    <row r="7" spans="1:17" x14ac:dyDescent="0.25">
      <c r="A7" s="292" t="s">
        <v>255</v>
      </c>
      <c r="B7" s="291"/>
      <c r="C7" s="291">
        <v>0</v>
      </c>
      <c r="D7" s="291">
        <v>0</v>
      </c>
      <c r="E7" s="291">
        <v>1052.1152669288929</v>
      </c>
      <c r="F7" s="291">
        <v>0</v>
      </c>
      <c r="G7" s="291">
        <v>0</v>
      </c>
      <c r="H7" s="291">
        <v>0</v>
      </c>
      <c r="I7" s="291">
        <v>0</v>
      </c>
      <c r="J7" s="291">
        <v>208.7160951217827</v>
      </c>
      <c r="K7" s="291">
        <v>157.45256706614805</v>
      </c>
      <c r="L7" s="291">
        <v>0</v>
      </c>
      <c r="M7" s="291">
        <v>0</v>
      </c>
      <c r="N7" s="291">
        <v>9.6877928218344067</v>
      </c>
      <c r="O7" s="291">
        <v>11.884065660281834</v>
      </c>
      <c r="P7" s="291">
        <v>24.020969629754429</v>
      </c>
      <c r="Q7" s="291">
        <v>16.836705113264852</v>
      </c>
    </row>
    <row r="8" spans="1:17" x14ac:dyDescent="0.25">
      <c r="A8" s="290" t="s">
        <v>254</v>
      </c>
      <c r="B8" s="289"/>
      <c r="C8" s="289">
        <f>B6+C7-C6</f>
        <v>2.1567820950398016</v>
      </c>
      <c r="D8" s="289">
        <f t="shared" ref="D8:Q8" si="0">C6+D7-D6</f>
        <v>28.314272177934214</v>
      </c>
      <c r="E8" s="289">
        <f t="shared" si="0"/>
        <v>0</v>
      </c>
      <c r="F8" s="289">
        <f t="shared" si="0"/>
        <v>82.126198581336894</v>
      </c>
      <c r="G8" s="289">
        <f t="shared" si="0"/>
        <v>95.85276782242704</v>
      </c>
      <c r="H8" s="289">
        <f t="shared" si="0"/>
        <v>237.37309417814129</v>
      </c>
      <c r="I8" s="289">
        <f t="shared" si="0"/>
        <v>187.61859580827513</v>
      </c>
      <c r="J8" s="289">
        <f t="shared" si="0"/>
        <v>0</v>
      </c>
      <c r="K8" s="289">
        <f t="shared" si="0"/>
        <v>0</v>
      </c>
      <c r="L8" s="289">
        <f t="shared" si="0"/>
        <v>918.85343027166073</v>
      </c>
      <c r="M8" s="289">
        <f t="shared" si="0"/>
        <v>28.529327559930863</v>
      </c>
      <c r="N8" s="289">
        <f t="shared" si="0"/>
        <v>0</v>
      </c>
      <c r="O8" s="289">
        <f t="shared" si="0"/>
        <v>14.818572164825468</v>
      </c>
      <c r="P8" s="289">
        <f t="shared" si="0"/>
        <v>11.161579455170582</v>
      </c>
      <c r="Q8" s="289">
        <f t="shared" si="0"/>
        <v>11.676343331797213</v>
      </c>
    </row>
    <row r="9" spans="1:17" x14ac:dyDescent="0.25">
      <c r="A9" s="288" t="s">
        <v>253</v>
      </c>
      <c r="B9" s="287">
        <f>B6-B5</f>
        <v>47.117764642714803</v>
      </c>
      <c r="C9" s="287">
        <f t="shared" ref="C9:Q9" si="1">C6-C5</f>
        <v>52.852870398491888</v>
      </c>
      <c r="D9" s="287">
        <f t="shared" si="1"/>
        <v>14.152616954523126</v>
      </c>
      <c r="E9" s="287">
        <f t="shared" si="1"/>
        <v>1049.3028703812361</v>
      </c>
      <c r="F9" s="287">
        <f t="shared" si="1"/>
        <v>968.91667318473822</v>
      </c>
      <c r="G9" s="287">
        <f t="shared" si="1"/>
        <v>898.58656657626352</v>
      </c>
      <c r="H9" s="287">
        <f t="shared" si="1"/>
        <v>643.59424547438539</v>
      </c>
      <c r="I9" s="287">
        <f t="shared" si="1"/>
        <v>455.95246414765734</v>
      </c>
      <c r="J9" s="287">
        <f t="shared" si="1"/>
        <v>654.23277046376438</v>
      </c>
      <c r="K9" s="287">
        <f t="shared" si="1"/>
        <v>721.51180671300222</v>
      </c>
      <c r="L9" s="287">
        <f t="shared" si="1"/>
        <v>27.207602187518788</v>
      </c>
      <c r="M9" s="287">
        <f t="shared" si="1"/>
        <v>12.305178860713553</v>
      </c>
      <c r="N9" s="287">
        <f t="shared" si="1"/>
        <v>9.3490502989912159</v>
      </c>
      <c r="O9" s="287">
        <f t="shared" si="1"/>
        <v>5.6785784986134189</v>
      </c>
      <c r="P9" s="287">
        <f t="shared" si="1"/>
        <v>5.7017765265297271</v>
      </c>
      <c r="Q9" s="287">
        <f t="shared" si="1"/>
        <v>6.2122011071211176</v>
      </c>
    </row>
    <row r="11" spans="1:17" x14ac:dyDescent="0.25">
      <c r="A11" s="31" t="s">
        <v>347</v>
      </c>
      <c r="B11" s="217"/>
      <c r="C11" s="217"/>
      <c r="D11" s="217"/>
      <c r="E11" s="217"/>
      <c r="F11" s="217"/>
      <c r="G11" s="217"/>
      <c r="H11" s="217"/>
      <c r="I11" s="217"/>
      <c r="J11" s="217"/>
      <c r="K11" s="217"/>
      <c r="L11" s="217"/>
      <c r="M11" s="217"/>
      <c r="N11" s="217"/>
      <c r="O11" s="217"/>
      <c r="P11" s="217"/>
      <c r="Q11" s="217"/>
    </row>
    <row r="12" spans="1:17" x14ac:dyDescent="0.25">
      <c r="A12" s="50" t="s">
        <v>69</v>
      </c>
      <c r="B12" s="38">
        <v>43.326645648227803</v>
      </c>
      <c r="C12" s="38">
        <v>41.512420000000006</v>
      </c>
      <c r="D12" s="38">
        <v>43.9</v>
      </c>
      <c r="E12" s="38">
        <v>47.8</v>
      </c>
      <c r="F12" s="38">
        <v>47.4</v>
      </c>
      <c r="G12" s="38">
        <v>41.532726229683021</v>
      </c>
      <c r="H12" s="38">
        <v>45.583120000000008</v>
      </c>
      <c r="I12" s="38">
        <v>45.588450000000009</v>
      </c>
      <c r="J12" s="38">
        <v>47.987480000000005</v>
      </c>
      <c r="K12" s="38">
        <v>74.719410000000011</v>
      </c>
      <c r="L12" s="38">
        <v>19.387706017112727</v>
      </c>
      <c r="M12" s="38">
        <v>14.961492364314612</v>
      </c>
      <c r="N12" s="38">
        <v>18.837854439700209</v>
      </c>
      <c r="O12" s="38">
        <v>18.081893710490871</v>
      </c>
      <c r="P12" s="38">
        <v>20.203954510137571</v>
      </c>
      <c r="Q12" s="38">
        <v>20.554745633999829</v>
      </c>
    </row>
    <row r="13" spans="1:17" x14ac:dyDescent="0.25">
      <c r="A13" s="55" t="s">
        <v>33</v>
      </c>
      <c r="B13" s="54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v>0</v>
      </c>
      <c r="P13" s="54">
        <v>0</v>
      </c>
      <c r="Q13" s="54">
        <v>0</v>
      </c>
    </row>
    <row r="14" spans="1:17" x14ac:dyDescent="0.25">
      <c r="A14" s="52" t="s">
        <v>32</v>
      </c>
      <c r="B14" s="51">
        <v>0</v>
      </c>
      <c r="C14" s="51">
        <v>0</v>
      </c>
      <c r="D14" s="51">
        <v>0</v>
      </c>
      <c r="E14" s="51">
        <v>0</v>
      </c>
      <c r="F14" s="51">
        <v>0</v>
      </c>
      <c r="G14" s="51">
        <v>0</v>
      </c>
      <c r="H14" s="51">
        <v>0</v>
      </c>
      <c r="I14" s="51">
        <v>0</v>
      </c>
      <c r="J14" s="51">
        <v>0</v>
      </c>
      <c r="K14" s="51">
        <v>30.960509999999996</v>
      </c>
      <c r="L14" s="51">
        <v>9.9837584790293192</v>
      </c>
      <c r="M14" s="51">
        <v>5.2069946593542582</v>
      </c>
      <c r="N14" s="51">
        <v>9.1000110705486517</v>
      </c>
      <c r="O14" s="51">
        <v>8.1451115638564673</v>
      </c>
      <c r="P14" s="51">
        <v>10.118856268040478</v>
      </c>
      <c r="Q14" s="51">
        <v>10.13171038722416</v>
      </c>
    </row>
    <row r="15" spans="1:17" x14ac:dyDescent="0.25">
      <c r="A15" s="53" t="s">
        <v>31</v>
      </c>
      <c r="B15" s="51">
        <v>0</v>
      </c>
      <c r="C15" s="51">
        <v>0</v>
      </c>
      <c r="D15" s="51">
        <v>0</v>
      </c>
      <c r="E15" s="51">
        <v>0</v>
      </c>
      <c r="F15" s="51">
        <v>0</v>
      </c>
      <c r="G15" s="51">
        <v>0</v>
      </c>
      <c r="H15" s="51">
        <v>0</v>
      </c>
      <c r="I15" s="51">
        <v>0</v>
      </c>
      <c r="J15" s="51">
        <v>0</v>
      </c>
      <c r="K15" s="51">
        <v>0</v>
      </c>
      <c r="L15" s="51">
        <v>0</v>
      </c>
      <c r="M15" s="51">
        <v>0</v>
      </c>
      <c r="N15" s="51">
        <v>0</v>
      </c>
      <c r="O15" s="51">
        <v>0</v>
      </c>
      <c r="P15" s="51">
        <v>0</v>
      </c>
      <c r="Q15" s="51">
        <v>0</v>
      </c>
    </row>
    <row r="16" spans="1:17" x14ac:dyDescent="0.25">
      <c r="A16" s="53" t="s">
        <v>30</v>
      </c>
      <c r="B16" s="51">
        <v>0</v>
      </c>
      <c r="C16" s="51">
        <v>0</v>
      </c>
      <c r="D16" s="51">
        <v>0</v>
      </c>
      <c r="E16" s="51">
        <v>0</v>
      </c>
      <c r="F16" s="51">
        <v>0</v>
      </c>
      <c r="G16" s="51">
        <v>0</v>
      </c>
      <c r="H16" s="51">
        <v>0</v>
      </c>
      <c r="I16" s="51">
        <v>0</v>
      </c>
      <c r="J16" s="51">
        <v>0</v>
      </c>
      <c r="K16" s="51">
        <v>3.3053099999999986</v>
      </c>
      <c r="L16" s="51">
        <v>2.1973822489729602</v>
      </c>
      <c r="M16" s="51">
        <v>2.197447728999208</v>
      </c>
      <c r="N16" s="51">
        <v>2.1973822489729602</v>
      </c>
      <c r="O16" s="51">
        <v>2.1976319486637514</v>
      </c>
      <c r="P16" s="51">
        <v>2.1963286145822849</v>
      </c>
      <c r="Q16" s="51">
        <v>2.1972508324321929</v>
      </c>
    </row>
    <row r="17" spans="1:17" x14ac:dyDescent="0.25">
      <c r="A17" s="53" t="s">
        <v>76</v>
      </c>
      <c r="B17" s="51">
        <v>0</v>
      </c>
      <c r="C17" s="51">
        <v>0</v>
      </c>
      <c r="D17" s="51">
        <v>0</v>
      </c>
      <c r="E17" s="51">
        <v>0</v>
      </c>
      <c r="F17" s="51">
        <v>0</v>
      </c>
      <c r="G17" s="51">
        <v>0</v>
      </c>
      <c r="H17" s="51">
        <v>0</v>
      </c>
      <c r="I17" s="51">
        <v>0</v>
      </c>
      <c r="J17" s="51">
        <v>0</v>
      </c>
      <c r="K17" s="51">
        <v>26.657989999999998</v>
      </c>
      <c r="L17" s="51">
        <v>2.0540747109964599</v>
      </c>
      <c r="M17" s="51">
        <v>2.054134874268442</v>
      </c>
      <c r="N17" s="51">
        <v>3.081110855880155</v>
      </c>
      <c r="O17" s="51">
        <v>3.0811855588720505</v>
      </c>
      <c r="P17" s="51">
        <v>4.1056901364535747</v>
      </c>
      <c r="Q17" s="51">
        <v>4.1084126743695322</v>
      </c>
    </row>
    <row r="18" spans="1:17" x14ac:dyDescent="0.25">
      <c r="A18" s="53" t="s">
        <v>29</v>
      </c>
      <c r="B18" s="51">
        <v>0</v>
      </c>
      <c r="C18" s="51">
        <v>0</v>
      </c>
      <c r="D18" s="51">
        <v>0</v>
      </c>
      <c r="E18" s="51">
        <v>0</v>
      </c>
      <c r="F18" s="51">
        <v>0</v>
      </c>
      <c r="G18" s="51">
        <v>0</v>
      </c>
      <c r="H18" s="51">
        <v>0</v>
      </c>
      <c r="I18" s="51">
        <v>0</v>
      </c>
      <c r="J18" s="51">
        <v>0</v>
      </c>
      <c r="K18" s="51">
        <v>0</v>
      </c>
      <c r="L18" s="51">
        <v>5.7323015190598996</v>
      </c>
      <c r="M18" s="51">
        <v>0.95541205608660817</v>
      </c>
      <c r="N18" s="51">
        <v>3.821517965695536</v>
      </c>
      <c r="O18" s="51">
        <v>2.8662940563206663</v>
      </c>
      <c r="P18" s="51">
        <v>3.8168375170046183</v>
      </c>
      <c r="Q18" s="51">
        <v>3.8260468804224352</v>
      </c>
    </row>
    <row r="19" spans="1:17" x14ac:dyDescent="0.25">
      <c r="A19" s="53" t="s">
        <v>28</v>
      </c>
      <c r="B19" s="51">
        <v>0</v>
      </c>
      <c r="C19" s="51">
        <v>0</v>
      </c>
      <c r="D19" s="51">
        <v>0</v>
      </c>
      <c r="E19" s="51">
        <v>0</v>
      </c>
      <c r="F19" s="51">
        <v>0</v>
      </c>
      <c r="G19" s="51">
        <v>0</v>
      </c>
      <c r="H19" s="51">
        <v>0</v>
      </c>
      <c r="I19" s="51">
        <v>0</v>
      </c>
      <c r="J19" s="51">
        <v>0</v>
      </c>
      <c r="K19" s="51">
        <v>0.99721000000000004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</row>
    <row r="20" spans="1:17" x14ac:dyDescent="0.25">
      <c r="A20" s="52" t="s">
        <v>27</v>
      </c>
      <c r="B20" s="51">
        <v>0</v>
      </c>
      <c r="C20" s="51">
        <v>0</v>
      </c>
      <c r="D20" s="51">
        <v>0</v>
      </c>
      <c r="E20" s="51">
        <v>0</v>
      </c>
      <c r="F20" s="51">
        <v>0</v>
      </c>
      <c r="G20" s="51">
        <v>0</v>
      </c>
      <c r="H20" s="51">
        <v>0</v>
      </c>
      <c r="I20" s="51">
        <v>0</v>
      </c>
      <c r="J20" s="51">
        <v>0</v>
      </c>
      <c r="K20" s="51">
        <v>0</v>
      </c>
      <c r="L20" s="51">
        <v>0</v>
      </c>
      <c r="M20" s="51">
        <v>0</v>
      </c>
      <c r="N20" s="51">
        <v>0</v>
      </c>
      <c r="O20" s="51">
        <v>0</v>
      </c>
      <c r="P20" s="51">
        <v>0</v>
      </c>
      <c r="Q20" s="51">
        <v>0</v>
      </c>
    </row>
    <row r="21" spans="1:17" x14ac:dyDescent="0.25">
      <c r="A21" s="53" t="s">
        <v>66</v>
      </c>
      <c r="B21" s="51">
        <v>0</v>
      </c>
      <c r="C21" s="51">
        <v>0</v>
      </c>
      <c r="D21" s="51">
        <v>0</v>
      </c>
      <c r="E21" s="51">
        <v>0</v>
      </c>
      <c r="F21" s="51">
        <v>0</v>
      </c>
      <c r="G21" s="51">
        <v>0</v>
      </c>
      <c r="H21" s="51">
        <v>0</v>
      </c>
      <c r="I21" s="51">
        <v>0</v>
      </c>
      <c r="J21" s="51">
        <v>0</v>
      </c>
      <c r="K21" s="51">
        <v>0</v>
      </c>
      <c r="L21" s="51">
        <v>0</v>
      </c>
      <c r="M21" s="51">
        <v>0</v>
      </c>
      <c r="N21" s="51">
        <v>0</v>
      </c>
      <c r="O21" s="51">
        <v>0</v>
      </c>
      <c r="P21" s="51">
        <v>0</v>
      </c>
      <c r="Q21" s="51">
        <v>0</v>
      </c>
    </row>
    <row r="22" spans="1:17" x14ac:dyDescent="0.25">
      <c r="A22" s="53" t="s">
        <v>25</v>
      </c>
      <c r="B22" s="51">
        <v>0</v>
      </c>
      <c r="C22" s="51">
        <v>0</v>
      </c>
      <c r="D22" s="51">
        <v>0</v>
      </c>
      <c r="E22" s="51">
        <v>0</v>
      </c>
      <c r="F22" s="51">
        <v>0</v>
      </c>
      <c r="G22" s="51">
        <v>0</v>
      </c>
      <c r="H22" s="51">
        <v>0</v>
      </c>
      <c r="I22" s="51">
        <v>0</v>
      </c>
      <c r="J22" s="51">
        <v>0</v>
      </c>
      <c r="K22" s="51">
        <v>0</v>
      </c>
      <c r="L22" s="51">
        <v>0</v>
      </c>
      <c r="M22" s="51">
        <v>0</v>
      </c>
      <c r="N22" s="51">
        <v>0</v>
      </c>
      <c r="O22" s="51">
        <v>0</v>
      </c>
      <c r="P22" s="51">
        <v>0</v>
      </c>
      <c r="Q22" s="51">
        <v>0</v>
      </c>
    </row>
    <row r="23" spans="1:17" x14ac:dyDescent="0.25">
      <c r="A23" s="52" t="s">
        <v>24</v>
      </c>
      <c r="B23" s="51">
        <v>0</v>
      </c>
      <c r="C23" s="51">
        <v>0</v>
      </c>
      <c r="D23" s="51">
        <v>0</v>
      </c>
      <c r="E23" s="51">
        <v>0</v>
      </c>
      <c r="F23" s="51">
        <v>0</v>
      </c>
      <c r="G23" s="51">
        <v>0</v>
      </c>
      <c r="H23" s="51">
        <v>0</v>
      </c>
      <c r="I23" s="51">
        <v>0</v>
      </c>
      <c r="J23" s="51">
        <v>0</v>
      </c>
      <c r="K23" s="51">
        <v>0</v>
      </c>
      <c r="L23" s="51">
        <v>0</v>
      </c>
      <c r="M23" s="51">
        <v>0</v>
      </c>
      <c r="N23" s="51">
        <v>0</v>
      </c>
      <c r="O23" s="51">
        <v>2.3695076435496176E-2</v>
      </c>
      <c r="P23" s="51">
        <v>2.3869039892194799E-2</v>
      </c>
      <c r="Q23" s="51">
        <v>2.3780353381893882E-2</v>
      </c>
    </row>
    <row r="24" spans="1:17" x14ac:dyDescent="0.25">
      <c r="A24" s="53" t="s">
        <v>23</v>
      </c>
      <c r="B24" s="51">
        <v>0</v>
      </c>
      <c r="C24" s="51">
        <v>0</v>
      </c>
      <c r="D24" s="51">
        <v>0</v>
      </c>
      <c r="E24" s="51">
        <v>0</v>
      </c>
      <c r="F24" s="51">
        <v>0</v>
      </c>
      <c r="G24" s="51">
        <v>0</v>
      </c>
      <c r="H24" s="51">
        <v>0</v>
      </c>
      <c r="I24" s="51">
        <v>0</v>
      </c>
      <c r="J24" s="51">
        <v>0</v>
      </c>
      <c r="K24" s="51">
        <v>0</v>
      </c>
      <c r="L24" s="51">
        <v>0</v>
      </c>
      <c r="M24" s="51">
        <v>0</v>
      </c>
      <c r="N24" s="51">
        <v>0</v>
      </c>
      <c r="O24" s="51">
        <v>0</v>
      </c>
      <c r="P24" s="51">
        <v>0</v>
      </c>
      <c r="Q24" s="51">
        <v>0</v>
      </c>
    </row>
    <row r="25" spans="1:17" x14ac:dyDescent="0.25">
      <c r="A25" s="53" t="s">
        <v>74</v>
      </c>
      <c r="B25" s="51">
        <v>0</v>
      </c>
      <c r="C25" s="51">
        <v>0</v>
      </c>
      <c r="D25" s="51">
        <v>0</v>
      </c>
      <c r="E25" s="51">
        <v>0</v>
      </c>
      <c r="F25" s="51">
        <v>0</v>
      </c>
      <c r="G25" s="51">
        <v>0</v>
      </c>
      <c r="H25" s="51">
        <v>0</v>
      </c>
      <c r="I25" s="51">
        <v>0</v>
      </c>
      <c r="J25" s="51">
        <v>0</v>
      </c>
      <c r="K25" s="51">
        <v>0</v>
      </c>
      <c r="L25" s="51">
        <v>0</v>
      </c>
      <c r="M25" s="51">
        <v>0</v>
      </c>
      <c r="N25" s="51">
        <v>0</v>
      </c>
      <c r="O25" s="51">
        <v>0</v>
      </c>
      <c r="P25" s="51">
        <v>0</v>
      </c>
      <c r="Q25" s="51">
        <v>0</v>
      </c>
    </row>
    <row r="26" spans="1:17" x14ac:dyDescent="0.25">
      <c r="A26" s="53" t="s">
        <v>73</v>
      </c>
      <c r="B26" s="51">
        <v>0</v>
      </c>
      <c r="C26" s="51">
        <v>0</v>
      </c>
      <c r="D26" s="51">
        <v>0</v>
      </c>
      <c r="E26" s="51">
        <v>0</v>
      </c>
      <c r="F26" s="51">
        <v>0</v>
      </c>
      <c r="G26" s="51">
        <v>0</v>
      </c>
      <c r="H26" s="51">
        <v>0</v>
      </c>
      <c r="I26" s="51">
        <v>0</v>
      </c>
      <c r="J26" s="51">
        <v>0</v>
      </c>
      <c r="K26" s="51">
        <v>0</v>
      </c>
      <c r="L26" s="51">
        <v>0</v>
      </c>
      <c r="M26" s="51">
        <v>0</v>
      </c>
      <c r="N26" s="51">
        <v>0</v>
      </c>
      <c r="O26" s="51">
        <v>2.3695076435496176E-2</v>
      </c>
      <c r="P26" s="51">
        <v>2.3869039892194799E-2</v>
      </c>
      <c r="Q26" s="51">
        <v>2.3780353381893882E-2</v>
      </c>
    </row>
    <row r="27" spans="1:17" x14ac:dyDescent="0.25">
      <c r="A27" s="53" t="s">
        <v>72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71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22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63" t="s">
        <v>21</v>
      </c>
      <c r="B30" s="62">
        <v>43.326645648227803</v>
      </c>
      <c r="C30" s="62">
        <v>41.512420000000006</v>
      </c>
      <c r="D30" s="62">
        <v>43.9</v>
      </c>
      <c r="E30" s="62">
        <v>47.8</v>
      </c>
      <c r="F30" s="62">
        <v>47.4</v>
      </c>
      <c r="G30" s="62">
        <v>41.532726229683021</v>
      </c>
      <c r="H30" s="62">
        <v>45.583120000000008</v>
      </c>
      <c r="I30" s="62">
        <v>45.588450000000009</v>
      </c>
      <c r="J30" s="62">
        <v>47.987480000000005</v>
      </c>
      <c r="K30" s="62">
        <v>43.758900000000011</v>
      </c>
      <c r="L30" s="62">
        <v>9.4039475380834094</v>
      </c>
      <c r="M30" s="62">
        <v>9.7544977049603538</v>
      </c>
      <c r="N30" s="62">
        <v>9.7378433691515536</v>
      </c>
      <c r="O30" s="62">
        <v>9.9130870701989071</v>
      </c>
      <c r="P30" s="62">
        <v>10.061229202204897</v>
      </c>
      <c r="Q30" s="62">
        <v>10.399254893393772</v>
      </c>
    </row>
    <row r="32" spans="1:17" x14ac:dyDescent="0.25">
      <c r="A32" s="31" t="s">
        <v>63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94.43836175749199</v>
      </c>
      <c r="L32" s="70">
        <v>30.753799999999973</v>
      </c>
      <c r="M32" s="70">
        <v>15.274251899467094</v>
      </c>
      <c r="N32" s="70">
        <v>27.748043162297812</v>
      </c>
      <c r="O32" s="70">
        <v>24.653452043627631</v>
      </c>
      <c r="P32" s="70">
        <v>30.90876623511241</v>
      </c>
      <c r="Q32" s="70">
        <v>30.949492776709974</v>
      </c>
    </row>
    <row r="34" spans="1:17" x14ac:dyDescent="0.25">
      <c r="A34" s="184" t="s">
        <v>252</v>
      </c>
      <c r="B34" s="190">
        <f t="shared" ref="B34:Q34" si="2">IF(B$12=0,"",B$12/B$3*1000)</f>
        <v>47.124127010976586</v>
      </c>
      <c r="C34" s="190">
        <f t="shared" si="2"/>
        <v>55.164024424416141</v>
      </c>
      <c r="D34" s="190">
        <f t="shared" si="2"/>
        <v>55.206072288838918</v>
      </c>
      <c r="E34" s="190">
        <f t="shared" si="2"/>
        <v>58.473426972807069</v>
      </c>
      <c r="F34" s="190">
        <f t="shared" si="2"/>
        <v>66.189771776265744</v>
      </c>
      <c r="G34" s="190">
        <f t="shared" si="2"/>
        <v>61.303922936931713</v>
      </c>
      <c r="H34" s="190">
        <f t="shared" si="2"/>
        <v>69.051778397038717</v>
      </c>
      <c r="I34" s="190">
        <f t="shared" si="2"/>
        <v>62.608497125679136</v>
      </c>
      <c r="J34" s="190">
        <f t="shared" si="2"/>
        <v>74.164258791540362</v>
      </c>
      <c r="K34" s="190">
        <f t="shared" si="2"/>
        <v>127.82673960097118</v>
      </c>
      <c r="L34" s="190">
        <f t="shared" si="2"/>
        <v>59.728638026288706</v>
      </c>
      <c r="M34" s="190">
        <f t="shared" si="2"/>
        <v>45.162662391809235</v>
      </c>
      <c r="N34" s="190">
        <f t="shared" si="2"/>
        <v>59.274659139920395</v>
      </c>
      <c r="O34" s="190">
        <f t="shared" si="2"/>
        <v>63.713625278009559</v>
      </c>
      <c r="P34" s="190">
        <f t="shared" si="2"/>
        <v>69.404162642789487</v>
      </c>
      <c r="Q34" s="190">
        <f t="shared" si="2"/>
        <v>75.687763846563669</v>
      </c>
    </row>
    <row r="35" spans="1:17" x14ac:dyDescent="0.25">
      <c r="A35" s="286" t="s">
        <v>251</v>
      </c>
      <c r="B35" s="285">
        <f t="shared" ref="B35:Q35" si="3">IF(B$12=0,"",B$12/B$5*1000)</f>
        <v>229.88487450946386</v>
      </c>
      <c r="C35" s="285">
        <f t="shared" si="3"/>
        <v>229.88487450946388</v>
      </c>
      <c r="D35" s="285">
        <f t="shared" si="3"/>
        <v>229.88487450946388</v>
      </c>
      <c r="E35" s="285">
        <f t="shared" si="3"/>
        <v>229.88487450946383</v>
      </c>
      <c r="F35" s="285">
        <f t="shared" si="3"/>
        <v>229.88487450946391</v>
      </c>
      <c r="G35" s="285">
        <f t="shared" si="3"/>
        <v>229.88487450946391</v>
      </c>
      <c r="H35" s="285">
        <f t="shared" si="3"/>
        <v>229.88487450946386</v>
      </c>
      <c r="I35" s="285">
        <f t="shared" si="3"/>
        <v>229.88487450946394</v>
      </c>
      <c r="J35" s="285">
        <f t="shared" si="3"/>
        <v>229.88487450946388</v>
      </c>
      <c r="K35" s="285">
        <f t="shared" si="3"/>
        <v>249.96521221338637</v>
      </c>
      <c r="L35" s="285">
        <f t="shared" si="3"/>
        <v>260.69253215865587</v>
      </c>
      <c r="M35" s="285">
        <f t="shared" si="3"/>
        <v>246.30766521545959</v>
      </c>
      <c r="N35" s="285">
        <f t="shared" si="3"/>
        <v>256.69188921318937</v>
      </c>
      <c r="O35" s="285">
        <f t="shared" si="3"/>
        <v>243.94446725538759</v>
      </c>
      <c r="P35" s="285">
        <f t="shared" si="3"/>
        <v>232.33836412694109</v>
      </c>
      <c r="Q35" s="285">
        <f t="shared" si="3"/>
        <v>224.37444447894643</v>
      </c>
    </row>
    <row r="36" spans="1:17" x14ac:dyDescent="0.25">
      <c r="A36" s="286" t="s">
        <v>250</v>
      </c>
      <c r="B36" s="285">
        <f>IF(OIS_ued!B$5=0,"",OIS_ued!B$5/B$5*1000)</f>
        <v>48.374702318002448</v>
      </c>
      <c r="C36" s="285">
        <f>IF(OIS_ued!C$5=0,"",OIS_ued!C$5/C$5*1000)</f>
        <v>48.374702318002456</v>
      </c>
      <c r="D36" s="285">
        <f>IF(OIS_ued!D$5=0,"",OIS_ued!D$5/D$5*1000)</f>
        <v>48.374702318002448</v>
      </c>
      <c r="E36" s="285">
        <f>IF(OIS_ued!E$5=0,"",OIS_ued!E$5/E$5*1000)</f>
        <v>48.374702318002448</v>
      </c>
      <c r="F36" s="285">
        <f>IF(OIS_ued!F$5=0,"",OIS_ued!F$5/F$5*1000)</f>
        <v>48.374702318002448</v>
      </c>
      <c r="G36" s="285">
        <f>IF(OIS_ued!G$5=0,"",OIS_ued!G$5/G$5*1000)</f>
        <v>48.374702318002448</v>
      </c>
      <c r="H36" s="285">
        <f>IF(OIS_ued!H$5=0,"",OIS_ued!H$5/H$5*1000)</f>
        <v>48.374702318002448</v>
      </c>
      <c r="I36" s="285">
        <f>IF(OIS_ued!I$5=0,"",OIS_ued!I$5/I$5*1000)</f>
        <v>48.374702318002448</v>
      </c>
      <c r="J36" s="285">
        <f>IF(OIS_ued!J$5=0,"",OIS_ued!J$5/J$5*1000)</f>
        <v>48.374702318002448</v>
      </c>
      <c r="K36" s="285">
        <f>IF(OIS_ued!K$5=0,"",OIS_ued!K$5/K$5*1000)</f>
        <v>48.374702318002441</v>
      </c>
      <c r="L36" s="285">
        <f>IF(OIS_ued!L$5=0,"",OIS_ued!L$5/L$5*1000)</f>
        <v>48.374702318002441</v>
      </c>
      <c r="M36" s="285">
        <f>IF(OIS_ued!M$5=0,"",OIS_ued!M$5/M$5*1000)</f>
        <v>48.374702318002448</v>
      </c>
      <c r="N36" s="285">
        <f>IF(OIS_ued!N$5=0,"",OIS_ued!N$5/N$5*1000)</f>
        <v>48.374702318002448</v>
      </c>
      <c r="O36" s="285">
        <f>IF(OIS_ued!O$5=0,"",OIS_ued!O$5/O$5*1000)</f>
        <v>48.374702318002448</v>
      </c>
      <c r="P36" s="285">
        <f>IF(OIS_ued!P$5=0,"",OIS_ued!P$5/P$5*1000)</f>
        <v>48.374702318002441</v>
      </c>
      <c r="Q36" s="285">
        <f>IF(OIS_ued!Q$5=0,"",OIS_ued!Q$5/Q$5*1000)</f>
        <v>48.374702318002441</v>
      </c>
    </row>
    <row r="37" spans="1:17" x14ac:dyDescent="0.25">
      <c r="A37" s="284" t="s">
        <v>60</v>
      </c>
      <c r="B37" s="283">
        <f t="shared" ref="B37:Q37" si="4">IF(B$12=0,"",B$32/B$12)</f>
        <v>0</v>
      </c>
      <c r="C37" s="283">
        <f t="shared" si="4"/>
        <v>0</v>
      </c>
      <c r="D37" s="283">
        <f t="shared" si="4"/>
        <v>0</v>
      </c>
      <c r="E37" s="283">
        <f t="shared" si="4"/>
        <v>0</v>
      </c>
      <c r="F37" s="283">
        <f t="shared" si="4"/>
        <v>0</v>
      </c>
      <c r="G37" s="283">
        <f t="shared" si="4"/>
        <v>0</v>
      </c>
      <c r="H37" s="283">
        <f t="shared" si="4"/>
        <v>0</v>
      </c>
      <c r="I37" s="283">
        <f t="shared" si="4"/>
        <v>0</v>
      </c>
      <c r="J37" s="283">
        <f t="shared" si="4"/>
        <v>0</v>
      </c>
      <c r="K37" s="283">
        <f t="shared" si="4"/>
        <v>1.2639066844544407</v>
      </c>
      <c r="L37" s="283">
        <f t="shared" si="4"/>
        <v>1.5862526475723773</v>
      </c>
      <c r="M37" s="283">
        <f t="shared" si="4"/>
        <v>1.0209043006898471</v>
      </c>
      <c r="N37" s="283">
        <f t="shared" si="4"/>
        <v>1.472993819498873</v>
      </c>
      <c r="O37" s="283">
        <f t="shared" si="4"/>
        <v>1.3634330805364723</v>
      </c>
      <c r="P37" s="283">
        <f t="shared" si="4"/>
        <v>1.5298374493767333</v>
      </c>
      <c r="Q37" s="283">
        <f t="shared" si="4"/>
        <v>1.5057103273278205</v>
      </c>
    </row>
    <row r="39" spans="1:17" x14ac:dyDescent="0.25">
      <c r="A39" s="331" t="s">
        <v>348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352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tr">
        <f>FBT_fec!$A$3</f>
        <v>Detailed split of energy consumption (ktoe)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43.32664564822781</v>
      </c>
      <c r="C5" s="96">
        <v>41.512420000000006</v>
      </c>
      <c r="D5" s="96">
        <v>43.900000000000006</v>
      </c>
      <c r="E5" s="96">
        <v>47.800000000000004</v>
      </c>
      <c r="F5" s="96">
        <v>47.4</v>
      </c>
      <c r="G5" s="96">
        <v>41.532726229683014</v>
      </c>
      <c r="H5" s="96">
        <v>45.583120000000008</v>
      </c>
      <c r="I5" s="96">
        <v>45.588450000000009</v>
      </c>
      <c r="J5" s="96">
        <v>47.987480000000005</v>
      </c>
      <c r="K5" s="96">
        <v>74.719410000000011</v>
      </c>
      <c r="L5" s="96">
        <v>19.387706017112727</v>
      </c>
      <c r="M5" s="96">
        <v>14.961492364314612</v>
      </c>
      <c r="N5" s="96">
        <v>18.837854439700209</v>
      </c>
      <c r="O5" s="96">
        <v>18.081893710490867</v>
      </c>
      <c r="P5" s="96">
        <v>20.203954510137571</v>
      </c>
      <c r="Q5" s="96">
        <v>20.554745633999829</v>
      </c>
    </row>
    <row r="6" spans="1:17" x14ac:dyDescent="0.25">
      <c r="A6" s="132" t="s">
        <v>83</v>
      </c>
      <c r="B6" s="160">
        <v>0.49468488636054853</v>
      </c>
      <c r="C6" s="160">
        <v>0.47397084318461047</v>
      </c>
      <c r="D6" s="160">
        <v>0.50123119817645889</v>
      </c>
      <c r="E6" s="160">
        <v>0.54575971008735158</v>
      </c>
      <c r="F6" s="160">
        <v>0.54119268322469594</v>
      </c>
      <c r="G6" s="160">
        <v>0.47420269092571443</v>
      </c>
      <c r="H6" s="160">
        <v>0.52044833380914146</v>
      </c>
      <c r="I6" s="160">
        <v>0.52050918944208635</v>
      </c>
      <c r="J6" s="160">
        <v>0.54790027557787835</v>
      </c>
      <c r="K6" s="160">
        <v>0.85311388157945534</v>
      </c>
      <c r="L6" s="160">
        <v>0.24162547366144471</v>
      </c>
      <c r="M6" s="160">
        <v>0.19109346029921476</v>
      </c>
      <c r="N6" s="160">
        <v>0.23776761661356621</v>
      </c>
      <c r="O6" s="160">
        <v>0.23162793418186112</v>
      </c>
      <c r="P6" s="160">
        <v>0.26351910563783809</v>
      </c>
      <c r="Q6" s="160">
        <v>0.26998351614050414</v>
      </c>
    </row>
    <row r="7" spans="1:17" x14ac:dyDescent="0.25">
      <c r="A7" s="76" t="s">
        <v>82</v>
      </c>
      <c r="B7" s="159">
        <v>0.32978992424036568</v>
      </c>
      <c r="C7" s="159">
        <v>0.31598056212307363</v>
      </c>
      <c r="D7" s="159">
        <v>0.33415413211763922</v>
      </c>
      <c r="E7" s="159">
        <v>0.36383980672490102</v>
      </c>
      <c r="F7" s="159">
        <v>0.36079512214979725</v>
      </c>
      <c r="G7" s="159">
        <v>0.3161351272838096</v>
      </c>
      <c r="H7" s="159">
        <v>0.34696555587276101</v>
      </c>
      <c r="I7" s="159">
        <v>0.34700612629472427</v>
      </c>
      <c r="J7" s="159">
        <v>0.36526685038525225</v>
      </c>
      <c r="K7" s="159">
        <v>0.56874258771963693</v>
      </c>
      <c r="L7" s="159">
        <v>0.1586789288372282</v>
      </c>
      <c r="M7" s="159">
        <v>0.1249903766557636</v>
      </c>
      <c r="N7" s="159">
        <v>0.15581984539512336</v>
      </c>
      <c r="O7" s="159">
        <v>0.15143106774613155</v>
      </c>
      <c r="P7" s="159">
        <v>0.1717826015761563</v>
      </c>
      <c r="Q7" s="159">
        <v>0.1758003878342119</v>
      </c>
    </row>
    <row r="8" spans="1:17" x14ac:dyDescent="0.25">
      <c r="A8" s="76" t="s">
        <v>81</v>
      </c>
      <c r="B8" s="159">
        <v>0.65957984848073137</v>
      </c>
      <c r="C8" s="159">
        <v>0.63196112424614725</v>
      </c>
      <c r="D8" s="159">
        <v>0.66830826423527845</v>
      </c>
      <c r="E8" s="159">
        <v>0.72767961344980203</v>
      </c>
      <c r="F8" s="159">
        <v>0.72159024429959451</v>
      </c>
      <c r="G8" s="159">
        <v>0.63227025456761921</v>
      </c>
      <c r="H8" s="159">
        <v>0.69393111174552202</v>
      </c>
      <c r="I8" s="159">
        <v>0.69401225258944854</v>
      </c>
      <c r="J8" s="159">
        <v>0.7305337007705045</v>
      </c>
      <c r="K8" s="159">
        <v>1.1374851754392739</v>
      </c>
      <c r="L8" s="159">
        <v>0.31194723706605276</v>
      </c>
      <c r="M8" s="159">
        <v>0.24456891033817313</v>
      </c>
      <c r="N8" s="159">
        <v>0.30558291800892495</v>
      </c>
      <c r="O8" s="159">
        <v>0.29614013664826744</v>
      </c>
      <c r="P8" s="159">
        <v>0.33479739824190718</v>
      </c>
      <c r="Q8" s="159">
        <v>0.3421763740846443</v>
      </c>
    </row>
    <row r="9" spans="1:17" x14ac:dyDescent="0.25">
      <c r="A9" s="76" t="s">
        <v>80</v>
      </c>
      <c r="B9" s="159">
        <v>0.16489496212018284</v>
      </c>
      <c r="C9" s="159">
        <v>0.15799028106153681</v>
      </c>
      <c r="D9" s="159">
        <v>0.16707706605881961</v>
      </c>
      <c r="E9" s="159">
        <v>0.18191990336245051</v>
      </c>
      <c r="F9" s="159">
        <v>0.18039756107489863</v>
      </c>
      <c r="G9" s="159">
        <v>0.1580675636419048</v>
      </c>
      <c r="H9" s="159">
        <v>0.17348277793638051</v>
      </c>
      <c r="I9" s="159">
        <v>0.17350306314736214</v>
      </c>
      <c r="J9" s="159">
        <v>0.18263342519262613</v>
      </c>
      <c r="K9" s="159">
        <v>0.28437129385981846</v>
      </c>
      <c r="L9" s="159">
        <v>0.12262442928584313</v>
      </c>
      <c r="M9" s="159">
        <v>0.10578993211471432</v>
      </c>
      <c r="N9" s="159">
        <v>0.12636410494813574</v>
      </c>
      <c r="O9" s="159">
        <v>0.12949152462503122</v>
      </c>
      <c r="P9" s="159">
        <v>0.15603374007132148</v>
      </c>
      <c r="Q9" s="159">
        <v>0.16329540658734171</v>
      </c>
    </row>
    <row r="10" spans="1:17" x14ac:dyDescent="0.25">
      <c r="A10" s="129" t="s">
        <v>79</v>
      </c>
      <c r="B10" s="158">
        <v>0.49468488636054853</v>
      </c>
      <c r="C10" s="158">
        <v>0.47397084318461047</v>
      </c>
      <c r="D10" s="158">
        <v>0.50123119817645889</v>
      </c>
      <c r="E10" s="158">
        <v>0.54575971008735158</v>
      </c>
      <c r="F10" s="158">
        <v>0.54119268322469594</v>
      </c>
      <c r="G10" s="158">
        <v>0.47420269092571443</v>
      </c>
      <c r="H10" s="158">
        <v>0.52044833380914146</v>
      </c>
      <c r="I10" s="158">
        <v>0.52050918944208635</v>
      </c>
      <c r="J10" s="158">
        <v>0.54790027557787835</v>
      </c>
      <c r="K10" s="158">
        <v>0.85311388157945534</v>
      </c>
      <c r="L10" s="158">
        <v>0.27769627771746891</v>
      </c>
      <c r="M10" s="158">
        <v>0.22717241345490857</v>
      </c>
      <c r="N10" s="158">
        <v>0.27814610182237792</v>
      </c>
      <c r="O10" s="158">
        <v>0.27644125980849898</v>
      </c>
      <c r="P10" s="158">
        <v>0.3219711383738742</v>
      </c>
      <c r="Q10" s="158">
        <v>0.33281286003236732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0.17062277631589107</v>
      </c>
      <c r="L11" s="91">
        <v>4.1110933921084107E-2</v>
      </c>
      <c r="M11" s="91">
        <v>3.10029014287042E-2</v>
      </c>
      <c r="N11" s="91">
        <v>3.9477826280950902E-2</v>
      </c>
      <c r="O11" s="91">
        <v>3.7362921711044654E-2</v>
      </c>
      <c r="P11" s="91">
        <v>4.1013414580360397E-2</v>
      </c>
      <c r="Q11" s="91">
        <v>4.1430834449728199E-2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0.49468488636054853</v>
      </c>
      <c r="C14" s="157">
        <v>0.47397084318461047</v>
      </c>
      <c r="D14" s="157">
        <v>0.50123119817645889</v>
      </c>
      <c r="E14" s="157">
        <v>0.54575971008735158</v>
      </c>
      <c r="F14" s="157">
        <v>0.54119268322469594</v>
      </c>
      <c r="G14" s="157">
        <v>0.47420269092571443</v>
      </c>
      <c r="H14" s="157">
        <v>0.52044833380914146</v>
      </c>
      <c r="I14" s="157">
        <v>0.52050918944208635</v>
      </c>
      <c r="J14" s="157">
        <v>0.54790027557787835</v>
      </c>
      <c r="K14" s="157">
        <v>0.68249110526356427</v>
      </c>
      <c r="L14" s="157">
        <v>0.23658534379638479</v>
      </c>
      <c r="M14" s="157">
        <v>0.19616951202620436</v>
      </c>
      <c r="N14" s="157">
        <v>0.23866827554142703</v>
      </c>
      <c r="O14" s="157">
        <v>0.23907833809745432</v>
      </c>
      <c r="P14" s="157">
        <v>0.2809577237935138</v>
      </c>
      <c r="Q14" s="157">
        <v>0.29138202558263909</v>
      </c>
    </row>
    <row r="15" spans="1:17" x14ac:dyDescent="0.25">
      <c r="A15" s="156" t="s">
        <v>324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30.789887223684111</v>
      </c>
      <c r="L15" s="204">
        <v>9.9426475451082332</v>
      </c>
      <c r="M15" s="204">
        <v>5.1759917579255532</v>
      </c>
      <c r="N15" s="204">
        <v>9.0605332442677042</v>
      </c>
      <c r="O15" s="204">
        <v>8.1314437185809183</v>
      </c>
      <c r="P15" s="204">
        <v>10.101711893352313</v>
      </c>
      <c r="Q15" s="204">
        <v>10.114059906156328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3.3053099999999986</v>
      </c>
      <c r="L18" s="87">
        <v>2.1973822489729602</v>
      </c>
      <c r="M18" s="87">
        <v>2.197447728999208</v>
      </c>
      <c r="N18" s="87">
        <v>2.1973822489729602</v>
      </c>
      <c r="O18" s="87">
        <v>2.1976319486637514</v>
      </c>
      <c r="P18" s="87">
        <v>2.1963286145822849</v>
      </c>
      <c r="Q18" s="87">
        <v>2.1972508324321929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26.487367223684114</v>
      </c>
      <c r="L19" s="87">
        <v>2.012963777075373</v>
      </c>
      <c r="M19" s="87">
        <v>2.023131972839737</v>
      </c>
      <c r="N19" s="87">
        <v>3.0416330295992076</v>
      </c>
      <c r="O19" s="87">
        <v>3.0675177135965006</v>
      </c>
      <c r="P19" s="87">
        <v>4.0885457617654097</v>
      </c>
      <c r="Q19" s="87">
        <v>4.0907621933016998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5.7323015190598996</v>
      </c>
      <c r="M20" s="87">
        <v>0.95541205608660817</v>
      </c>
      <c r="N20" s="87">
        <v>3.821517965695536</v>
      </c>
      <c r="O20" s="87">
        <v>2.8662940563206663</v>
      </c>
      <c r="P20" s="87">
        <v>3.8168375170046183</v>
      </c>
      <c r="Q20" s="87">
        <v>3.8260468804224352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0.99721000000000004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1.4324525614144494</v>
      </c>
      <c r="C26" s="204">
        <v>1.3724711772591311</v>
      </c>
      <c r="D26" s="204">
        <v>1.45140863099949</v>
      </c>
      <c r="E26" s="204">
        <v>1.5803492610882828</v>
      </c>
      <c r="F26" s="204">
        <v>1.5671245810791758</v>
      </c>
      <c r="G26" s="204">
        <v>1.3731425357335045</v>
      </c>
      <c r="H26" s="204">
        <v>1.5070554395418105</v>
      </c>
      <c r="I26" s="204">
        <v>1.5072316584029319</v>
      </c>
      <c r="J26" s="204">
        <v>1.5865476686085516</v>
      </c>
      <c r="K26" s="204">
        <v>2.4703507192981689</v>
      </c>
      <c r="L26" s="204">
        <v>0.59522197080502492</v>
      </c>
      <c r="M26" s="204">
        <v>0.44887348276958361</v>
      </c>
      <c r="N26" s="204">
        <v>0.57157712853598808</v>
      </c>
      <c r="O26" s="204">
        <v>0.54095662089730012</v>
      </c>
      <c r="P26" s="204">
        <v>0.59381004340175547</v>
      </c>
      <c r="Q26" s="204">
        <v>0.59985362970838674</v>
      </c>
    </row>
    <row r="27" spans="1:17" x14ac:dyDescent="0.25">
      <c r="A27" s="152" t="s">
        <v>332</v>
      </c>
      <c r="B27" s="151">
        <v>0</v>
      </c>
      <c r="C27" s="151">
        <v>0</v>
      </c>
      <c r="D27" s="151">
        <v>0</v>
      </c>
      <c r="E27" s="151">
        <v>0</v>
      </c>
      <c r="F27" s="151">
        <v>0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331</v>
      </c>
      <c r="B33" s="151">
        <v>1.4324525614144494</v>
      </c>
      <c r="C33" s="151">
        <v>1.3724711772591311</v>
      </c>
      <c r="D33" s="151">
        <v>1.45140863099949</v>
      </c>
      <c r="E33" s="151">
        <v>1.5803492610882828</v>
      </c>
      <c r="F33" s="151">
        <v>1.5671245810791758</v>
      </c>
      <c r="G33" s="151">
        <v>1.3731425357335045</v>
      </c>
      <c r="H33" s="151">
        <v>1.5070554395418105</v>
      </c>
      <c r="I33" s="151">
        <v>1.5072316584029319</v>
      </c>
      <c r="J33" s="151">
        <v>1.5865476686085516</v>
      </c>
      <c r="K33" s="151">
        <v>2.4703507192981689</v>
      </c>
      <c r="L33" s="151">
        <v>0.59522197080502492</v>
      </c>
      <c r="M33" s="151">
        <v>0.44887348276958361</v>
      </c>
      <c r="N33" s="151">
        <v>0.57157712853598808</v>
      </c>
      <c r="O33" s="151">
        <v>0.54095662089730012</v>
      </c>
      <c r="P33" s="151">
        <v>0.59381004340175547</v>
      </c>
      <c r="Q33" s="151">
        <v>0.59985362970838674</v>
      </c>
    </row>
    <row r="34" spans="1:17" x14ac:dyDescent="0.25">
      <c r="A34" s="156" t="s">
        <v>322</v>
      </c>
      <c r="B34" s="204">
        <v>2.967223162929931</v>
      </c>
      <c r="C34" s="204">
        <v>2.8429760100367716</v>
      </c>
      <c r="D34" s="204">
        <v>3.006489307070372</v>
      </c>
      <c r="E34" s="204">
        <v>3.2735806122543001</v>
      </c>
      <c r="F34" s="204">
        <v>3.2461866322354358</v>
      </c>
      <c r="G34" s="204">
        <v>2.844366681162259</v>
      </c>
      <c r="H34" s="204">
        <v>3.1217576961937503</v>
      </c>
      <c r="I34" s="204">
        <v>3.1221227209775018</v>
      </c>
      <c r="J34" s="204">
        <v>3.2864201706891425</v>
      </c>
      <c r="K34" s="204">
        <v>5.1171550614033503</v>
      </c>
      <c r="L34" s="204">
        <v>1.2329597966675516</v>
      </c>
      <c r="M34" s="204">
        <v>0.92980935716556601</v>
      </c>
      <c r="N34" s="204">
        <v>1.1839811948245469</v>
      </c>
      <c r="O34" s="204">
        <v>1.1205530004301218</v>
      </c>
      <c r="P34" s="204">
        <v>1.2300350899036365</v>
      </c>
      <c r="Q34" s="204">
        <v>1.2425539472530867</v>
      </c>
    </row>
    <row r="35" spans="1:17" x14ac:dyDescent="0.25">
      <c r="A35" s="152" t="s">
        <v>330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0</v>
      </c>
      <c r="C38" s="83">
        <v>0</v>
      </c>
      <c r="D38" s="83">
        <v>0</v>
      </c>
      <c r="E38" s="83">
        <v>0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0</v>
      </c>
      <c r="P38" s="83">
        <v>0</v>
      </c>
      <c r="Q38" s="83">
        <v>0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2" t="s">
        <v>329</v>
      </c>
      <c r="B41" s="151">
        <v>0</v>
      </c>
      <c r="C41" s="151">
        <v>0</v>
      </c>
      <c r="D41" s="151">
        <v>0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2.967223162929931</v>
      </c>
      <c r="C52" s="151">
        <v>2.8429760100367716</v>
      </c>
      <c r="D52" s="151">
        <v>3.006489307070372</v>
      </c>
      <c r="E52" s="151">
        <v>3.2735806122543001</v>
      </c>
      <c r="F52" s="151">
        <v>3.2461866322354358</v>
      </c>
      <c r="G52" s="151">
        <v>2.844366681162259</v>
      </c>
      <c r="H52" s="151">
        <v>3.1217576961937503</v>
      </c>
      <c r="I52" s="151">
        <v>3.1221227209775018</v>
      </c>
      <c r="J52" s="151">
        <v>3.2864201706891425</v>
      </c>
      <c r="K52" s="151">
        <v>5.1171550614033503</v>
      </c>
      <c r="L52" s="151">
        <v>1.2329597966675516</v>
      </c>
      <c r="M52" s="151">
        <v>0.92980935716556601</v>
      </c>
      <c r="N52" s="151">
        <v>1.1839811948245469</v>
      </c>
      <c r="O52" s="151">
        <v>1.1205530004301218</v>
      </c>
      <c r="P52" s="151">
        <v>1.2300350899036365</v>
      </c>
      <c r="Q52" s="151">
        <v>1.2425539472530867</v>
      </c>
    </row>
    <row r="53" spans="1:17" x14ac:dyDescent="0.25">
      <c r="A53" s="156" t="s">
        <v>321</v>
      </c>
      <c r="B53" s="204">
        <v>1.5347706015154814</v>
      </c>
      <c r="C53" s="204">
        <v>1.4705048327776404</v>
      </c>
      <c r="D53" s="204">
        <v>1.5550806760708822</v>
      </c>
      <c r="E53" s="204">
        <v>1.6932313511660173</v>
      </c>
      <c r="F53" s="204">
        <v>1.6790620511562599</v>
      </c>
      <c r="G53" s="204">
        <v>1.4712241454287547</v>
      </c>
      <c r="H53" s="204">
        <v>1.61470225665194</v>
      </c>
      <c r="I53" s="204">
        <v>1.61489106257457</v>
      </c>
      <c r="J53" s="204">
        <v>1.6998725020805909</v>
      </c>
      <c r="K53" s="204">
        <v>2.646804342105181</v>
      </c>
      <c r="L53" s="204">
        <v>0.6377378258625267</v>
      </c>
      <c r="M53" s="204">
        <v>0.48093587439598245</v>
      </c>
      <c r="N53" s="204">
        <v>0.6124040662885587</v>
      </c>
      <c r="O53" s="204">
        <v>0.57959637953282162</v>
      </c>
      <c r="P53" s="204">
        <v>0.63622504650188094</v>
      </c>
      <c r="Q53" s="204">
        <v>0.64270031754470003</v>
      </c>
    </row>
    <row r="54" spans="1:17" x14ac:dyDescent="0.25">
      <c r="A54" s="152" t="s">
        <v>327</v>
      </c>
      <c r="B54" s="151">
        <v>0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</row>
    <row r="55" spans="1:17" x14ac:dyDescent="0.25">
      <c r="A55" s="152" t="s">
        <v>326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1.5347706015154814</v>
      </c>
      <c r="C66" s="151">
        <v>1.4705048327776404</v>
      </c>
      <c r="D66" s="151">
        <v>1.5550806760708822</v>
      </c>
      <c r="E66" s="151">
        <v>1.6932313511660173</v>
      </c>
      <c r="F66" s="151">
        <v>1.6790620511562599</v>
      </c>
      <c r="G66" s="151">
        <v>1.4712241454287547</v>
      </c>
      <c r="H66" s="151">
        <v>1.61470225665194</v>
      </c>
      <c r="I66" s="151">
        <v>1.61489106257457</v>
      </c>
      <c r="J66" s="151">
        <v>1.6998725020805909</v>
      </c>
      <c r="K66" s="151">
        <v>2.646804342105181</v>
      </c>
      <c r="L66" s="151">
        <v>0.6377378258625267</v>
      </c>
      <c r="M66" s="151">
        <v>0.48093587439598245</v>
      </c>
      <c r="N66" s="151">
        <v>0.6124040662885587</v>
      </c>
      <c r="O66" s="151">
        <v>0.57959637953282162</v>
      </c>
      <c r="P66" s="151">
        <v>0.63622504650188094</v>
      </c>
      <c r="Q66" s="151">
        <v>0.64270031754470003</v>
      </c>
    </row>
    <row r="67" spans="1:17" x14ac:dyDescent="0.25">
      <c r="A67" s="156" t="s">
        <v>333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72" t="s">
        <v>319</v>
      </c>
      <c r="B68" s="306">
        <v>35.248564814805569</v>
      </c>
      <c r="C68" s="306">
        <v>33.772594326126487</v>
      </c>
      <c r="D68" s="306">
        <v>35.715019527094604</v>
      </c>
      <c r="E68" s="306">
        <v>38.887880031779545</v>
      </c>
      <c r="F68" s="306">
        <v>38.562458441555442</v>
      </c>
      <c r="G68" s="306">
        <v>33.789114540013735</v>
      </c>
      <c r="H68" s="306">
        <v>37.084328494439561</v>
      </c>
      <c r="I68" s="306">
        <v>37.088664737129299</v>
      </c>
      <c r="J68" s="306">
        <v>39.040405131117581</v>
      </c>
      <c r="K68" s="306">
        <v>29.998385833331561</v>
      </c>
      <c r="L68" s="306">
        <v>5.866566532101352</v>
      </c>
      <c r="M68" s="306">
        <v>7.0322667991951526</v>
      </c>
      <c r="N68" s="306">
        <v>6.3056782189952818</v>
      </c>
      <c r="O68" s="306">
        <v>6.6242120680399168</v>
      </c>
      <c r="P68" s="306">
        <v>6.3940684530768879</v>
      </c>
      <c r="Q68" s="306">
        <v>6.6715092886582585</v>
      </c>
    </row>
    <row r="70" spans="1:17" ht="12.75" x14ac:dyDescent="0.25">
      <c r="A70" s="98" t="str">
        <f>FBT_fec!$A$81</f>
        <v>Market shares of energy uses (%)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0.99999999999999978</v>
      </c>
      <c r="O72" s="77">
        <f t="shared" si="0"/>
        <v>1.0000000000000002</v>
      </c>
      <c r="P72" s="77">
        <f t="shared" si="0"/>
        <v>1</v>
      </c>
      <c r="Q72" s="77">
        <f t="shared" si="0"/>
        <v>1</v>
      </c>
    </row>
    <row r="73" spans="1:17" x14ac:dyDescent="0.25">
      <c r="A73" s="132" t="s">
        <v>83</v>
      </c>
      <c r="B73" s="203">
        <f t="shared" ref="B73:Q73" si="1">IF(B$6=0,0,B$6/B$5)</f>
        <v>1.1417567156639153E-2</v>
      </c>
      <c r="C73" s="203">
        <f t="shared" si="1"/>
        <v>1.1417567156639155E-2</v>
      </c>
      <c r="D73" s="203">
        <f t="shared" si="1"/>
        <v>1.1417567156639153E-2</v>
      </c>
      <c r="E73" s="203">
        <f t="shared" si="1"/>
        <v>1.1417567156639153E-2</v>
      </c>
      <c r="F73" s="203">
        <f t="shared" si="1"/>
        <v>1.1417567156639155E-2</v>
      </c>
      <c r="G73" s="203">
        <f t="shared" si="1"/>
        <v>1.1417567156639157E-2</v>
      </c>
      <c r="H73" s="203">
        <f t="shared" si="1"/>
        <v>1.1417567156639155E-2</v>
      </c>
      <c r="I73" s="203">
        <f t="shared" si="1"/>
        <v>1.1417567156639155E-2</v>
      </c>
      <c r="J73" s="203">
        <f t="shared" si="1"/>
        <v>1.1417567156639155E-2</v>
      </c>
      <c r="K73" s="203">
        <f t="shared" si="1"/>
        <v>1.1417567156639155E-2</v>
      </c>
      <c r="L73" s="203">
        <f t="shared" si="1"/>
        <v>1.2462819141582397E-2</v>
      </c>
      <c r="M73" s="203">
        <f t="shared" si="1"/>
        <v>1.2772352894087031E-2</v>
      </c>
      <c r="N73" s="203">
        <f t="shared" si="1"/>
        <v>1.2621799227436335E-2</v>
      </c>
      <c r="O73" s="203">
        <f t="shared" si="1"/>
        <v>1.2809937824569434E-2</v>
      </c>
      <c r="P73" s="203">
        <f t="shared" si="1"/>
        <v>1.3042946889709849E-2</v>
      </c>
      <c r="Q73" s="203">
        <f t="shared" si="1"/>
        <v>1.3134850751639634E-2</v>
      </c>
    </row>
    <row r="74" spans="1:17" x14ac:dyDescent="0.25">
      <c r="A74" s="76" t="s">
        <v>82</v>
      </c>
      <c r="B74" s="202">
        <f t="shared" ref="B74:Q74" si="2">IF(B$7=0,0,B$7/B$5)</f>
        <v>7.6117114377594356E-3</v>
      </c>
      <c r="C74" s="202">
        <f t="shared" si="2"/>
        <v>7.6117114377594365E-3</v>
      </c>
      <c r="D74" s="202">
        <f t="shared" si="2"/>
        <v>7.6117114377594348E-3</v>
      </c>
      <c r="E74" s="202">
        <f t="shared" si="2"/>
        <v>7.6117114377594348E-3</v>
      </c>
      <c r="F74" s="202">
        <f t="shared" si="2"/>
        <v>7.6117114377594356E-3</v>
      </c>
      <c r="G74" s="202">
        <f t="shared" si="2"/>
        <v>7.6117114377594374E-3</v>
      </c>
      <c r="H74" s="202">
        <f t="shared" si="2"/>
        <v>7.6117114377594374E-3</v>
      </c>
      <c r="I74" s="202">
        <f t="shared" si="2"/>
        <v>7.6117114377594374E-3</v>
      </c>
      <c r="J74" s="202">
        <f t="shared" si="2"/>
        <v>7.6117114377594365E-3</v>
      </c>
      <c r="K74" s="202">
        <f t="shared" si="2"/>
        <v>7.6117114377594365E-3</v>
      </c>
      <c r="L74" s="202">
        <f t="shared" si="2"/>
        <v>8.1845128401043868E-3</v>
      </c>
      <c r="M74" s="202">
        <f t="shared" si="2"/>
        <v>8.3541383180386654E-3</v>
      </c>
      <c r="N74" s="202">
        <f t="shared" si="2"/>
        <v>8.2716344312937125E-3</v>
      </c>
      <c r="O74" s="202">
        <f t="shared" si="2"/>
        <v>8.374734979128504E-3</v>
      </c>
      <c r="P74" s="202">
        <f t="shared" si="2"/>
        <v>8.5024246857199354E-3</v>
      </c>
      <c r="Q74" s="202">
        <f t="shared" si="2"/>
        <v>8.5527882934935736E-3</v>
      </c>
    </row>
    <row r="75" spans="1:17" x14ac:dyDescent="0.25">
      <c r="A75" s="76" t="s">
        <v>81</v>
      </c>
      <c r="B75" s="202">
        <f t="shared" ref="B75:Q75" si="3">IF(B$8=0,0,B$8/B$5)</f>
        <v>1.5223422875518871E-2</v>
      </c>
      <c r="C75" s="202">
        <f t="shared" si="3"/>
        <v>1.5223422875518873E-2</v>
      </c>
      <c r="D75" s="202">
        <f t="shared" si="3"/>
        <v>1.522342287551887E-2</v>
      </c>
      <c r="E75" s="202">
        <f t="shared" si="3"/>
        <v>1.522342287551887E-2</v>
      </c>
      <c r="F75" s="202">
        <f t="shared" si="3"/>
        <v>1.5223422875518871E-2</v>
      </c>
      <c r="G75" s="202">
        <f t="shared" si="3"/>
        <v>1.5223422875518875E-2</v>
      </c>
      <c r="H75" s="202">
        <f t="shared" si="3"/>
        <v>1.5223422875518875E-2</v>
      </c>
      <c r="I75" s="202">
        <f t="shared" si="3"/>
        <v>1.5223422875518875E-2</v>
      </c>
      <c r="J75" s="202">
        <f t="shared" si="3"/>
        <v>1.5223422875518873E-2</v>
      </c>
      <c r="K75" s="202">
        <f t="shared" si="3"/>
        <v>1.5223422875518873E-2</v>
      </c>
      <c r="L75" s="202">
        <f t="shared" si="3"/>
        <v>1.6089950858070048E-2</v>
      </c>
      <c r="M75" s="202">
        <f t="shared" si="3"/>
        <v>1.6346558510533776E-2</v>
      </c>
      <c r="N75" s="202">
        <f t="shared" si="3"/>
        <v>1.6221747491843772E-2</v>
      </c>
      <c r="O75" s="202">
        <f t="shared" si="3"/>
        <v>1.6377716924441989E-2</v>
      </c>
      <c r="P75" s="202">
        <f t="shared" si="3"/>
        <v>1.6570884579744954E-2</v>
      </c>
      <c r="Q75" s="202">
        <f t="shared" si="3"/>
        <v>1.6647074119888236E-2</v>
      </c>
    </row>
    <row r="76" spans="1:17" x14ac:dyDescent="0.25">
      <c r="A76" s="76" t="s">
        <v>80</v>
      </c>
      <c r="B76" s="202">
        <f t="shared" ref="B76:Q76" si="4">IF(B$9=0,0,B$9/B$5)</f>
        <v>3.8058557188797178E-3</v>
      </c>
      <c r="C76" s="202">
        <f t="shared" si="4"/>
        <v>3.8058557188797183E-3</v>
      </c>
      <c r="D76" s="202">
        <f t="shared" si="4"/>
        <v>3.8058557188797174E-3</v>
      </c>
      <c r="E76" s="202">
        <f t="shared" si="4"/>
        <v>3.8058557188797174E-3</v>
      </c>
      <c r="F76" s="202">
        <f t="shared" si="4"/>
        <v>3.8058557188797178E-3</v>
      </c>
      <c r="G76" s="202">
        <f t="shared" si="4"/>
        <v>3.8058557188797187E-3</v>
      </c>
      <c r="H76" s="202">
        <f t="shared" si="4"/>
        <v>3.8058557188797187E-3</v>
      </c>
      <c r="I76" s="202">
        <f t="shared" si="4"/>
        <v>3.8058557188797187E-3</v>
      </c>
      <c r="J76" s="202">
        <f t="shared" si="4"/>
        <v>3.8058557188797183E-3</v>
      </c>
      <c r="K76" s="202">
        <f t="shared" si="4"/>
        <v>3.8058557188797183E-3</v>
      </c>
      <c r="L76" s="202">
        <f t="shared" si="4"/>
        <v>6.3248549971619966E-3</v>
      </c>
      <c r="M76" s="202">
        <f t="shared" si="4"/>
        <v>7.0708141633677585E-3</v>
      </c>
      <c r="N76" s="202">
        <f t="shared" si="4"/>
        <v>6.7079881815960531E-3</v>
      </c>
      <c r="O76" s="202">
        <f t="shared" si="4"/>
        <v>7.1613917600843995E-3</v>
      </c>
      <c r="P76" s="202">
        <f t="shared" si="4"/>
        <v>7.7229306764192984E-3</v>
      </c>
      <c r="Q76" s="202">
        <f t="shared" si="4"/>
        <v>7.9444138835380665E-3</v>
      </c>
    </row>
    <row r="77" spans="1:17" x14ac:dyDescent="0.25">
      <c r="A77" s="129" t="s">
        <v>79</v>
      </c>
      <c r="B77" s="201">
        <f t="shared" ref="B77:Q77" si="5">IF(B$10=0,0,B$10/B$5)</f>
        <v>1.1417567156639153E-2</v>
      </c>
      <c r="C77" s="201">
        <f t="shared" si="5"/>
        <v>1.1417567156639155E-2</v>
      </c>
      <c r="D77" s="201">
        <f t="shared" si="5"/>
        <v>1.1417567156639153E-2</v>
      </c>
      <c r="E77" s="201">
        <f t="shared" si="5"/>
        <v>1.1417567156639153E-2</v>
      </c>
      <c r="F77" s="201">
        <f t="shared" si="5"/>
        <v>1.1417567156639155E-2</v>
      </c>
      <c r="G77" s="201">
        <f t="shared" si="5"/>
        <v>1.1417567156639157E-2</v>
      </c>
      <c r="H77" s="201">
        <f t="shared" si="5"/>
        <v>1.1417567156639155E-2</v>
      </c>
      <c r="I77" s="201">
        <f t="shared" si="5"/>
        <v>1.1417567156639155E-2</v>
      </c>
      <c r="J77" s="201">
        <f t="shared" si="5"/>
        <v>1.1417567156639155E-2</v>
      </c>
      <c r="K77" s="201">
        <f t="shared" si="5"/>
        <v>1.1417567156639155E-2</v>
      </c>
      <c r="L77" s="201">
        <f t="shared" si="5"/>
        <v>1.4323317955840567E-2</v>
      </c>
      <c r="M77" s="201">
        <f t="shared" si="5"/>
        <v>1.5183807064377389E-2</v>
      </c>
      <c r="N77" s="201">
        <f t="shared" si="5"/>
        <v>1.4765275032393999E-2</v>
      </c>
      <c r="O77" s="201">
        <f t="shared" si="5"/>
        <v>1.5288291383336225E-2</v>
      </c>
      <c r="P77" s="201">
        <f t="shared" si="5"/>
        <v>1.5936045501009289E-2</v>
      </c>
      <c r="Q77" s="201">
        <f t="shared" si="5"/>
        <v>1.6191533865632369E-2</v>
      </c>
    </row>
    <row r="78" spans="1:17" x14ac:dyDescent="0.25">
      <c r="A78" s="127" t="s">
        <v>324</v>
      </c>
      <c r="B78" s="200">
        <f t="shared" ref="B78:Q78" si="6">IF(B$15=0,0,B$15/B$5)</f>
        <v>0</v>
      </c>
      <c r="C78" s="200">
        <f t="shared" si="6"/>
        <v>0</v>
      </c>
      <c r="D78" s="200">
        <f t="shared" si="6"/>
        <v>0</v>
      </c>
      <c r="E78" s="200">
        <f t="shared" si="6"/>
        <v>0</v>
      </c>
      <c r="F78" s="200">
        <f t="shared" si="6"/>
        <v>0</v>
      </c>
      <c r="G78" s="200">
        <f t="shared" si="6"/>
        <v>0</v>
      </c>
      <c r="H78" s="200">
        <f t="shared" si="6"/>
        <v>0</v>
      </c>
      <c r="I78" s="200">
        <f t="shared" si="6"/>
        <v>0</v>
      </c>
      <c r="J78" s="200">
        <f t="shared" si="6"/>
        <v>0</v>
      </c>
      <c r="K78" s="200">
        <f t="shared" si="6"/>
        <v>0.41207347894856378</v>
      </c>
      <c r="L78" s="200">
        <f t="shared" si="6"/>
        <v>0.51283259279526261</v>
      </c>
      <c r="M78" s="200">
        <f t="shared" si="6"/>
        <v>0.34595424252403217</v>
      </c>
      <c r="N78" s="200">
        <f t="shared" si="6"/>
        <v>0.48097479855099123</v>
      </c>
      <c r="O78" s="200">
        <f t="shared" si="6"/>
        <v>0.4497008913321488</v>
      </c>
      <c r="P78" s="200">
        <f t="shared" si="6"/>
        <v>0.49998686585260627</v>
      </c>
      <c r="Q78" s="200">
        <f t="shared" si="6"/>
        <v>0.49205473452449594</v>
      </c>
    </row>
    <row r="79" spans="1:17" x14ac:dyDescent="0.25">
      <c r="A79" s="127" t="s">
        <v>323</v>
      </c>
      <c r="B79" s="200">
        <f t="shared" ref="B79:Q79" si="7">IF(B$26=0,0,B$26/B$5)</f>
        <v>3.3061700022767419E-2</v>
      </c>
      <c r="C79" s="200">
        <f t="shared" si="7"/>
        <v>3.3061700022767426E-2</v>
      </c>
      <c r="D79" s="200">
        <f t="shared" si="7"/>
        <v>3.3061700022767419E-2</v>
      </c>
      <c r="E79" s="200">
        <f t="shared" si="7"/>
        <v>3.3061700022767419E-2</v>
      </c>
      <c r="F79" s="200">
        <f t="shared" si="7"/>
        <v>3.3061700022767426E-2</v>
      </c>
      <c r="G79" s="200">
        <f t="shared" si="7"/>
        <v>3.3061700022767433E-2</v>
      </c>
      <c r="H79" s="200">
        <f t="shared" si="7"/>
        <v>3.3061700022767426E-2</v>
      </c>
      <c r="I79" s="200">
        <f t="shared" si="7"/>
        <v>3.3061700022767426E-2</v>
      </c>
      <c r="J79" s="200">
        <f t="shared" si="7"/>
        <v>3.3061700022767426E-2</v>
      </c>
      <c r="K79" s="200">
        <f t="shared" si="7"/>
        <v>3.3061700022767426E-2</v>
      </c>
      <c r="L79" s="200">
        <f t="shared" si="7"/>
        <v>3.0701000431904997E-2</v>
      </c>
      <c r="M79" s="200">
        <f t="shared" si="7"/>
        <v>3.0001919049212879E-2</v>
      </c>
      <c r="N79" s="200">
        <f t="shared" si="7"/>
        <v>3.0341944214804344E-2</v>
      </c>
      <c r="O79" s="200">
        <f t="shared" si="7"/>
        <v>2.9917033556249948E-2</v>
      </c>
      <c r="P79" s="200">
        <f t="shared" si="7"/>
        <v>2.9390783032292235E-2</v>
      </c>
      <c r="Q79" s="200">
        <f t="shared" si="7"/>
        <v>2.9183218337480291E-2</v>
      </c>
    </row>
    <row r="80" spans="1:17" x14ac:dyDescent="0.25">
      <c r="A80" s="142" t="s">
        <v>332</v>
      </c>
      <c r="B80" s="199">
        <f t="shared" ref="B80:Q80" si="8">IF(B$27=0,0,B$27/B$5)</f>
        <v>0</v>
      </c>
      <c r="C80" s="199">
        <f t="shared" si="8"/>
        <v>0</v>
      </c>
      <c r="D80" s="199">
        <f t="shared" si="8"/>
        <v>0</v>
      </c>
      <c r="E80" s="199">
        <f t="shared" si="8"/>
        <v>0</v>
      </c>
      <c r="F80" s="199">
        <f t="shared" si="8"/>
        <v>0</v>
      </c>
      <c r="G80" s="199">
        <f t="shared" si="8"/>
        <v>0</v>
      </c>
      <c r="H80" s="199">
        <f t="shared" si="8"/>
        <v>0</v>
      </c>
      <c r="I80" s="199">
        <f t="shared" si="8"/>
        <v>0</v>
      </c>
      <c r="J80" s="199">
        <f t="shared" si="8"/>
        <v>0</v>
      </c>
      <c r="K80" s="199">
        <f t="shared" si="8"/>
        <v>0</v>
      </c>
      <c r="L80" s="199">
        <f t="shared" si="8"/>
        <v>0</v>
      </c>
      <c r="M80" s="199">
        <f t="shared" si="8"/>
        <v>0</v>
      </c>
      <c r="N80" s="199">
        <f t="shared" si="8"/>
        <v>0</v>
      </c>
      <c r="O80" s="199">
        <f t="shared" si="8"/>
        <v>0</v>
      </c>
      <c r="P80" s="199">
        <f t="shared" si="8"/>
        <v>0</v>
      </c>
      <c r="Q80" s="199">
        <f t="shared" si="8"/>
        <v>0</v>
      </c>
    </row>
    <row r="81" spans="1:17" x14ac:dyDescent="0.25">
      <c r="A81" s="142" t="s">
        <v>331</v>
      </c>
      <c r="B81" s="199">
        <f t="shared" ref="B81:Q81" si="9">IF(B$33=0,0,B$33/B$5)</f>
        <v>3.3061700022767419E-2</v>
      </c>
      <c r="C81" s="199">
        <f t="shared" si="9"/>
        <v>3.3061700022767426E-2</v>
      </c>
      <c r="D81" s="199">
        <f t="shared" si="9"/>
        <v>3.3061700022767419E-2</v>
      </c>
      <c r="E81" s="199">
        <f t="shared" si="9"/>
        <v>3.3061700022767419E-2</v>
      </c>
      <c r="F81" s="199">
        <f t="shared" si="9"/>
        <v>3.3061700022767426E-2</v>
      </c>
      <c r="G81" s="199">
        <f t="shared" si="9"/>
        <v>3.3061700022767433E-2</v>
      </c>
      <c r="H81" s="199">
        <f t="shared" si="9"/>
        <v>3.3061700022767426E-2</v>
      </c>
      <c r="I81" s="199">
        <f t="shared" si="9"/>
        <v>3.3061700022767426E-2</v>
      </c>
      <c r="J81" s="199">
        <f t="shared" si="9"/>
        <v>3.3061700022767426E-2</v>
      </c>
      <c r="K81" s="199">
        <f t="shared" si="9"/>
        <v>3.3061700022767426E-2</v>
      </c>
      <c r="L81" s="199">
        <f t="shared" si="9"/>
        <v>3.0701000431904997E-2</v>
      </c>
      <c r="M81" s="199">
        <f t="shared" si="9"/>
        <v>3.0001919049212879E-2</v>
      </c>
      <c r="N81" s="199">
        <f t="shared" si="9"/>
        <v>3.0341944214804344E-2</v>
      </c>
      <c r="O81" s="199">
        <f t="shared" si="9"/>
        <v>2.9917033556249948E-2</v>
      </c>
      <c r="P81" s="199">
        <f t="shared" si="9"/>
        <v>2.9390783032292235E-2</v>
      </c>
      <c r="Q81" s="199">
        <f t="shared" si="9"/>
        <v>2.9183218337480291E-2</v>
      </c>
    </row>
    <row r="82" spans="1:17" x14ac:dyDescent="0.25">
      <c r="A82" s="127" t="s">
        <v>322</v>
      </c>
      <c r="B82" s="200">
        <f t="shared" ref="B82:Q82" si="10">IF(B$34=0,0,B$34/B$5)</f>
        <v>6.8484950047161097E-2</v>
      </c>
      <c r="C82" s="200">
        <f t="shared" si="10"/>
        <v>6.8484950047161097E-2</v>
      </c>
      <c r="D82" s="200">
        <f t="shared" si="10"/>
        <v>6.8484950047161083E-2</v>
      </c>
      <c r="E82" s="200">
        <f t="shared" si="10"/>
        <v>6.8484950047161083E-2</v>
      </c>
      <c r="F82" s="200">
        <f t="shared" si="10"/>
        <v>6.8484950047161097E-2</v>
      </c>
      <c r="G82" s="200">
        <f t="shared" si="10"/>
        <v>6.8484950047161111E-2</v>
      </c>
      <c r="H82" s="200">
        <f t="shared" si="10"/>
        <v>6.8484950047161097E-2</v>
      </c>
      <c r="I82" s="200">
        <f t="shared" si="10"/>
        <v>6.8484950047161097E-2</v>
      </c>
      <c r="J82" s="200">
        <f t="shared" si="10"/>
        <v>6.8484950047161097E-2</v>
      </c>
      <c r="K82" s="200">
        <f t="shared" si="10"/>
        <v>6.8484950047161097E-2</v>
      </c>
      <c r="L82" s="200">
        <f t="shared" si="10"/>
        <v>6.3594929466088926E-2</v>
      </c>
      <c r="M82" s="200">
        <f t="shared" si="10"/>
        <v>6.2146832316226676E-2</v>
      </c>
      <c r="N82" s="200">
        <f t="shared" si="10"/>
        <v>6.2851170159237579E-2</v>
      </c>
      <c r="O82" s="200">
        <f t="shared" si="10"/>
        <v>6.1970998080803467E-2</v>
      </c>
      <c r="P82" s="200">
        <f t="shared" si="10"/>
        <v>6.088090770974821E-2</v>
      </c>
      <c r="Q82" s="200">
        <f t="shared" si="10"/>
        <v>6.0450952270494879E-2</v>
      </c>
    </row>
    <row r="83" spans="1:17" x14ac:dyDescent="0.25">
      <c r="A83" s="142" t="s">
        <v>330</v>
      </c>
      <c r="B83" s="199">
        <f t="shared" ref="B83:Q83" si="11">IF(B$35=0,0,B$35/B$5)</f>
        <v>0</v>
      </c>
      <c r="C83" s="199">
        <f t="shared" si="11"/>
        <v>0</v>
      </c>
      <c r="D83" s="199">
        <f t="shared" si="11"/>
        <v>0</v>
      </c>
      <c r="E83" s="199">
        <f t="shared" si="11"/>
        <v>0</v>
      </c>
      <c r="F83" s="199">
        <f t="shared" si="11"/>
        <v>0</v>
      </c>
      <c r="G83" s="199">
        <f t="shared" si="11"/>
        <v>0</v>
      </c>
      <c r="H83" s="199">
        <f t="shared" si="11"/>
        <v>0</v>
      </c>
      <c r="I83" s="199">
        <f t="shared" si="11"/>
        <v>0</v>
      </c>
      <c r="J83" s="199">
        <f t="shared" si="11"/>
        <v>0</v>
      </c>
      <c r="K83" s="199">
        <f t="shared" si="11"/>
        <v>0</v>
      </c>
      <c r="L83" s="199">
        <f t="shared" si="11"/>
        <v>0</v>
      </c>
      <c r="M83" s="199">
        <f t="shared" si="11"/>
        <v>0</v>
      </c>
      <c r="N83" s="199">
        <f t="shared" si="11"/>
        <v>0</v>
      </c>
      <c r="O83" s="199">
        <f t="shared" si="11"/>
        <v>0</v>
      </c>
      <c r="P83" s="199">
        <f t="shared" si="11"/>
        <v>0</v>
      </c>
      <c r="Q83" s="199">
        <f t="shared" si="11"/>
        <v>0</v>
      </c>
    </row>
    <row r="84" spans="1:17" x14ac:dyDescent="0.25">
      <c r="A84" s="142" t="s">
        <v>329</v>
      </c>
      <c r="B84" s="199">
        <f t="shared" ref="B84:Q84" si="12">IF(B$41=0,0,B$41/B$5)</f>
        <v>0</v>
      </c>
      <c r="C84" s="199">
        <f t="shared" si="12"/>
        <v>0</v>
      </c>
      <c r="D84" s="199">
        <f t="shared" si="12"/>
        <v>0</v>
      </c>
      <c r="E84" s="199">
        <f t="shared" si="12"/>
        <v>0</v>
      </c>
      <c r="F84" s="199">
        <f t="shared" si="12"/>
        <v>0</v>
      </c>
      <c r="G84" s="199">
        <f t="shared" si="12"/>
        <v>0</v>
      </c>
      <c r="H84" s="199">
        <f t="shared" si="12"/>
        <v>0</v>
      </c>
      <c r="I84" s="199">
        <f t="shared" si="12"/>
        <v>0</v>
      </c>
      <c r="J84" s="199">
        <f t="shared" si="12"/>
        <v>0</v>
      </c>
      <c r="K84" s="199">
        <f t="shared" si="12"/>
        <v>0</v>
      </c>
      <c r="L84" s="199">
        <f t="shared" si="12"/>
        <v>0</v>
      </c>
      <c r="M84" s="199">
        <f t="shared" si="12"/>
        <v>0</v>
      </c>
      <c r="N84" s="199">
        <f t="shared" si="12"/>
        <v>0</v>
      </c>
      <c r="O84" s="199">
        <f t="shared" si="12"/>
        <v>0</v>
      </c>
      <c r="P84" s="199">
        <f t="shared" si="12"/>
        <v>0</v>
      </c>
      <c r="Q84" s="199">
        <f t="shared" si="12"/>
        <v>0</v>
      </c>
    </row>
    <row r="85" spans="1:17" x14ac:dyDescent="0.25">
      <c r="A85" s="142" t="s">
        <v>328</v>
      </c>
      <c r="B85" s="199">
        <f t="shared" ref="B85:Q85" si="13">IF(B$52=0,0,B$52/B$5)</f>
        <v>6.8484950047161097E-2</v>
      </c>
      <c r="C85" s="199">
        <f t="shared" si="13"/>
        <v>6.8484950047161097E-2</v>
      </c>
      <c r="D85" s="199">
        <f t="shared" si="13"/>
        <v>6.8484950047161083E-2</v>
      </c>
      <c r="E85" s="199">
        <f t="shared" si="13"/>
        <v>6.8484950047161083E-2</v>
      </c>
      <c r="F85" s="199">
        <f t="shared" si="13"/>
        <v>6.8484950047161097E-2</v>
      </c>
      <c r="G85" s="199">
        <f t="shared" si="13"/>
        <v>6.8484950047161111E-2</v>
      </c>
      <c r="H85" s="199">
        <f t="shared" si="13"/>
        <v>6.8484950047161097E-2</v>
      </c>
      <c r="I85" s="199">
        <f t="shared" si="13"/>
        <v>6.8484950047161097E-2</v>
      </c>
      <c r="J85" s="199">
        <f t="shared" si="13"/>
        <v>6.8484950047161097E-2</v>
      </c>
      <c r="K85" s="199">
        <f t="shared" si="13"/>
        <v>6.8484950047161097E-2</v>
      </c>
      <c r="L85" s="199">
        <f t="shared" si="13"/>
        <v>6.3594929466088926E-2</v>
      </c>
      <c r="M85" s="199">
        <f t="shared" si="13"/>
        <v>6.2146832316226676E-2</v>
      </c>
      <c r="N85" s="199">
        <f t="shared" si="13"/>
        <v>6.2851170159237579E-2</v>
      </c>
      <c r="O85" s="199">
        <f t="shared" si="13"/>
        <v>6.1970998080803467E-2</v>
      </c>
      <c r="P85" s="199">
        <f t="shared" si="13"/>
        <v>6.088090770974821E-2</v>
      </c>
      <c r="Q85" s="199">
        <f t="shared" si="13"/>
        <v>6.0450952270494879E-2</v>
      </c>
    </row>
    <row r="86" spans="1:17" x14ac:dyDescent="0.25">
      <c r="A86" s="127" t="s">
        <v>321</v>
      </c>
      <c r="B86" s="200">
        <f t="shared" ref="B86:Q86" si="14">IF(B$53=0,0,B$53/B$5)</f>
        <v>3.5423250024393664E-2</v>
      </c>
      <c r="C86" s="200">
        <f t="shared" si="14"/>
        <v>3.5423250024393671E-2</v>
      </c>
      <c r="D86" s="200">
        <f t="shared" si="14"/>
        <v>3.5423250024393664E-2</v>
      </c>
      <c r="E86" s="200">
        <f t="shared" si="14"/>
        <v>3.5423250024393664E-2</v>
      </c>
      <c r="F86" s="200">
        <f t="shared" si="14"/>
        <v>3.5423250024393671E-2</v>
      </c>
      <c r="G86" s="200">
        <f t="shared" si="14"/>
        <v>3.5423250024393678E-2</v>
      </c>
      <c r="H86" s="200">
        <f t="shared" si="14"/>
        <v>3.5423250024393671E-2</v>
      </c>
      <c r="I86" s="200">
        <f t="shared" si="14"/>
        <v>3.5423250024393671E-2</v>
      </c>
      <c r="J86" s="200">
        <f t="shared" si="14"/>
        <v>3.5423250024393671E-2</v>
      </c>
      <c r="K86" s="200">
        <f t="shared" si="14"/>
        <v>3.5423250024393671E-2</v>
      </c>
      <c r="L86" s="200">
        <f t="shared" si="14"/>
        <v>3.2893929034183922E-2</v>
      </c>
      <c r="M86" s="200">
        <f t="shared" si="14"/>
        <v>3.2144913267013804E-2</v>
      </c>
      <c r="N86" s="200">
        <f t="shared" si="14"/>
        <v>3.2509225944433229E-2</v>
      </c>
      <c r="O86" s="200">
        <f t="shared" si="14"/>
        <v>3.2053964524553516E-2</v>
      </c>
      <c r="P86" s="200">
        <f t="shared" si="14"/>
        <v>3.1490124677455968E-2</v>
      </c>
      <c r="Q86" s="200">
        <f t="shared" si="14"/>
        <v>3.1267733933014595E-2</v>
      </c>
    </row>
    <row r="87" spans="1:17" x14ac:dyDescent="0.25">
      <c r="A87" s="142" t="s">
        <v>327</v>
      </c>
      <c r="B87" s="199">
        <f t="shared" ref="B87:Q87" si="15">IF(B$54=0,0,B$54/B$5)</f>
        <v>0</v>
      </c>
      <c r="C87" s="199">
        <f t="shared" si="15"/>
        <v>0</v>
      </c>
      <c r="D87" s="199">
        <f t="shared" si="15"/>
        <v>0</v>
      </c>
      <c r="E87" s="199">
        <f t="shared" si="15"/>
        <v>0</v>
      </c>
      <c r="F87" s="199">
        <f t="shared" si="15"/>
        <v>0</v>
      </c>
      <c r="G87" s="199">
        <f t="shared" si="15"/>
        <v>0</v>
      </c>
      <c r="H87" s="199">
        <f t="shared" si="15"/>
        <v>0</v>
      </c>
      <c r="I87" s="199">
        <f t="shared" si="15"/>
        <v>0</v>
      </c>
      <c r="J87" s="199">
        <f t="shared" si="15"/>
        <v>0</v>
      </c>
      <c r="K87" s="199">
        <f t="shared" si="15"/>
        <v>0</v>
      </c>
      <c r="L87" s="199">
        <f t="shared" si="15"/>
        <v>0</v>
      </c>
      <c r="M87" s="199">
        <f t="shared" si="15"/>
        <v>0</v>
      </c>
      <c r="N87" s="199">
        <f t="shared" si="15"/>
        <v>0</v>
      </c>
      <c r="O87" s="199">
        <f t="shared" si="15"/>
        <v>0</v>
      </c>
      <c r="P87" s="199">
        <f t="shared" si="15"/>
        <v>0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0</v>
      </c>
      <c r="C88" s="199">
        <f t="shared" si="16"/>
        <v>0</v>
      </c>
      <c r="D88" s="199">
        <f t="shared" si="16"/>
        <v>0</v>
      </c>
      <c r="E88" s="199">
        <f t="shared" si="16"/>
        <v>0</v>
      </c>
      <c r="F88" s="199">
        <f t="shared" si="16"/>
        <v>0</v>
      </c>
      <c r="G88" s="199">
        <f t="shared" si="16"/>
        <v>0</v>
      </c>
      <c r="H88" s="199">
        <f t="shared" si="16"/>
        <v>0</v>
      </c>
      <c r="I88" s="199">
        <f t="shared" si="16"/>
        <v>0</v>
      </c>
      <c r="J88" s="199">
        <f t="shared" si="16"/>
        <v>0</v>
      </c>
      <c r="K88" s="199">
        <f t="shared" si="16"/>
        <v>0</v>
      </c>
      <c r="L88" s="199">
        <f t="shared" si="16"/>
        <v>0</v>
      </c>
      <c r="M88" s="199">
        <f t="shared" si="16"/>
        <v>0</v>
      </c>
      <c r="N88" s="199">
        <f t="shared" si="16"/>
        <v>0</v>
      </c>
      <c r="O88" s="199">
        <f t="shared" si="16"/>
        <v>0</v>
      </c>
      <c r="P88" s="199">
        <f t="shared" si="16"/>
        <v>0</v>
      </c>
      <c r="Q88" s="199">
        <f t="shared" si="16"/>
        <v>0</v>
      </c>
    </row>
    <row r="89" spans="1:17" x14ac:dyDescent="0.25">
      <c r="A89" s="142" t="s">
        <v>325</v>
      </c>
      <c r="B89" s="199">
        <f t="shared" ref="B89:Q89" si="17">IF(B$66=0,0,B$66/B$5)</f>
        <v>3.5423250024393664E-2</v>
      </c>
      <c r="C89" s="199">
        <f t="shared" si="17"/>
        <v>3.5423250024393671E-2</v>
      </c>
      <c r="D89" s="199">
        <f t="shared" si="17"/>
        <v>3.5423250024393664E-2</v>
      </c>
      <c r="E89" s="199">
        <f t="shared" si="17"/>
        <v>3.5423250024393664E-2</v>
      </c>
      <c r="F89" s="199">
        <f t="shared" si="17"/>
        <v>3.5423250024393671E-2</v>
      </c>
      <c r="G89" s="199">
        <f t="shared" si="17"/>
        <v>3.5423250024393678E-2</v>
      </c>
      <c r="H89" s="199">
        <f t="shared" si="17"/>
        <v>3.5423250024393671E-2</v>
      </c>
      <c r="I89" s="199">
        <f t="shared" si="17"/>
        <v>3.5423250024393671E-2</v>
      </c>
      <c r="J89" s="199">
        <f t="shared" si="17"/>
        <v>3.5423250024393671E-2</v>
      </c>
      <c r="K89" s="199">
        <f t="shared" si="17"/>
        <v>3.5423250024393671E-2</v>
      </c>
      <c r="L89" s="199">
        <f t="shared" si="17"/>
        <v>3.2893929034183922E-2</v>
      </c>
      <c r="M89" s="199">
        <f t="shared" si="17"/>
        <v>3.2144913267013804E-2</v>
      </c>
      <c r="N89" s="199">
        <f t="shared" si="17"/>
        <v>3.2509225944433229E-2</v>
      </c>
      <c r="O89" s="199">
        <f t="shared" si="17"/>
        <v>3.2053964524553516E-2</v>
      </c>
      <c r="P89" s="199">
        <f t="shared" si="17"/>
        <v>3.1490124677455968E-2</v>
      </c>
      <c r="Q89" s="199">
        <f t="shared" si="17"/>
        <v>3.1267733933014595E-2</v>
      </c>
    </row>
    <row r="90" spans="1:17" x14ac:dyDescent="0.25">
      <c r="A90" s="127" t="s">
        <v>320</v>
      </c>
      <c r="B90" s="200">
        <f t="shared" ref="B90:Q90" si="18">IF(B$67=0,0,B$67/B$5)</f>
        <v>0</v>
      </c>
      <c r="C90" s="200">
        <f t="shared" si="18"/>
        <v>0</v>
      </c>
      <c r="D90" s="200">
        <f t="shared" si="18"/>
        <v>0</v>
      </c>
      <c r="E90" s="200">
        <f t="shared" si="18"/>
        <v>0</v>
      </c>
      <c r="F90" s="200">
        <f t="shared" si="18"/>
        <v>0</v>
      </c>
      <c r="G90" s="200">
        <f t="shared" si="18"/>
        <v>0</v>
      </c>
      <c r="H90" s="200">
        <f t="shared" si="18"/>
        <v>0</v>
      </c>
      <c r="I90" s="200">
        <f t="shared" si="18"/>
        <v>0</v>
      </c>
      <c r="J90" s="200">
        <f t="shared" si="18"/>
        <v>0</v>
      </c>
      <c r="K90" s="200">
        <f t="shared" si="18"/>
        <v>0</v>
      </c>
      <c r="L90" s="200">
        <f t="shared" si="18"/>
        <v>0</v>
      </c>
      <c r="M90" s="200">
        <f t="shared" si="18"/>
        <v>0</v>
      </c>
      <c r="N90" s="200">
        <f t="shared" si="18"/>
        <v>0</v>
      </c>
      <c r="O90" s="200">
        <f t="shared" si="18"/>
        <v>0</v>
      </c>
      <c r="P90" s="200">
        <f t="shared" si="18"/>
        <v>0</v>
      </c>
      <c r="Q90" s="200">
        <f t="shared" si="18"/>
        <v>0</v>
      </c>
    </row>
    <row r="91" spans="1:17" x14ac:dyDescent="0.25">
      <c r="A91" s="72" t="s">
        <v>319</v>
      </c>
      <c r="B91" s="71">
        <f t="shared" ref="B91:Q91" si="19">IF(B$68=0,0,B$68/B$5)</f>
        <v>0.81355397556024145</v>
      </c>
      <c r="C91" s="71">
        <f t="shared" si="19"/>
        <v>0.81355397556024156</v>
      </c>
      <c r="D91" s="71">
        <f t="shared" si="19"/>
        <v>0.81355397556024145</v>
      </c>
      <c r="E91" s="71">
        <f t="shared" si="19"/>
        <v>0.81355397556024145</v>
      </c>
      <c r="F91" s="71">
        <f t="shared" si="19"/>
        <v>0.81355397556024145</v>
      </c>
      <c r="G91" s="71">
        <f t="shared" si="19"/>
        <v>0.81355397556024145</v>
      </c>
      <c r="H91" s="71">
        <f t="shared" si="19"/>
        <v>0.81355397556024145</v>
      </c>
      <c r="I91" s="71">
        <f t="shared" si="19"/>
        <v>0.81355397556024156</v>
      </c>
      <c r="J91" s="71">
        <f t="shared" si="19"/>
        <v>0.81355397556024145</v>
      </c>
      <c r="K91" s="71">
        <f t="shared" si="19"/>
        <v>0.40148049661167767</v>
      </c>
      <c r="L91" s="71">
        <f t="shared" si="19"/>
        <v>0.30259209247980012</v>
      </c>
      <c r="M91" s="71">
        <f t="shared" si="19"/>
        <v>0.47002442189310983</v>
      </c>
      <c r="N91" s="71">
        <f t="shared" si="19"/>
        <v>0.33473441676596966</v>
      </c>
      <c r="O91" s="71">
        <f t="shared" si="19"/>
        <v>0.36634503963468384</v>
      </c>
      <c r="P91" s="71">
        <f t="shared" si="19"/>
        <v>0.31647608639529401</v>
      </c>
      <c r="Q91" s="71">
        <f t="shared" si="19"/>
        <v>0.3245727000203224</v>
      </c>
    </row>
    <row r="93" spans="1:17" ht="12.75" x14ac:dyDescent="0.25">
      <c r="A93" s="98" t="str">
        <f>FBT_fec!$A$110</f>
        <v>Energy intensity (toe/physical output index)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 t="shared" ref="B95:Q95" si="20">SUM(B$96:B$106)</f>
        <v>229.88487450946388</v>
      </c>
      <c r="C95" s="230">
        <f t="shared" si="20"/>
        <v>229.88487450946394</v>
      </c>
      <c r="D95" s="230">
        <f t="shared" si="20"/>
        <v>229.88487450946394</v>
      </c>
      <c r="E95" s="230">
        <f t="shared" si="20"/>
        <v>229.88487450946386</v>
      </c>
      <c r="F95" s="230">
        <f t="shared" si="20"/>
        <v>229.88487450946394</v>
      </c>
      <c r="G95" s="230">
        <f t="shared" si="20"/>
        <v>229.88487450946388</v>
      </c>
      <c r="H95" s="230">
        <f t="shared" si="20"/>
        <v>229.88487450946386</v>
      </c>
      <c r="I95" s="230">
        <f t="shared" si="20"/>
        <v>229.88487450946394</v>
      </c>
      <c r="J95" s="230">
        <f t="shared" si="20"/>
        <v>229.88487450946388</v>
      </c>
      <c r="K95" s="230">
        <f t="shared" si="20"/>
        <v>249.96521221338634</v>
      </c>
      <c r="L95" s="230">
        <f t="shared" si="20"/>
        <v>260.69253215865581</v>
      </c>
      <c r="M95" s="230">
        <f t="shared" si="20"/>
        <v>246.30766521545962</v>
      </c>
      <c r="N95" s="230">
        <f t="shared" si="20"/>
        <v>256.69188921318937</v>
      </c>
      <c r="O95" s="230">
        <f t="shared" si="20"/>
        <v>243.94446725538756</v>
      </c>
      <c r="P95" s="230">
        <f t="shared" si="20"/>
        <v>232.33836412694109</v>
      </c>
      <c r="Q95" s="230">
        <f t="shared" si="20"/>
        <v>224.37444447894637</v>
      </c>
    </row>
    <row r="96" spans="1:17" x14ac:dyDescent="0.25">
      <c r="A96" s="132" t="s">
        <v>83</v>
      </c>
      <c r="B96" s="275">
        <f>IF(B$6=0,0,B$6/OIS!B$5*1000)</f>
        <v>2.6247259930073681</v>
      </c>
      <c r="C96" s="275">
        <f>IF(C$6=0,0,C$6/OIS!C$5*1000)</f>
        <v>2.6247259930073685</v>
      </c>
      <c r="D96" s="275">
        <f>IF(D$6=0,0,D$6/OIS!D$5*1000)</f>
        <v>2.6247259930073685</v>
      </c>
      <c r="E96" s="275">
        <f>IF(E$6=0,0,E$6/OIS!E$5*1000)</f>
        <v>2.6247259930073676</v>
      </c>
      <c r="F96" s="275">
        <f>IF(F$6=0,0,F$6/OIS!F$5*1000)</f>
        <v>2.624725993007369</v>
      </c>
      <c r="G96" s="275">
        <f>IF(G$6=0,0,G$6/OIS!G$5*1000)</f>
        <v>2.624725993007369</v>
      </c>
      <c r="H96" s="275">
        <f>IF(H$6=0,0,H$6/OIS!H$5*1000)</f>
        <v>2.6247259930073676</v>
      </c>
      <c r="I96" s="275">
        <f>IF(I$6=0,0,I$6/OIS!I$5*1000)</f>
        <v>2.6247259930073685</v>
      </c>
      <c r="J96" s="275">
        <f>IF(J$6=0,0,J$6/OIS!J$5*1000)</f>
        <v>2.6247259930073685</v>
      </c>
      <c r="K96" s="275">
        <f>IF(K$6=0,0,K$6/OIS!K$5*1000)</f>
        <v>2.8539945972698968</v>
      </c>
      <c r="L96" s="275">
        <f>IF(L$6=0,0,L$6/OIS!L$5*1000)</f>
        <v>3.2489638798544807</v>
      </c>
      <c r="M96" s="275">
        <f>IF(M$6=0,0,M$6/OIS!M$5*1000)</f>
        <v>3.1459284206504949</v>
      </c>
      <c r="N96" s="275">
        <f>IF(N$6=0,0,N$6/OIS!N$5*1000)</f>
        <v>3.2399134889602066</v>
      </c>
      <c r="O96" s="275">
        <f>IF(O$6=0,0,O$6/OIS!O$5*1000)</f>
        <v>3.1249134581892286</v>
      </c>
      <c r="P96" s="275">
        <f>IF(P$6=0,0,P$6/OIS!P$5*1000)</f>
        <v>3.0303769437497605</v>
      </c>
      <c r="Q96" s="275">
        <f>IF(Q$6=0,0,Q$6/OIS!Q$5*1000)</f>
        <v>2.9471248407130144</v>
      </c>
    </row>
    <row r="97" spans="1:17" x14ac:dyDescent="0.25">
      <c r="A97" s="76" t="s">
        <v>82</v>
      </c>
      <c r="B97" s="274">
        <f>IF(B$7=0,0,B$7/OIS!B$5*1000)</f>
        <v>1.7498173286715788</v>
      </c>
      <c r="C97" s="274">
        <f>IF(C$7=0,0,C$7/OIS!C$5*1000)</f>
        <v>1.749817328671579</v>
      </c>
      <c r="D97" s="274">
        <f>IF(D$7=0,0,D$7/OIS!D$5*1000)</f>
        <v>1.7498173286715788</v>
      </c>
      <c r="E97" s="274">
        <f>IF(E$7=0,0,E$7/OIS!E$5*1000)</f>
        <v>1.7498173286715784</v>
      </c>
      <c r="F97" s="274">
        <f>IF(F$7=0,0,F$7/OIS!F$5*1000)</f>
        <v>1.7498173286715792</v>
      </c>
      <c r="G97" s="274">
        <f>IF(G$7=0,0,G$7/OIS!G$5*1000)</f>
        <v>1.7498173286715792</v>
      </c>
      <c r="H97" s="274">
        <f>IF(H$7=0,0,H$7/OIS!H$5*1000)</f>
        <v>1.7498173286715788</v>
      </c>
      <c r="I97" s="274">
        <f>IF(I$7=0,0,I$7/OIS!I$5*1000)</f>
        <v>1.7498173286715795</v>
      </c>
      <c r="J97" s="274">
        <f>IF(J$7=0,0,J$7/OIS!J$5*1000)</f>
        <v>1.749817328671579</v>
      </c>
      <c r="K97" s="274">
        <f>IF(K$7=0,0,K$7/OIS!K$5*1000)</f>
        <v>1.9026630648465979</v>
      </c>
      <c r="L97" s="274">
        <f>IF(L$7=0,0,L$7/OIS!L$5*1000)</f>
        <v>2.1336413767718447</v>
      </c>
      <c r="M97" s="274">
        <f>IF(M$7=0,0,M$7/OIS!M$5*1000)</f>
        <v>2.0576883040031104</v>
      </c>
      <c r="N97" s="274">
        <f>IF(N$7=0,0,N$7/OIS!N$5*1000)</f>
        <v>2.1232614690496479</v>
      </c>
      <c r="O97" s="274">
        <f>IF(O$7=0,0,O$7/OIS!O$5*1000)</f>
        <v>2.042970262888562</v>
      </c>
      <c r="P97" s="274">
        <f>IF(P$7=0,0,P$7/OIS!P$5*1000)</f>
        <v>1.9754394425926907</v>
      </c>
      <c r="Q97" s="274">
        <f>IF(Q$7=0,0,Q$7/OIS!Q$5*1000)</f>
        <v>1.919027122098657</v>
      </c>
    </row>
    <row r="98" spans="1:17" x14ac:dyDescent="0.25">
      <c r="A98" s="76" t="s">
        <v>81</v>
      </c>
      <c r="B98" s="274">
        <f>IF(B$8=0,0,B$8/OIS!B$5*1000)</f>
        <v>3.4996346573431576</v>
      </c>
      <c r="C98" s="274">
        <f>IF(C$8=0,0,C$8/OIS!C$5*1000)</f>
        <v>3.499634657343158</v>
      </c>
      <c r="D98" s="274">
        <f>IF(D$8=0,0,D$8/OIS!D$5*1000)</f>
        <v>3.4996346573431576</v>
      </c>
      <c r="E98" s="274">
        <f>IF(E$8=0,0,E$8/OIS!E$5*1000)</f>
        <v>3.4996346573431567</v>
      </c>
      <c r="F98" s="274">
        <f>IF(F$8=0,0,F$8/OIS!F$5*1000)</f>
        <v>3.4996346573431585</v>
      </c>
      <c r="G98" s="274">
        <f>IF(G$8=0,0,G$8/OIS!G$5*1000)</f>
        <v>3.4996346573431585</v>
      </c>
      <c r="H98" s="274">
        <f>IF(H$8=0,0,H$8/OIS!H$5*1000)</f>
        <v>3.4996346573431576</v>
      </c>
      <c r="I98" s="274">
        <f>IF(I$8=0,0,I$8/OIS!I$5*1000)</f>
        <v>3.4996346573431589</v>
      </c>
      <c r="J98" s="274">
        <f>IF(J$8=0,0,J$8/OIS!J$5*1000)</f>
        <v>3.499634657343158</v>
      </c>
      <c r="K98" s="274">
        <f>IF(K$8=0,0,K$8/OIS!K$5*1000)</f>
        <v>3.8053261296931957</v>
      </c>
      <c r="L98" s="274">
        <f>IF(L$8=0,0,L$8/OIS!L$5*1000)</f>
        <v>4.1945300314986182</v>
      </c>
      <c r="M98" s="274">
        <f>IF(M$8=0,0,M$8/OIS!M$5*1000)</f>
        <v>4.0262826610374756</v>
      </c>
      <c r="N98" s="274">
        <f>IF(N$8=0,0,N$8/OIS!N$5*1000)</f>
        <v>4.1639910100206947</v>
      </c>
      <c r="O98" s="274">
        <f>IF(O$8=0,0,O$8/OIS!O$5*1000)</f>
        <v>3.9952534299925455</v>
      </c>
      <c r="P98" s="274">
        <f>IF(P$8=0,0,P$8/OIS!P$5*1000)</f>
        <v>3.8500522153942964</v>
      </c>
      <c r="Q98" s="274">
        <f>IF(Q$8=0,0,Q$8/OIS!Q$5*1000)</f>
        <v>3.7351780078497692</v>
      </c>
    </row>
    <row r="99" spans="1:17" x14ac:dyDescent="0.25">
      <c r="A99" s="76" t="s">
        <v>80</v>
      </c>
      <c r="B99" s="274">
        <f>IF(B$9=0,0,B$9/OIS!B$5*1000)</f>
        <v>0.8749086643357894</v>
      </c>
      <c r="C99" s="274">
        <f>IF(C$9=0,0,C$9/OIS!C$5*1000)</f>
        <v>0.87490866433578951</v>
      </c>
      <c r="D99" s="274">
        <f>IF(D$9=0,0,D$9/OIS!D$5*1000)</f>
        <v>0.8749086643357894</v>
      </c>
      <c r="E99" s="274">
        <f>IF(E$9=0,0,E$9/OIS!E$5*1000)</f>
        <v>0.87490866433578918</v>
      </c>
      <c r="F99" s="274">
        <f>IF(F$9=0,0,F$9/OIS!F$5*1000)</f>
        <v>0.87490866433578962</v>
      </c>
      <c r="G99" s="274">
        <f>IF(G$9=0,0,G$9/OIS!G$5*1000)</f>
        <v>0.87490866433578962</v>
      </c>
      <c r="H99" s="274">
        <f>IF(H$9=0,0,H$9/OIS!H$5*1000)</f>
        <v>0.8749086643357894</v>
      </c>
      <c r="I99" s="274">
        <f>IF(I$9=0,0,I$9/OIS!I$5*1000)</f>
        <v>0.87490866433578973</v>
      </c>
      <c r="J99" s="274">
        <f>IF(J$9=0,0,J$9/OIS!J$5*1000)</f>
        <v>0.87490866433578951</v>
      </c>
      <c r="K99" s="274">
        <f>IF(K$9=0,0,K$9/OIS!K$5*1000)</f>
        <v>0.95133153242329893</v>
      </c>
      <c r="L99" s="274">
        <f>IF(L$9=0,0,L$9/OIS!L$5*1000)</f>
        <v>1.648842464746489</v>
      </c>
      <c r="M99" s="274">
        <f>IF(M$9=0,0,M$9/OIS!M$5*1000)</f>
        <v>1.7415957277515157</v>
      </c>
      <c r="N99" s="274">
        <f>IF(N$9=0,0,N$9/OIS!N$5*1000)</f>
        <v>1.7218861591536376</v>
      </c>
      <c r="O99" s="274">
        <f>IF(O$9=0,0,O$9/OIS!O$5*1000)</f>
        <v>1.7469818977209108</v>
      </c>
      <c r="P99" s="274">
        <f>IF(P$9=0,0,P$9/OIS!P$5*1000)</f>
        <v>1.7943330796250303</v>
      </c>
      <c r="Q99" s="274">
        <f>IF(Q$9=0,0,Q$9/OIS!Q$5*1000)</f>
        <v>1.7825234518296831</v>
      </c>
    </row>
    <row r="100" spans="1:17" x14ac:dyDescent="0.25">
      <c r="A100" s="129" t="s">
        <v>79</v>
      </c>
      <c r="B100" s="273">
        <f>IF(B$10=0,0,B$10/OIS!B$5*1000)</f>
        <v>2.6247259930073681</v>
      </c>
      <c r="C100" s="273">
        <f>IF(C$10=0,0,C$10/OIS!C$5*1000)</f>
        <v>2.6247259930073685</v>
      </c>
      <c r="D100" s="273">
        <f>IF(D$10=0,0,D$10/OIS!D$5*1000)</f>
        <v>2.6247259930073685</v>
      </c>
      <c r="E100" s="273">
        <f>IF(E$10=0,0,E$10/OIS!E$5*1000)</f>
        <v>2.6247259930073676</v>
      </c>
      <c r="F100" s="273">
        <f>IF(F$10=0,0,F$10/OIS!F$5*1000)</f>
        <v>2.624725993007369</v>
      </c>
      <c r="G100" s="273">
        <f>IF(G$10=0,0,G$10/OIS!G$5*1000)</f>
        <v>2.624725993007369</v>
      </c>
      <c r="H100" s="273">
        <f>IF(H$10=0,0,H$10/OIS!H$5*1000)</f>
        <v>2.6247259930073676</v>
      </c>
      <c r="I100" s="273">
        <f>IF(I$10=0,0,I$10/OIS!I$5*1000)</f>
        <v>2.6247259930073685</v>
      </c>
      <c r="J100" s="273">
        <f>IF(J$10=0,0,J$10/OIS!J$5*1000)</f>
        <v>2.6247259930073685</v>
      </c>
      <c r="K100" s="273">
        <f>IF(K$10=0,0,K$10/OIS!K$5*1000)</f>
        <v>2.8539945972698968</v>
      </c>
      <c r="L100" s="273">
        <f>IF(L$10=0,0,L$10/OIS!L$5*1000)</f>
        <v>3.7339820268216193</v>
      </c>
      <c r="M100" s="273">
        <f>IF(M$10=0,0,M$10/OIS!M$5*1000)</f>
        <v>3.7398880671087964</v>
      </c>
      <c r="N100" s="273">
        <f>IF(N$10=0,0,N$10/OIS!N$5*1000)</f>
        <v>3.7901263428175511</v>
      </c>
      <c r="O100" s="273">
        <f>IF(O$10=0,0,O$10/OIS!O$5*1000)</f>
        <v>3.7294940967530872</v>
      </c>
      <c r="P100" s="273">
        <f>IF(P$10=0,0,P$10/OIS!P$5*1000)</f>
        <v>3.7025547423569978</v>
      </c>
      <c r="Q100" s="273">
        <f>IF(Q$10=0,0,Q$10/OIS!Q$5*1000)</f>
        <v>3.6329664163633106</v>
      </c>
    </row>
    <row r="101" spans="1:17" x14ac:dyDescent="0.25">
      <c r="A101" s="127" t="s">
        <v>324</v>
      </c>
      <c r="B101" s="296">
        <f>IF(B$15=0,0,B$15/OIS!B$5*1000)</f>
        <v>0</v>
      </c>
      <c r="C101" s="296">
        <f>IF(C$15=0,0,C$15/OIS!C$5*1000)</f>
        <v>0</v>
      </c>
      <c r="D101" s="296">
        <f>IF(D$15=0,0,D$15/OIS!D$5*1000)</f>
        <v>0</v>
      </c>
      <c r="E101" s="296">
        <f>IF(E$15=0,0,E$15/OIS!E$5*1000)</f>
        <v>0</v>
      </c>
      <c r="F101" s="296">
        <f>IF(F$15=0,0,F$15/OIS!F$5*1000)</f>
        <v>0</v>
      </c>
      <c r="G101" s="296">
        <f>IF(G$15=0,0,G$15/OIS!G$5*1000)</f>
        <v>0</v>
      </c>
      <c r="H101" s="296">
        <f>IF(H$15=0,0,H$15/OIS!H$5*1000)</f>
        <v>0</v>
      </c>
      <c r="I101" s="296">
        <f>IF(I$15=0,0,I$15/OIS!I$5*1000)</f>
        <v>0</v>
      </c>
      <c r="J101" s="296">
        <f>IF(J$15=0,0,J$15/OIS!J$5*1000)</f>
        <v>0</v>
      </c>
      <c r="K101" s="296">
        <f>IF(K$15=0,0,K$15/OIS!K$5*1000)</f>
        <v>103.00403461288616</v>
      </c>
      <c r="L101" s="296">
        <f>IF(L$15=0,0,L$15/OIS!L$5*1000)</f>
        <v>133.69162718928584</v>
      </c>
      <c r="M101" s="296">
        <f>IF(M$15=0,0,M$15/OIS!M$5*1000)</f>
        <v>85.211181747477241</v>
      </c>
      <c r="N101" s="296">
        <f>IF(N$15=0,0,N$15/OIS!N$5*1000)</f>
        <v>123.46232970398712</v>
      </c>
      <c r="O101" s="296">
        <f>IF(O$15=0,0,O$15/OIS!O$5*1000)</f>
        <v>109.70204436029397</v>
      </c>
      <c r="P101" s="296">
        <f>IF(P$15=0,0,P$15/OIS!P$5*1000)</f>
        <v>116.16613049715089</v>
      </c>
      <c r="Q101" s="296">
        <f>IF(Q$15=0,0,Q$15/OIS!Q$5*1000)</f>
        <v>110.40450771216922</v>
      </c>
    </row>
    <row r="102" spans="1:17" x14ac:dyDescent="0.25">
      <c r="A102" s="127" t="s">
        <v>323</v>
      </c>
      <c r="B102" s="296">
        <f>IF(B$26=0,0,B$26/OIS!B$5*1000)</f>
        <v>7.6003847608034292</v>
      </c>
      <c r="C102" s="296">
        <f>IF(C$26=0,0,C$26/OIS!C$5*1000)</f>
        <v>7.6003847608034292</v>
      </c>
      <c r="D102" s="296">
        <f>IF(D$26=0,0,D$26/OIS!D$5*1000)</f>
        <v>7.6003847608034292</v>
      </c>
      <c r="E102" s="296">
        <f>IF(E$26=0,0,E$26/OIS!E$5*1000)</f>
        <v>7.6003847608034265</v>
      </c>
      <c r="F102" s="296">
        <f>IF(F$26=0,0,F$26/OIS!F$5*1000)</f>
        <v>7.6003847608034301</v>
      </c>
      <c r="G102" s="296">
        <f>IF(G$26=0,0,G$26/OIS!G$5*1000)</f>
        <v>7.600384760803431</v>
      </c>
      <c r="H102" s="296">
        <f>IF(H$26=0,0,H$26/OIS!H$5*1000)</f>
        <v>7.6003847608034283</v>
      </c>
      <c r="I102" s="296">
        <f>IF(I$26=0,0,I$26/OIS!I$5*1000)</f>
        <v>7.600384760803431</v>
      </c>
      <c r="J102" s="296">
        <f>IF(J$26=0,0,J$26/OIS!J$5*1000)</f>
        <v>7.6003847608034292</v>
      </c>
      <c r="K102" s="296">
        <f>IF(K$26=0,0,K$26/OIS!K$5*1000)</f>
        <v>8.2642748623263813</v>
      </c>
      <c r="L102" s="296">
        <f>IF(L$26=0,0,L$26/OIS!L$5*1000)</f>
        <v>8.0035215423972996</v>
      </c>
      <c r="M102" s="296">
        <f>IF(M$26=0,0,M$26/OIS!M$5*1000)</f>
        <v>7.3897026329948465</v>
      </c>
      <c r="N102" s="296">
        <f>IF(N$26=0,0,N$26/OIS!N$5*1000)</f>
        <v>7.7885309828993288</v>
      </c>
      <c r="O102" s="296">
        <f>IF(O$26=0,0,O$26/OIS!O$5*1000)</f>
        <v>7.2980948127409455</v>
      </c>
      <c r="P102" s="296">
        <f>IF(P$26=0,0,P$26/OIS!P$5*1000)</f>
        <v>6.828606450132634</v>
      </c>
      <c r="Q102" s="296">
        <f>IF(Q$26=0,0,Q$26/OIS!Q$5*1000)</f>
        <v>6.5479684025799418</v>
      </c>
    </row>
    <row r="103" spans="1:17" x14ac:dyDescent="0.25">
      <c r="A103" s="127" t="s">
        <v>322</v>
      </c>
      <c r="B103" s="296">
        <f>IF(B$34=0,0,B$34/OIS!B$5*1000)</f>
        <v>15.743654147378532</v>
      </c>
      <c r="C103" s="296">
        <f>IF(C$34=0,0,C$34/OIS!C$5*1000)</f>
        <v>15.743654147378532</v>
      </c>
      <c r="D103" s="296">
        <f>IF(D$34=0,0,D$34/OIS!D$5*1000)</f>
        <v>15.743654147378532</v>
      </c>
      <c r="E103" s="296">
        <f>IF(E$34=0,0,E$34/OIS!E$5*1000)</f>
        <v>15.743654147378525</v>
      </c>
      <c r="F103" s="296">
        <f>IF(F$34=0,0,F$34/OIS!F$5*1000)</f>
        <v>15.743654147378532</v>
      </c>
      <c r="G103" s="296">
        <f>IF(G$34=0,0,G$34/OIS!G$5*1000)</f>
        <v>15.743654147378532</v>
      </c>
      <c r="H103" s="296">
        <f>IF(H$34=0,0,H$34/OIS!H$5*1000)</f>
        <v>15.743654147378528</v>
      </c>
      <c r="I103" s="296">
        <f>IF(I$34=0,0,I$34/OIS!I$5*1000)</f>
        <v>15.743654147378532</v>
      </c>
      <c r="J103" s="296">
        <f>IF(J$34=0,0,J$34/OIS!J$5*1000)</f>
        <v>15.743654147378532</v>
      </c>
      <c r="K103" s="296">
        <f>IF(K$34=0,0,K$34/OIS!K$5*1000)</f>
        <v>17.118855071961789</v>
      </c>
      <c r="L103" s="296">
        <f>IF(L$34=0,0,L$34/OIS!L$5*1000)</f>
        <v>16.578723194965836</v>
      </c>
      <c r="M103" s="296">
        <f>IF(M$34=0,0,M$34/OIS!M$5*1000)</f>
        <v>15.307241168346467</v>
      </c>
      <c r="N103" s="296">
        <f>IF(N$34=0,0,N$34/OIS!N$5*1000)</f>
        <v>16.133385607434324</v>
      </c>
      <c r="O103" s="296">
        <f>IF(O$34=0,0,O$34/OIS!O$5*1000)</f>
        <v>15.117482112106247</v>
      </c>
      <c r="P103" s="296">
        <f>IF(P$34=0,0,P$34/OIS!P$5*1000)</f>
        <v>14.144970503846174</v>
      </c>
      <c r="Q103" s="296">
        <f>IF(Q$34=0,0,Q$34/OIS!Q$5*1000)</f>
        <v>13.563648833915591</v>
      </c>
    </row>
    <row r="104" spans="1:17" x14ac:dyDescent="0.25">
      <c r="A104" s="127" t="s">
        <v>321</v>
      </c>
      <c r="B104" s="296">
        <f>IF(B$53=0,0,B$53/OIS!B$5*1000)</f>
        <v>8.1432693865751009</v>
      </c>
      <c r="C104" s="296">
        <f>IF(C$53=0,0,C$53/OIS!C$5*1000)</f>
        <v>8.1432693865751009</v>
      </c>
      <c r="D104" s="296">
        <f>IF(D$53=0,0,D$53/OIS!D$5*1000)</f>
        <v>8.1432693865751027</v>
      </c>
      <c r="E104" s="296">
        <f>IF(E$53=0,0,E$53/OIS!E$5*1000)</f>
        <v>8.1432693865750991</v>
      </c>
      <c r="F104" s="296">
        <f>IF(F$53=0,0,F$53/OIS!F$5*1000)</f>
        <v>8.1432693865751027</v>
      </c>
      <c r="G104" s="296">
        <f>IF(G$53=0,0,G$53/OIS!G$5*1000)</f>
        <v>8.1432693865751027</v>
      </c>
      <c r="H104" s="296">
        <f>IF(H$53=0,0,H$53/OIS!H$5*1000)</f>
        <v>8.1432693865751009</v>
      </c>
      <c r="I104" s="296">
        <f>IF(I$53=0,0,I$53/OIS!I$5*1000)</f>
        <v>8.1432693865751045</v>
      </c>
      <c r="J104" s="296">
        <f>IF(J$53=0,0,J$53/OIS!J$5*1000)</f>
        <v>8.1432693865751009</v>
      </c>
      <c r="K104" s="296">
        <f>IF(K$53=0,0,K$53/OIS!K$5*1000)</f>
        <v>8.8545802096354063</v>
      </c>
      <c r="L104" s="296">
        <f>IF(L$53=0,0,L$53/OIS!L$5*1000)</f>
        <v>8.5752016525685342</v>
      </c>
      <c r="M104" s="296">
        <f>IF(M$53=0,0,M$53/OIS!M$5*1000)</f>
        <v>7.9175385353516203</v>
      </c>
      <c r="N104" s="296">
        <f>IF(N$53=0,0,N$53/OIS!N$5*1000)</f>
        <v>8.3448546245349959</v>
      </c>
      <c r="O104" s="296">
        <f>IF(O$53=0,0,O$53/OIS!O$5*1000)</f>
        <v>7.8193872993653004</v>
      </c>
      <c r="P104" s="296">
        <f>IF(P$53=0,0,P$53/OIS!P$5*1000)</f>
        <v>7.3163640537135386</v>
      </c>
      <c r="Q104" s="296">
        <f>IF(Q$53=0,0,Q$53/OIS!Q$5*1000)</f>
        <v>7.0156804313356522</v>
      </c>
    </row>
    <row r="105" spans="1:17" x14ac:dyDescent="0.25">
      <c r="A105" s="127" t="s">
        <v>320</v>
      </c>
      <c r="B105" s="296">
        <f>IF(B$67=0,0,B$67/OIS!B$5*1000)</f>
        <v>0</v>
      </c>
      <c r="C105" s="296">
        <f>IF(C$67=0,0,C$67/OIS!C$5*1000)</f>
        <v>0</v>
      </c>
      <c r="D105" s="296">
        <f>IF(D$67=0,0,D$67/OIS!D$5*1000)</f>
        <v>0</v>
      </c>
      <c r="E105" s="296">
        <f>IF(E$67=0,0,E$67/OIS!E$5*1000)</f>
        <v>0</v>
      </c>
      <c r="F105" s="296">
        <f>IF(F$67=0,0,F$67/OIS!F$5*1000)</f>
        <v>0</v>
      </c>
      <c r="G105" s="296">
        <f>IF(G$67=0,0,G$67/OIS!G$5*1000)</f>
        <v>0</v>
      </c>
      <c r="H105" s="296">
        <f>IF(H$67=0,0,H$67/OIS!H$5*1000)</f>
        <v>0</v>
      </c>
      <c r="I105" s="296">
        <f>IF(I$67=0,0,I$67/OIS!I$5*1000)</f>
        <v>0</v>
      </c>
      <c r="J105" s="296">
        <f>IF(J$67=0,0,J$67/OIS!J$5*1000)</f>
        <v>0</v>
      </c>
      <c r="K105" s="296">
        <f>IF(K$67=0,0,K$67/OIS!K$5*1000)</f>
        <v>0</v>
      </c>
      <c r="L105" s="296">
        <f>IF(L$67=0,0,L$67/OIS!L$5*1000)</f>
        <v>0</v>
      </c>
      <c r="M105" s="296">
        <f>IF(M$67=0,0,M$67/OIS!M$5*1000)</f>
        <v>0</v>
      </c>
      <c r="N105" s="296">
        <f>IF(N$67=0,0,N$67/OIS!N$5*1000)</f>
        <v>0</v>
      </c>
      <c r="O105" s="296">
        <f>IF(O$67=0,0,O$67/OIS!O$5*1000)</f>
        <v>0</v>
      </c>
      <c r="P105" s="296">
        <f>IF(P$67=0,0,P$67/OIS!P$5*1000)</f>
        <v>0</v>
      </c>
      <c r="Q105" s="296">
        <f>IF(Q$67=0,0,Q$67/OIS!Q$5*1000)</f>
        <v>0</v>
      </c>
    </row>
    <row r="106" spans="1:17" x14ac:dyDescent="0.25">
      <c r="A106" s="72" t="s">
        <v>319</v>
      </c>
      <c r="B106" s="295">
        <f>IF(B$68=0,0,B$68/OIS!B$5*1000)</f>
        <v>187.02375357834157</v>
      </c>
      <c r="C106" s="295">
        <f>IF(C$68=0,0,C$68/OIS!C$5*1000)</f>
        <v>187.0237535783416</v>
      </c>
      <c r="D106" s="295">
        <f>IF(D$68=0,0,D$68/OIS!D$5*1000)</f>
        <v>187.0237535783416</v>
      </c>
      <c r="E106" s="295">
        <f>IF(E$68=0,0,E$68/OIS!E$5*1000)</f>
        <v>187.02375357834154</v>
      </c>
      <c r="F106" s="295">
        <f>IF(F$68=0,0,F$68/OIS!F$5*1000)</f>
        <v>187.0237535783416</v>
      </c>
      <c r="G106" s="295">
        <f>IF(G$68=0,0,G$68/OIS!G$5*1000)</f>
        <v>187.02375357834157</v>
      </c>
      <c r="H106" s="295">
        <f>IF(H$68=0,0,H$68/OIS!H$5*1000)</f>
        <v>187.02375357834154</v>
      </c>
      <c r="I106" s="295">
        <f>IF(I$68=0,0,I$68/OIS!I$5*1000)</f>
        <v>187.0237535783416</v>
      </c>
      <c r="J106" s="295">
        <f>IF(J$68=0,0,J$68/OIS!J$5*1000)</f>
        <v>187.02375357834157</v>
      </c>
      <c r="K106" s="295">
        <f>IF(K$68=0,0,K$68/OIS!K$5*1000)</f>
        <v>100.35615753507376</v>
      </c>
      <c r="L106" s="295">
        <f>IF(L$68=0,0,L$68/OIS!L$5*1000)</f>
        <v>78.883498799745269</v>
      </c>
      <c r="M106" s="295">
        <f>IF(M$68=0,0,M$68/OIS!M$5*1000)</f>
        <v>115.77061795073804</v>
      </c>
      <c r="N106" s="295">
        <f>IF(N$68=0,0,N$68/OIS!N$5*1000)</f>
        <v>85.923609824331848</v>
      </c>
      <c r="O106" s="295">
        <f>IF(O$68=0,0,O$68/OIS!O$5*1000)</f>
        <v>89.36784552533679</v>
      </c>
      <c r="P106" s="295">
        <f>IF(P$68=0,0,P$68/OIS!P$5*1000)</f>
        <v>73.529536198379077</v>
      </c>
      <c r="Q106" s="295">
        <f>IF(Q$68=0,0,Q$68/OIS!Q$5*1000)</f>
        <v>72.825819260091563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353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98" t="s">
        <v>91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9.1172313539241223</v>
      </c>
      <c r="C5" s="96">
        <v>8.7354636284137968</v>
      </c>
      <c r="D5" s="96">
        <v>9.2378823804385668</v>
      </c>
      <c r="E5" s="96">
        <v>10.058559858427417</v>
      </c>
      <c r="F5" s="96">
        <v>9.9743878094029164</v>
      </c>
      <c r="G5" s="96">
        <v>8.7397366708147484</v>
      </c>
      <c r="H5" s="96">
        <v>9.5920615283238497</v>
      </c>
      <c r="I5" s="96">
        <v>9.5931831208770983</v>
      </c>
      <c r="J5" s="96">
        <v>10.098011297805197</v>
      </c>
      <c r="K5" s="96">
        <v>14.46012900803645</v>
      </c>
      <c r="L5" s="96">
        <v>3.5976270568271915</v>
      </c>
      <c r="M5" s="96">
        <v>2.9384296210338121</v>
      </c>
      <c r="N5" s="96">
        <v>3.5500755540955953</v>
      </c>
      <c r="O5" s="96">
        <v>3.5856776561979533</v>
      </c>
      <c r="P5" s="96">
        <v>4.2066246301896761</v>
      </c>
      <c r="Q5" s="96">
        <v>4.4315639580794706</v>
      </c>
    </row>
    <row r="6" spans="1:17" x14ac:dyDescent="0.25">
      <c r="A6" s="132" t="s">
        <v>83</v>
      </c>
      <c r="B6" s="160">
        <v>9.8162761987556579E-2</v>
      </c>
      <c r="C6" s="160">
        <v>9.4052372230070486E-2</v>
      </c>
      <c r="D6" s="160">
        <v>9.9461778930259745E-2</v>
      </c>
      <c r="E6" s="160">
        <v>0.10829779118146732</v>
      </c>
      <c r="F6" s="160">
        <v>0.10739153351467683</v>
      </c>
      <c r="G6" s="160">
        <v>9.4098378920905085E-2</v>
      </c>
      <c r="H6" s="160">
        <v>0.10327512994058093</v>
      </c>
      <c r="I6" s="160">
        <v>0.10328720582399088</v>
      </c>
      <c r="J6" s="160">
        <v>0.10872255414989203</v>
      </c>
      <c r="K6" s="160">
        <v>0.16928759542641095</v>
      </c>
      <c r="L6" s="160">
        <v>4.7946934533738356E-2</v>
      </c>
      <c r="M6" s="160">
        <v>3.7919617877831317E-2</v>
      </c>
      <c r="N6" s="160">
        <v>4.7181400931207991E-2</v>
      </c>
      <c r="O6" s="160">
        <v>4.7832860725923E-2</v>
      </c>
      <c r="P6" s="160">
        <v>5.7893789849289432E-2</v>
      </c>
      <c r="Q6" s="160">
        <v>6.1289354157367019E-2</v>
      </c>
    </row>
    <row r="7" spans="1:17" x14ac:dyDescent="0.25">
      <c r="A7" s="76" t="s">
        <v>82</v>
      </c>
      <c r="B7" s="159">
        <v>1.7133995124453204E-2</v>
      </c>
      <c r="C7" s="159">
        <v>1.6416539781526962E-2</v>
      </c>
      <c r="D7" s="159">
        <v>1.7360734363572002E-2</v>
      </c>
      <c r="E7" s="159">
        <v>1.8903031949401853E-2</v>
      </c>
      <c r="F7" s="159">
        <v>1.8744847581624435E-2</v>
      </c>
      <c r="G7" s="159">
        <v>1.6424570101787841E-2</v>
      </c>
      <c r="H7" s="159">
        <v>1.8026342546305838E-2</v>
      </c>
      <c r="I7" s="159">
        <v>1.8028450353006473E-2</v>
      </c>
      <c r="J7" s="159">
        <v>1.8977172962579138E-2</v>
      </c>
      <c r="K7" s="159">
        <v>2.9548606578879852E-2</v>
      </c>
      <c r="L7" s="159">
        <v>8.244048083982514E-3</v>
      </c>
      <c r="M7" s="159">
        <v>6.49378391155013E-3</v>
      </c>
      <c r="N7" s="159">
        <v>8.0955064877822457E-3</v>
      </c>
      <c r="O7" s="159">
        <v>8.1875418824676055E-3</v>
      </c>
      <c r="P7" s="159">
        <v>9.8810290613143056E-3</v>
      </c>
      <c r="Q7" s="159">
        <v>1.0448904339214186E-2</v>
      </c>
    </row>
    <row r="8" spans="1:17" x14ac:dyDescent="0.25">
      <c r="A8" s="76" t="s">
        <v>81</v>
      </c>
      <c r="B8" s="159">
        <v>0.18791573223006716</v>
      </c>
      <c r="C8" s="159">
        <v>0.18004709767466531</v>
      </c>
      <c r="D8" s="159">
        <v>0.19040247684711725</v>
      </c>
      <c r="E8" s="159">
        <v>0.20731750326405934</v>
      </c>
      <c r="F8" s="159">
        <v>0.20558262875975755</v>
      </c>
      <c r="G8" s="159">
        <v>0.18013516957505424</v>
      </c>
      <c r="H8" s="159">
        <v>0.19770248178631819</v>
      </c>
      <c r="I8" s="159">
        <v>0.19772559898908804</v>
      </c>
      <c r="J8" s="159">
        <v>0.20813063894422559</v>
      </c>
      <c r="K8" s="159">
        <v>0.32407199846367346</v>
      </c>
      <c r="L8" s="159">
        <v>8.887444576337164E-2</v>
      </c>
      <c r="M8" s="159">
        <v>6.967821405212328E-2</v>
      </c>
      <c r="N8" s="159">
        <v>8.7061237433067595E-2</v>
      </c>
      <c r="O8" s="159">
        <v>8.7803196819404794E-2</v>
      </c>
      <c r="P8" s="159">
        <v>0.10560380858657192</v>
      </c>
      <c r="Q8" s="159">
        <v>0.11152582645028197</v>
      </c>
    </row>
    <row r="9" spans="1:17" x14ac:dyDescent="0.25">
      <c r="A9" s="76" t="s">
        <v>80</v>
      </c>
      <c r="B9" s="159">
        <v>3.2885690335296425E-2</v>
      </c>
      <c r="C9" s="159">
        <v>3.1508660981342453E-2</v>
      </c>
      <c r="D9" s="159">
        <v>3.3320876428811742E-2</v>
      </c>
      <c r="E9" s="159">
        <v>3.6281045405403223E-2</v>
      </c>
      <c r="F9" s="159">
        <v>3.5977438330881024E-2</v>
      </c>
      <c r="G9" s="159">
        <v>3.152407376881404E-2</v>
      </c>
      <c r="H9" s="159">
        <v>3.4598394276986279E-2</v>
      </c>
      <c r="I9" s="159">
        <v>3.4602439841254294E-2</v>
      </c>
      <c r="J9" s="159">
        <v>3.6423346041231784E-2</v>
      </c>
      <c r="K9" s="159">
        <v>5.6713353700312559E-2</v>
      </c>
      <c r="L9" s="159">
        <v>2.4455501594388064E-2</v>
      </c>
      <c r="M9" s="159">
        <v>2.1098127580034206E-2</v>
      </c>
      <c r="N9" s="159">
        <v>2.5201320715865925E-2</v>
      </c>
      <c r="O9" s="159">
        <v>2.6875602799146747E-2</v>
      </c>
      <c r="P9" s="159">
        <v>3.4452428422211308E-2</v>
      </c>
      <c r="Q9" s="159">
        <v>3.7256599430393465E-2</v>
      </c>
    </row>
    <row r="10" spans="1:17" x14ac:dyDescent="0.25">
      <c r="A10" s="129" t="s">
        <v>79</v>
      </c>
      <c r="B10" s="158">
        <v>0.1745297142506449</v>
      </c>
      <c r="C10" s="158">
        <v>0.16722159521133176</v>
      </c>
      <c r="D10" s="158">
        <v>0.17683931772171949</v>
      </c>
      <c r="E10" s="158">
        <v>0.19254941656260116</v>
      </c>
      <c r="F10" s="158">
        <v>0.19093812437379279</v>
      </c>
      <c r="G10" s="158">
        <v>0.16730339338451269</v>
      </c>
      <c r="H10" s="158">
        <v>0.18361931299378739</v>
      </c>
      <c r="I10" s="158">
        <v>0.18364078346220328</v>
      </c>
      <c r="J10" s="158">
        <v>0.19330462921149566</v>
      </c>
      <c r="K10" s="158">
        <v>0.28433681416099987</v>
      </c>
      <c r="L10" s="158">
        <v>9.3962187378662229E-2</v>
      </c>
      <c r="M10" s="158">
        <v>7.7123259369653224E-2</v>
      </c>
      <c r="N10" s="158">
        <v>9.4280256253803069E-2</v>
      </c>
      <c r="O10" s="158">
        <v>9.7704421021398341E-2</v>
      </c>
      <c r="P10" s="158">
        <v>0.12133380963562093</v>
      </c>
      <c r="Q10" s="158">
        <v>0.12970396967890097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4.3547210790258639E-2</v>
      </c>
      <c r="L11" s="91">
        <v>1.049254117124049E-2</v>
      </c>
      <c r="M11" s="91">
        <v>7.9127178257012761E-3</v>
      </c>
      <c r="N11" s="91">
        <v>1.0075731152181862E-2</v>
      </c>
      <c r="O11" s="91">
        <v>9.9238790613146444E-3</v>
      </c>
      <c r="P11" s="91">
        <v>1.1589134739176721E-2</v>
      </c>
      <c r="Q11" s="91">
        <v>1.2096972347659257E-2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0.1745297142506449</v>
      </c>
      <c r="C14" s="157">
        <v>0.16722159521133176</v>
      </c>
      <c r="D14" s="157">
        <v>0.17683931772171949</v>
      </c>
      <c r="E14" s="157">
        <v>0.19254941656260116</v>
      </c>
      <c r="F14" s="157">
        <v>0.19093812437379279</v>
      </c>
      <c r="G14" s="157">
        <v>0.16730339338451269</v>
      </c>
      <c r="H14" s="157">
        <v>0.18361931299378739</v>
      </c>
      <c r="I14" s="157">
        <v>0.18364078346220328</v>
      </c>
      <c r="J14" s="157">
        <v>0.19330462921149566</v>
      </c>
      <c r="K14" s="157">
        <v>0.24078960337074126</v>
      </c>
      <c r="L14" s="157">
        <v>8.3469646207421741E-2</v>
      </c>
      <c r="M14" s="157">
        <v>6.9210541543951953E-2</v>
      </c>
      <c r="N14" s="157">
        <v>8.42045251016212E-2</v>
      </c>
      <c r="O14" s="157">
        <v>8.7780541960083697E-2</v>
      </c>
      <c r="P14" s="157">
        <v>0.10974467489644421</v>
      </c>
      <c r="Q14" s="157">
        <v>0.11760699733124172</v>
      </c>
    </row>
    <row r="15" spans="1:17" x14ac:dyDescent="0.25">
      <c r="A15" s="156" t="s">
        <v>324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5.2296472018034583</v>
      </c>
      <c r="L15" s="204">
        <v>1.6046133196622048</v>
      </c>
      <c r="M15" s="204">
        <v>0.87325847462649897</v>
      </c>
      <c r="N15" s="204">
        <v>1.486053896347336</v>
      </c>
      <c r="O15" s="204">
        <v>1.3985680851730229</v>
      </c>
      <c r="P15" s="204">
        <v>1.8410950863948519</v>
      </c>
      <c r="Q15" s="204">
        <v>1.90464146433006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0.57621208842818361</v>
      </c>
      <c r="L18" s="87">
        <v>0.38306791639989252</v>
      </c>
      <c r="M18" s="87">
        <v>0.3830793314812842</v>
      </c>
      <c r="N18" s="87">
        <v>0.38306791639989252</v>
      </c>
      <c r="O18" s="87">
        <v>0.39869649862691914</v>
      </c>
      <c r="P18" s="87">
        <v>0.4239056765276657</v>
      </c>
      <c r="Q18" s="87">
        <v>0.43820716425799616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4.4979149865677153</v>
      </c>
      <c r="L19" s="87">
        <v>0.34182861074351578</v>
      </c>
      <c r="M19" s="87">
        <v>0.34355530859644517</v>
      </c>
      <c r="N19" s="87">
        <v>0.51651063210391646</v>
      </c>
      <c r="O19" s="87">
        <v>0.54209677455977368</v>
      </c>
      <c r="P19" s="87">
        <v>0.7686755335379658</v>
      </c>
      <c r="Q19" s="87">
        <v>0.79470574374385849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0.87971679251879642</v>
      </c>
      <c r="M20" s="87">
        <v>0.14662383454876962</v>
      </c>
      <c r="N20" s="87">
        <v>0.58647534784352695</v>
      </c>
      <c r="O20" s="87">
        <v>0.45777481198633013</v>
      </c>
      <c r="P20" s="87">
        <v>0.64851387632922042</v>
      </c>
      <c r="Q20" s="87">
        <v>0.67172855632820527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0.15552012680755942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0.19582121707192665</v>
      </c>
      <c r="C26" s="204">
        <v>0.187621554504843</v>
      </c>
      <c r="D26" s="204">
        <v>0.1984125773145147</v>
      </c>
      <c r="E26" s="204">
        <v>0.21603920718983599</v>
      </c>
      <c r="F26" s="204">
        <v>0.21423134771544408</v>
      </c>
      <c r="G26" s="204">
        <v>0.18771333152914702</v>
      </c>
      <c r="H26" s="204">
        <v>0.20601968841086107</v>
      </c>
      <c r="I26" s="204">
        <v>0.20604377813835736</v>
      </c>
      <c r="J26" s="204">
        <v>0.21688655092548353</v>
      </c>
      <c r="K26" s="204">
        <v>0.33770548322368843</v>
      </c>
      <c r="L26" s="204">
        <v>8.1368901065665022E-2</v>
      </c>
      <c r="M26" s="204">
        <v>6.1362556830824547E-2</v>
      </c>
      <c r="N26" s="204">
        <v>7.8136569388290278E-2</v>
      </c>
      <c r="O26" s="204">
        <v>7.695896736064646E-2</v>
      </c>
      <c r="P26" s="204">
        <v>8.9872905203691997E-2</v>
      </c>
      <c r="Q26" s="204">
        <v>9.3811149280856237E-2</v>
      </c>
    </row>
    <row r="27" spans="1:17" x14ac:dyDescent="0.25">
      <c r="A27" s="152" t="s">
        <v>332</v>
      </c>
      <c r="B27" s="151">
        <v>0</v>
      </c>
      <c r="C27" s="151">
        <v>0</v>
      </c>
      <c r="D27" s="151">
        <v>0</v>
      </c>
      <c r="E27" s="151">
        <v>0</v>
      </c>
      <c r="F27" s="151">
        <v>0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331</v>
      </c>
      <c r="B33" s="151">
        <v>0.19582121707192665</v>
      </c>
      <c r="C33" s="151">
        <v>0.187621554504843</v>
      </c>
      <c r="D33" s="151">
        <v>0.1984125773145147</v>
      </c>
      <c r="E33" s="151">
        <v>0.21603920718983599</v>
      </c>
      <c r="F33" s="151">
        <v>0.21423134771544408</v>
      </c>
      <c r="G33" s="151">
        <v>0.18771333152914702</v>
      </c>
      <c r="H33" s="151">
        <v>0.20601968841086107</v>
      </c>
      <c r="I33" s="151">
        <v>0.20604377813835736</v>
      </c>
      <c r="J33" s="151">
        <v>0.21688655092548353</v>
      </c>
      <c r="K33" s="151">
        <v>0.33770548322368843</v>
      </c>
      <c r="L33" s="151">
        <v>8.1368901065665022E-2</v>
      </c>
      <c r="M33" s="151">
        <v>6.1362556830824547E-2</v>
      </c>
      <c r="N33" s="151">
        <v>7.8136569388290278E-2</v>
      </c>
      <c r="O33" s="151">
        <v>7.695896736064646E-2</v>
      </c>
      <c r="P33" s="151">
        <v>8.9872905203691997E-2</v>
      </c>
      <c r="Q33" s="151">
        <v>9.3811149280856237E-2</v>
      </c>
    </row>
    <row r="34" spans="1:17" x14ac:dyDescent="0.25">
      <c r="A34" s="156" t="s">
        <v>322</v>
      </c>
      <c r="B34" s="204">
        <v>0.48608323618442834</v>
      </c>
      <c r="C34" s="204">
        <v>0.4657293716960651</v>
      </c>
      <c r="D34" s="204">
        <v>0.49251571981246228</v>
      </c>
      <c r="E34" s="204">
        <v>0.5362699637137972</v>
      </c>
      <c r="F34" s="204">
        <v>0.5317823489546859</v>
      </c>
      <c r="G34" s="204">
        <v>0.46595718803613362</v>
      </c>
      <c r="H34" s="204">
        <v>0.51139870519585073</v>
      </c>
      <c r="I34" s="204">
        <v>0.51145850266251591</v>
      </c>
      <c r="J34" s="204">
        <v>0.53837330875139278</v>
      </c>
      <c r="K34" s="204">
        <v>0.83827981777021632</v>
      </c>
      <c r="L34" s="204">
        <v>0.20198045618438401</v>
      </c>
      <c r="M34" s="204">
        <v>0.15231909315486636</v>
      </c>
      <c r="N34" s="204">
        <v>0.19395690150704456</v>
      </c>
      <c r="O34" s="204">
        <v>0.19103376267105113</v>
      </c>
      <c r="P34" s="204">
        <v>0.22308978189355683</v>
      </c>
      <c r="Q34" s="204">
        <v>0.23286560932705189</v>
      </c>
    </row>
    <row r="35" spans="1:17" x14ac:dyDescent="0.25">
      <c r="A35" s="152" t="s">
        <v>330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0</v>
      </c>
      <c r="C38" s="83">
        <v>0</v>
      </c>
      <c r="D38" s="83">
        <v>0</v>
      </c>
      <c r="E38" s="83">
        <v>0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0</v>
      </c>
      <c r="P38" s="83">
        <v>0</v>
      </c>
      <c r="Q38" s="83">
        <v>0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2" t="s">
        <v>329</v>
      </c>
      <c r="B41" s="151">
        <v>0</v>
      </c>
      <c r="C41" s="151">
        <v>0</v>
      </c>
      <c r="D41" s="151">
        <v>0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0.48608323618442834</v>
      </c>
      <c r="C52" s="151">
        <v>0.4657293716960651</v>
      </c>
      <c r="D52" s="151">
        <v>0.49251571981246228</v>
      </c>
      <c r="E52" s="151">
        <v>0.5362699637137972</v>
      </c>
      <c r="F52" s="151">
        <v>0.5317823489546859</v>
      </c>
      <c r="G52" s="151">
        <v>0.46595718803613362</v>
      </c>
      <c r="H52" s="151">
        <v>0.51139870519585073</v>
      </c>
      <c r="I52" s="151">
        <v>0.51145850266251591</v>
      </c>
      <c r="J52" s="151">
        <v>0.53837330875139278</v>
      </c>
      <c r="K52" s="151">
        <v>0.83827981777021632</v>
      </c>
      <c r="L52" s="151">
        <v>0.20198045618438401</v>
      </c>
      <c r="M52" s="151">
        <v>0.15231909315486636</v>
      </c>
      <c r="N52" s="151">
        <v>0.19395690150704456</v>
      </c>
      <c r="O52" s="151">
        <v>0.19103376267105113</v>
      </c>
      <c r="P52" s="151">
        <v>0.22308978189355683</v>
      </c>
      <c r="Q52" s="151">
        <v>0.23286560932705189</v>
      </c>
    </row>
    <row r="53" spans="1:17" x14ac:dyDescent="0.25">
      <c r="A53" s="156" t="s">
        <v>321</v>
      </c>
      <c r="B53" s="204">
        <v>0.5108161339046684</v>
      </c>
      <c r="C53" s="204">
        <v>0.48942662364387779</v>
      </c>
      <c r="D53" s="204">
        <v>0.51757591530357017</v>
      </c>
      <c r="E53" s="204">
        <v>0.56355646358794187</v>
      </c>
      <c r="F53" s="204">
        <v>0.55884050991775003</v>
      </c>
      <c r="G53" s="204">
        <v>0.48966603173988121</v>
      </c>
      <c r="H53" s="204">
        <v>0.5374197051570041</v>
      </c>
      <c r="I53" s="204">
        <v>0.53748254523965933</v>
      </c>
      <c r="J53" s="204">
        <v>0.56576683107316095</v>
      </c>
      <c r="K53" s="204">
        <v>0.88093318956019884</v>
      </c>
      <c r="L53" s="204">
        <v>0.21225763011761636</v>
      </c>
      <c r="M53" s="204">
        <v>0.16006939654202054</v>
      </c>
      <c r="N53" s="204">
        <v>0.20382582075792019</v>
      </c>
      <c r="O53" s="204">
        <v>0.20075394670855018</v>
      </c>
      <c r="P53" s="204">
        <v>0.23444104099336774</v>
      </c>
      <c r="Q53" s="204">
        <v>0.24471428228943762</v>
      </c>
    </row>
    <row r="54" spans="1:17" x14ac:dyDescent="0.25">
      <c r="A54" s="152" t="s">
        <v>327</v>
      </c>
      <c r="B54" s="151">
        <v>0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</row>
    <row r="55" spans="1:17" x14ac:dyDescent="0.25">
      <c r="A55" s="152" t="s">
        <v>326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0.5108161339046684</v>
      </c>
      <c r="C66" s="151">
        <v>0.48942662364387779</v>
      </c>
      <c r="D66" s="151">
        <v>0.51757591530357017</v>
      </c>
      <c r="E66" s="151">
        <v>0.56355646358794187</v>
      </c>
      <c r="F66" s="151">
        <v>0.55884050991775003</v>
      </c>
      <c r="G66" s="151">
        <v>0.48966603173988121</v>
      </c>
      <c r="H66" s="151">
        <v>0.5374197051570041</v>
      </c>
      <c r="I66" s="151">
        <v>0.53748254523965933</v>
      </c>
      <c r="J66" s="151">
        <v>0.56576683107316095</v>
      </c>
      <c r="K66" s="151">
        <v>0.88093318956019884</v>
      </c>
      <c r="L66" s="151">
        <v>0.21225763011761636</v>
      </c>
      <c r="M66" s="151">
        <v>0.16006939654202054</v>
      </c>
      <c r="N66" s="151">
        <v>0.20382582075792019</v>
      </c>
      <c r="O66" s="151">
        <v>0.20075394670855018</v>
      </c>
      <c r="P66" s="151">
        <v>0.23444104099336774</v>
      </c>
      <c r="Q66" s="151">
        <v>0.24471428228943762</v>
      </c>
    </row>
    <row r="67" spans="1:17" x14ac:dyDescent="0.25">
      <c r="A67" s="156" t="s">
        <v>333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72" t="s">
        <v>319</v>
      </c>
      <c r="B68" s="306">
        <v>7.4138828728350807</v>
      </c>
      <c r="C68" s="306">
        <v>7.1034398126900742</v>
      </c>
      <c r="D68" s="306">
        <v>7.5119929837165396</v>
      </c>
      <c r="E68" s="306">
        <v>8.1793454355729089</v>
      </c>
      <c r="F68" s="306">
        <v>8.1108990302543038</v>
      </c>
      <c r="G68" s="306">
        <v>7.1069145337585127</v>
      </c>
      <c r="H68" s="306">
        <v>7.8000017680161546</v>
      </c>
      <c r="I68" s="306">
        <v>7.8009138163670233</v>
      </c>
      <c r="J68" s="306">
        <v>8.211426265745736</v>
      </c>
      <c r="K68" s="306">
        <v>6.3096049473486113</v>
      </c>
      <c r="L68" s="306">
        <v>1.2339236324431786</v>
      </c>
      <c r="M68" s="306">
        <v>1.4791070970884095</v>
      </c>
      <c r="N68" s="306">
        <v>1.3262826442732774</v>
      </c>
      <c r="O68" s="306">
        <v>1.4499592710363427</v>
      </c>
      <c r="P68" s="306">
        <v>1.4889609501491994</v>
      </c>
      <c r="Q68" s="306">
        <v>1.6053067987959067</v>
      </c>
    </row>
    <row r="70" spans="1:17" ht="12.75" x14ac:dyDescent="0.25">
      <c r="A70" s="98" t="s">
        <v>90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1</v>
      </c>
      <c r="C72" s="77">
        <f t="shared" si="0"/>
        <v>1</v>
      </c>
      <c r="D72" s="77">
        <f t="shared" si="0"/>
        <v>1</v>
      </c>
      <c r="E72" s="77">
        <f t="shared" si="0"/>
        <v>1</v>
      </c>
      <c r="F72" s="77">
        <f t="shared" si="0"/>
        <v>1</v>
      </c>
      <c r="G72" s="77">
        <f t="shared" si="0"/>
        <v>1</v>
      </c>
      <c r="H72" s="77">
        <f t="shared" si="0"/>
        <v>1</v>
      </c>
      <c r="I72" s="77">
        <f t="shared" si="0"/>
        <v>1</v>
      </c>
      <c r="J72" s="77">
        <f t="shared" si="0"/>
        <v>1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1.0000000000000002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1.0766729303771217E-2</v>
      </c>
      <c r="C73" s="203">
        <f t="shared" si="1"/>
        <v>1.0766729303771219E-2</v>
      </c>
      <c r="D73" s="203">
        <f t="shared" si="1"/>
        <v>1.0766729303771219E-2</v>
      </c>
      <c r="E73" s="203">
        <f t="shared" si="1"/>
        <v>1.0766729303771216E-2</v>
      </c>
      <c r="F73" s="203">
        <f t="shared" si="1"/>
        <v>1.0766729303771223E-2</v>
      </c>
      <c r="G73" s="203">
        <f t="shared" si="1"/>
        <v>1.0766729303771221E-2</v>
      </c>
      <c r="H73" s="203">
        <f t="shared" si="1"/>
        <v>1.0766729303771217E-2</v>
      </c>
      <c r="I73" s="203">
        <f t="shared" si="1"/>
        <v>1.0766729303771217E-2</v>
      </c>
      <c r="J73" s="203">
        <f t="shared" si="1"/>
        <v>1.0766729303771217E-2</v>
      </c>
      <c r="K73" s="203">
        <f t="shared" si="1"/>
        <v>1.1707198139956194E-2</v>
      </c>
      <c r="L73" s="203">
        <f t="shared" si="1"/>
        <v>1.3327377678781295E-2</v>
      </c>
      <c r="M73" s="203">
        <f t="shared" si="1"/>
        <v>1.2904722170779866E-2</v>
      </c>
      <c r="N73" s="203">
        <f t="shared" si="1"/>
        <v>1.3290252619208765E-2</v>
      </c>
      <c r="O73" s="203">
        <f t="shared" si="1"/>
        <v>1.3339977909961437E-2</v>
      </c>
      <c r="P73" s="203">
        <f t="shared" si="1"/>
        <v>1.3762528140448559E-2</v>
      </c>
      <c r="Q73" s="203">
        <f t="shared" si="1"/>
        <v>1.3830186078128566E-2</v>
      </c>
    </row>
    <row r="74" spans="1:17" x14ac:dyDescent="0.25">
      <c r="A74" s="76" t="s">
        <v>82</v>
      </c>
      <c r="B74" s="202">
        <f t="shared" ref="B74:Q74" si="2">IF(B$7=0,0,B$7/B$5)</f>
        <v>1.8792980521524891E-3</v>
      </c>
      <c r="C74" s="202">
        <f t="shared" si="2"/>
        <v>1.8792980521524889E-3</v>
      </c>
      <c r="D74" s="202">
        <f t="shared" si="2"/>
        <v>1.8792980521524895E-3</v>
      </c>
      <c r="E74" s="202">
        <f t="shared" si="2"/>
        <v>1.8792980521524882E-3</v>
      </c>
      <c r="F74" s="202">
        <f t="shared" si="2"/>
        <v>1.8792980521524893E-3</v>
      </c>
      <c r="G74" s="202">
        <f t="shared" si="2"/>
        <v>1.8792980521524897E-3</v>
      </c>
      <c r="H74" s="202">
        <f t="shared" si="2"/>
        <v>1.8792980521524891E-3</v>
      </c>
      <c r="I74" s="202">
        <f t="shared" si="2"/>
        <v>1.8792980521524897E-3</v>
      </c>
      <c r="J74" s="202">
        <f t="shared" si="2"/>
        <v>1.8792980521524893E-3</v>
      </c>
      <c r="K74" s="202">
        <f t="shared" si="2"/>
        <v>2.0434538697723745E-3</v>
      </c>
      <c r="L74" s="202">
        <f t="shared" si="2"/>
        <v>2.2915238166051266E-3</v>
      </c>
      <c r="M74" s="202">
        <f t="shared" si="2"/>
        <v>2.2099504664213998E-3</v>
      </c>
      <c r="N74" s="202">
        <f t="shared" si="2"/>
        <v>2.280375829872902E-3</v>
      </c>
      <c r="O74" s="202">
        <f t="shared" si="2"/>
        <v>2.2834015401008482E-3</v>
      </c>
      <c r="P74" s="202">
        <f t="shared" si="2"/>
        <v>2.3489210305101009E-3</v>
      </c>
      <c r="Q74" s="202">
        <f t="shared" si="2"/>
        <v>2.3578367452339517E-3</v>
      </c>
    </row>
    <row r="75" spans="1:17" x14ac:dyDescent="0.25">
      <c r="A75" s="76" t="s">
        <v>81</v>
      </c>
      <c r="B75" s="202">
        <f t="shared" ref="B75:Q75" si="3">IF(B$8=0,0,B$8/B$5)</f>
        <v>2.0611052295956805E-2</v>
      </c>
      <c r="C75" s="202">
        <f t="shared" si="3"/>
        <v>2.0611052295956802E-2</v>
      </c>
      <c r="D75" s="202">
        <f t="shared" si="3"/>
        <v>2.0611052295956805E-2</v>
      </c>
      <c r="E75" s="202">
        <f t="shared" si="3"/>
        <v>2.0611052295956802E-2</v>
      </c>
      <c r="F75" s="202">
        <f t="shared" si="3"/>
        <v>2.0611052295956805E-2</v>
      </c>
      <c r="G75" s="202">
        <f t="shared" si="3"/>
        <v>2.0611052295956809E-2</v>
      </c>
      <c r="H75" s="202">
        <f t="shared" si="3"/>
        <v>2.0611052295956802E-2</v>
      </c>
      <c r="I75" s="202">
        <f t="shared" si="3"/>
        <v>2.0611052295956809E-2</v>
      </c>
      <c r="J75" s="202">
        <f t="shared" si="3"/>
        <v>2.0611052295956809E-2</v>
      </c>
      <c r="K75" s="202">
        <f t="shared" si="3"/>
        <v>2.2411418202670615E-2</v>
      </c>
      <c r="L75" s="202">
        <f t="shared" si="3"/>
        <v>2.4703629464514737E-2</v>
      </c>
      <c r="M75" s="202">
        <f t="shared" si="3"/>
        <v>2.3712738788553584E-2</v>
      </c>
      <c r="N75" s="202">
        <f t="shared" si="3"/>
        <v>2.4523770299093538E-2</v>
      </c>
      <c r="O75" s="202">
        <f t="shared" si="3"/>
        <v>2.4487197466742244E-2</v>
      </c>
      <c r="P75" s="202">
        <f t="shared" si="3"/>
        <v>2.5104167324245013E-2</v>
      </c>
      <c r="Q75" s="202">
        <f t="shared" si="3"/>
        <v>2.5166245484723748E-2</v>
      </c>
    </row>
    <row r="76" spans="1:17" x14ac:dyDescent="0.25">
      <c r="A76" s="76" t="s">
        <v>80</v>
      </c>
      <c r="B76" s="202">
        <f t="shared" ref="B76:Q76" si="4">IF(B$9=0,0,B$9/B$5)</f>
        <v>3.6069821044019232E-3</v>
      </c>
      <c r="C76" s="202">
        <f t="shared" si="4"/>
        <v>3.6069821044019228E-3</v>
      </c>
      <c r="D76" s="202">
        <f t="shared" si="4"/>
        <v>3.6069821044019223E-3</v>
      </c>
      <c r="E76" s="202">
        <f t="shared" si="4"/>
        <v>3.6069821044019219E-3</v>
      </c>
      <c r="F76" s="202">
        <f t="shared" si="4"/>
        <v>3.6069821044019236E-3</v>
      </c>
      <c r="G76" s="202">
        <f t="shared" si="4"/>
        <v>3.6069821044019232E-3</v>
      </c>
      <c r="H76" s="202">
        <f t="shared" si="4"/>
        <v>3.6069821044019223E-3</v>
      </c>
      <c r="I76" s="202">
        <f t="shared" si="4"/>
        <v>3.6069821044019241E-3</v>
      </c>
      <c r="J76" s="202">
        <f t="shared" si="4"/>
        <v>3.6069821044019232E-3</v>
      </c>
      <c r="K76" s="202">
        <f t="shared" si="4"/>
        <v>3.9220503267151487E-3</v>
      </c>
      <c r="L76" s="202">
        <f t="shared" si="4"/>
        <v>6.7976755811803872E-3</v>
      </c>
      <c r="M76" s="202">
        <f t="shared" si="4"/>
        <v>7.1800690508324527E-3</v>
      </c>
      <c r="N76" s="202">
        <f t="shared" si="4"/>
        <v>7.0988124990162705E-3</v>
      </c>
      <c r="O76" s="202">
        <f t="shared" si="4"/>
        <v>7.4952645987827289E-3</v>
      </c>
      <c r="P76" s="202">
        <f t="shared" si="4"/>
        <v>8.1900410545206765E-3</v>
      </c>
      <c r="Q76" s="202">
        <f t="shared" si="4"/>
        <v>8.4070995663886455E-3</v>
      </c>
    </row>
    <row r="77" spans="1:17" x14ac:dyDescent="0.25">
      <c r="A77" s="129" t="s">
        <v>79</v>
      </c>
      <c r="B77" s="201">
        <f t="shared" ref="B77:Q77" si="5">IF(B$10=0,0,B$10/B$5)</f>
        <v>1.9142841447752232E-2</v>
      </c>
      <c r="C77" s="201">
        <f t="shared" si="5"/>
        <v>1.9142841447752235E-2</v>
      </c>
      <c r="D77" s="201">
        <f t="shared" si="5"/>
        <v>1.9142841447752235E-2</v>
      </c>
      <c r="E77" s="201">
        <f t="shared" si="5"/>
        <v>1.9142841447752232E-2</v>
      </c>
      <c r="F77" s="201">
        <f t="shared" si="5"/>
        <v>1.9142841447752239E-2</v>
      </c>
      <c r="G77" s="201">
        <f t="shared" si="5"/>
        <v>1.9142841447752235E-2</v>
      </c>
      <c r="H77" s="201">
        <f t="shared" si="5"/>
        <v>1.9142841447752228E-2</v>
      </c>
      <c r="I77" s="201">
        <f t="shared" si="5"/>
        <v>1.9142841447752239E-2</v>
      </c>
      <c r="J77" s="201">
        <f t="shared" si="5"/>
        <v>1.9142841447752235E-2</v>
      </c>
      <c r="K77" s="201">
        <f t="shared" si="5"/>
        <v>1.9663504661886148E-2</v>
      </c>
      <c r="L77" s="201">
        <f t="shared" si="5"/>
        <v>2.6117823191359107E-2</v>
      </c>
      <c r="M77" s="201">
        <f t="shared" si="5"/>
        <v>2.6246420474933599E-2</v>
      </c>
      <c r="N77" s="201">
        <f t="shared" si="5"/>
        <v>2.6557253449165416E-2</v>
      </c>
      <c r="O77" s="201">
        <f t="shared" si="5"/>
        <v>2.7248523261011282E-2</v>
      </c>
      <c r="P77" s="201">
        <f t="shared" si="5"/>
        <v>2.884350763432629E-2</v>
      </c>
      <c r="Q77" s="201">
        <f t="shared" si="5"/>
        <v>2.9268215669646217E-2</v>
      </c>
    </row>
    <row r="78" spans="1:17" x14ac:dyDescent="0.25">
      <c r="A78" s="127" t="s">
        <v>324</v>
      </c>
      <c r="B78" s="200">
        <f t="shared" ref="B78:Q78" si="6">IF(B$15=0,0,B$15/B$5)</f>
        <v>0</v>
      </c>
      <c r="C78" s="200">
        <f t="shared" si="6"/>
        <v>0</v>
      </c>
      <c r="D78" s="200">
        <f t="shared" si="6"/>
        <v>0</v>
      </c>
      <c r="E78" s="200">
        <f t="shared" si="6"/>
        <v>0</v>
      </c>
      <c r="F78" s="200">
        <f t="shared" si="6"/>
        <v>0</v>
      </c>
      <c r="G78" s="200">
        <f t="shared" si="6"/>
        <v>0</v>
      </c>
      <c r="H78" s="200">
        <f t="shared" si="6"/>
        <v>0</v>
      </c>
      <c r="I78" s="200">
        <f t="shared" si="6"/>
        <v>0</v>
      </c>
      <c r="J78" s="200">
        <f t="shared" si="6"/>
        <v>0</v>
      </c>
      <c r="K78" s="200">
        <f t="shared" si="6"/>
        <v>0.36165978871260396</v>
      </c>
      <c r="L78" s="200">
        <f t="shared" si="6"/>
        <v>0.44601991654947709</v>
      </c>
      <c r="M78" s="200">
        <f t="shared" si="6"/>
        <v>0.29718543142076859</v>
      </c>
      <c r="N78" s="200">
        <f t="shared" si="6"/>
        <v>0.41859782241336491</v>
      </c>
      <c r="O78" s="200">
        <f t="shared" si="6"/>
        <v>0.39004289266090475</v>
      </c>
      <c r="P78" s="200">
        <f t="shared" si="6"/>
        <v>0.43766564603408342</v>
      </c>
      <c r="Q78" s="200">
        <f t="shared" si="6"/>
        <v>0.42978990765948105</v>
      </c>
    </row>
    <row r="79" spans="1:17" x14ac:dyDescent="0.25">
      <c r="A79" s="127" t="s">
        <v>323</v>
      </c>
      <c r="B79" s="200">
        <f t="shared" ref="B79:Q79" si="7">IF(B$26=0,0,B$26/B$5)</f>
        <v>2.1478145005900697E-2</v>
      </c>
      <c r="C79" s="200">
        <f t="shared" si="7"/>
        <v>2.1478145005900701E-2</v>
      </c>
      <c r="D79" s="200">
        <f t="shared" si="7"/>
        <v>2.1478145005900704E-2</v>
      </c>
      <c r="E79" s="200">
        <f t="shared" si="7"/>
        <v>2.147814500590069E-2</v>
      </c>
      <c r="F79" s="200">
        <f t="shared" si="7"/>
        <v>2.1478145005900701E-2</v>
      </c>
      <c r="G79" s="200">
        <f t="shared" si="7"/>
        <v>2.1478145005900701E-2</v>
      </c>
      <c r="H79" s="200">
        <f t="shared" si="7"/>
        <v>2.1478145005900694E-2</v>
      </c>
      <c r="I79" s="200">
        <f t="shared" si="7"/>
        <v>2.1478145005900704E-2</v>
      </c>
      <c r="J79" s="200">
        <f t="shared" si="7"/>
        <v>2.1478145005900701E-2</v>
      </c>
      <c r="K79" s="200">
        <f t="shared" si="7"/>
        <v>2.3354251060692693E-2</v>
      </c>
      <c r="L79" s="200">
        <f t="shared" si="7"/>
        <v>2.2617380784718037E-2</v>
      </c>
      <c r="M79" s="200">
        <f t="shared" si="7"/>
        <v>2.0882772346011026E-2</v>
      </c>
      <c r="N79" s="200">
        <f t="shared" si="7"/>
        <v>2.2009832804303815E-2</v>
      </c>
      <c r="O79" s="200">
        <f t="shared" si="7"/>
        <v>2.1462879472063122E-2</v>
      </c>
      <c r="P79" s="200">
        <f t="shared" si="7"/>
        <v>2.1364612511109562E-2</v>
      </c>
      <c r="Q79" s="200">
        <f t="shared" si="7"/>
        <v>2.1168858255971479E-2</v>
      </c>
    </row>
    <row r="80" spans="1:17" x14ac:dyDescent="0.25">
      <c r="A80" s="142" t="s">
        <v>332</v>
      </c>
      <c r="B80" s="199">
        <f t="shared" ref="B80:Q80" si="8">IF(B$27=0,0,B$27/B$5)</f>
        <v>0</v>
      </c>
      <c r="C80" s="199">
        <f t="shared" si="8"/>
        <v>0</v>
      </c>
      <c r="D80" s="199">
        <f t="shared" si="8"/>
        <v>0</v>
      </c>
      <c r="E80" s="199">
        <f t="shared" si="8"/>
        <v>0</v>
      </c>
      <c r="F80" s="199">
        <f t="shared" si="8"/>
        <v>0</v>
      </c>
      <c r="G80" s="199">
        <f t="shared" si="8"/>
        <v>0</v>
      </c>
      <c r="H80" s="199">
        <f t="shared" si="8"/>
        <v>0</v>
      </c>
      <c r="I80" s="199">
        <f t="shared" si="8"/>
        <v>0</v>
      </c>
      <c r="J80" s="199">
        <f t="shared" si="8"/>
        <v>0</v>
      </c>
      <c r="K80" s="199">
        <f t="shared" si="8"/>
        <v>0</v>
      </c>
      <c r="L80" s="199">
        <f t="shared" si="8"/>
        <v>0</v>
      </c>
      <c r="M80" s="199">
        <f t="shared" si="8"/>
        <v>0</v>
      </c>
      <c r="N80" s="199">
        <f t="shared" si="8"/>
        <v>0</v>
      </c>
      <c r="O80" s="199">
        <f t="shared" si="8"/>
        <v>0</v>
      </c>
      <c r="P80" s="199">
        <f t="shared" si="8"/>
        <v>0</v>
      </c>
      <c r="Q80" s="199">
        <f t="shared" si="8"/>
        <v>0</v>
      </c>
    </row>
    <row r="81" spans="1:17" x14ac:dyDescent="0.25">
      <c r="A81" s="142" t="s">
        <v>331</v>
      </c>
      <c r="B81" s="199">
        <f t="shared" ref="B81:Q81" si="9">IF(B$33=0,0,B$33/B$5)</f>
        <v>2.1478145005900697E-2</v>
      </c>
      <c r="C81" s="199">
        <f t="shared" si="9"/>
        <v>2.1478145005900701E-2</v>
      </c>
      <c r="D81" s="199">
        <f t="shared" si="9"/>
        <v>2.1478145005900704E-2</v>
      </c>
      <c r="E81" s="199">
        <f t="shared" si="9"/>
        <v>2.147814500590069E-2</v>
      </c>
      <c r="F81" s="199">
        <f t="shared" si="9"/>
        <v>2.1478145005900701E-2</v>
      </c>
      <c r="G81" s="199">
        <f t="shared" si="9"/>
        <v>2.1478145005900701E-2</v>
      </c>
      <c r="H81" s="199">
        <f t="shared" si="9"/>
        <v>2.1478145005900694E-2</v>
      </c>
      <c r="I81" s="199">
        <f t="shared" si="9"/>
        <v>2.1478145005900704E-2</v>
      </c>
      <c r="J81" s="199">
        <f t="shared" si="9"/>
        <v>2.1478145005900701E-2</v>
      </c>
      <c r="K81" s="199">
        <f t="shared" si="9"/>
        <v>2.3354251060692693E-2</v>
      </c>
      <c r="L81" s="199">
        <f t="shared" si="9"/>
        <v>2.2617380784718037E-2</v>
      </c>
      <c r="M81" s="199">
        <f t="shared" si="9"/>
        <v>2.0882772346011026E-2</v>
      </c>
      <c r="N81" s="199">
        <f t="shared" si="9"/>
        <v>2.2009832804303815E-2</v>
      </c>
      <c r="O81" s="199">
        <f t="shared" si="9"/>
        <v>2.1462879472063122E-2</v>
      </c>
      <c r="P81" s="199">
        <f t="shared" si="9"/>
        <v>2.1364612511109562E-2</v>
      </c>
      <c r="Q81" s="199">
        <f t="shared" si="9"/>
        <v>2.1168858255971479E-2</v>
      </c>
    </row>
    <row r="82" spans="1:17" x14ac:dyDescent="0.25">
      <c r="A82" s="127" t="s">
        <v>322</v>
      </c>
      <c r="B82" s="200">
        <f t="shared" ref="B82:Q82" si="10">IF(B$34=0,0,B$34/B$5)</f>
        <v>5.3314785740872374E-2</v>
      </c>
      <c r="C82" s="200">
        <f t="shared" si="10"/>
        <v>5.3314785740872367E-2</v>
      </c>
      <c r="D82" s="200">
        <f t="shared" si="10"/>
        <v>5.3314785740872381E-2</v>
      </c>
      <c r="E82" s="200">
        <f t="shared" si="10"/>
        <v>5.3314785740872367E-2</v>
      </c>
      <c r="F82" s="200">
        <f t="shared" si="10"/>
        <v>5.3314785740872381E-2</v>
      </c>
      <c r="G82" s="200">
        <f t="shared" si="10"/>
        <v>5.3314785740872381E-2</v>
      </c>
      <c r="H82" s="200">
        <f t="shared" si="10"/>
        <v>5.331478574087236E-2</v>
      </c>
      <c r="I82" s="200">
        <f t="shared" si="10"/>
        <v>5.3314785740872381E-2</v>
      </c>
      <c r="J82" s="200">
        <f t="shared" si="10"/>
        <v>5.3314785740872388E-2</v>
      </c>
      <c r="K82" s="200">
        <f t="shared" si="10"/>
        <v>5.7971807672277942E-2</v>
      </c>
      <c r="L82" s="200">
        <f t="shared" si="10"/>
        <v>5.6142688776227412E-2</v>
      </c>
      <c r="M82" s="200">
        <f t="shared" si="10"/>
        <v>5.183690365239265E-2</v>
      </c>
      <c r="N82" s="200">
        <f t="shared" si="10"/>
        <v>5.4634584124071225E-2</v>
      </c>
      <c r="O82" s="200">
        <f t="shared" si="10"/>
        <v>5.327689240019761E-2</v>
      </c>
      <c r="P82" s="200">
        <f t="shared" si="10"/>
        <v>5.3032966215361542E-2</v>
      </c>
      <c r="Q82" s="200">
        <f t="shared" si="10"/>
        <v>5.2547049197495962E-2</v>
      </c>
    </row>
    <row r="83" spans="1:17" x14ac:dyDescent="0.25">
      <c r="A83" s="142" t="s">
        <v>330</v>
      </c>
      <c r="B83" s="199">
        <f t="shared" ref="B83:Q83" si="11">IF(B$35=0,0,B$35/B$5)</f>
        <v>0</v>
      </c>
      <c r="C83" s="199">
        <f t="shared" si="11"/>
        <v>0</v>
      </c>
      <c r="D83" s="199">
        <f t="shared" si="11"/>
        <v>0</v>
      </c>
      <c r="E83" s="199">
        <f t="shared" si="11"/>
        <v>0</v>
      </c>
      <c r="F83" s="199">
        <f t="shared" si="11"/>
        <v>0</v>
      </c>
      <c r="G83" s="199">
        <f t="shared" si="11"/>
        <v>0</v>
      </c>
      <c r="H83" s="199">
        <f t="shared" si="11"/>
        <v>0</v>
      </c>
      <c r="I83" s="199">
        <f t="shared" si="11"/>
        <v>0</v>
      </c>
      <c r="J83" s="199">
        <f t="shared" si="11"/>
        <v>0</v>
      </c>
      <c r="K83" s="199">
        <f t="shared" si="11"/>
        <v>0</v>
      </c>
      <c r="L83" s="199">
        <f t="shared" si="11"/>
        <v>0</v>
      </c>
      <c r="M83" s="199">
        <f t="shared" si="11"/>
        <v>0</v>
      </c>
      <c r="N83" s="199">
        <f t="shared" si="11"/>
        <v>0</v>
      </c>
      <c r="O83" s="199">
        <f t="shared" si="11"/>
        <v>0</v>
      </c>
      <c r="P83" s="199">
        <f t="shared" si="11"/>
        <v>0</v>
      </c>
      <c r="Q83" s="199">
        <f t="shared" si="11"/>
        <v>0</v>
      </c>
    </row>
    <row r="84" spans="1:17" x14ac:dyDescent="0.25">
      <c r="A84" s="142" t="s">
        <v>329</v>
      </c>
      <c r="B84" s="199">
        <f t="shared" ref="B84:Q84" si="12">IF(B$41=0,0,B$41/B$5)</f>
        <v>0</v>
      </c>
      <c r="C84" s="199">
        <f t="shared" si="12"/>
        <v>0</v>
      </c>
      <c r="D84" s="199">
        <f t="shared" si="12"/>
        <v>0</v>
      </c>
      <c r="E84" s="199">
        <f t="shared" si="12"/>
        <v>0</v>
      </c>
      <c r="F84" s="199">
        <f t="shared" si="12"/>
        <v>0</v>
      </c>
      <c r="G84" s="199">
        <f t="shared" si="12"/>
        <v>0</v>
      </c>
      <c r="H84" s="199">
        <f t="shared" si="12"/>
        <v>0</v>
      </c>
      <c r="I84" s="199">
        <f t="shared" si="12"/>
        <v>0</v>
      </c>
      <c r="J84" s="199">
        <f t="shared" si="12"/>
        <v>0</v>
      </c>
      <c r="K84" s="199">
        <f t="shared" si="12"/>
        <v>0</v>
      </c>
      <c r="L84" s="199">
        <f t="shared" si="12"/>
        <v>0</v>
      </c>
      <c r="M84" s="199">
        <f t="shared" si="12"/>
        <v>0</v>
      </c>
      <c r="N84" s="199">
        <f t="shared" si="12"/>
        <v>0</v>
      </c>
      <c r="O84" s="199">
        <f t="shared" si="12"/>
        <v>0</v>
      </c>
      <c r="P84" s="199">
        <f t="shared" si="12"/>
        <v>0</v>
      </c>
      <c r="Q84" s="199">
        <f t="shared" si="12"/>
        <v>0</v>
      </c>
    </row>
    <row r="85" spans="1:17" x14ac:dyDescent="0.25">
      <c r="A85" s="142" t="s">
        <v>328</v>
      </c>
      <c r="B85" s="199">
        <f t="shared" ref="B85:Q85" si="13">IF(B$52=0,0,B$52/B$5)</f>
        <v>5.3314785740872374E-2</v>
      </c>
      <c r="C85" s="199">
        <f t="shared" si="13"/>
        <v>5.3314785740872367E-2</v>
      </c>
      <c r="D85" s="199">
        <f t="shared" si="13"/>
        <v>5.3314785740872381E-2</v>
      </c>
      <c r="E85" s="199">
        <f t="shared" si="13"/>
        <v>5.3314785740872367E-2</v>
      </c>
      <c r="F85" s="199">
        <f t="shared" si="13"/>
        <v>5.3314785740872381E-2</v>
      </c>
      <c r="G85" s="199">
        <f t="shared" si="13"/>
        <v>5.3314785740872381E-2</v>
      </c>
      <c r="H85" s="199">
        <f t="shared" si="13"/>
        <v>5.331478574087236E-2</v>
      </c>
      <c r="I85" s="199">
        <f t="shared" si="13"/>
        <v>5.3314785740872381E-2</v>
      </c>
      <c r="J85" s="199">
        <f t="shared" si="13"/>
        <v>5.3314785740872388E-2</v>
      </c>
      <c r="K85" s="199">
        <f t="shared" si="13"/>
        <v>5.7971807672277942E-2</v>
      </c>
      <c r="L85" s="199">
        <f t="shared" si="13"/>
        <v>5.6142688776227412E-2</v>
      </c>
      <c r="M85" s="199">
        <f t="shared" si="13"/>
        <v>5.183690365239265E-2</v>
      </c>
      <c r="N85" s="199">
        <f t="shared" si="13"/>
        <v>5.4634584124071225E-2</v>
      </c>
      <c r="O85" s="199">
        <f t="shared" si="13"/>
        <v>5.327689240019761E-2</v>
      </c>
      <c r="P85" s="199">
        <f t="shared" si="13"/>
        <v>5.3032966215361542E-2</v>
      </c>
      <c r="Q85" s="199">
        <f t="shared" si="13"/>
        <v>5.2547049197495962E-2</v>
      </c>
    </row>
    <row r="86" spans="1:17" x14ac:dyDescent="0.25">
      <c r="A86" s="127" t="s">
        <v>321</v>
      </c>
      <c r="B86" s="200">
        <f t="shared" ref="B86:Q86" si="14">IF(B$53=0,0,B$53/B$5)</f>
        <v>5.6027549820243341E-2</v>
      </c>
      <c r="C86" s="200">
        <f t="shared" si="14"/>
        <v>5.6027549820243355E-2</v>
      </c>
      <c r="D86" s="200">
        <f t="shared" si="14"/>
        <v>5.6027549820243362E-2</v>
      </c>
      <c r="E86" s="200">
        <f t="shared" si="14"/>
        <v>5.6027549820243334E-2</v>
      </c>
      <c r="F86" s="200">
        <f t="shared" si="14"/>
        <v>5.6027549820243369E-2</v>
      </c>
      <c r="G86" s="200">
        <f t="shared" si="14"/>
        <v>5.6027549820243369E-2</v>
      </c>
      <c r="H86" s="200">
        <f t="shared" si="14"/>
        <v>5.6027549820243355E-2</v>
      </c>
      <c r="I86" s="200">
        <f t="shared" si="14"/>
        <v>5.6027549820243362E-2</v>
      </c>
      <c r="J86" s="200">
        <f t="shared" si="14"/>
        <v>5.6027549820243355E-2</v>
      </c>
      <c r="K86" s="200">
        <f t="shared" si="14"/>
        <v>6.0921530442128558E-2</v>
      </c>
      <c r="L86" s="200">
        <f t="shared" si="14"/>
        <v>5.8999342278910356E-2</v>
      </c>
      <c r="M86" s="200">
        <f t="shared" si="14"/>
        <v>5.4474470103423531E-2</v>
      </c>
      <c r="N86" s="200">
        <f t="shared" si="14"/>
        <v>5.7414502213276451E-2</v>
      </c>
      <c r="O86" s="200">
        <f t="shared" si="14"/>
        <v>5.5987728389790103E-2</v>
      </c>
      <c r="P86" s="200">
        <f t="shared" si="14"/>
        <v>5.5731390747549736E-2</v>
      </c>
      <c r="Q86" s="200">
        <f t="shared" si="14"/>
        <v>5.5220749289488016E-2</v>
      </c>
    </row>
    <row r="87" spans="1:17" x14ac:dyDescent="0.25">
      <c r="A87" s="142" t="s">
        <v>327</v>
      </c>
      <c r="B87" s="199">
        <f t="shared" ref="B87:Q87" si="15">IF(B$54=0,0,B$54/B$5)</f>
        <v>0</v>
      </c>
      <c r="C87" s="199">
        <f t="shared" si="15"/>
        <v>0</v>
      </c>
      <c r="D87" s="199">
        <f t="shared" si="15"/>
        <v>0</v>
      </c>
      <c r="E87" s="199">
        <f t="shared" si="15"/>
        <v>0</v>
      </c>
      <c r="F87" s="199">
        <f t="shared" si="15"/>
        <v>0</v>
      </c>
      <c r="G87" s="199">
        <f t="shared" si="15"/>
        <v>0</v>
      </c>
      <c r="H87" s="199">
        <f t="shared" si="15"/>
        <v>0</v>
      </c>
      <c r="I87" s="199">
        <f t="shared" si="15"/>
        <v>0</v>
      </c>
      <c r="J87" s="199">
        <f t="shared" si="15"/>
        <v>0</v>
      </c>
      <c r="K87" s="199">
        <f t="shared" si="15"/>
        <v>0</v>
      </c>
      <c r="L87" s="199">
        <f t="shared" si="15"/>
        <v>0</v>
      </c>
      <c r="M87" s="199">
        <f t="shared" si="15"/>
        <v>0</v>
      </c>
      <c r="N87" s="199">
        <f t="shared" si="15"/>
        <v>0</v>
      </c>
      <c r="O87" s="199">
        <f t="shared" si="15"/>
        <v>0</v>
      </c>
      <c r="P87" s="199">
        <f t="shared" si="15"/>
        <v>0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0</v>
      </c>
      <c r="C88" s="199">
        <f t="shared" si="16"/>
        <v>0</v>
      </c>
      <c r="D88" s="199">
        <f t="shared" si="16"/>
        <v>0</v>
      </c>
      <c r="E88" s="199">
        <f t="shared" si="16"/>
        <v>0</v>
      </c>
      <c r="F88" s="199">
        <f t="shared" si="16"/>
        <v>0</v>
      </c>
      <c r="G88" s="199">
        <f t="shared" si="16"/>
        <v>0</v>
      </c>
      <c r="H88" s="199">
        <f t="shared" si="16"/>
        <v>0</v>
      </c>
      <c r="I88" s="199">
        <f t="shared" si="16"/>
        <v>0</v>
      </c>
      <c r="J88" s="199">
        <f t="shared" si="16"/>
        <v>0</v>
      </c>
      <c r="K88" s="199">
        <f t="shared" si="16"/>
        <v>0</v>
      </c>
      <c r="L88" s="199">
        <f t="shared" si="16"/>
        <v>0</v>
      </c>
      <c r="M88" s="199">
        <f t="shared" si="16"/>
        <v>0</v>
      </c>
      <c r="N88" s="199">
        <f t="shared" si="16"/>
        <v>0</v>
      </c>
      <c r="O88" s="199">
        <f t="shared" si="16"/>
        <v>0</v>
      </c>
      <c r="P88" s="199">
        <f t="shared" si="16"/>
        <v>0</v>
      </c>
      <c r="Q88" s="199">
        <f t="shared" si="16"/>
        <v>0</v>
      </c>
    </row>
    <row r="89" spans="1:17" x14ac:dyDescent="0.25">
      <c r="A89" s="142" t="s">
        <v>325</v>
      </c>
      <c r="B89" s="199">
        <f t="shared" ref="B89:Q89" si="17">IF(B$66=0,0,B$66/B$5)</f>
        <v>5.6027549820243341E-2</v>
      </c>
      <c r="C89" s="199">
        <f t="shared" si="17"/>
        <v>5.6027549820243355E-2</v>
      </c>
      <c r="D89" s="199">
        <f t="shared" si="17"/>
        <v>5.6027549820243362E-2</v>
      </c>
      <c r="E89" s="199">
        <f t="shared" si="17"/>
        <v>5.6027549820243334E-2</v>
      </c>
      <c r="F89" s="199">
        <f t="shared" si="17"/>
        <v>5.6027549820243369E-2</v>
      </c>
      <c r="G89" s="199">
        <f t="shared" si="17"/>
        <v>5.6027549820243369E-2</v>
      </c>
      <c r="H89" s="199">
        <f t="shared" si="17"/>
        <v>5.6027549820243355E-2</v>
      </c>
      <c r="I89" s="199">
        <f t="shared" si="17"/>
        <v>5.6027549820243362E-2</v>
      </c>
      <c r="J89" s="199">
        <f t="shared" si="17"/>
        <v>5.6027549820243355E-2</v>
      </c>
      <c r="K89" s="199">
        <f t="shared" si="17"/>
        <v>6.0921530442128558E-2</v>
      </c>
      <c r="L89" s="199">
        <f t="shared" si="17"/>
        <v>5.8999342278910356E-2</v>
      </c>
      <c r="M89" s="199">
        <f t="shared" si="17"/>
        <v>5.4474470103423531E-2</v>
      </c>
      <c r="N89" s="199">
        <f t="shared" si="17"/>
        <v>5.7414502213276451E-2</v>
      </c>
      <c r="O89" s="199">
        <f t="shared" si="17"/>
        <v>5.5987728389790103E-2</v>
      </c>
      <c r="P89" s="199">
        <f t="shared" si="17"/>
        <v>5.5731390747549736E-2</v>
      </c>
      <c r="Q89" s="199">
        <f t="shared" si="17"/>
        <v>5.5220749289488016E-2</v>
      </c>
    </row>
    <row r="90" spans="1:17" x14ac:dyDescent="0.25">
      <c r="A90" s="127" t="s">
        <v>320</v>
      </c>
      <c r="B90" s="200">
        <f t="shared" ref="B90:Q90" si="18">IF(B$67=0,0,B$67/B$5)</f>
        <v>0</v>
      </c>
      <c r="C90" s="200">
        <f t="shared" si="18"/>
        <v>0</v>
      </c>
      <c r="D90" s="200">
        <f t="shared" si="18"/>
        <v>0</v>
      </c>
      <c r="E90" s="200">
        <f t="shared" si="18"/>
        <v>0</v>
      </c>
      <c r="F90" s="200">
        <f t="shared" si="18"/>
        <v>0</v>
      </c>
      <c r="G90" s="200">
        <f t="shared" si="18"/>
        <v>0</v>
      </c>
      <c r="H90" s="200">
        <f t="shared" si="18"/>
        <v>0</v>
      </c>
      <c r="I90" s="200">
        <f t="shared" si="18"/>
        <v>0</v>
      </c>
      <c r="J90" s="200">
        <f t="shared" si="18"/>
        <v>0</v>
      </c>
      <c r="K90" s="200">
        <f t="shared" si="18"/>
        <v>0</v>
      </c>
      <c r="L90" s="200">
        <f t="shared" si="18"/>
        <v>0</v>
      </c>
      <c r="M90" s="200">
        <f t="shared" si="18"/>
        <v>0</v>
      </c>
      <c r="N90" s="200">
        <f t="shared" si="18"/>
        <v>0</v>
      </c>
      <c r="O90" s="200">
        <f t="shared" si="18"/>
        <v>0</v>
      </c>
      <c r="P90" s="200">
        <f t="shared" si="18"/>
        <v>0</v>
      </c>
      <c r="Q90" s="200">
        <f t="shared" si="18"/>
        <v>0</v>
      </c>
    </row>
    <row r="91" spans="1:17" x14ac:dyDescent="0.25">
      <c r="A91" s="72" t="s">
        <v>319</v>
      </c>
      <c r="B91" s="71">
        <f t="shared" ref="B91:Q91" si="19">IF(B$68=0,0,B$68/B$5)</f>
        <v>0.81317261622894887</v>
      </c>
      <c r="C91" s="71">
        <f t="shared" si="19"/>
        <v>0.81317261622894899</v>
      </c>
      <c r="D91" s="71">
        <f t="shared" si="19"/>
        <v>0.81317261622894887</v>
      </c>
      <c r="E91" s="71">
        <f t="shared" si="19"/>
        <v>0.81317261622894899</v>
      </c>
      <c r="F91" s="71">
        <f t="shared" si="19"/>
        <v>0.81317261622894887</v>
      </c>
      <c r="G91" s="71">
        <f t="shared" si="19"/>
        <v>0.81317261622894887</v>
      </c>
      <c r="H91" s="71">
        <f t="shared" si="19"/>
        <v>0.81317261622894887</v>
      </c>
      <c r="I91" s="71">
        <f t="shared" si="19"/>
        <v>0.81317261622894899</v>
      </c>
      <c r="J91" s="71">
        <f t="shared" si="19"/>
        <v>0.81317261622894887</v>
      </c>
      <c r="K91" s="71">
        <f t="shared" si="19"/>
        <v>0.43634499691129636</v>
      </c>
      <c r="L91" s="71">
        <f t="shared" si="19"/>
        <v>0.34298264187822647</v>
      </c>
      <c r="M91" s="71">
        <f t="shared" si="19"/>
        <v>0.50336652152588335</v>
      </c>
      <c r="N91" s="71">
        <f t="shared" si="19"/>
        <v>0.37359279374862669</v>
      </c>
      <c r="O91" s="71">
        <f t="shared" si="19"/>
        <v>0.40437524230044603</v>
      </c>
      <c r="P91" s="71">
        <f t="shared" si="19"/>
        <v>0.35395621930784499</v>
      </c>
      <c r="Q91" s="71">
        <f t="shared" si="19"/>
        <v>0.36224385205344223</v>
      </c>
    </row>
    <row r="93" spans="1:17" ht="12.75" x14ac:dyDescent="0.25">
      <c r="A93" s="98" t="s">
        <v>128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53">
        <f>IF(B$5=0,0,B$5/OIS_fec!B$5)</f>
        <v>0.21043012256124297</v>
      </c>
      <c r="C95" s="253">
        <f>IF(C$5=0,0,C$5/OIS_fec!C$5)</f>
        <v>0.21043012256124302</v>
      </c>
      <c r="D95" s="253">
        <f>IF(D$5=0,0,D$5/OIS_fec!D$5)</f>
        <v>0.21043012256124297</v>
      </c>
      <c r="E95" s="253">
        <f>IF(E$5=0,0,E$5/OIS_fec!E$5)</f>
        <v>0.21043012256124302</v>
      </c>
      <c r="F95" s="253">
        <f>IF(F$5=0,0,F$5/OIS_fec!F$5)</f>
        <v>0.21043012256124297</v>
      </c>
      <c r="G95" s="253">
        <f>IF(G$5=0,0,G$5/OIS_fec!G$5)</f>
        <v>0.21043012256124299</v>
      </c>
      <c r="H95" s="253">
        <f>IF(H$5=0,0,H$5/OIS_fec!H$5)</f>
        <v>0.21043012256124302</v>
      </c>
      <c r="I95" s="253">
        <f>IF(I$5=0,0,I$5/OIS_fec!I$5)</f>
        <v>0.21043012256124297</v>
      </c>
      <c r="J95" s="253">
        <f>IF(J$5=0,0,J$5/OIS_fec!J$5)</f>
        <v>0.21043012256124297</v>
      </c>
      <c r="K95" s="253">
        <f>IF(K$5=0,0,K$5/OIS_fec!K$5)</f>
        <v>0.19352573860040448</v>
      </c>
      <c r="L95" s="253">
        <f>IF(L$5=0,0,L$5/OIS_fec!L$5)</f>
        <v>0.18556228641241593</v>
      </c>
      <c r="M95" s="253">
        <f>IF(M$5=0,0,M$5/OIS_fec!M$5)</f>
        <v>0.19639950009548543</v>
      </c>
      <c r="N95" s="253">
        <f>IF(N$5=0,0,N$5/OIS_fec!N$5)</f>
        <v>0.18845434682911225</v>
      </c>
      <c r="O95" s="253">
        <f>IF(O$5=0,0,O$5/OIS_fec!O$5)</f>
        <v>0.19830210892776082</v>
      </c>
      <c r="P95" s="253">
        <f>IF(P$5=0,0,P$5/OIS_fec!P$5)</f>
        <v>0.20820798364394222</v>
      </c>
      <c r="Q95" s="253">
        <f>IF(Q$5=0,0,Q$5/OIS_fec!Q$5)</f>
        <v>0.21559809286810985</v>
      </c>
    </row>
    <row r="96" spans="1:17" x14ac:dyDescent="0.25">
      <c r="A96" s="132" t="s">
        <v>83</v>
      </c>
      <c r="B96" s="282">
        <f>IF(B$6=0,0,B$6/OIS_fec!B$6)</f>
        <v>0.19843493240666979</v>
      </c>
      <c r="C96" s="282">
        <f>IF(C$6=0,0,C$6/OIS_fec!C$6)</f>
        <v>0.19843493240666985</v>
      </c>
      <c r="D96" s="282">
        <f>IF(D$6=0,0,D$6/OIS_fec!D$6)</f>
        <v>0.19843493240666982</v>
      </c>
      <c r="E96" s="282">
        <f>IF(E$6=0,0,E$6/OIS_fec!E$6)</f>
        <v>0.19843493240666979</v>
      </c>
      <c r="F96" s="282">
        <f>IF(F$6=0,0,F$6/OIS_fec!F$6)</f>
        <v>0.19843493240666985</v>
      </c>
      <c r="G96" s="282">
        <f>IF(G$6=0,0,G$6/OIS_fec!G$6)</f>
        <v>0.19843493240666982</v>
      </c>
      <c r="H96" s="282">
        <f>IF(H$6=0,0,H$6/OIS_fec!H$6)</f>
        <v>0.19843493240666985</v>
      </c>
      <c r="I96" s="282">
        <f>IF(I$6=0,0,I$6/OIS_fec!I$6)</f>
        <v>0.19843493240666979</v>
      </c>
      <c r="J96" s="282">
        <f>IF(J$6=0,0,J$6/OIS_fec!J$6)</f>
        <v>0.19843493240666976</v>
      </c>
      <c r="K96" s="282">
        <f>IF(K$6=0,0,K$6/OIS_fec!K$6)</f>
        <v>0.19843493240666982</v>
      </c>
      <c r="L96" s="282">
        <f>IF(L$6=0,0,L$6/OIS_fec!L$6)</f>
        <v>0.19843493240666979</v>
      </c>
      <c r="M96" s="282">
        <f>IF(M$6=0,0,M$6/OIS_fec!M$6)</f>
        <v>0.19843493240666979</v>
      </c>
      <c r="N96" s="282">
        <f>IF(N$6=0,0,N$6/OIS_fec!N$6)</f>
        <v>0.19843493240666979</v>
      </c>
      <c r="O96" s="282">
        <f>IF(O$6=0,0,O$6/OIS_fec!O$6)</f>
        <v>0.20650730618858498</v>
      </c>
      <c r="P96" s="282">
        <f>IF(P$6=0,0,P$6/OIS_fec!P$6)</f>
        <v>0.21969484796618327</v>
      </c>
      <c r="Q96" s="282">
        <f>IF(Q$6=0,0,Q$6/OIS_fec!Q$6)</f>
        <v>0.22701146734258756</v>
      </c>
    </row>
    <row r="97" spans="1:17" x14ac:dyDescent="0.25">
      <c r="A97" s="76" t="s">
        <v>82</v>
      </c>
      <c r="B97" s="281">
        <f>IF(B$7=0,0,B$7/OIS_fec!B$7)</f>
        <v>5.1954271083082516E-2</v>
      </c>
      <c r="C97" s="281">
        <f>IF(C$7=0,0,C$7/OIS_fec!C$7)</f>
        <v>5.1954271083082516E-2</v>
      </c>
      <c r="D97" s="281">
        <f>IF(D$7=0,0,D$7/OIS_fec!D$7)</f>
        <v>5.1954271083082523E-2</v>
      </c>
      <c r="E97" s="281">
        <f>IF(E$7=0,0,E$7/OIS_fec!E$7)</f>
        <v>5.1954271083082509E-2</v>
      </c>
      <c r="F97" s="281">
        <f>IF(F$7=0,0,F$7/OIS_fec!F$7)</f>
        <v>5.1954271083082516E-2</v>
      </c>
      <c r="G97" s="281">
        <f>IF(G$7=0,0,G$7/OIS_fec!G$7)</f>
        <v>5.1954271083082523E-2</v>
      </c>
      <c r="H97" s="281">
        <f>IF(H$7=0,0,H$7/OIS_fec!H$7)</f>
        <v>5.1954271083082516E-2</v>
      </c>
      <c r="I97" s="281">
        <f>IF(I$7=0,0,I$7/OIS_fec!I$7)</f>
        <v>5.1954271083082516E-2</v>
      </c>
      <c r="J97" s="281">
        <f>IF(J$7=0,0,J$7/OIS_fec!J$7)</f>
        <v>5.1954271083082516E-2</v>
      </c>
      <c r="K97" s="281">
        <f>IF(K$7=0,0,K$7/OIS_fec!K$7)</f>
        <v>5.1954271083082509E-2</v>
      </c>
      <c r="L97" s="281">
        <f>IF(L$7=0,0,L$7/OIS_fec!L$7)</f>
        <v>5.1954271083082516E-2</v>
      </c>
      <c r="M97" s="281">
        <f>IF(M$7=0,0,M$7/OIS_fec!M$7)</f>
        <v>5.1954271083082509E-2</v>
      </c>
      <c r="N97" s="281">
        <f>IF(N$7=0,0,N$7/OIS_fec!N$7)</f>
        <v>5.1954271083082516E-2</v>
      </c>
      <c r="O97" s="281">
        <f>IF(O$7=0,0,O$7/OIS_fec!O$7)</f>
        <v>5.4067781495100525E-2</v>
      </c>
      <c r="P97" s="281">
        <f>IF(P$7=0,0,P$7/OIS_fec!P$7)</f>
        <v>5.7520546147589655E-2</v>
      </c>
      <c r="Q97" s="281">
        <f>IF(Q$7=0,0,Q$7/OIS_fec!Q$7)</f>
        <v>5.9436184799933428E-2</v>
      </c>
    </row>
    <row r="98" spans="1:17" x14ac:dyDescent="0.25">
      <c r="A98" s="76" t="s">
        <v>81</v>
      </c>
      <c r="B98" s="281">
        <f>IF(B$8=0,0,B$8/OIS_fec!B$8)</f>
        <v>0.28490217319845368</v>
      </c>
      <c r="C98" s="281">
        <f>IF(C$8=0,0,C$8/OIS_fec!C$8)</f>
        <v>0.28490217319845362</v>
      </c>
      <c r="D98" s="281">
        <f>IF(D$8=0,0,D$8/OIS_fec!D$8)</f>
        <v>0.28490217319845368</v>
      </c>
      <c r="E98" s="281">
        <f>IF(E$8=0,0,E$8/OIS_fec!E$8)</f>
        <v>0.28490217319845373</v>
      </c>
      <c r="F98" s="281">
        <f>IF(F$8=0,0,F$8/OIS_fec!F$8)</f>
        <v>0.28490217319845362</v>
      </c>
      <c r="G98" s="281">
        <f>IF(G$8=0,0,G$8/OIS_fec!G$8)</f>
        <v>0.28490217319845368</v>
      </c>
      <c r="H98" s="281">
        <f>IF(H$8=0,0,H$8/OIS_fec!H$8)</f>
        <v>0.28490217319845362</v>
      </c>
      <c r="I98" s="281">
        <f>IF(I$8=0,0,I$8/OIS_fec!I$8)</f>
        <v>0.28490217319845368</v>
      </c>
      <c r="J98" s="281">
        <f>IF(J$8=0,0,J$8/OIS_fec!J$8)</f>
        <v>0.28490217319845368</v>
      </c>
      <c r="K98" s="281">
        <f>IF(K$8=0,0,K$8/OIS_fec!K$8)</f>
        <v>0.28490217319845368</v>
      </c>
      <c r="L98" s="281">
        <f>IF(L$8=0,0,L$8/OIS_fec!L$8)</f>
        <v>0.28490217319845362</v>
      </c>
      <c r="M98" s="281">
        <f>IF(M$8=0,0,M$8/OIS_fec!M$8)</f>
        <v>0.28490217319845362</v>
      </c>
      <c r="N98" s="281">
        <f>IF(N$8=0,0,N$8/OIS_fec!N$8)</f>
        <v>0.28490217319845362</v>
      </c>
      <c r="O98" s="281">
        <f>IF(O$8=0,0,O$8/OIS_fec!O$8)</f>
        <v>0.29649205208441809</v>
      </c>
      <c r="P98" s="281">
        <f>IF(P$8=0,0,P$8/OIS_fec!P$8)</f>
        <v>0.31542601328779774</v>
      </c>
      <c r="Q98" s="281">
        <f>IF(Q$8=0,0,Q$8/OIS_fec!Q$8)</f>
        <v>0.32593082076056423</v>
      </c>
    </row>
    <row r="99" spans="1:17" x14ac:dyDescent="0.25">
      <c r="A99" s="76" t="s">
        <v>80</v>
      </c>
      <c r="B99" s="281">
        <f>IF(B$9=0,0,B$9/OIS_fec!B$9)</f>
        <v>0.19943417259362878</v>
      </c>
      <c r="C99" s="281">
        <f>IF(C$9=0,0,C$9/OIS_fec!C$9)</f>
        <v>0.19943417259362878</v>
      </c>
      <c r="D99" s="281">
        <f>IF(D$9=0,0,D$9/OIS_fec!D$9)</f>
        <v>0.19943417259362875</v>
      </c>
      <c r="E99" s="281">
        <f>IF(E$9=0,0,E$9/OIS_fec!E$9)</f>
        <v>0.19943417259362878</v>
      </c>
      <c r="F99" s="281">
        <f>IF(F$9=0,0,F$9/OIS_fec!F$9)</f>
        <v>0.19943417259362881</v>
      </c>
      <c r="G99" s="281">
        <f>IF(G$9=0,0,G$9/OIS_fec!G$9)</f>
        <v>0.19943417259362875</v>
      </c>
      <c r="H99" s="281">
        <f>IF(H$9=0,0,H$9/OIS_fec!H$9)</f>
        <v>0.19943417259362875</v>
      </c>
      <c r="I99" s="281">
        <f>IF(I$9=0,0,I$9/OIS_fec!I$9)</f>
        <v>0.19943417259362878</v>
      </c>
      <c r="J99" s="281">
        <f>IF(J$9=0,0,J$9/OIS_fec!J$9)</f>
        <v>0.19943417259362875</v>
      </c>
      <c r="K99" s="281">
        <f>IF(K$9=0,0,K$9/OIS_fec!K$9)</f>
        <v>0.19943417259362875</v>
      </c>
      <c r="L99" s="281">
        <f>IF(L$9=0,0,L$9/OIS_fec!L$9)</f>
        <v>0.19943417259362875</v>
      </c>
      <c r="M99" s="281">
        <f>IF(M$9=0,0,M$9/OIS_fec!M$9)</f>
        <v>0.19943417259362875</v>
      </c>
      <c r="N99" s="281">
        <f>IF(N$9=0,0,N$9/OIS_fec!N$9)</f>
        <v>0.19943417259362878</v>
      </c>
      <c r="O99" s="281">
        <f>IF(O$9=0,0,O$9/OIS_fec!O$9)</f>
        <v>0.20754719567145777</v>
      </c>
      <c r="P99" s="281">
        <f>IF(P$9=0,0,P$9/OIS_fec!P$9)</f>
        <v>0.22080114471692752</v>
      </c>
      <c r="Q99" s="281">
        <f>IF(Q$9=0,0,Q$9/OIS_fec!Q$9)</f>
        <v>0.22815460770763354</v>
      </c>
    </row>
    <row r="100" spans="1:17" x14ac:dyDescent="0.25">
      <c r="A100" s="129" t="s">
        <v>79</v>
      </c>
      <c r="B100" s="280">
        <f>IF(B$10=0,0,B$10/OIS_fec!B$10)</f>
        <v>0.35280987768734823</v>
      </c>
      <c r="C100" s="280">
        <f>IF(C$10=0,0,C$10/OIS_fec!C$10)</f>
        <v>0.35280987768734828</v>
      </c>
      <c r="D100" s="280">
        <f>IF(D$10=0,0,D$10/OIS_fec!D$10)</f>
        <v>0.35280987768734828</v>
      </c>
      <c r="E100" s="280">
        <f>IF(E$10=0,0,E$10/OIS_fec!E$10)</f>
        <v>0.35280987768734828</v>
      </c>
      <c r="F100" s="280">
        <f>IF(F$10=0,0,F$10/OIS_fec!F$10)</f>
        <v>0.35280987768734828</v>
      </c>
      <c r="G100" s="280">
        <f>IF(G$10=0,0,G$10/OIS_fec!G$10)</f>
        <v>0.35280987768734823</v>
      </c>
      <c r="H100" s="280">
        <f>IF(H$10=0,0,H$10/OIS_fec!H$10)</f>
        <v>0.35280987768734823</v>
      </c>
      <c r="I100" s="280">
        <f>IF(I$10=0,0,I$10/OIS_fec!I$10)</f>
        <v>0.35280987768734828</v>
      </c>
      <c r="J100" s="280">
        <f>IF(J$10=0,0,J$10/OIS_fec!J$10)</f>
        <v>0.35280987768734823</v>
      </c>
      <c r="K100" s="280">
        <f>IF(K$10=0,0,K$10/OIS_fec!K$10)</f>
        <v>0.33329291704242181</v>
      </c>
      <c r="L100" s="280">
        <f>IF(L$10=0,0,L$10/OIS_fec!L$10)</f>
        <v>0.33836315038496967</v>
      </c>
      <c r="M100" s="280">
        <f>IF(M$10=0,0,M$10/OIS_fec!M$10)</f>
        <v>0.33949218655882885</v>
      </c>
      <c r="N100" s="280">
        <f>IF(N$10=0,0,N$10/OIS_fec!N$10)</f>
        <v>0.33895947358633038</v>
      </c>
      <c r="O100" s="280">
        <f>IF(O$10=0,0,O$10/OIS_fec!O$10)</f>
        <v>0.35343646273744295</v>
      </c>
      <c r="P100" s="280">
        <f>IF(P$10=0,0,P$10/OIS_fec!P$10)</f>
        <v>0.37684685108243343</v>
      </c>
      <c r="Q100" s="280">
        <f>IF(Q$10=0,0,Q$10/OIS_fec!Q$10)</f>
        <v>0.38972042626684184</v>
      </c>
    </row>
    <row r="101" spans="1:17" x14ac:dyDescent="0.25">
      <c r="A101" s="127" t="s">
        <v>324</v>
      </c>
      <c r="B101" s="305">
        <f>IF(B$15=0,0,B$15/OIS_fec!B$15)</f>
        <v>0</v>
      </c>
      <c r="C101" s="305">
        <f>IF(C$15=0,0,C$15/OIS_fec!C$15)</f>
        <v>0</v>
      </c>
      <c r="D101" s="305">
        <f>IF(D$15=0,0,D$15/OIS_fec!D$15)</f>
        <v>0</v>
      </c>
      <c r="E101" s="305">
        <f>IF(E$15=0,0,E$15/OIS_fec!E$15)</f>
        <v>0</v>
      </c>
      <c r="F101" s="305">
        <f>IF(F$15=0,0,F$15/OIS_fec!F$15)</f>
        <v>0</v>
      </c>
      <c r="G101" s="305">
        <f>IF(G$15=0,0,G$15/OIS_fec!G$15)</f>
        <v>0</v>
      </c>
      <c r="H101" s="305">
        <f>IF(H$15=0,0,H$15/OIS_fec!H$15)</f>
        <v>0</v>
      </c>
      <c r="I101" s="305">
        <f>IF(I$15=0,0,I$15/OIS_fec!I$15)</f>
        <v>0</v>
      </c>
      <c r="J101" s="305">
        <f>IF(J$15=0,0,J$15/OIS_fec!J$15)</f>
        <v>0</v>
      </c>
      <c r="K101" s="305">
        <f>IF(K$15=0,0,K$15/OIS_fec!K$15)</f>
        <v>0.16984950817815025</v>
      </c>
      <c r="L101" s="305">
        <f>IF(L$15=0,0,L$15/OIS_fec!L$15)</f>
        <v>0.1613869256032989</v>
      </c>
      <c r="M101" s="305">
        <f>IF(M$15=0,0,M$15/OIS_fec!M$15)</f>
        <v>0.16871326606912637</v>
      </c>
      <c r="N101" s="305">
        <f>IF(N$15=0,0,N$15/OIS_fec!N$15)</f>
        <v>0.16401395550173745</v>
      </c>
      <c r="O101" s="305">
        <f>IF(O$15=0,0,O$15/OIS_fec!O$15)</f>
        <v>0.17199505199515763</v>
      </c>
      <c r="P101" s="305">
        <f>IF(P$15=0,0,P$15/OIS_fec!P$15)</f>
        <v>0.18225575088975079</v>
      </c>
      <c r="Q101" s="305">
        <f>IF(Q$15=0,0,Q$15/OIS_fec!Q$15)</f>
        <v>0.1883162134694025</v>
      </c>
    </row>
    <row r="102" spans="1:17" x14ac:dyDescent="0.25">
      <c r="A102" s="127" t="s">
        <v>323</v>
      </c>
      <c r="B102" s="305">
        <f>IF(B$26=0,0,B$26/OIS_fec!B$26)</f>
        <v>0.13670345695676409</v>
      </c>
      <c r="C102" s="305">
        <f>IF(C$26=0,0,C$26/OIS_fec!C$26)</f>
        <v>0.13670345695676411</v>
      </c>
      <c r="D102" s="305">
        <f>IF(D$26=0,0,D$26/OIS_fec!D$26)</f>
        <v>0.13670345695676411</v>
      </c>
      <c r="E102" s="305">
        <f>IF(E$26=0,0,E$26/OIS_fec!E$26)</f>
        <v>0.13670345695676409</v>
      </c>
      <c r="F102" s="305">
        <f>IF(F$26=0,0,F$26/OIS_fec!F$26)</f>
        <v>0.13670345695676409</v>
      </c>
      <c r="G102" s="305">
        <f>IF(G$26=0,0,G$26/OIS_fec!G$26)</f>
        <v>0.13670345695676409</v>
      </c>
      <c r="H102" s="305">
        <f>IF(H$26=0,0,H$26/OIS_fec!H$26)</f>
        <v>0.13670345695676409</v>
      </c>
      <c r="I102" s="305">
        <f>IF(I$26=0,0,I$26/OIS_fec!I$26)</f>
        <v>0.13670345695676409</v>
      </c>
      <c r="J102" s="305">
        <f>IF(J$26=0,0,J$26/OIS_fec!J$26)</f>
        <v>0.13670345695676409</v>
      </c>
      <c r="K102" s="305">
        <f>IF(K$26=0,0,K$26/OIS_fec!K$26)</f>
        <v>0.13670345695676409</v>
      </c>
      <c r="L102" s="305">
        <f>IF(L$26=0,0,L$26/OIS_fec!L$26)</f>
        <v>0.13670345695676411</v>
      </c>
      <c r="M102" s="305">
        <f>IF(M$26=0,0,M$26/OIS_fec!M$26)</f>
        <v>0.13670345695676406</v>
      </c>
      <c r="N102" s="305">
        <f>IF(N$26=0,0,N$26/OIS_fec!N$26)</f>
        <v>0.13670345695676411</v>
      </c>
      <c r="O102" s="305">
        <f>IF(O$26=0,0,O$26/OIS_fec!O$26)</f>
        <v>0.14226458164610767</v>
      </c>
      <c r="P102" s="305">
        <f>IF(P$26=0,0,P$26/OIS_fec!P$26)</f>
        <v>0.15134958763721426</v>
      </c>
      <c r="Q102" s="305">
        <f>IF(Q$26=0,0,Q$26/OIS_fec!Q$26)</f>
        <v>0.15639006690092325</v>
      </c>
    </row>
    <row r="103" spans="1:17" x14ac:dyDescent="0.25">
      <c r="A103" s="127" t="s">
        <v>322</v>
      </c>
      <c r="B103" s="305">
        <f>IF(B$34=0,0,B$34/OIS_fec!B$34)</f>
        <v>0.16381755247032184</v>
      </c>
      <c r="C103" s="305">
        <f>IF(C$34=0,0,C$34/OIS_fec!C$34)</f>
        <v>0.16381755247032184</v>
      </c>
      <c r="D103" s="305">
        <f>IF(D$34=0,0,D$34/OIS_fec!D$34)</f>
        <v>0.16381755247032187</v>
      </c>
      <c r="E103" s="305">
        <f>IF(E$34=0,0,E$34/OIS_fec!E$34)</f>
        <v>0.16381755247032187</v>
      </c>
      <c r="F103" s="305">
        <f>IF(F$34=0,0,F$34/OIS_fec!F$34)</f>
        <v>0.16381755247032184</v>
      </c>
      <c r="G103" s="305">
        <f>IF(G$34=0,0,G$34/OIS_fec!G$34)</f>
        <v>0.16381755247032187</v>
      </c>
      <c r="H103" s="305">
        <f>IF(H$34=0,0,H$34/OIS_fec!H$34)</f>
        <v>0.16381755247032184</v>
      </c>
      <c r="I103" s="305">
        <f>IF(I$34=0,0,I$34/OIS_fec!I$34)</f>
        <v>0.16381755247032184</v>
      </c>
      <c r="J103" s="305">
        <f>IF(J$34=0,0,J$34/OIS_fec!J$34)</f>
        <v>0.16381755247032187</v>
      </c>
      <c r="K103" s="305">
        <f>IF(K$34=0,0,K$34/OIS_fec!K$34)</f>
        <v>0.16381755247032184</v>
      </c>
      <c r="L103" s="305">
        <f>IF(L$34=0,0,L$34/OIS_fec!L$34)</f>
        <v>0.16381755247032187</v>
      </c>
      <c r="M103" s="305">
        <f>IF(M$34=0,0,M$34/OIS_fec!M$34)</f>
        <v>0.16381755247032187</v>
      </c>
      <c r="N103" s="305">
        <f>IF(N$34=0,0,N$34/OIS_fec!N$34)</f>
        <v>0.16381755247032184</v>
      </c>
      <c r="O103" s="305">
        <f>IF(O$34=0,0,O$34/OIS_fec!O$34)</f>
        <v>0.17048168413071335</v>
      </c>
      <c r="P103" s="305">
        <f>IF(P$34=0,0,P$34/OIS_fec!P$34)</f>
        <v>0.18136863226481947</v>
      </c>
      <c r="Q103" s="305">
        <f>IF(Q$34=0,0,Q$34/OIS_fec!Q$34)</f>
        <v>0.1874088524219393</v>
      </c>
    </row>
    <row r="104" spans="1:17" x14ac:dyDescent="0.25">
      <c r="A104" s="127" t="s">
        <v>321</v>
      </c>
      <c r="B104" s="305">
        <f>IF(B$53=0,0,B$53/OIS_fec!B$53)</f>
        <v>0.33282898004449152</v>
      </c>
      <c r="C104" s="305">
        <f>IF(C$53=0,0,C$53/OIS_fec!C$53)</f>
        <v>0.33282898004449163</v>
      </c>
      <c r="D104" s="305">
        <f>IF(D$53=0,0,D$53/OIS_fec!D$53)</f>
        <v>0.33282898004449163</v>
      </c>
      <c r="E104" s="305">
        <f>IF(E$53=0,0,E$53/OIS_fec!E$53)</f>
        <v>0.33282898004449157</v>
      </c>
      <c r="F104" s="305">
        <f>IF(F$53=0,0,F$53/OIS_fec!F$53)</f>
        <v>0.33282898004449163</v>
      </c>
      <c r="G104" s="305">
        <f>IF(G$53=0,0,G$53/OIS_fec!G$53)</f>
        <v>0.33282898004449163</v>
      </c>
      <c r="H104" s="305">
        <f>IF(H$53=0,0,H$53/OIS_fec!H$53)</f>
        <v>0.33282898004449163</v>
      </c>
      <c r="I104" s="305">
        <f>IF(I$53=0,0,I$53/OIS_fec!I$53)</f>
        <v>0.33282898004449157</v>
      </c>
      <c r="J104" s="305">
        <f>IF(J$53=0,0,J$53/OIS_fec!J$53)</f>
        <v>0.33282898004449157</v>
      </c>
      <c r="K104" s="305">
        <f>IF(K$53=0,0,K$53/OIS_fec!K$53)</f>
        <v>0.33282898004449152</v>
      </c>
      <c r="L104" s="305">
        <f>IF(L$53=0,0,L$53/OIS_fec!L$53)</f>
        <v>0.33282898004449163</v>
      </c>
      <c r="M104" s="305">
        <f>IF(M$53=0,0,M$53/OIS_fec!M$53)</f>
        <v>0.33282898004449157</v>
      </c>
      <c r="N104" s="305">
        <f>IF(N$53=0,0,N$53/OIS_fec!N$53)</f>
        <v>0.33282898004449157</v>
      </c>
      <c r="O104" s="305">
        <f>IF(O$53=0,0,O$53/OIS_fec!O$53)</f>
        <v>0.3463685312706164</v>
      </c>
      <c r="P104" s="305">
        <f>IF(P$53=0,0,P$53/OIS_fec!P$53)</f>
        <v>0.36848760086133237</v>
      </c>
      <c r="Q104" s="305">
        <f>IF(Q$53=0,0,Q$53/OIS_fec!Q$53)</f>
        <v>0.38075954781587246</v>
      </c>
    </row>
    <row r="105" spans="1:17" x14ac:dyDescent="0.25">
      <c r="A105" s="127" t="s">
        <v>320</v>
      </c>
      <c r="B105" s="305">
        <f>IF(B$67=0,0,B$67/OIS_fec!B$67)</f>
        <v>0</v>
      </c>
      <c r="C105" s="305">
        <f>IF(C$67=0,0,C$67/OIS_fec!C$67)</f>
        <v>0</v>
      </c>
      <c r="D105" s="305">
        <f>IF(D$67=0,0,D$67/OIS_fec!D$67)</f>
        <v>0</v>
      </c>
      <c r="E105" s="305">
        <f>IF(E$67=0,0,E$67/OIS_fec!E$67)</f>
        <v>0</v>
      </c>
      <c r="F105" s="305">
        <f>IF(F$67=0,0,F$67/OIS_fec!F$67)</f>
        <v>0</v>
      </c>
      <c r="G105" s="305">
        <f>IF(G$67=0,0,G$67/OIS_fec!G$67)</f>
        <v>0</v>
      </c>
      <c r="H105" s="305">
        <f>IF(H$67=0,0,H$67/OIS_fec!H$67)</f>
        <v>0</v>
      </c>
      <c r="I105" s="305">
        <f>IF(I$67=0,0,I$67/OIS_fec!I$67)</f>
        <v>0</v>
      </c>
      <c r="J105" s="305">
        <f>IF(J$67=0,0,J$67/OIS_fec!J$67)</f>
        <v>0</v>
      </c>
      <c r="K105" s="305">
        <f>IF(K$67=0,0,K$67/OIS_fec!K$67)</f>
        <v>0</v>
      </c>
      <c r="L105" s="305">
        <f>IF(L$67=0,0,L$67/OIS_fec!L$67)</f>
        <v>0</v>
      </c>
      <c r="M105" s="305">
        <f>IF(M$67=0,0,M$67/OIS_fec!M$67)</f>
        <v>0</v>
      </c>
      <c r="N105" s="305">
        <f>IF(N$67=0,0,N$67/OIS_fec!N$67)</f>
        <v>0</v>
      </c>
      <c r="O105" s="305">
        <f>IF(O$67=0,0,O$67/OIS_fec!O$67)</f>
        <v>0</v>
      </c>
      <c r="P105" s="305">
        <f>IF(P$67=0,0,P$67/OIS_fec!P$67)</f>
        <v>0</v>
      </c>
      <c r="Q105" s="305">
        <f>IF(Q$67=0,0,Q$67/OIS_fec!Q$67)</f>
        <v>0</v>
      </c>
    </row>
    <row r="106" spans="1:17" x14ac:dyDescent="0.25">
      <c r="A106" s="72" t="s">
        <v>319</v>
      </c>
      <c r="B106" s="304">
        <f>IF(B$68=0,0,B$68/OIS_fec!B$68)</f>
        <v>0.21033148191386797</v>
      </c>
      <c r="C106" s="304">
        <f>IF(C$68=0,0,C$68/OIS_fec!C$68)</f>
        <v>0.210331481913868</v>
      </c>
      <c r="D106" s="304">
        <f>IF(D$68=0,0,D$68/OIS_fec!D$68)</f>
        <v>0.21033148191386794</v>
      </c>
      <c r="E106" s="304">
        <f>IF(E$68=0,0,E$68/OIS_fec!E$68)</f>
        <v>0.21033148191386802</v>
      </c>
      <c r="F106" s="304">
        <f>IF(F$68=0,0,F$68/OIS_fec!F$68)</f>
        <v>0.21033148191386797</v>
      </c>
      <c r="G106" s="304">
        <f>IF(G$68=0,0,G$68/OIS_fec!G$68)</f>
        <v>0.210331481913868</v>
      </c>
      <c r="H106" s="304">
        <f>IF(H$68=0,0,H$68/OIS_fec!H$68)</f>
        <v>0.21033148191386802</v>
      </c>
      <c r="I106" s="304">
        <f>IF(I$68=0,0,I$68/OIS_fec!I$68)</f>
        <v>0.21033148191386794</v>
      </c>
      <c r="J106" s="304">
        <f>IF(J$68=0,0,J$68/OIS_fec!J$68)</f>
        <v>0.21033148191386797</v>
      </c>
      <c r="K106" s="304">
        <f>IF(K$68=0,0,K$68/OIS_fec!K$68)</f>
        <v>0.210331481913868</v>
      </c>
      <c r="L106" s="304">
        <f>IF(L$68=0,0,L$68/OIS_fec!L$68)</f>
        <v>0.21033148191386797</v>
      </c>
      <c r="M106" s="304">
        <f>IF(M$68=0,0,M$68/OIS_fec!M$68)</f>
        <v>0.21033148191386797</v>
      </c>
      <c r="N106" s="304">
        <f>IF(N$68=0,0,N$68/OIS_fec!N$68)</f>
        <v>0.21033148191386797</v>
      </c>
      <c r="O106" s="304">
        <f>IF(O$68=0,0,O$68/OIS_fec!O$68)</f>
        <v>0.21888780977167313</v>
      </c>
      <c r="P106" s="304">
        <f>IF(P$68=0,0,P$68/OIS_fec!P$68)</f>
        <v>0.23286596962106293</v>
      </c>
      <c r="Q106" s="304">
        <f>IF(Q$68=0,0,Q$68/OIS_fec!Q$68)</f>
        <v>0.24062123416735257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Q47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useful energy demand"</f>
        <v>MT: Industry Summary / useful energy demand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80" t="s">
        <v>91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SUM(B6:B10,B15,B26)</f>
        <v>9.1172313539241223</v>
      </c>
      <c r="C5" s="96">
        <f t="shared" ref="C5:Q5" si="1">SUM(C6:C10,C15,C26)</f>
        <v>8.7354636284137968</v>
      </c>
      <c r="D5" s="96">
        <f t="shared" si="1"/>
        <v>9.2378823804385668</v>
      </c>
      <c r="E5" s="96">
        <f t="shared" si="1"/>
        <v>10.058559858427417</v>
      </c>
      <c r="F5" s="96">
        <f t="shared" si="1"/>
        <v>9.9743878094029164</v>
      </c>
      <c r="G5" s="96">
        <f t="shared" si="1"/>
        <v>8.7397366708147484</v>
      </c>
      <c r="H5" s="96">
        <f t="shared" si="1"/>
        <v>9.5920615283238497</v>
      </c>
      <c r="I5" s="96">
        <f t="shared" si="1"/>
        <v>9.5931831208770983</v>
      </c>
      <c r="J5" s="96">
        <f t="shared" si="1"/>
        <v>10.098011297805197</v>
      </c>
      <c r="K5" s="96">
        <f t="shared" si="1"/>
        <v>14.46012900803645</v>
      </c>
      <c r="L5" s="96">
        <f t="shared" si="1"/>
        <v>12.884006816273978</v>
      </c>
      <c r="M5" s="96">
        <f t="shared" si="1"/>
        <v>12.328033203730303</v>
      </c>
      <c r="N5" s="96">
        <f t="shared" si="1"/>
        <v>12.968263654032047</v>
      </c>
      <c r="O5" s="96">
        <f t="shared" si="1"/>
        <v>12.931244783990785</v>
      </c>
      <c r="P5" s="96">
        <f t="shared" si="1"/>
        <v>13.684004217900094</v>
      </c>
      <c r="Q5" s="96">
        <f t="shared" si="1"/>
        <v>14.065052331502956</v>
      </c>
    </row>
    <row r="6" spans="1:17" x14ac:dyDescent="0.25">
      <c r="A6" s="76" t="s">
        <v>83</v>
      </c>
      <c r="B6" s="95">
        <v>9.8162761987556579E-2</v>
      </c>
      <c r="C6" s="95">
        <v>9.4052372230070486E-2</v>
      </c>
      <c r="D6" s="95">
        <v>9.9461778930259745E-2</v>
      </c>
      <c r="E6" s="95">
        <v>0.10829779118146732</v>
      </c>
      <c r="F6" s="95">
        <v>0.10739153351467683</v>
      </c>
      <c r="G6" s="95">
        <v>9.4098378920905085E-2</v>
      </c>
      <c r="H6" s="95">
        <v>0.10327512994058093</v>
      </c>
      <c r="I6" s="95">
        <v>0.10328720582399088</v>
      </c>
      <c r="J6" s="95">
        <v>0.10872255414989203</v>
      </c>
      <c r="K6" s="95">
        <v>0.16928759542641095</v>
      </c>
      <c r="L6" s="95">
        <v>0.21009203343283842</v>
      </c>
      <c r="M6" s="95">
        <v>0.20314708300009787</v>
      </c>
      <c r="N6" s="95">
        <v>0.21175267574982065</v>
      </c>
      <c r="O6" s="95">
        <v>0.20834953719555505</v>
      </c>
      <c r="P6" s="95">
        <v>0.21806466885202591</v>
      </c>
      <c r="Q6" s="95">
        <v>0.22511128384572518</v>
      </c>
    </row>
    <row r="7" spans="1:17" x14ac:dyDescent="0.25">
      <c r="A7" s="76" t="s">
        <v>82</v>
      </c>
      <c r="B7" s="95">
        <v>1.7133995124453204E-2</v>
      </c>
      <c r="C7" s="95">
        <v>1.6416539781526962E-2</v>
      </c>
      <c r="D7" s="95">
        <v>1.7360734363572002E-2</v>
      </c>
      <c r="E7" s="95">
        <v>1.8903031949401853E-2</v>
      </c>
      <c r="F7" s="95">
        <v>1.8744847581624435E-2</v>
      </c>
      <c r="G7" s="95">
        <v>1.6424570101787841E-2</v>
      </c>
      <c r="H7" s="95">
        <v>1.8026342546305838E-2</v>
      </c>
      <c r="I7" s="95">
        <v>1.8028450353006473E-2</v>
      </c>
      <c r="J7" s="95">
        <v>1.8977172962579138E-2</v>
      </c>
      <c r="K7" s="95">
        <v>2.9548606578879852E-2</v>
      </c>
      <c r="L7" s="95">
        <v>7.3137683367784811E-2</v>
      </c>
      <c r="M7" s="95">
        <v>7.1707828303640087E-2</v>
      </c>
      <c r="N7" s="95">
        <v>7.4397597241241967E-2</v>
      </c>
      <c r="O7" s="95">
        <v>7.3853836236094261E-2</v>
      </c>
      <c r="P7" s="95">
        <v>7.6388174269167844E-2</v>
      </c>
      <c r="Q7" s="95">
        <v>7.7836231044817322E-2</v>
      </c>
    </row>
    <row r="8" spans="1:17" x14ac:dyDescent="0.25">
      <c r="A8" s="76" t="s">
        <v>81</v>
      </c>
      <c r="B8" s="95">
        <v>0.18791573223006716</v>
      </c>
      <c r="C8" s="95">
        <v>0.18004709767466531</v>
      </c>
      <c r="D8" s="95">
        <v>0.19040247684711725</v>
      </c>
      <c r="E8" s="95">
        <v>0.20731750326405934</v>
      </c>
      <c r="F8" s="95">
        <v>0.20558262875975755</v>
      </c>
      <c r="G8" s="95">
        <v>0.18013516957505424</v>
      </c>
      <c r="H8" s="95">
        <v>0.19770248178631819</v>
      </c>
      <c r="I8" s="95">
        <v>0.19772559898908804</v>
      </c>
      <c r="J8" s="95">
        <v>0.20813063894422559</v>
      </c>
      <c r="K8" s="95">
        <v>0.32407199846367346</v>
      </c>
      <c r="L8" s="95">
        <v>0.5566299158852378</v>
      </c>
      <c r="M8" s="95">
        <v>0.55341084150665143</v>
      </c>
      <c r="N8" s="95">
        <v>0.56863246425496761</v>
      </c>
      <c r="O8" s="95">
        <v>0.56676167296600699</v>
      </c>
      <c r="P8" s="95">
        <v>0.60190553985492168</v>
      </c>
      <c r="Q8" s="95">
        <v>0.61514319166709408</v>
      </c>
    </row>
    <row r="9" spans="1:17" x14ac:dyDescent="0.25">
      <c r="A9" s="76" t="s">
        <v>80</v>
      </c>
      <c r="B9" s="95">
        <v>3.2885690335296425E-2</v>
      </c>
      <c r="C9" s="95">
        <v>3.1508660981342453E-2</v>
      </c>
      <c r="D9" s="95">
        <v>3.3320876428811742E-2</v>
      </c>
      <c r="E9" s="95">
        <v>3.6281045405403223E-2</v>
      </c>
      <c r="F9" s="95">
        <v>3.5977438330881024E-2</v>
      </c>
      <c r="G9" s="95">
        <v>3.152407376881404E-2</v>
      </c>
      <c r="H9" s="95">
        <v>3.4598394276986279E-2</v>
      </c>
      <c r="I9" s="95">
        <v>3.4602439841254294E-2</v>
      </c>
      <c r="J9" s="95">
        <v>3.6423346041231784E-2</v>
      </c>
      <c r="K9" s="95">
        <v>5.6713353700312559E-2</v>
      </c>
      <c r="L9" s="95">
        <v>0.40706970092769762</v>
      </c>
      <c r="M9" s="95">
        <v>0.40867012093541227</v>
      </c>
      <c r="N9" s="95">
        <v>0.41890276997426518</v>
      </c>
      <c r="O9" s="95">
        <v>0.41557553236001943</v>
      </c>
      <c r="P9" s="95">
        <v>0.43022465472159171</v>
      </c>
      <c r="Q9" s="95">
        <v>0.4385190517122235</v>
      </c>
    </row>
    <row r="10" spans="1:17" x14ac:dyDescent="0.25">
      <c r="A10" s="94" t="s">
        <v>79</v>
      </c>
      <c r="B10" s="93">
        <f t="shared" ref="B10" si="2">SUM(B11:B14)</f>
        <v>0.1745297142506449</v>
      </c>
      <c r="C10" s="93">
        <f t="shared" ref="C10:Q10" si="3">SUM(C11:C14)</f>
        <v>0.16722159521133176</v>
      </c>
      <c r="D10" s="93">
        <f t="shared" si="3"/>
        <v>0.17683931772171949</v>
      </c>
      <c r="E10" s="93">
        <f t="shared" si="3"/>
        <v>0.19254941656260116</v>
      </c>
      <c r="F10" s="93">
        <f t="shared" si="3"/>
        <v>0.19093812437379279</v>
      </c>
      <c r="G10" s="93">
        <f t="shared" si="3"/>
        <v>0.16730339338451269</v>
      </c>
      <c r="H10" s="93">
        <f t="shared" si="3"/>
        <v>0.18361931299378739</v>
      </c>
      <c r="I10" s="93">
        <f t="shared" si="3"/>
        <v>0.18364078346220328</v>
      </c>
      <c r="J10" s="93">
        <f t="shared" si="3"/>
        <v>0.19330462921149566</v>
      </c>
      <c r="K10" s="93">
        <f t="shared" si="3"/>
        <v>0.28433681416099987</v>
      </c>
      <c r="L10" s="93">
        <f t="shared" si="3"/>
        <v>0.77603405536356862</v>
      </c>
      <c r="M10" s="93">
        <f t="shared" si="3"/>
        <v>0.79028715869662025</v>
      </c>
      <c r="N10" s="93">
        <f t="shared" si="3"/>
        <v>0.80718689028277413</v>
      </c>
      <c r="O10" s="93">
        <f t="shared" si="3"/>
        <v>0.79584015018824283</v>
      </c>
      <c r="P10" s="93">
        <f t="shared" si="3"/>
        <v>0.82625493502869896</v>
      </c>
      <c r="Q10" s="93">
        <f t="shared" si="3"/>
        <v>0.84537319317568493</v>
      </c>
    </row>
    <row r="11" spans="1:17" x14ac:dyDescent="0.25">
      <c r="A11" s="92" t="s">
        <v>68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4.3547210790258639E-2</v>
      </c>
      <c r="L11" s="91">
        <v>1.049254117124049E-2</v>
      </c>
      <c r="M11" s="91">
        <v>7.9127178257012761E-3</v>
      </c>
      <c r="N11" s="91">
        <v>1.0075731152181862E-2</v>
      </c>
      <c r="O11" s="91">
        <v>9.9238790613146444E-3</v>
      </c>
      <c r="P11" s="91">
        <v>1.1589134739176721E-2</v>
      </c>
      <c r="Q11" s="91">
        <v>1.2096972347659257E-2</v>
      </c>
    </row>
    <row r="12" spans="1:17" x14ac:dyDescent="0.25">
      <c r="A12" s="92" t="s">
        <v>66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0.1745297142506449</v>
      </c>
      <c r="C14" s="89">
        <v>0.16722159521133176</v>
      </c>
      <c r="D14" s="89">
        <v>0.17683931772171949</v>
      </c>
      <c r="E14" s="89">
        <v>0.19254941656260116</v>
      </c>
      <c r="F14" s="89">
        <v>0.19093812437379279</v>
      </c>
      <c r="G14" s="89">
        <v>0.16730339338451269</v>
      </c>
      <c r="H14" s="89">
        <v>0.18361931299378739</v>
      </c>
      <c r="I14" s="89">
        <v>0.18364078346220328</v>
      </c>
      <c r="J14" s="89">
        <v>0.19330462921149566</v>
      </c>
      <c r="K14" s="89">
        <v>0.24078960337074126</v>
      </c>
      <c r="L14" s="89">
        <v>0.76554151419232808</v>
      </c>
      <c r="M14" s="89">
        <v>0.78237444087091901</v>
      </c>
      <c r="N14" s="89">
        <v>0.79711115913059227</v>
      </c>
      <c r="O14" s="89">
        <v>0.78591627112692819</v>
      </c>
      <c r="P14" s="89">
        <v>0.81466580028952229</v>
      </c>
      <c r="Q14" s="89">
        <v>0.83327622082802566</v>
      </c>
    </row>
    <row r="15" spans="1:17" x14ac:dyDescent="0.25">
      <c r="A15" s="86" t="s">
        <v>87</v>
      </c>
      <c r="B15" s="85">
        <f t="shared" ref="B15" si="4">SUM(B16:B25)</f>
        <v>0</v>
      </c>
      <c r="C15" s="85">
        <f t="shared" ref="C15:Q15" si="5">SUM(C16:C25)</f>
        <v>0</v>
      </c>
      <c r="D15" s="85">
        <f t="shared" si="5"/>
        <v>0</v>
      </c>
      <c r="E15" s="85">
        <f t="shared" si="5"/>
        <v>0</v>
      </c>
      <c r="F15" s="85">
        <f t="shared" si="5"/>
        <v>0</v>
      </c>
      <c r="G15" s="85">
        <f t="shared" si="5"/>
        <v>0</v>
      </c>
      <c r="H15" s="85">
        <f t="shared" si="5"/>
        <v>0</v>
      </c>
      <c r="I15" s="85">
        <f t="shared" si="5"/>
        <v>0</v>
      </c>
      <c r="J15" s="85">
        <f t="shared" si="5"/>
        <v>0</v>
      </c>
      <c r="K15" s="85">
        <f t="shared" si="5"/>
        <v>5.2296472018034583</v>
      </c>
      <c r="L15" s="85">
        <f t="shared" si="5"/>
        <v>1.6046133196622048</v>
      </c>
      <c r="M15" s="85">
        <f t="shared" si="5"/>
        <v>0.87325847462649897</v>
      </c>
      <c r="N15" s="85">
        <f t="shared" si="5"/>
        <v>1.486053896347336</v>
      </c>
      <c r="O15" s="85">
        <f t="shared" si="5"/>
        <v>1.3985680851730229</v>
      </c>
      <c r="P15" s="85">
        <f t="shared" si="5"/>
        <v>1.8410950863948519</v>
      </c>
      <c r="Q15" s="85">
        <f t="shared" si="5"/>
        <v>1.90464146433006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0.57621208842818361</v>
      </c>
      <c r="L18" s="87">
        <v>0.38306791639989252</v>
      </c>
      <c r="M18" s="87">
        <v>0.3830793314812842</v>
      </c>
      <c r="N18" s="87">
        <v>0.38306791639989252</v>
      </c>
      <c r="O18" s="87">
        <v>0.39869649862691914</v>
      </c>
      <c r="P18" s="87">
        <v>0.4239056765276657</v>
      </c>
      <c r="Q18" s="87">
        <v>0.43820716425799616</v>
      </c>
    </row>
    <row r="19" spans="1:17" x14ac:dyDescent="0.25">
      <c r="A19" s="88" t="s">
        <v>68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4.4979149865677153</v>
      </c>
      <c r="L19" s="87">
        <v>0.34182861074351578</v>
      </c>
      <c r="M19" s="87">
        <v>0.34355530859644517</v>
      </c>
      <c r="N19" s="87">
        <v>0.51651063210391646</v>
      </c>
      <c r="O19" s="87">
        <v>0.54209677455977368</v>
      </c>
      <c r="P19" s="87">
        <v>0.7686755335379658</v>
      </c>
      <c r="Q19" s="87">
        <v>0.79470574374385849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0.87971679251879642</v>
      </c>
      <c r="M20" s="87">
        <v>0.14662383454876962</v>
      </c>
      <c r="N20" s="87">
        <v>0.58647534784352695</v>
      </c>
      <c r="O20" s="87">
        <v>0.45777481198633013</v>
      </c>
      <c r="P20" s="87">
        <v>0.64851387632922042</v>
      </c>
      <c r="Q20" s="87">
        <v>0.67172855632820527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0.15552012680755942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85</v>
      </c>
      <c r="B26" s="85">
        <f t="shared" ref="B26" si="6">SUM(B27:B36)</f>
        <v>8.606603459996105</v>
      </c>
      <c r="C26" s="85">
        <f t="shared" ref="C26:Q26" si="7">SUM(C27:C36)</f>
        <v>8.2462173625348605</v>
      </c>
      <c r="D26" s="85">
        <f t="shared" si="7"/>
        <v>8.7204971961470861</v>
      </c>
      <c r="E26" s="85">
        <f t="shared" si="7"/>
        <v>9.4952110700644834</v>
      </c>
      <c r="F26" s="85">
        <f t="shared" si="7"/>
        <v>9.4157532368421837</v>
      </c>
      <c r="G26" s="85">
        <f t="shared" si="7"/>
        <v>8.2502510850636739</v>
      </c>
      <c r="H26" s="85">
        <f t="shared" si="7"/>
        <v>9.0548398667798704</v>
      </c>
      <c r="I26" s="85">
        <f t="shared" si="7"/>
        <v>9.0558986424075556</v>
      </c>
      <c r="J26" s="85">
        <f t="shared" si="7"/>
        <v>9.5324529564957725</v>
      </c>
      <c r="K26" s="85">
        <f t="shared" si="7"/>
        <v>8.366523437902714</v>
      </c>
      <c r="L26" s="85">
        <f t="shared" si="7"/>
        <v>9.256430107634646</v>
      </c>
      <c r="M26" s="85">
        <f t="shared" si="7"/>
        <v>9.4275516966613822</v>
      </c>
      <c r="N26" s="85">
        <f t="shared" si="7"/>
        <v>9.4013373601816408</v>
      </c>
      <c r="O26" s="85">
        <f t="shared" si="7"/>
        <v>9.4722959698718441</v>
      </c>
      <c r="P26" s="85">
        <f t="shared" si="7"/>
        <v>9.6900711587788368</v>
      </c>
      <c r="Q26" s="85">
        <f t="shared" si="7"/>
        <v>9.9584279157273521</v>
      </c>
    </row>
    <row r="27" spans="1:17" x14ac:dyDescent="0.25">
      <c r="A27" s="84" t="s">
        <v>33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84" t="s">
        <v>68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8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0</v>
      </c>
      <c r="C33" s="83">
        <v>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0</v>
      </c>
      <c r="N33" s="83">
        <v>0</v>
      </c>
      <c r="O33" s="83">
        <v>0</v>
      </c>
      <c r="P33" s="83">
        <v>0</v>
      </c>
      <c r="Q33" s="83">
        <v>0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8.606603459996105</v>
      </c>
      <c r="C36" s="81">
        <v>8.2462173625348605</v>
      </c>
      <c r="D36" s="81">
        <v>8.7204971961470861</v>
      </c>
      <c r="E36" s="81">
        <v>9.4952110700644834</v>
      </c>
      <c r="F36" s="81">
        <v>9.4157532368421837</v>
      </c>
      <c r="G36" s="81">
        <v>8.2502510850636739</v>
      </c>
      <c r="H36" s="81">
        <v>9.0548398667798704</v>
      </c>
      <c r="I36" s="81">
        <v>9.0558986424075556</v>
      </c>
      <c r="J36" s="81">
        <v>9.5324529564957725</v>
      </c>
      <c r="K36" s="81">
        <v>8.366523437902714</v>
      </c>
      <c r="L36" s="81">
        <v>9.256430107634646</v>
      </c>
      <c r="M36" s="81">
        <v>9.4275516966613822</v>
      </c>
      <c r="N36" s="81">
        <v>9.4013373601816408</v>
      </c>
      <c r="O36" s="81">
        <v>9.4722959698718441</v>
      </c>
      <c r="P36" s="81">
        <v>9.6900711587788368</v>
      </c>
      <c r="Q36" s="81">
        <v>9.9584279157273521</v>
      </c>
    </row>
    <row r="37" spans="1:17" x14ac:dyDescent="0.25">
      <c r="A37" s="40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</row>
    <row r="38" spans="1:17" ht="12.75" x14ac:dyDescent="0.25">
      <c r="A38" s="80" t="s">
        <v>90</v>
      </c>
      <c r="B38" s="79"/>
      <c r="C38" s="79"/>
      <c r="D38" s="79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</row>
    <row r="39" spans="1:17" x14ac:dyDescent="0.25">
      <c r="A39" s="40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</row>
    <row r="40" spans="1:17" x14ac:dyDescent="0.25">
      <c r="A40" s="78" t="str">
        <f>$A$5</f>
        <v>All Industrial Sectors</v>
      </c>
      <c r="B40" s="77">
        <f t="shared" ref="B40:Q40" si="8">SUM(B41:B45,B46,B47)</f>
        <v>1</v>
      </c>
      <c r="C40" s="77">
        <f t="shared" si="8"/>
        <v>1</v>
      </c>
      <c r="D40" s="77">
        <f t="shared" si="8"/>
        <v>1</v>
      </c>
      <c r="E40" s="77">
        <f t="shared" si="8"/>
        <v>1</v>
      </c>
      <c r="F40" s="77">
        <f t="shared" si="8"/>
        <v>1</v>
      </c>
      <c r="G40" s="77">
        <f t="shared" si="8"/>
        <v>0.99999999999999989</v>
      </c>
      <c r="H40" s="77">
        <f t="shared" si="8"/>
        <v>0.99999999999999989</v>
      </c>
      <c r="I40" s="77">
        <f t="shared" si="8"/>
        <v>1</v>
      </c>
      <c r="J40" s="77">
        <f t="shared" si="8"/>
        <v>1</v>
      </c>
      <c r="K40" s="77">
        <f t="shared" si="8"/>
        <v>1</v>
      </c>
      <c r="L40" s="77">
        <f t="shared" si="8"/>
        <v>1</v>
      </c>
      <c r="M40" s="77">
        <f t="shared" si="8"/>
        <v>1</v>
      </c>
      <c r="N40" s="77">
        <f t="shared" si="8"/>
        <v>1</v>
      </c>
      <c r="O40" s="77">
        <f t="shared" si="8"/>
        <v>1</v>
      </c>
      <c r="P40" s="77">
        <f t="shared" si="8"/>
        <v>1</v>
      </c>
      <c r="Q40" s="77">
        <f t="shared" si="8"/>
        <v>1</v>
      </c>
    </row>
    <row r="41" spans="1:17" x14ac:dyDescent="0.25">
      <c r="A41" s="76" t="s">
        <v>83</v>
      </c>
      <c r="B41" s="75">
        <f t="shared" ref="B41:Q41" si="9">IF(B6=0,0,B6/B$5)</f>
        <v>1.0766729303771217E-2</v>
      </c>
      <c r="C41" s="75">
        <f t="shared" si="9"/>
        <v>1.0766729303771219E-2</v>
      </c>
      <c r="D41" s="75">
        <f t="shared" si="9"/>
        <v>1.0766729303771219E-2</v>
      </c>
      <c r="E41" s="75">
        <f t="shared" si="9"/>
        <v>1.0766729303771216E-2</v>
      </c>
      <c r="F41" s="75">
        <f t="shared" si="9"/>
        <v>1.0766729303771223E-2</v>
      </c>
      <c r="G41" s="75">
        <f t="shared" si="9"/>
        <v>1.0766729303771221E-2</v>
      </c>
      <c r="H41" s="75">
        <f t="shared" si="9"/>
        <v>1.0766729303771217E-2</v>
      </c>
      <c r="I41" s="75">
        <f t="shared" si="9"/>
        <v>1.0766729303771217E-2</v>
      </c>
      <c r="J41" s="75">
        <f t="shared" si="9"/>
        <v>1.0766729303771217E-2</v>
      </c>
      <c r="K41" s="75">
        <f t="shared" si="9"/>
        <v>1.1707198139956194E-2</v>
      </c>
      <c r="L41" s="75">
        <f t="shared" si="9"/>
        <v>1.6306420543605121E-2</v>
      </c>
      <c r="M41" s="75">
        <f t="shared" si="9"/>
        <v>1.6478466568262341E-2</v>
      </c>
      <c r="N41" s="75">
        <f t="shared" si="9"/>
        <v>1.6328529508573282E-2</v>
      </c>
      <c r="O41" s="75">
        <f t="shared" si="9"/>
        <v>1.6112102173914237E-2</v>
      </c>
      <c r="P41" s="75">
        <f t="shared" si="9"/>
        <v>1.5935735284762245E-2</v>
      </c>
      <c r="Q41" s="75">
        <f t="shared" si="9"/>
        <v>1.6005008622791975E-2</v>
      </c>
    </row>
    <row r="42" spans="1:17" x14ac:dyDescent="0.25">
      <c r="A42" s="76" t="s">
        <v>82</v>
      </c>
      <c r="B42" s="75">
        <f t="shared" ref="B42:Q42" si="10">IF(B7=0,0,B7/B$5)</f>
        <v>1.8792980521524891E-3</v>
      </c>
      <c r="C42" s="75">
        <f t="shared" si="10"/>
        <v>1.8792980521524889E-3</v>
      </c>
      <c r="D42" s="75">
        <f t="shared" si="10"/>
        <v>1.8792980521524895E-3</v>
      </c>
      <c r="E42" s="75">
        <f t="shared" si="10"/>
        <v>1.8792980521524882E-3</v>
      </c>
      <c r="F42" s="75">
        <f t="shared" si="10"/>
        <v>1.8792980521524893E-3</v>
      </c>
      <c r="G42" s="75">
        <f t="shared" si="10"/>
        <v>1.8792980521524897E-3</v>
      </c>
      <c r="H42" s="75">
        <f t="shared" si="10"/>
        <v>1.8792980521524891E-3</v>
      </c>
      <c r="I42" s="75">
        <f t="shared" si="10"/>
        <v>1.8792980521524897E-3</v>
      </c>
      <c r="J42" s="75">
        <f t="shared" si="10"/>
        <v>1.8792980521524893E-3</v>
      </c>
      <c r="K42" s="75">
        <f t="shared" si="10"/>
        <v>2.0434538697723745E-3</v>
      </c>
      <c r="L42" s="75">
        <f t="shared" si="10"/>
        <v>5.6766256344574061E-3</v>
      </c>
      <c r="M42" s="75">
        <f t="shared" si="10"/>
        <v>5.8166478884841277E-3</v>
      </c>
      <c r="N42" s="75">
        <f t="shared" si="10"/>
        <v>5.7368973384583008E-3</v>
      </c>
      <c r="O42" s="75">
        <f t="shared" si="10"/>
        <v>5.7112704515134708E-3</v>
      </c>
      <c r="P42" s="75">
        <f t="shared" si="10"/>
        <v>5.5822968959074277E-3</v>
      </c>
      <c r="Q42" s="75">
        <f t="shared" si="10"/>
        <v>5.5340164551310944E-3</v>
      </c>
    </row>
    <row r="43" spans="1:17" x14ac:dyDescent="0.25">
      <c r="A43" s="76" t="s">
        <v>81</v>
      </c>
      <c r="B43" s="75">
        <f t="shared" ref="B43:Q43" si="11">IF(B8=0,0,B8/B$5)</f>
        <v>2.0611052295956805E-2</v>
      </c>
      <c r="C43" s="75">
        <f t="shared" si="11"/>
        <v>2.0611052295956802E-2</v>
      </c>
      <c r="D43" s="75">
        <f t="shared" si="11"/>
        <v>2.0611052295956805E-2</v>
      </c>
      <c r="E43" s="75">
        <f t="shared" si="11"/>
        <v>2.0611052295956802E-2</v>
      </c>
      <c r="F43" s="75">
        <f t="shared" si="11"/>
        <v>2.0611052295956805E-2</v>
      </c>
      <c r="G43" s="75">
        <f t="shared" si="11"/>
        <v>2.0611052295956809E-2</v>
      </c>
      <c r="H43" s="75">
        <f t="shared" si="11"/>
        <v>2.0611052295956802E-2</v>
      </c>
      <c r="I43" s="75">
        <f t="shared" si="11"/>
        <v>2.0611052295956809E-2</v>
      </c>
      <c r="J43" s="75">
        <f t="shared" si="11"/>
        <v>2.0611052295956809E-2</v>
      </c>
      <c r="K43" s="75">
        <f t="shared" si="11"/>
        <v>2.2411418202670615E-2</v>
      </c>
      <c r="L43" s="75">
        <f t="shared" si="11"/>
        <v>4.3203168379432277E-2</v>
      </c>
      <c r="M43" s="75">
        <f t="shared" si="11"/>
        <v>4.4890440539955431E-2</v>
      </c>
      <c r="N43" s="75">
        <f t="shared" si="11"/>
        <v>4.384800304998198E-2</v>
      </c>
      <c r="O43" s="75">
        <f t="shared" si="11"/>
        <v>4.3828856574401297E-2</v>
      </c>
      <c r="P43" s="75">
        <f t="shared" si="11"/>
        <v>4.3986067986413427E-2</v>
      </c>
      <c r="Q43" s="75">
        <f t="shared" si="11"/>
        <v>4.3735577882585912E-2</v>
      </c>
    </row>
    <row r="44" spans="1:17" x14ac:dyDescent="0.25">
      <c r="A44" s="76" t="s">
        <v>80</v>
      </c>
      <c r="B44" s="75">
        <f t="shared" ref="B44:Q44" si="12">IF(B9=0,0,B9/B$5)</f>
        <v>3.6069821044019232E-3</v>
      </c>
      <c r="C44" s="75">
        <f t="shared" si="12"/>
        <v>3.6069821044019228E-3</v>
      </c>
      <c r="D44" s="75">
        <f t="shared" si="12"/>
        <v>3.6069821044019223E-3</v>
      </c>
      <c r="E44" s="75">
        <f t="shared" si="12"/>
        <v>3.6069821044019219E-3</v>
      </c>
      <c r="F44" s="75">
        <f t="shared" si="12"/>
        <v>3.6069821044019236E-3</v>
      </c>
      <c r="G44" s="75">
        <f t="shared" si="12"/>
        <v>3.6069821044019232E-3</v>
      </c>
      <c r="H44" s="75">
        <f t="shared" si="12"/>
        <v>3.6069821044019223E-3</v>
      </c>
      <c r="I44" s="75">
        <f t="shared" si="12"/>
        <v>3.6069821044019241E-3</v>
      </c>
      <c r="J44" s="75">
        <f t="shared" si="12"/>
        <v>3.6069821044019232E-3</v>
      </c>
      <c r="K44" s="75">
        <f t="shared" si="12"/>
        <v>3.9220503267151487E-3</v>
      </c>
      <c r="L44" s="75">
        <f t="shared" si="12"/>
        <v>3.1594961624323417E-2</v>
      </c>
      <c r="M44" s="75">
        <f t="shared" si="12"/>
        <v>3.3149660954170206E-2</v>
      </c>
      <c r="N44" s="75">
        <f t="shared" si="12"/>
        <v>3.2302147854930553E-2</v>
      </c>
      <c r="O44" s="75">
        <f t="shared" si="12"/>
        <v>3.2137318510474154E-2</v>
      </c>
      <c r="P44" s="75">
        <f t="shared" si="12"/>
        <v>3.1439967999923102E-2</v>
      </c>
      <c r="Q44" s="75">
        <f t="shared" si="12"/>
        <v>3.1177918245638297E-2</v>
      </c>
    </row>
    <row r="45" spans="1:17" x14ac:dyDescent="0.25">
      <c r="A45" s="76" t="s">
        <v>79</v>
      </c>
      <c r="B45" s="75">
        <f t="shared" ref="B45:Q45" si="13">IF(B10=0,0,B10/B$5)</f>
        <v>1.9142841447752232E-2</v>
      </c>
      <c r="C45" s="75">
        <f t="shared" si="13"/>
        <v>1.9142841447752235E-2</v>
      </c>
      <c r="D45" s="75">
        <f t="shared" si="13"/>
        <v>1.9142841447752235E-2</v>
      </c>
      <c r="E45" s="75">
        <f t="shared" si="13"/>
        <v>1.9142841447752232E-2</v>
      </c>
      <c r="F45" s="75">
        <f t="shared" si="13"/>
        <v>1.9142841447752239E-2</v>
      </c>
      <c r="G45" s="75">
        <f t="shared" si="13"/>
        <v>1.9142841447752235E-2</v>
      </c>
      <c r="H45" s="75">
        <f t="shared" si="13"/>
        <v>1.9142841447752228E-2</v>
      </c>
      <c r="I45" s="75">
        <f t="shared" si="13"/>
        <v>1.9142841447752239E-2</v>
      </c>
      <c r="J45" s="75">
        <f t="shared" si="13"/>
        <v>1.9142841447752235E-2</v>
      </c>
      <c r="K45" s="75">
        <f t="shared" si="13"/>
        <v>1.9663504661886148E-2</v>
      </c>
      <c r="L45" s="75">
        <f t="shared" si="13"/>
        <v>6.02323536792412E-2</v>
      </c>
      <c r="M45" s="75">
        <f t="shared" si="13"/>
        <v>6.4104885640435288E-2</v>
      </c>
      <c r="N45" s="75">
        <f t="shared" si="13"/>
        <v>6.224325104863259E-2</v>
      </c>
      <c r="O45" s="75">
        <f t="shared" si="13"/>
        <v>6.1543970706788687E-2</v>
      </c>
      <c r="P45" s="75">
        <f t="shared" si="13"/>
        <v>6.0381078657361996E-2</v>
      </c>
      <c r="Q45" s="75">
        <f t="shared" si="13"/>
        <v>6.0104518152571312E-2</v>
      </c>
    </row>
    <row r="46" spans="1:17" x14ac:dyDescent="0.25">
      <c r="A46" s="74" t="str">
        <f>$A$15</f>
        <v>Steam processes</v>
      </c>
      <c r="B46" s="73">
        <f t="shared" ref="B46:Q46" si="14">IF(B15=0,0,B15/B$5)</f>
        <v>0</v>
      </c>
      <c r="C46" s="73">
        <f t="shared" si="14"/>
        <v>0</v>
      </c>
      <c r="D46" s="73">
        <f t="shared" si="14"/>
        <v>0</v>
      </c>
      <c r="E46" s="73">
        <f t="shared" si="14"/>
        <v>0</v>
      </c>
      <c r="F46" s="73">
        <f t="shared" si="14"/>
        <v>0</v>
      </c>
      <c r="G46" s="73">
        <f t="shared" si="14"/>
        <v>0</v>
      </c>
      <c r="H46" s="73">
        <f t="shared" si="14"/>
        <v>0</v>
      </c>
      <c r="I46" s="73">
        <f t="shared" si="14"/>
        <v>0</v>
      </c>
      <c r="J46" s="73">
        <f t="shared" si="14"/>
        <v>0</v>
      </c>
      <c r="K46" s="73">
        <f t="shared" si="14"/>
        <v>0.36165978871260396</v>
      </c>
      <c r="L46" s="73">
        <f t="shared" si="14"/>
        <v>0.12454303560561565</v>
      </c>
      <c r="M46" s="73">
        <f t="shared" si="14"/>
        <v>7.0835181913872711E-2</v>
      </c>
      <c r="N46" s="73">
        <f t="shared" si="14"/>
        <v>0.1145915857351726</v>
      </c>
      <c r="O46" s="73">
        <f t="shared" si="14"/>
        <v>0.10815417297679543</v>
      </c>
      <c r="P46" s="73">
        <f t="shared" si="14"/>
        <v>0.13454359243667208</v>
      </c>
      <c r="Q46" s="73">
        <f t="shared" si="14"/>
        <v>0.13541659280314491</v>
      </c>
    </row>
    <row r="47" spans="1:17" x14ac:dyDescent="0.25">
      <c r="A47" s="72" t="str">
        <f>$A$26</f>
        <v>Other processes</v>
      </c>
      <c r="B47" s="71">
        <f t="shared" ref="B47:Q47" si="15">IF(B26=0,0,B26/B$5)</f>
        <v>0.94399309679596544</v>
      </c>
      <c r="C47" s="71">
        <f t="shared" si="15"/>
        <v>0.94399309679596544</v>
      </c>
      <c r="D47" s="71">
        <f t="shared" si="15"/>
        <v>0.94399309679596533</v>
      </c>
      <c r="E47" s="71">
        <f t="shared" si="15"/>
        <v>0.94399309679596533</v>
      </c>
      <c r="F47" s="71">
        <f t="shared" si="15"/>
        <v>0.94399309679596533</v>
      </c>
      <c r="G47" s="71">
        <f t="shared" si="15"/>
        <v>0.94399309679596521</v>
      </c>
      <c r="H47" s="71">
        <f t="shared" si="15"/>
        <v>0.94399309679596521</v>
      </c>
      <c r="I47" s="71">
        <f t="shared" si="15"/>
        <v>0.94399309679596533</v>
      </c>
      <c r="J47" s="71">
        <f t="shared" si="15"/>
        <v>0.94399309679596533</v>
      </c>
      <c r="K47" s="71">
        <f t="shared" si="15"/>
        <v>0.57859258608639552</v>
      </c>
      <c r="L47" s="71">
        <f t="shared" si="15"/>
        <v>0.71844343453332493</v>
      </c>
      <c r="M47" s="71">
        <f t="shared" si="15"/>
        <v>0.76472471649481988</v>
      </c>
      <c r="N47" s="71">
        <f t="shared" si="15"/>
        <v>0.7249495854642507</v>
      </c>
      <c r="O47" s="71">
        <f t="shared" si="15"/>
        <v>0.73251230860611283</v>
      </c>
      <c r="P47" s="71">
        <f t="shared" si="15"/>
        <v>0.70813126073895971</v>
      </c>
      <c r="Q47" s="71">
        <f t="shared" si="15"/>
        <v>0.70802636783813655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theme="6" tint="-0.249977111117893"/>
    <pageSetUpPr fitToPage="1"/>
  </sheetPr>
  <dimension ref="A1:Q10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">
        <v>354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3" spans="1:17" ht="12.75" x14ac:dyDescent="0.25">
      <c r="A3" s="80" t="s">
        <v>135</v>
      </c>
      <c r="B3" s="197"/>
      <c r="C3" s="197"/>
      <c r="D3" s="197"/>
      <c r="E3" s="197"/>
      <c r="F3" s="197"/>
      <c r="G3" s="197"/>
      <c r="H3" s="197"/>
      <c r="I3" s="197"/>
      <c r="J3" s="197"/>
      <c r="K3" s="197"/>
      <c r="L3" s="197"/>
      <c r="M3" s="197"/>
      <c r="N3" s="197"/>
      <c r="O3" s="197"/>
      <c r="P3" s="197"/>
      <c r="Q3" s="197"/>
    </row>
    <row r="5" spans="1:17" ht="12.75" x14ac:dyDescent="0.25">
      <c r="A5" s="97" t="s">
        <v>3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94.438361757492018</v>
      </c>
      <c r="L5" s="96">
        <v>30.753799999999963</v>
      </c>
      <c r="M5" s="96">
        <v>15.274251899467092</v>
      </c>
      <c r="N5" s="96">
        <v>27.748043162297822</v>
      </c>
      <c r="O5" s="96">
        <v>24.653452043627627</v>
      </c>
      <c r="P5" s="96">
        <v>30.908766235112413</v>
      </c>
      <c r="Q5" s="96">
        <v>30.949492776709981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0.52934330895061521</v>
      </c>
      <c r="L10" s="158">
        <v>0.12754333428232906</v>
      </c>
      <c r="M10" s="158">
        <v>9.6183984246958773E-2</v>
      </c>
      <c r="N10" s="158">
        <v>0.12247675043715617</v>
      </c>
      <c r="O10" s="158">
        <v>0.11503081541455276</v>
      </c>
      <c r="P10" s="158">
        <v>0.12650533090092361</v>
      </c>
      <c r="Q10" s="158">
        <v>0.12779608915578258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0.52934330895061521</v>
      </c>
      <c r="L11" s="91">
        <v>0.12754333428232906</v>
      </c>
      <c r="M11" s="91">
        <v>9.6183984246958773E-2</v>
      </c>
      <c r="N11" s="91">
        <v>0.12247675043715617</v>
      </c>
      <c r="O11" s="91">
        <v>0.11503081541455276</v>
      </c>
      <c r="P11" s="91">
        <v>0.12650533090092361</v>
      </c>
      <c r="Q11" s="91">
        <v>0.12779608915578258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324</v>
      </c>
      <c r="B15" s="204">
        <v>0</v>
      </c>
      <c r="C15" s="204">
        <v>0</v>
      </c>
      <c r="D15" s="204">
        <v>0</v>
      </c>
      <c r="E15" s="204">
        <v>0</v>
      </c>
      <c r="F15" s="204">
        <v>0</v>
      </c>
      <c r="G15" s="204">
        <v>0</v>
      </c>
      <c r="H15" s="204">
        <v>0</v>
      </c>
      <c r="I15" s="204">
        <v>0</v>
      </c>
      <c r="J15" s="204">
        <v>0</v>
      </c>
      <c r="K15" s="204">
        <v>93.909018448541403</v>
      </c>
      <c r="L15" s="204">
        <v>30.626256665717634</v>
      </c>
      <c r="M15" s="204">
        <v>15.178067915220133</v>
      </c>
      <c r="N15" s="204">
        <v>27.625566411860667</v>
      </c>
      <c r="O15" s="204">
        <v>24.538421228213075</v>
      </c>
      <c r="P15" s="204">
        <v>30.782260904211491</v>
      </c>
      <c r="Q15" s="204">
        <v>30.821696687554198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8.7322019739479977</v>
      </c>
      <c r="L18" s="87">
        <v>5.8051999999999948</v>
      </c>
      <c r="M18" s="87">
        <v>5.8053729897693218</v>
      </c>
      <c r="N18" s="87">
        <v>5.8051999999999948</v>
      </c>
      <c r="O18" s="87">
        <v>5.8058596743218649</v>
      </c>
      <c r="P18" s="87">
        <v>5.8024164340693938</v>
      </c>
      <c r="Q18" s="87">
        <v>5.8048528144783038</v>
      </c>
    </row>
    <row r="19" spans="1:17" x14ac:dyDescent="0.25">
      <c r="A19" s="88" t="s">
        <v>125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82.174906037261408</v>
      </c>
      <c r="L19" s="87">
        <v>6.2450566657176463</v>
      </c>
      <c r="M19" s="87">
        <v>6.2766026674190893</v>
      </c>
      <c r="N19" s="87">
        <v>9.436419493729538</v>
      </c>
      <c r="O19" s="87">
        <v>9.4440971887186009</v>
      </c>
      <c r="P19" s="87">
        <v>12.611064935407214</v>
      </c>
      <c r="Q19" s="87">
        <v>12.618220629966538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18.575999999999993</v>
      </c>
      <c r="M20" s="87">
        <v>3.0960922580317209</v>
      </c>
      <c r="N20" s="87">
        <v>12.383946918131132</v>
      </c>
      <c r="O20" s="87">
        <v>9.2884643651726062</v>
      </c>
      <c r="P20" s="87">
        <v>12.368779534734882</v>
      </c>
      <c r="Q20" s="87">
        <v>12.398623243109355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3.0019104373320005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26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156" t="s">
        <v>323</v>
      </c>
      <c r="B26" s="204">
        <v>0</v>
      </c>
      <c r="C26" s="204">
        <v>0</v>
      </c>
      <c r="D26" s="204">
        <v>0</v>
      </c>
      <c r="E26" s="204">
        <v>0</v>
      </c>
      <c r="F26" s="204">
        <v>0</v>
      </c>
      <c r="G26" s="204">
        <v>0</v>
      </c>
      <c r="H26" s="204">
        <v>0</v>
      </c>
      <c r="I26" s="204">
        <v>0</v>
      </c>
      <c r="J26" s="204">
        <v>0</v>
      </c>
      <c r="K26" s="204">
        <v>0</v>
      </c>
      <c r="L26" s="204">
        <v>0</v>
      </c>
      <c r="M26" s="204">
        <v>0</v>
      </c>
      <c r="N26" s="204">
        <v>0</v>
      </c>
      <c r="O26" s="204">
        <v>0</v>
      </c>
      <c r="P26" s="204">
        <v>0</v>
      </c>
      <c r="Q26" s="204">
        <v>0</v>
      </c>
    </row>
    <row r="27" spans="1:17" x14ac:dyDescent="0.25">
      <c r="A27" s="152" t="s">
        <v>332</v>
      </c>
      <c r="B27" s="151">
        <v>0</v>
      </c>
      <c r="C27" s="151">
        <v>0</v>
      </c>
      <c r="D27" s="151">
        <v>0</v>
      </c>
      <c r="E27" s="151">
        <v>0</v>
      </c>
      <c r="F27" s="151">
        <v>0</v>
      </c>
      <c r="G27" s="151">
        <v>0</v>
      </c>
      <c r="H27" s="151">
        <v>0</v>
      </c>
      <c r="I27" s="151">
        <v>0</v>
      </c>
      <c r="J27" s="151">
        <v>0</v>
      </c>
      <c r="K27" s="151">
        <v>0</v>
      </c>
      <c r="L27" s="151">
        <v>0</v>
      </c>
      <c r="M27" s="151">
        <v>0</v>
      </c>
      <c r="N27" s="151">
        <v>0</v>
      </c>
      <c r="O27" s="151">
        <v>0</v>
      </c>
      <c r="P27" s="151">
        <v>0</v>
      </c>
      <c r="Q27" s="151">
        <v>0</v>
      </c>
    </row>
    <row r="28" spans="1:17" x14ac:dyDescent="0.25">
      <c r="A28" s="154" t="s">
        <v>33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15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154" t="s">
        <v>125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15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154" t="s">
        <v>26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152" t="s">
        <v>331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322</v>
      </c>
      <c r="B34" s="204">
        <v>0</v>
      </c>
      <c r="C34" s="204">
        <v>0</v>
      </c>
      <c r="D34" s="204">
        <v>0</v>
      </c>
      <c r="E34" s="204">
        <v>0</v>
      </c>
      <c r="F34" s="204">
        <v>0</v>
      </c>
      <c r="G34" s="204"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04">
        <v>0</v>
      </c>
      <c r="N34" s="204">
        <v>0</v>
      </c>
      <c r="O34" s="204">
        <v>0</v>
      </c>
      <c r="P34" s="204">
        <v>0</v>
      </c>
      <c r="Q34" s="204">
        <v>0</v>
      </c>
    </row>
    <row r="35" spans="1:17" x14ac:dyDescent="0.25">
      <c r="A35" s="152" t="s">
        <v>330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33</v>
      </c>
      <c r="B36" s="83">
        <v>0</v>
      </c>
      <c r="C36" s="83">
        <v>0</v>
      </c>
      <c r="D36" s="83">
        <v>0</v>
      </c>
      <c r="E36" s="83">
        <v>0</v>
      </c>
      <c r="F36" s="83">
        <v>0</v>
      </c>
      <c r="G36" s="83">
        <v>0</v>
      </c>
      <c r="H36" s="83">
        <v>0</v>
      </c>
      <c r="I36" s="83">
        <v>0</v>
      </c>
      <c r="J36" s="83">
        <v>0</v>
      </c>
      <c r="K36" s="83">
        <v>0</v>
      </c>
      <c r="L36" s="83">
        <v>0</v>
      </c>
      <c r="M36" s="83">
        <v>0</v>
      </c>
      <c r="N36" s="83">
        <v>0</v>
      </c>
      <c r="O36" s="83">
        <v>0</v>
      </c>
      <c r="P36" s="83">
        <v>0</v>
      </c>
      <c r="Q36" s="83">
        <v>0</v>
      </c>
    </row>
    <row r="37" spans="1:17" x14ac:dyDescent="0.25">
      <c r="A37" s="154" t="s">
        <v>30</v>
      </c>
      <c r="B37" s="83">
        <v>0</v>
      </c>
      <c r="C37" s="83">
        <v>0</v>
      </c>
      <c r="D37" s="83">
        <v>0</v>
      </c>
      <c r="E37" s="83">
        <v>0</v>
      </c>
      <c r="F37" s="83">
        <v>0</v>
      </c>
      <c r="G37" s="83">
        <v>0</v>
      </c>
      <c r="H37" s="83">
        <v>0</v>
      </c>
      <c r="I37" s="83">
        <v>0</v>
      </c>
      <c r="J37" s="83">
        <v>0</v>
      </c>
      <c r="K37" s="83">
        <v>0</v>
      </c>
      <c r="L37" s="83">
        <v>0</v>
      </c>
      <c r="M37" s="83">
        <v>0</v>
      </c>
      <c r="N37" s="83">
        <v>0</v>
      </c>
      <c r="O37" s="83">
        <v>0</v>
      </c>
      <c r="P37" s="83">
        <v>0</v>
      </c>
      <c r="Q37" s="83">
        <v>0</v>
      </c>
    </row>
    <row r="38" spans="1:17" x14ac:dyDescent="0.25">
      <c r="A38" s="154" t="s">
        <v>125</v>
      </c>
      <c r="B38" s="83">
        <v>0</v>
      </c>
      <c r="C38" s="83">
        <v>0</v>
      </c>
      <c r="D38" s="83">
        <v>0</v>
      </c>
      <c r="E38" s="83">
        <v>0</v>
      </c>
      <c r="F38" s="83">
        <v>0</v>
      </c>
      <c r="G38" s="83">
        <v>0</v>
      </c>
      <c r="H38" s="83">
        <v>0</v>
      </c>
      <c r="I38" s="83">
        <v>0</v>
      </c>
      <c r="J38" s="83">
        <v>0</v>
      </c>
      <c r="K38" s="83">
        <v>0</v>
      </c>
      <c r="L38" s="83">
        <v>0</v>
      </c>
      <c r="M38" s="83">
        <v>0</v>
      </c>
      <c r="N38" s="83">
        <v>0</v>
      </c>
      <c r="O38" s="83">
        <v>0</v>
      </c>
      <c r="P38" s="83">
        <v>0</v>
      </c>
      <c r="Q38" s="83">
        <v>0</v>
      </c>
    </row>
    <row r="39" spans="1:17" x14ac:dyDescent="0.25">
      <c r="A39" s="154" t="s">
        <v>29</v>
      </c>
      <c r="B39" s="83">
        <v>0</v>
      </c>
      <c r="C39" s="83">
        <v>0</v>
      </c>
      <c r="D39" s="83">
        <v>0</v>
      </c>
      <c r="E39" s="83">
        <v>0</v>
      </c>
      <c r="F39" s="83">
        <v>0</v>
      </c>
      <c r="G39" s="83">
        <v>0</v>
      </c>
      <c r="H39" s="83">
        <v>0</v>
      </c>
      <c r="I39" s="83">
        <v>0</v>
      </c>
      <c r="J39" s="83">
        <v>0</v>
      </c>
      <c r="K39" s="83">
        <v>0</v>
      </c>
      <c r="L39" s="83">
        <v>0</v>
      </c>
      <c r="M39" s="83">
        <v>0</v>
      </c>
      <c r="N39" s="83">
        <v>0</v>
      </c>
      <c r="O39" s="83">
        <v>0</v>
      </c>
      <c r="P39" s="83">
        <v>0</v>
      </c>
      <c r="Q39" s="83">
        <v>0</v>
      </c>
    </row>
    <row r="40" spans="1:17" x14ac:dyDescent="0.25">
      <c r="A40" s="154" t="s">
        <v>26</v>
      </c>
      <c r="B40" s="83">
        <v>0</v>
      </c>
      <c r="C40" s="83">
        <v>0</v>
      </c>
      <c r="D40" s="83">
        <v>0</v>
      </c>
      <c r="E40" s="83">
        <v>0</v>
      </c>
      <c r="F40" s="83">
        <v>0</v>
      </c>
      <c r="G40" s="83">
        <v>0</v>
      </c>
      <c r="H40" s="83">
        <v>0</v>
      </c>
      <c r="I40" s="83">
        <v>0</v>
      </c>
      <c r="J40" s="83">
        <v>0</v>
      </c>
      <c r="K40" s="83">
        <v>0</v>
      </c>
      <c r="L40" s="83">
        <v>0</v>
      </c>
      <c r="M40" s="83">
        <v>0</v>
      </c>
      <c r="N40" s="83">
        <v>0</v>
      </c>
      <c r="O40" s="83">
        <v>0</v>
      </c>
      <c r="P40" s="83">
        <v>0</v>
      </c>
      <c r="Q40" s="83">
        <v>0</v>
      </c>
    </row>
    <row r="41" spans="1:17" x14ac:dyDescent="0.25">
      <c r="A41" s="152" t="s">
        <v>329</v>
      </c>
      <c r="B41" s="151">
        <v>0</v>
      </c>
      <c r="C41" s="151">
        <v>0</v>
      </c>
      <c r="D41" s="151">
        <v>0</v>
      </c>
      <c r="E41" s="151">
        <v>0</v>
      </c>
      <c r="F41" s="151">
        <v>0</v>
      </c>
      <c r="G41" s="151">
        <v>0</v>
      </c>
      <c r="H41" s="151">
        <v>0</v>
      </c>
      <c r="I41" s="151">
        <v>0</v>
      </c>
      <c r="J41" s="151">
        <v>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v>0</v>
      </c>
      <c r="Q41" s="151">
        <v>0</v>
      </c>
    </row>
    <row r="42" spans="1:17" x14ac:dyDescent="0.25">
      <c r="A42" s="150" t="s">
        <v>33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31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30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125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29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28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26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25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50" t="s">
        <v>86</v>
      </c>
      <c r="B50" s="87">
        <v>0</v>
      </c>
      <c r="C50" s="87">
        <v>0</v>
      </c>
      <c r="D50" s="87">
        <v>0</v>
      </c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</row>
    <row r="51" spans="1:17" x14ac:dyDescent="0.25">
      <c r="A51" s="150" t="s">
        <v>22</v>
      </c>
      <c r="B51" s="87">
        <v>0</v>
      </c>
      <c r="C51" s="87">
        <v>0</v>
      </c>
      <c r="D51" s="87">
        <v>0</v>
      </c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</row>
    <row r="52" spans="1:17" x14ac:dyDescent="0.25">
      <c r="A52" s="152" t="s">
        <v>328</v>
      </c>
      <c r="B52" s="151">
        <v>0</v>
      </c>
      <c r="C52" s="151">
        <v>0</v>
      </c>
      <c r="D52" s="151">
        <v>0</v>
      </c>
      <c r="E52" s="151">
        <v>0</v>
      </c>
      <c r="F52" s="151">
        <v>0</v>
      </c>
      <c r="G52" s="151">
        <v>0</v>
      </c>
      <c r="H52" s="151">
        <v>0</v>
      </c>
      <c r="I52" s="151">
        <v>0</v>
      </c>
      <c r="J52" s="151">
        <v>0</v>
      </c>
      <c r="K52" s="151">
        <v>0</v>
      </c>
      <c r="L52" s="151">
        <v>0</v>
      </c>
      <c r="M52" s="151">
        <v>0</v>
      </c>
      <c r="N52" s="151">
        <v>0</v>
      </c>
      <c r="O52" s="151">
        <v>0</v>
      </c>
      <c r="P52" s="151">
        <v>0</v>
      </c>
      <c r="Q52" s="151">
        <v>0</v>
      </c>
    </row>
    <row r="53" spans="1:17" x14ac:dyDescent="0.25">
      <c r="A53" s="156" t="s">
        <v>321</v>
      </c>
      <c r="B53" s="204">
        <v>0</v>
      </c>
      <c r="C53" s="204">
        <v>0</v>
      </c>
      <c r="D53" s="204">
        <v>0</v>
      </c>
      <c r="E53" s="204">
        <v>0</v>
      </c>
      <c r="F53" s="204">
        <v>0</v>
      </c>
      <c r="G53" s="204">
        <v>0</v>
      </c>
      <c r="H53" s="204">
        <v>0</v>
      </c>
      <c r="I53" s="204">
        <v>0</v>
      </c>
      <c r="J53" s="204">
        <v>0</v>
      </c>
      <c r="K53" s="204">
        <v>0</v>
      </c>
      <c r="L53" s="204">
        <v>0</v>
      </c>
      <c r="M53" s="204">
        <v>0</v>
      </c>
      <c r="N53" s="204">
        <v>0</v>
      </c>
      <c r="O53" s="204">
        <v>0</v>
      </c>
      <c r="P53" s="204">
        <v>0</v>
      </c>
      <c r="Q53" s="204">
        <v>0</v>
      </c>
    </row>
    <row r="54" spans="1:17" x14ac:dyDescent="0.25">
      <c r="A54" s="152" t="s">
        <v>327</v>
      </c>
      <c r="B54" s="151">
        <v>0</v>
      </c>
      <c r="C54" s="151">
        <v>0</v>
      </c>
      <c r="D54" s="151">
        <v>0</v>
      </c>
      <c r="E54" s="151">
        <v>0</v>
      </c>
      <c r="F54" s="151">
        <v>0</v>
      </c>
      <c r="G54" s="151">
        <v>0</v>
      </c>
      <c r="H54" s="151">
        <v>0</v>
      </c>
      <c r="I54" s="151">
        <v>0</v>
      </c>
      <c r="J54" s="151">
        <v>0</v>
      </c>
      <c r="K54" s="151">
        <v>0</v>
      </c>
      <c r="L54" s="151">
        <v>0</v>
      </c>
      <c r="M54" s="151">
        <v>0</v>
      </c>
      <c r="N54" s="151">
        <v>0</v>
      </c>
      <c r="O54" s="151">
        <v>0</v>
      </c>
      <c r="P54" s="151">
        <v>0</v>
      </c>
      <c r="Q54" s="151">
        <v>0</v>
      </c>
    </row>
    <row r="55" spans="1:17" x14ac:dyDescent="0.25">
      <c r="A55" s="152" t="s">
        <v>326</v>
      </c>
      <c r="B55" s="151">
        <v>0</v>
      </c>
      <c r="C55" s="151">
        <v>0</v>
      </c>
      <c r="D55" s="151">
        <v>0</v>
      </c>
      <c r="E55" s="151">
        <v>0</v>
      </c>
      <c r="F55" s="151">
        <v>0</v>
      </c>
      <c r="G55" s="151">
        <v>0</v>
      </c>
      <c r="H55" s="151">
        <v>0</v>
      </c>
      <c r="I55" s="151">
        <v>0</v>
      </c>
      <c r="J55" s="151">
        <v>0</v>
      </c>
      <c r="K55" s="151">
        <v>0</v>
      </c>
      <c r="L55" s="151">
        <v>0</v>
      </c>
      <c r="M55" s="151">
        <v>0</v>
      </c>
      <c r="N55" s="151">
        <v>0</v>
      </c>
      <c r="O55" s="151">
        <v>0</v>
      </c>
      <c r="P55" s="151">
        <v>0</v>
      </c>
      <c r="Q55" s="151">
        <v>0</v>
      </c>
    </row>
    <row r="56" spans="1:17" x14ac:dyDescent="0.25">
      <c r="A56" s="150" t="s">
        <v>33</v>
      </c>
      <c r="B56" s="87">
        <v>0</v>
      </c>
      <c r="C56" s="87">
        <v>0</v>
      </c>
      <c r="D56" s="87">
        <v>0</v>
      </c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</row>
    <row r="57" spans="1:17" x14ac:dyDescent="0.25">
      <c r="A57" s="150" t="s">
        <v>31</v>
      </c>
      <c r="B57" s="87">
        <v>0</v>
      </c>
      <c r="C57" s="87">
        <v>0</v>
      </c>
      <c r="D57" s="87">
        <v>0</v>
      </c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</row>
    <row r="58" spans="1:17" x14ac:dyDescent="0.25">
      <c r="A58" s="150" t="s">
        <v>30</v>
      </c>
      <c r="B58" s="87">
        <v>0</v>
      </c>
      <c r="C58" s="87">
        <v>0</v>
      </c>
      <c r="D58" s="87">
        <v>0</v>
      </c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</row>
    <row r="59" spans="1:17" x14ac:dyDescent="0.25">
      <c r="A59" s="150" t="s">
        <v>125</v>
      </c>
      <c r="B59" s="87">
        <v>0</v>
      </c>
      <c r="C59" s="87">
        <v>0</v>
      </c>
      <c r="D59" s="87">
        <v>0</v>
      </c>
      <c r="E59" s="87">
        <v>0</v>
      </c>
      <c r="F59" s="87">
        <v>0</v>
      </c>
      <c r="G59" s="87">
        <v>0</v>
      </c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</row>
    <row r="60" spans="1:17" x14ac:dyDescent="0.25">
      <c r="A60" s="150" t="s">
        <v>29</v>
      </c>
      <c r="B60" s="87">
        <v>0</v>
      </c>
      <c r="C60" s="87">
        <v>0</v>
      </c>
      <c r="D60" s="87">
        <v>0</v>
      </c>
      <c r="E60" s="87">
        <v>0</v>
      </c>
      <c r="F60" s="87">
        <v>0</v>
      </c>
      <c r="G60" s="87">
        <v>0</v>
      </c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</row>
    <row r="61" spans="1:17" x14ac:dyDescent="0.25">
      <c r="A61" s="150" t="s">
        <v>28</v>
      </c>
      <c r="B61" s="87">
        <v>0</v>
      </c>
      <c r="C61" s="87">
        <v>0</v>
      </c>
      <c r="D61" s="87">
        <v>0</v>
      </c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</row>
    <row r="62" spans="1:17" x14ac:dyDescent="0.25">
      <c r="A62" s="150" t="s">
        <v>26</v>
      </c>
      <c r="B62" s="87">
        <v>0</v>
      </c>
      <c r="C62" s="87">
        <v>0</v>
      </c>
      <c r="D62" s="87">
        <v>0</v>
      </c>
      <c r="E62" s="87">
        <v>0</v>
      </c>
      <c r="F62" s="87">
        <v>0</v>
      </c>
      <c r="G62" s="87">
        <v>0</v>
      </c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</row>
    <row r="63" spans="1:17" x14ac:dyDescent="0.25">
      <c r="A63" s="150" t="s">
        <v>25</v>
      </c>
      <c r="B63" s="87">
        <v>0</v>
      </c>
      <c r="C63" s="87">
        <v>0</v>
      </c>
      <c r="D63" s="87">
        <v>0</v>
      </c>
      <c r="E63" s="87">
        <v>0</v>
      </c>
      <c r="F63" s="87">
        <v>0</v>
      </c>
      <c r="G63" s="87">
        <v>0</v>
      </c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</row>
    <row r="64" spans="1:17" x14ac:dyDescent="0.25">
      <c r="A64" s="150" t="s">
        <v>86</v>
      </c>
      <c r="B64" s="87">
        <v>0</v>
      </c>
      <c r="C64" s="87">
        <v>0</v>
      </c>
      <c r="D64" s="87">
        <v>0</v>
      </c>
      <c r="E64" s="87">
        <v>0</v>
      </c>
      <c r="F64" s="87">
        <v>0</v>
      </c>
      <c r="G64" s="87">
        <v>0</v>
      </c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</row>
    <row r="65" spans="1:17" x14ac:dyDescent="0.25">
      <c r="A65" s="150" t="s">
        <v>22</v>
      </c>
      <c r="B65" s="87">
        <v>0</v>
      </c>
      <c r="C65" s="87">
        <v>0</v>
      </c>
      <c r="D65" s="87">
        <v>0</v>
      </c>
      <c r="E65" s="87">
        <v>0</v>
      </c>
      <c r="F65" s="87">
        <v>0</v>
      </c>
      <c r="G65" s="87">
        <v>0</v>
      </c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</row>
    <row r="66" spans="1:17" x14ac:dyDescent="0.25">
      <c r="A66" s="152" t="s">
        <v>325</v>
      </c>
      <c r="B66" s="151">
        <v>0</v>
      </c>
      <c r="C66" s="151">
        <v>0</v>
      </c>
      <c r="D66" s="151">
        <v>0</v>
      </c>
      <c r="E66" s="151">
        <v>0</v>
      </c>
      <c r="F66" s="151">
        <v>0</v>
      </c>
      <c r="G66" s="151">
        <v>0</v>
      </c>
      <c r="H66" s="151">
        <v>0</v>
      </c>
      <c r="I66" s="151">
        <v>0</v>
      </c>
      <c r="J66" s="151">
        <v>0</v>
      </c>
      <c r="K66" s="151">
        <v>0</v>
      </c>
      <c r="L66" s="151">
        <v>0</v>
      </c>
      <c r="M66" s="151">
        <v>0</v>
      </c>
      <c r="N66" s="151">
        <v>0</v>
      </c>
      <c r="O66" s="151">
        <v>0</v>
      </c>
      <c r="P66" s="151">
        <v>0</v>
      </c>
      <c r="Q66" s="151">
        <v>0</v>
      </c>
    </row>
    <row r="67" spans="1:17" x14ac:dyDescent="0.25">
      <c r="A67" s="156" t="s">
        <v>333</v>
      </c>
      <c r="B67" s="204">
        <v>0</v>
      </c>
      <c r="C67" s="204">
        <v>0</v>
      </c>
      <c r="D67" s="204">
        <v>0</v>
      </c>
      <c r="E67" s="204">
        <v>0</v>
      </c>
      <c r="F67" s="204">
        <v>0</v>
      </c>
      <c r="G67" s="204">
        <v>0</v>
      </c>
      <c r="H67" s="204">
        <v>0</v>
      </c>
      <c r="I67" s="204">
        <v>0</v>
      </c>
      <c r="J67" s="204">
        <v>0</v>
      </c>
      <c r="K67" s="204">
        <v>0</v>
      </c>
      <c r="L67" s="204">
        <v>0</v>
      </c>
      <c r="M67" s="204">
        <v>0</v>
      </c>
      <c r="N67" s="204">
        <v>0</v>
      </c>
      <c r="O67" s="204">
        <v>0</v>
      </c>
      <c r="P67" s="204">
        <v>0</v>
      </c>
      <c r="Q67" s="204">
        <v>0</v>
      </c>
    </row>
    <row r="68" spans="1:17" x14ac:dyDescent="0.25">
      <c r="A68" s="72" t="s">
        <v>319</v>
      </c>
      <c r="B68" s="306">
        <v>0</v>
      </c>
      <c r="C68" s="306">
        <v>0</v>
      </c>
      <c r="D68" s="306">
        <v>0</v>
      </c>
      <c r="E68" s="306">
        <v>0</v>
      </c>
      <c r="F68" s="306">
        <v>0</v>
      </c>
      <c r="G68" s="306">
        <v>0</v>
      </c>
      <c r="H68" s="306">
        <v>0</v>
      </c>
      <c r="I68" s="306">
        <v>0</v>
      </c>
      <c r="J68" s="306">
        <v>0</v>
      </c>
      <c r="K68" s="306">
        <v>0</v>
      </c>
      <c r="L68" s="306">
        <v>0</v>
      </c>
      <c r="M68" s="306">
        <v>0</v>
      </c>
      <c r="N68" s="306">
        <v>0</v>
      </c>
      <c r="O68" s="306">
        <v>0</v>
      </c>
      <c r="P68" s="306">
        <v>0</v>
      </c>
      <c r="Q68" s="306">
        <v>0</v>
      </c>
    </row>
    <row r="70" spans="1:17" ht="12.75" x14ac:dyDescent="0.25">
      <c r="A70" s="80" t="s">
        <v>134</v>
      </c>
      <c r="B70" s="197"/>
      <c r="C70" s="197"/>
      <c r="D70" s="197"/>
      <c r="E70" s="197"/>
      <c r="F70" s="197"/>
      <c r="G70" s="197"/>
      <c r="H70" s="197"/>
      <c r="I70" s="197"/>
      <c r="J70" s="197"/>
      <c r="K70" s="197"/>
      <c r="L70" s="197"/>
      <c r="M70" s="197"/>
      <c r="N70" s="197"/>
      <c r="O70" s="197"/>
      <c r="P70" s="197"/>
      <c r="Q70" s="197"/>
    </row>
    <row r="72" spans="1:17" x14ac:dyDescent="0.25">
      <c r="A72" s="78" t="s">
        <v>3</v>
      </c>
      <c r="B72" s="77">
        <f t="shared" ref="B72:Q72" si="0">SUM(B$73:B$77,B$78,B$80:B$81,B$83:B$85,B$87:B$89,B$90:B$91)</f>
        <v>0</v>
      </c>
      <c r="C72" s="77">
        <f t="shared" si="0"/>
        <v>0</v>
      </c>
      <c r="D72" s="77">
        <f t="shared" si="0"/>
        <v>0</v>
      </c>
      <c r="E72" s="77">
        <f t="shared" si="0"/>
        <v>0</v>
      </c>
      <c r="F72" s="77">
        <f t="shared" si="0"/>
        <v>0</v>
      </c>
      <c r="G72" s="77">
        <f t="shared" si="0"/>
        <v>0</v>
      </c>
      <c r="H72" s="77">
        <f t="shared" si="0"/>
        <v>0</v>
      </c>
      <c r="I72" s="77">
        <f t="shared" si="0"/>
        <v>0</v>
      </c>
      <c r="J72" s="77">
        <f t="shared" si="0"/>
        <v>0</v>
      </c>
      <c r="K72" s="77">
        <f t="shared" si="0"/>
        <v>1</v>
      </c>
      <c r="L72" s="77">
        <f t="shared" si="0"/>
        <v>1</v>
      </c>
      <c r="M72" s="77">
        <f t="shared" si="0"/>
        <v>1</v>
      </c>
      <c r="N72" s="77">
        <f t="shared" si="0"/>
        <v>1</v>
      </c>
      <c r="O72" s="77">
        <f t="shared" si="0"/>
        <v>1</v>
      </c>
      <c r="P72" s="77">
        <f t="shared" si="0"/>
        <v>1</v>
      </c>
      <c r="Q72" s="77">
        <f t="shared" si="0"/>
        <v>0.99999999999999989</v>
      </c>
    </row>
    <row r="73" spans="1:17" x14ac:dyDescent="0.25">
      <c r="A73" s="132" t="s">
        <v>83</v>
      </c>
      <c r="B73" s="203">
        <f t="shared" ref="B73:Q73" si="1">IF(B$6=0,0,B$6/B$5)</f>
        <v>0</v>
      </c>
      <c r="C73" s="203">
        <f t="shared" si="1"/>
        <v>0</v>
      </c>
      <c r="D73" s="203">
        <f t="shared" si="1"/>
        <v>0</v>
      </c>
      <c r="E73" s="203">
        <f t="shared" si="1"/>
        <v>0</v>
      </c>
      <c r="F73" s="203">
        <f t="shared" si="1"/>
        <v>0</v>
      </c>
      <c r="G73" s="203">
        <f t="shared" si="1"/>
        <v>0</v>
      </c>
      <c r="H73" s="203">
        <f t="shared" si="1"/>
        <v>0</v>
      </c>
      <c r="I73" s="203">
        <f t="shared" si="1"/>
        <v>0</v>
      </c>
      <c r="J73" s="203">
        <f t="shared" si="1"/>
        <v>0</v>
      </c>
      <c r="K73" s="203">
        <f t="shared" si="1"/>
        <v>0</v>
      </c>
      <c r="L73" s="203">
        <f t="shared" si="1"/>
        <v>0</v>
      </c>
      <c r="M73" s="203">
        <f t="shared" si="1"/>
        <v>0</v>
      </c>
      <c r="N73" s="203">
        <f t="shared" si="1"/>
        <v>0</v>
      </c>
      <c r="O73" s="203">
        <f t="shared" si="1"/>
        <v>0</v>
      </c>
      <c r="P73" s="203">
        <f t="shared" si="1"/>
        <v>0</v>
      </c>
      <c r="Q73" s="203">
        <f t="shared" si="1"/>
        <v>0</v>
      </c>
    </row>
    <row r="74" spans="1:17" x14ac:dyDescent="0.25">
      <c r="A74" s="76" t="s">
        <v>82</v>
      </c>
      <c r="B74" s="202">
        <f t="shared" ref="B74:Q74" si="2">IF(B$7=0,0,B$7/B$5)</f>
        <v>0</v>
      </c>
      <c r="C74" s="202">
        <f t="shared" si="2"/>
        <v>0</v>
      </c>
      <c r="D74" s="202">
        <f t="shared" si="2"/>
        <v>0</v>
      </c>
      <c r="E74" s="202">
        <f t="shared" si="2"/>
        <v>0</v>
      </c>
      <c r="F74" s="202">
        <f t="shared" si="2"/>
        <v>0</v>
      </c>
      <c r="G74" s="202">
        <f t="shared" si="2"/>
        <v>0</v>
      </c>
      <c r="H74" s="202">
        <f t="shared" si="2"/>
        <v>0</v>
      </c>
      <c r="I74" s="202">
        <f t="shared" si="2"/>
        <v>0</v>
      </c>
      <c r="J74" s="202">
        <f t="shared" si="2"/>
        <v>0</v>
      </c>
      <c r="K74" s="202">
        <f t="shared" si="2"/>
        <v>0</v>
      </c>
      <c r="L74" s="202">
        <f t="shared" si="2"/>
        <v>0</v>
      </c>
      <c r="M74" s="202">
        <f t="shared" si="2"/>
        <v>0</v>
      </c>
      <c r="N74" s="202">
        <f t="shared" si="2"/>
        <v>0</v>
      </c>
      <c r="O74" s="202">
        <f t="shared" si="2"/>
        <v>0</v>
      </c>
      <c r="P74" s="202">
        <f t="shared" si="2"/>
        <v>0</v>
      </c>
      <c r="Q74" s="202">
        <f t="shared" si="2"/>
        <v>0</v>
      </c>
    </row>
    <row r="75" spans="1:17" x14ac:dyDescent="0.25">
      <c r="A75" s="76" t="s">
        <v>81</v>
      </c>
      <c r="B75" s="202">
        <f t="shared" ref="B75:Q75" si="3">IF(B$8=0,0,B$8/B$5)</f>
        <v>0</v>
      </c>
      <c r="C75" s="202">
        <f t="shared" si="3"/>
        <v>0</v>
      </c>
      <c r="D75" s="202">
        <f t="shared" si="3"/>
        <v>0</v>
      </c>
      <c r="E75" s="202">
        <f t="shared" si="3"/>
        <v>0</v>
      </c>
      <c r="F75" s="202">
        <f t="shared" si="3"/>
        <v>0</v>
      </c>
      <c r="G75" s="202">
        <f t="shared" si="3"/>
        <v>0</v>
      </c>
      <c r="H75" s="202">
        <f t="shared" si="3"/>
        <v>0</v>
      </c>
      <c r="I75" s="202">
        <f t="shared" si="3"/>
        <v>0</v>
      </c>
      <c r="J75" s="202">
        <f t="shared" si="3"/>
        <v>0</v>
      </c>
      <c r="K75" s="202">
        <f t="shared" si="3"/>
        <v>0</v>
      </c>
      <c r="L75" s="202">
        <f t="shared" si="3"/>
        <v>0</v>
      </c>
      <c r="M75" s="202">
        <f t="shared" si="3"/>
        <v>0</v>
      </c>
      <c r="N75" s="202">
        <f t="shared" si="3"/>
        <v>0</v>
      </c>
      <c r="O75" s="202">
        <f t="shared" si="3"/>
        <v>0</v>
      </c>
      <c r="P75" s="202">
        <f t="shared" si="3"/>
        <v>0</v>
      </c>
      <c r="Q75" s="202">
        <f t="shared" si="3"/>
        <v>0</v>
      </c>
    </row>
    <row r="76" spans="1:17" x14ac:dyDescent="0.25">
      <c r="A76" s="76" t="s">
        <v>80</v>
      </c>
      <c r="B76" s="202">
        <f t="shared" ref="B76:Q76" si="4">IF(B$9=0,0,B$9/B$5)</f>
        <v>0</v>
      </c>
      <c r="C76" s="202">
        <f t="shared" si="4"/>
        <v>0</v>
      </c>
      <c r="D76" s="202">
        <f t="shared" si="4"/>
        <v>0</v>
      </c>
      <c r="E76" s="202">
        <f t="shared" si="4"/>
        <v>0</v>
      </c>
      <c r="F76" s="202">
        <f t="shared" si="4"/>
        <v>0</v>
      </c>
      <c r="G76" s="202">
        <f t="shared" si="4"/>
        <v>0</v>
      </c>
      <c r="H76" s="202">
        <f t="shared" si="4"/>
        <v>0</v>
      </c>
      <c r="I76" s="202">
        <f t="shared" si="4"/>
        <v>0</v>
      </c>
      <c r="J76" s="202">
        <f t="shared" si="4"/>
        <v>0</v>
      </c>
      <c r="K76" s="202">
        <f t="shared" si="4"/>
        <v>0</v>
      </c>
      <c r="L76" s="202">
        <f t="shared" si="4"/>
        <v>0</v>
      </c>
      <c r="M76" s="202">
        <f t="shared" si="4"/>
        <v>0</v>
      </c>
      <c r="N76" s="202">
        <f t="shared" si="4"/>
        <v>0</v>
      </c>
      <c r="O76" s="202">
        <f t="shared" si="4"/>
        <v>0</v>
      </c>
      <c r="P76" s="202">
        <f t="shared" si="4"/>
        <v>0</v>
      </c>
      <c r="Q76" s="202">
        <f t="shared" si="4"/>
        <v>0</v>
      </c>
    </row>
    <row r="77" spans="1:17" x14ac:dyDescent="0.25">
      <c r="A77" s="129" t="s">
        <v>79</v>
      </c>
      <c r="B77" s="201">
        <f t="shared" ref="B77:Q77" si="5">IF(B$10=0,0,B$10/B$5)</f>
        <v>0</v>
      </c>
      <c r="C77" s="201">
        <f t="shared" si="5"/>
        <v>0</v>
      </c>
      <c r="D77" s="201">
        <f t="shared" si="5"/>
        <v>0</v>
      </c>
      <c r="E77" s="201">
        <f t="shared" si="5"/>
        <v>0</v>
      </c>
      <c r="F77" s="201">
        <f t="shared" si="5"/>
        <v>0</v>
      </c>
      <c r="G77" s="201">
        <f t="shared" si="5"/>
        <v>0</v>
      </c>
      <c r="H77" s="201">
        <f t="shared" si="5"/>
        <v>0</v>
      </c>
      <c r="I77" s="201">
        <f t="shared" si="5"/>
        <v>0</v>
      </c>
      <c r="J77" s="201">
        <f t="shared" si="5"/>
        <v>0</v>
      </c>
      <c r="K77" s="201">
        <f t="shared" si="5"/>
        <v>5.6051725072266108E-3</v>
      </c>
      <c r="L77" s="201">
        <f t="shared" si="5"/>
        <v>4.1472382041350727E-3</v>
      </c>
      <c r="M77" s="201">
        <f t="shared" si="5"/>
        <v>6.2971322510606597E-3</v>
      </c>
      <c r="N77" s="201">
        <f t="shared" si="5"/>
        <v>4.4138878450199811E-3</v>
      </c>
      <c r="O77" s="201">
        <f t="shared" si="5"/>
        <v>4.6659110947623126E-3</v>
      </c>
      <c r="P77" s="201">
        <f t="shared" si="5"/>
        <v>4.0928625212226467E-3</v>
      </c>
      <c r="Q77" s="201">
        <f t="shared" si="5"/>
        <v>4.1291820217471001E-3</v>
      </c>
    </row>
    <row r="78" spans="1:17" x14ac:dyDescent="0.25">
      <c r="A78" s="127" t="s">
        <v>324</v>
      </c>
      <c r="B78" s="200">
        <f t="shared" ref="B78:Q78" si="6">IF(B$15=0,0,B$15/B$5)</f>
        <v>0</v>
      </c>
      <c r="C78" s="200">
        <f t="shared" si="6"/>
        <v>0</v>
      </c>
      <c r="D78" s="200">
        <f t="shared" si="6"/>
        <v>0</v>
      </c>
      <c r="E78" s="200">
        <f t="shared" si="6"/>
        <v>0</v>
      </c>
      <c r="F78" s="200">
        <f t="shared" si="6"/>
        <v>0</v>
      </c>
      <c r="G78" s="200">
        <f t="shared" si="6"/>
        <v>0</v>
      </c>
      <c r="H78" s="200">
        <f t="shared" si="6"/>
        <v>0</v>
      </c>
      <c r="I78" s="200">
        <f t="shared" si="6"/>
        <v>0</v>
      </c>
      <c r="J78" s="200">
        <f t="shared" si="6"/>
        <v>0</v>
      </c>
      <c r="K78" s="200">
        <f t="shared" si="6"/>
        <v>0.99439482749277341</v>
      </c>
      <c r="L78" s="200">
        <f t="shared" si="6"/>
        <v>0.9958527617958649</v>
      </c>
      <c r="M78" s="200">
        <f t="shared" si="6"/>
        <v>0.99370286774893934</v>
      </c>
      <c r="N78" s="200">
        <f t="shared" si="6"/>
        <v>0.99558611215498005</v>
      </c>
      <c r="O78" s="200">
        <f t="shared" si="6"/>
        <v>0.99533408890523767</v>
      </c>
      <c r="P78" s="200">
        <f t="shared" si="6"/>
        <v>0.99590713747877735</v>
      </c>
      <c r="Q78" s="200">
        <f t="shared" si="6"/>
        <v>0.99587081797825283</v>
      </c>
    </row>
    <row r="79" spans="1:17" x14ac:dyDescent="0.25">
      <c r="A79" s="127" t="s">
        <v>323</v>
      </c>
      <c r="B79" s="200">
        <f t="shared" ref="B79:Q79" si="7">IF(B$26=0,0,B$26/B$5)</f>
        <v>0</v>
      </c>
      <c r="C79" s="200">
        <f t="shared" si="7"/>
        <v>0</v>
      </c>
      <c r="D79" s="200">
        <f t="shared" si="7"/>
        <v>0</v>
      </c>
      <c r="E79" s="200">
        <f t="shared" si="7"/>
        <v>0</v>
      </c>
      <c r="F79" s="200">
        <f t="shared" si="7"/>
        <v>0</v>
      </c>
      <c r="G79" s="200">
        <f t="shared" si="7"/>
        <v>0</v>
      </c>
      <c r="H79" s="200">
        <f t="shared" si="7"/>
        <v>0</v>
      </c>
      <c r="I79" s="200">
        <f t="shared" si="7"/>
        <v>0</v>
      </c>
      <c r="J79" s="200">
        <f t="shared" si="7"/>
        <v>0</v>
      </c>
      <c r="K79" s="200">
        <f t="shared" si="7"/>
        <v>0</v>
      </c>
      <c r="L79" s="200">
        <f t="shared" si="7"/>
        <v>0</v>
      </c>
      <c r="M79" s="200">
        <f t="shared" si="7"/>
        <v>0</v>
      </c>
      <c r="N79" s="200">
        <f t="shared" si="7"/>
        <v>0</v>
      </c>
      <c r="O79" s="200">
        <f t="shared" si="7"/>
        <v>0</v>
      </c>
      <c r="P79" s="200">
        <f t="shared" si="7"/>
        <v>0</v>
      </c>
      <c r="Q79" s="200">
        <f t="shared" si="7"/>
        <v>0</v>
      </c>
    </row>
    <row r="80" spans="1:17" x14ac:dyDescent="0.25">
      <c r="A80" s="142" t="s">
        <v>332</v>
      </c>
      <c r="B80" s="199">
        <f t="shared" ref="B80:Q80" si="8">IF(B$27=0,0,B$27/B$5)</f>
        <v>0</v>
      </c>
      <c r="C80" s="199">
        <f t="shared" si="8"/>
        <v>0</v>
      </c>
      <c r="D80" s="199">
        <f t="shared" si="8"/>
        <v>0</v>
      </c>
      <c r="E80" s="199">
        <f t="shared" si="8"/>
        <v>0</v>
      </c>
      <c r="F80" s="199">
        <f t="shared" si="8"/>
        <v>0</v>
      </c>
      <c r="G80" s="199">
        <f t="shared" si="8"/>
        <v>0</v>
      </c>
      <c r="H80" s="199">
        <f t="shared" si="8"/>
        <v>0</v>
      </c>
      <c r="I80" s="199">
        <f t="shared" si="8"/>
        <v>0</v>
      </c>
      <c r="J80" s="199">
        <f t="shared" si="8"/>
        <v>0</v>
      </c>
      <c r="K80" s="199">
        <f t="shared" si="8"/>
        <v>0</v>
      </c>
      <c r="L80" s="199">
        <f t="shared" si="8"/>
        <v>0</v>
      </c>
      <c r="M80" s="199">
        <f t="shared" si="8"/>
        <v>0</v>
      </c>
      <c r="N80" s="199">
        <f t="shared" si="8"/>
        <v>0</v>
      </c>
      <c r="O80" s="199">
        <f t="shared" si="8"/>
        <v>0</v>
      </c>
      <c r="P80" s="199">
        <f t="shared" si="8"/>
        <v>0</v>
      </c>
      <c r="Q80" s="199">
        <f t="shared" si="8"/>
        <v>0</v>
      </c>
    </row>
    <row r="81" spans="1:17" x14ac:dyDescent="0.25">
      <c r="A81" s="142" t="s">
        <v>331</v>
      </c>
      <c r="B81" s="199">
        <f t="shared" ref="B81:Q81" si="9">IF(B$33=0,0,B$33/B$5)</f>
        <v>0</v>
      </c>
      <c r="C81" s="199">
        <f t="shared" si="9"/>
        <v>0</v>
      </c>
      <c r="D81" s="199">
        <f t="shared" si="9"/>
        <v>0</v>
      </c>
      <c r="E81" s="199">
        <f t="shared" si="9"/>
        <v>0</v>
      </c>
      <c r="F81" s="199">
        <f t="shared" si="9"/>
        <v>0</v>
      </c>
      <c r="G81" s="199">
        <f t="shared" si="9"/>
        <v>0</v>
      </c>
      <c r="H81" s="199">
        <f t="shared" si="9"/>
        <v>0</v>
      </c>
      <c r="I81" s="199">
        <f t="shared" si="9"/>
        <v>0</v>
      </c>
      <c r="J81" s="199">
        <f t="shared" si="9"/>
        <v>0</v>
      </c>
      <c r="K81" s="199">
        <f t="shared" si="9"/>
        <v>0</v>
      </c>
      <c r="L81" s="199">
        <f t="shared" si="9"/>
        <v>0</v>
      </c>
      <c r="M81" s="199">
        <f t="shared" si="9"/>
        <v>0</v>
      </c>
      <c r="N81" s="199">
        <f t="shared" si="9"/>
        <v>0</v>
      </c>
      <c r="O81" s="199">
        <f t="shared" si="9"/>
        <v>0</v>
      </c>
      <c r="P81" s="199">
        <f t="shared" si="9"/>
        <v>0</v>
      </c>
      <c r="Q81" s="199">
        <f t="shared" si="9"/>
        <v>0</v>
      </c>
    </row>
    <row r="82" spans="1:17" x14ac:dyDescent="0.25">
      <c r="A82" s="127" t="s">
        <v>322</v>
      </c>
      <c r="B82" s="200">
        <f t="shared" ref="B82:Q82" si="10">IF(B$34=0,0,B$34/B$5)</f>
        <v>0</v>
      </c>
      <c r="C82" s="200">
        <f t="shared" si="10"/>
        <v>0</v>
      </c>
      <c r="D82" s="200">
        <f t="shared" si="10"/>
        <v>0</v>
      </c>
      <c r="E82" s="200">
        <f t="shared" si="10"/>
        <v>0</v>
      </c>
      <c r="F82" s="200">
        <f t="shared" si="10"/>
        <v>0</v>
      </c>
      <c r="G82" s="200">
        <f t="shared" si="10"/>
        <v>0</v>
      </c>
      <c r="H82" s="200">
        <f t="shared" si="10"/>
        <v>0</v>
      </c>
      <c r="I82" s="200">
        <f t="shared" si="10"/>
        <v>0</v>
      </c>
      <c r="J82" s="200">
        <f t="shared" si="10"/>
        <v>0</v>
      </c>
      <c r="K82" s="200">
        <f t="shared" si="10"/>
        <v>0</v>
      </c>
      <c r="L82" s="200">
        <f t="shared" si="10"/>
        <v>0</v>
      </c>
      <c r="M82" s="200">
        <f t="shared" si="10"/>
        <v>0</v>
      </c>
      <c r="N82" s="200">
        <f t="shared" si="10"/>
        <v>0</v>
      </c>
      <c r="O82" s="200">
        <f t="shared" si="10"/>
        <v>0</v>
      </c>
      <c r="P82" s="200">
        <f t="shared" si="10"/>
        <v>0</v>
      </c>
      <c r="Q82" s="200">
        <f t="shared" si="10"/>
        <v>0</v>
      </c>
    </row>
    <row r="83" spans="1:17" x14ac:dyDescent="0.25">
      <c r="A83" s="142" t="s">
        <v>330</v>
      </c>
      <c r="B83" s="199">
        <f t="shared" ref="B83:Q83" si="11">IF(B$35=0,0,B$35/B$5)</f>
        <v>0</v>
      </c>
      <c r="C83" s="199">
        <f t="shared" si="11"/>
        <v>0</v>
      </c>
      <c r="D83" s="199">
        <f t="shared" si="11"/>
        <v>0</v>
      </c>
      <c r="E83" s="199">
        <f t="shared" si="11"/>
        <v>0</v>
      </c>
      <c r="F83" s="199">
        <f t="shared" si="11"/>
        <v>0</v>
      </c>
      <c r="G83" s="199">
        <f t="shared" si="11"/>
        <v>0</v>
      </c>
      <c r="H83" s="199">
        <f t="shared" si="11"/>
        <v>0</v>
      </c>
      <c r="I83" s="199">
        <f t="shared" si="11"/>
        <v>0</v>
      </c>
      <c r="J83" s="199">
        <f t="shared" si="11"/>
        <v>0</v>
      </c>
      <c r="K83" s="199">
        <f t="shared" si="11"/>
        <v>0</v>
      </c>
      <c r="L83" s="199">
        <f t="shared" si="11"/>
        <v>0</v>
      </c>
      <c r="M83" s="199">
        <f t="shared" si="11"/>
        <v>0</v>
      </c>
      <c r="N83" s="199">
        <f t="shared" si="11"/>
        <v>0</v>
      </c>
      <c r="O83" s="199">
        <f t="shared" si="11"/>
        <v>0</v>
      </c>
      <c r="P83" s="199">
        <f t="shared" si="11"/>
        <v>0</v>
      </c>
      <c r="Q83" s="199">
        <f t="shared" si="11"/>
        <v>0</v>
      </c>
    </row>
    <row r="84" spans="1:17" x14ac:dyDescent="0.25">
      <c r="A84" s="142" t="s">
        <v>329</v>
      </c>
      <c r="B84" s="199">
        <f t="shared" ref="B84:Q84" si="12">IF(B$41=0,0,B$41/B$5)</f>
        <v>0</v>
      </c>
      <c r="C84" s="199">
        <f t="shared" si="12"/>
        <v>0</v>
      </c>
      <c r="D84" s="199">
        <f t="shared" si="12"/>
        <v>0</v>
      </c>
      <c r="E84" s="199">
        <f t="shared" si="12"/>
        <v>0</v>
      </c>
      <c r="F84" s="199">
        <f t="shared" si="12"/>
        <v>0</v>
      </c>
      <c r="G84" s="199">
        <f t="shared" si="12"/>
        <v>0</v>
      </c>
      <c r="H84" s="199">
        <f t="shared" si="12"/>
        <v>0</v>
      </c>
      <c r="I84" s="199">
        <f t="shared" si="12"/>
        <v>0</v>
      </c>
      <c r="J84" s="199">
        <f t="shared" si="12"/>
        <v>0</v>
      </c>
      <c r="K84" s="199">
        <f t="shared" si="12"/>
        <v>0</v>
      </c>
      <c r="L84" s="199">
        <f t="shared" si="12"/>
        <v>0</v>
      </c>
      <c r="M84" s="199">
        <f t="shared" si="12"/>
        <v>0</v>
      </c>
      <c r="N84" s="199">
        <f t="shared" si="12"/>
        <v>0</v>
      </c>
      <c r="O84" s="199">
        <f t="shared" si="12"/>
        <v>0</v>
      </c>
      <c r="P84" s="199">
        <f t="shared" si="12"/>
        <v>0</v>
      </c>
      <c r="Q84" s="199">
        <f t="shared" si="12"/>
        <v>0</v>
      </c>
    </row>
    <row r="85" spans="1:17" x14ac:dyDescent="0.25">
      <c r="A85" s="142" t="s">
        <v>328</v>
      </c>
      <c r="B85" s="199">
        <f t="shared" ref="B85:Q85" si="13">IF(B$52=0,0,B$52/B$5)</f>
        <v>0</v>
      </c>
      <c r="C85" s="199">
        <f t="shared" si="13"/>
        <v>0</v>
      </c>
      <c r="D85" s="199">
        <f t="shared" si="13"/>
        <v>0</v>
      </c>
      <c r="E85" s="199">
        <f t="shared" si="13"/>
        <v>0</v>
      </c>
      <c r="F85" s="199">
        <f t="shared" si="13"/>
        <v>0</v>
      </c>
      <c r="G85" s="199">
        <f t="shared" si="13"/>
        <v>0</v>
      </c>
      <c r="H85" s="199">
        <f t="shared" si="13"/>
        <v>0</v>
      </c>
      <c r="I85" s="199">
        <f t="shared" si="13"/>
        <v>0</v>
      </c>
      <c r="J85" s="199">
        <f t="shared" si="13"/>
        <v>0</v>
      </c>
      <c r="K85" s="199">
        <f t="shared" si="13"/>
        <v>0</v>
      </c>
      <c r="L85" s="199">
        <f t="shared" si="13"/>
        <v>0</v>
      </c>
      <c r="M85" s="199">
        <f t="shared" si="13"/>
        <v>0</v>
      </c>
      <c r="N85" s="199">
        <f t="shared" si="13"/>
        <v>0</v>
      </c>
      <c r="O85" s="199">
        <f t="shared" si="13"/>
        <v>0</v>
      </c>
      <c r="P85" s="199">
        <f t="shared" si="13"/>
        <v>0</v>
      </c>
      <c r="Q85" s="199">
        <f t="shared" si="13"/>
        <v>0</v>
      </c>
    </row>
    <row r="86" spans="1:17" x14ac:dyDescent="0.25">
      <c r="A86" s="127" t="s">
        <v>321</v>
      </c>
      <c r="B86" s="200">
        <f t="shared" ref="B86:Q86" si="14">IF(B$53=0,0,B$53/B$5)</f>
        <v>0</v>
      </c>
      <c r="C86" s="200">
        <f t="shared" si="14"/>
        <v>0</v>
      </c>
      <c r="D86" s="200">
        <f t="shared" si="14"/>
        <v>0</v>
      </c>
      <c r="E86" s="200">
        <f t="shared" si="14"/>
        <v>0</v>
      </c>
      <c r="F86" s="200">
        <f t="shared" si="14"/>
        <v>0</v>
      </c>
      <c r="G86" s="200">
        <f t="shared" si="14"/>
        <v>0</v>
      </c>
      <c r="H86" s="200">
        <f t="shared" si="14"/>
        <v>0</v>
      </c>
      <c r="I86" s="200">
        <f t="shared" si="14"/>
        <v>0</v>
      </c>
      <c r="J86" s="200">
        <f t="shared" si="14"/>
        <v>0</v>
      </c>
      <c r="K86" s="200">
        <f t="shared" si="14"/>
        <v>0</v>
      </c>
      <c r="L86" s="200">
        <f t="shared" si="14"/>
        <v>0</v>
      </c>
      <c r="M86" s="200">
        <f t="shared" si="14"/>
        <v>0</v>
      </c>
      <c r="N86" s="200">
        <f t="shared" si="14"/>
        <v>0</v>
      </c>
      <c r="O86" s="200">
        <f t="shared" si="14"/>
        <v>0</v>
      </c>
      <c r="P86" s="200">
        <f t="shared" si="14"/>
        <v>0</v>
      </c>
      <c r="Q86" s="200">
        <f t="shared" si="14"/>
        <v>0</v>
      </c>
    </row>
    <row r="87" spans="1:17" x14ac:dyDescent="0.25">
      <c r="A87" s="142" t="s">
        <v>327</v>
      </c>
      <c r="B87" s="199">
        <f t="shared" ref="B87:Q87" si="15">IF(B$54=0,0,B$54/B$5)</f>
        <v>0</v>
      </c>
      <c r="C87" s="199">
        <f t="shared" si="15"/>
        <v>0</v>
      </c>
      <c r="D87" s="199">
        <f t="shared" si="15"/>
        <v>0</v>
      </c>
      <c r="E87" s="199">
        <f t="shared" si="15"/>
        <v>0</v>
      </c>
      <c r="F87" s="199">
        <f t="shared" si="15"/>
        <v>0</v>
      </c>
      <c r="G87" s="199">
        <f t="shared" si="15"/>
        <v>0</v>
      </c>
      <c r="H87" s="199">
        <f t="shared" si="15"/>
        <v>0</v>
      </c>
      <c r="I87" s="199">
        <f t="shared" si="15"/>
        <v>0</v>
      </c>
      <c r="J87" s="199">
        <f t="shared" si="15"/>
        <v>0</v>
      </c>
      <c r="K87" s="199">
        <f t="shared" si="15"/>
        <v>0</v>
      </c>
      <c r="L87" s="199">
        <f t="shared" si="15"/>
        <v>0</v>
      </c>
      <c r="M87" s="199">
        <f t="shared" si="15"/>
        <v>0</v>
      </c>
      <c r="N87" s="199">
        <f t="shared" si="15"/>
        <v>0</v>
      </c>
      <c r="O87" s="199">
        <f t="shared" si="15"/>
        <v>0</v>
      </c>
      <c r="P87" s="199">
        <f t="shared" si="15"/>
        <v>0</v>
      </c>
      <c r="Q87" s="199">
        <f t="shared" si="15"/>
        <v>0</v>
      </c>
    </row>
    <row r="88" spans="1:17" x14ac:dyDescent="0.25">
      <c r="A88" s="142" t="s">
        <v>326</v>
      </c>
      <c r="B88" s="199">
        <f t="shared" ref="B88:Q88" si="16">IF(B$55=0,0,B$55/B$5)</f>
        <v>0</v>
      </c>
      <c r="C88" s="199">
        <f t="shared" si="16"/>
        <v>0</v>
      </c>
      <c r="D88" s="199">
        <f t="shared" si="16"/>
        <v>0</v>
      </c>
      <c r="E88" s="199">
        <f t="shared" si="16"/>
        <v>0</v>
      </c>
      <c r="F88" s="199">
        <f t="shared" si="16"/>
        <v>0</v>
      </c>
      <c r="G88" s="199">
        <f t="shared" si="16"/>
        <v>0</v>
      </c>
      <c r="H88" s="199">
        <f t="shared" si="16"/>
        <v>0</v>
      </c>
      <c r="I88" s="199">
        <f t="shared" si="16"/>
        <v>0</v>
      </c>
      <c r="J88" s="199">
        <f t="shared" si="16"/>
        <v>0</v>
      </c>
      <c r="K88" s="199">
        <f t="shared" si="16"/>
        <v>0</v>
      </c>
      <c r="L88" s="199">
        <f t="shared" si="16"/>
        <v>0</v>
      </c>
      <c r="M88" s="199">
        <f t="shared" si="16"/>
        <v>0</v>
      </c>
      <c r="N88" s="199">
        <f t="shared" si="16"/>
        <v>0</v>
      </c>
      <c r="O88" s="199">
        <f t="shared" si="16"/>
        <v>0</v>
      </c>
      <c r="P88" s="199">
        <f t="shared" si="16"/>
        <v>0</v>
      </c>
      <c r="Q88" s="199">
        <f t="shared" si="16"/>
        <v>0</v>
      </c>
    </row>
    <row r="89" spans="1:17" x14ac:dyDescent="0.25">
      <c r="A89" s="142" t="s">
        <v>325</v>
      </c>
      <c r="B89" s="199">
        <f t="shared" ref="B89:Q89" si="17">IF(B$66=0,0,B$66/B$5)</f>
        <v>0</v>
      </c>
      <c r="C89" s="199">
        <f t="shared" si="17"/>
        <v>0</v>
      </c>
      <c r="D89" s="199">
        <f t="shared" si="17"/>
        <v>0</v>
      </c>
      <c r="E89" s="199">
        <f t="shared" si="17"/>
        <v>0</v>
      </c>
      <c r="F89" s="199">
        <f t="shared" si="17"/>
        <v>0</v>
      </c>
      <c r="G89" s="199">
        <f t="shared" si="17"/>
        <v>0</v>
      </c>
      <c r="H89" s="199">
        <f t="shared" si="17"/>
        <v>0</v>
      </c>
      <c r="I89" s="199">
        <f t="shared" si="17"/>
        <v>0</v>
      </c>
      <c r="J89" s="199">
        <f t="shared" si="17"/>
        <v>0</v>
      </c>
      <c r="K89" s="199">
        <f t="shared" si="17"/>
        <v>0</v>
      </c>
      <c r="L89" s="199">
        <f t="shared" si="17"/>
        <v>0</v>
      </c>
      <c r="M89" s="199">
        <f t="shared" si="17"/>
        <v>0</v>
      </c>
      <c r="N89" s="199">
        <f t="shared" si="17"/>
        <v>0</v>
      </c>
      <c r="O89" s="199">
        <f t="shared" si="17"/>
        <v>0</v>
      </c>
      <c r="P89" s="199">
        <f t="shared" si="17"/>
        <v>0</v>
      </c>
      <c r="Q89" s="199">
        <f t="shared" si="17"/>
        <v>0</v>
      </c>
    </row>
    <row r="90" spans="1:17" x14ac:dyDescent="0.25">
      <c r="A90" s="127" t="s">
        <v>320</v>
      </c>
      <c r="B90" s="200">
        <f t="shared" ref="B90:Q90" si="18">IF(B$67=0,0,B$67/B$5)</f>
        <v>0</v>
      </c>
      <c r="C90" s="200">
        <f t="shared" si="18"/>
        <v>0</v>
      </c>
      <c r="D90" s="200">
        <f t="shared" si="18"/>
        <v>0</v>
      </c>
      <c r="E90" s="200">
        <f t="shared" si="18"/>
        <v>0</v>
      </c>
      <c r="F90" s="200">
        <f t="shared" si="18"/>
        <v>0</v>
      </c>
      <c r="G90" s="200">
        <f t="shared" si="18"/>
        <v>0</v>
      </c>
      <c r="H90" s="200">
        <f t="shared" si="18"/>
        <v>0</v>
      </c>
      <c r="I90" s="200">
        <f t="shared" si="18"/>
        <v>0</v>
      </c>
      <c r="J90" s="200">
        <f t="shared" si="18"/>
        <v>0</v>
      </c>
      <c r="K90" s="200">
        <f t="shared" si="18"/>
        <v>0</v>
      </c>
      <c r="L90" s="200">
        <f t="shared" si="18"/>
        <v>0</v>
      </c>
      <c r="M90" s="200">
        <f t="shared" si="18"/>
        <v>0</v>
      </c>
      <c r="N90" s="200">
        <f t="shared" si="18"/>
        <v>0</v>
      </c>
      <c r="O90" s="200">
        <f t="shared" si="18"/>
        <v>0</v>
      </c>
      <c r="P90" s="200">
        <f t="shared" si="18"/>
        <v>0</v>
      </c>
      <c r="Q90" s="200">
        <f t="shared" si="18"/>
        <v>0</v>
      </c>
    </row>
    <row r="91" spans="1:17" x14ac:dyDescent="0.25">
      <c r="A91" s="72" t="s">
        <v>319</v>
      </c>
      <c r="B91" s="71">
        <f t="shared" ref="B91:Q91" si="19">IF(B$68=0,0,B$68/B$5)</f>
        <v>0</v>
      </c>
      <c r="C91" s="71">
        <f t="shared" si="19"/>
        <v>0</v>
      </c>
      <c r="D91" s="71">
        <f t="shared" si="19"/>
        <v>0</v>
      </c>
      <c r="E91" s="71">
        <f t="shared" si="19"/>
        <v>0</v>
      </c>
      <c r="F91" s="71">
        <f t="shared" si="19"/>
        <v>0</v>
      </c>
      <c r="G91" s="71">
        <f t="shared" si="19"/>
        <v>0</v>
      </c>
      <c r="H91" s="71">
        <f t="shared" si="19"/>
        <v>0</v>
      </c>
      <c r="I91" s="71">
        <f t="shared" si="19"/>
        <v>0</v>
      </c>
      <c r="J91" s="71">
        <f t="shared" si="19"/>
        <v>0</v>
      </c>
      <c r="K91" s="71">
        <f t="shared" si="19"/>
        <v>0</v>
      </c>
      <c r="L91" s="71">
        <f t="shared" si="19"/>
        <v>0</v>
      </c>
      <c r="M91" s="71">
        <f t="shared" si="19"/>
        <v>0</v>
      </c>
      <c r="N91" s="71">
        <f t="shared" si="19"/>
        <v>0</v>
      </c>
      <c r="O91" s="71">
        <f t="shared" si="19"/>
        <v>0</v>
      </c>
      <c r="P91" s="71">
        <f t="shared" si="19"/>
        <v>0</v>
      </c>
      <c r="Q91" s="71">
        <f t="shared" si="19"/>
        <v>0</v>
      </c>
    </row>
    <row r="93" spans="1:17" ht="12.75" x14ac:dyDescent="0.25">
      <c r="A93" s="266" t="s">
        <v>133</v>
      </c>
      <c r="B93" s="197"/>
      <c r="C93" s="197"/>
      <c r="D93" s="197"/>
      <c r="E93" s="197"/>
      <c r="F93" s="197"/>
      <c r="G93" s="197"/>
      <c r="H93" s="197"/>
      <c r="I93" s="197"/>
      <c r="J93" s="197"/>
      <c r="K93" s="197"/>
      <c r="L93" s="197"/>
      <c r="M93" s="197"/>
      <c r="N93" s="197"/>
      <c r="O93" s="197"/>
      <c r="P93" s="197"/>
      <c r="Q93" s="197"/>
    </row>
    <row r="95" spans="1:17" x14ac:dyDescent="0.25">
      <c r="A95" s="78" t="s">
        <v>3</v>
      </c>
      <c r="B95" s="230">
        <f>IF(B$5=0,0,B$5/OIS_fec!B$5)</f>
        <v>0</v>
      </c>
      <c r="C95" s="230">
        <f>IF(C$5=0,0,C$5/OIS_fec!C$5)</f>
        <v>0</v>
      </c>
      <c r="D95" s="230">
        <f>IF(D$5=0,0,D$5/OIS_fec!D$5)</f>
        <v>0</v>
      </c>
      <c r="E95" s="230">
        <f>IF(E$5=0,0,E$5/OIS_fec!E$5)</f>
        <v>0</v>
      </c>
      <c r="F95" s="230">
        <f>IF(F$5=0,0,F$5/OIS_fec!F$5)</f>
        <v>0</v>
      </c>
      <c r="G95" s="230">
        <f>IF(G$5=0,0,G$5/OIS_fec!G$5)</f>
        <v>0</v>
      </c>
      <c r="H95" s="230">
        <f>IF(H$5=0,0,H$5/OIS_fec!H$5)</f>
        <v>0</v>
      </c>
      <c r="I95" s="230">
        <f>IF(I$5=0,0,I$5/OIS_fec!I$5)</f>
        <v>0</v>
      </c>
      <c r="J95" s="230">
        <f>IF(J$5=0,0,J$5/OIS_fec!J$5)</f>
        <v>0</v>
      </c>
      <c r="K95" s="230">
        <f>IF(K$5=0,0,K$5/OIS_fec!K$5)</f>
        <v>1.2639066844544411</v>
      </c>
      <c r="L95" s="230">
        <f>IF(L$5=0,0,L$5/OIS_fec!L$5)</f>
        <v>1.5862526475723768</v>
      </c>
      <c r="M95" s="230">
        <f>IF(M$5=0,0,M$5/OIS_fec!M$5)</f>
        <v>1.0209043006898468</v>
      </c>
      <c r="N95" s="230">
        <f>IF(N$5=0,0,N$5/OIS_fec!N$5)</f>
        <v>1.4729938194988734</v>
      </c>
      <c r="O95" s="230">
        <f>IF(O$5=0,0,O$5/OIS_fec!O$5)</f>
        <v>1.3634330805364723</v>
      </c>
      <c r="P95" s="230">
        <f>IF(P$5=0,0,P$5/OIS_fec!P$5)</f>
        <v>1.5298374493767335</v>
      </c>
      <c r="Q95" s="230">
        <f>IF(Q$5=0,0,Q$5/OIS_fec!Q$5)</f>
        <v>1.505710327327821</v>
      </c>
    </row>
    <row r="96" spans="1:17" x14ac:dyDescent="0.25">
      <c r="A96" s="132" t="s">
        <v>83</v>
      </c>
      <c r="B96" s="275">
        <f>IF(B$6=0,0,B$6/OIS_fec!B$6)</f>
        <v>0</v>
      </c>
      <c r="C96" s="275">
        <f>IF(C$6=0,0,C$6/OIS_fec!C$6)</f>
        <v>0</v>
      </c>
      <c r="D96" s="275">
        <f>IF(D$6=0,0,D$6/OIS_fec!D$6)</f>
        <v>0</v>
      </c>
      <c r="E96" s="275">
        <f>IF(E$6=0,0,E$6/OIS_fec!E$6)</f>
        <v>0</v>
      </c>
      <c r="F96" s="275">
        <f>IF(F$6=0,0,F$6/OIS_fec!F$6)</f>
        <v>0</v>
      </c>
      <c r="G96" s="275">
        <f>IF(G$6=0,0,G$6/OIS_fec!G$6)</f>
        <v>0</v>
      </c>
      <c r="H96" s="275">
        <f>IF(H$6=0,0,H$6/OIS_fec!H$6)</f>
        <v>0</v>
      </c>
      <c r="I96" s="275">
        <f>IF(I$6=0,0,I$6/OIS_fec!I$6)</f>
        <v>0</v>
      </c>
      <c r="J96" s="275">
        <f>IF(J$6=0,0,J$6/OIS_fec!J$6)</f>
        <v>0</v>
      </c>
      <c r="K96" s="275">
        <f>IF(K$6=0,0,K$6/OIS_fec!K$6)</f>
        <v>0</v>
      </c>
      <c r="L96" s="275">
        <f>IF(L$6=0,0,L$6/OIS_fec!L$6)</f>
        <v>0</v>
      </c>
      <c r="M96" s="275">
        <f>IF(M$6=0,0,M$6/OIS_fec!M$6)</f>
        <v>0</v>
      </c>
      <c r="N96" s="275">
        <f>IF(N$6=0,0,N$6/OIS_fec!N$6)</f>
        <v>0</v>
      </c>
      <c r="O96" s="275">
        <f>IF(O$6=0,0,O$6/OIS_fec!O$6)</f>
        <v>0</v>
      </c>
      <c r="P96" s="275">
        <f>IF(P$6=0,0,P$6/OIS_fec!P$6)</f>
        <v>0</v>
      </c>
      <c r="Q96" s="275">
        <f>IF(Q$6=0,0,Q$6/OIS_fec!Q$6)</f>
        <v>0</v>
      </c>
    </row>
    <row r="97" spans="1:17" x14ac:dyDescent="0.25">
      <c r="A97" s="76" t="s">
        <v>82</v>
      </c>
      <c r="B97" s="274">
        <f>IF(B$7=0,0,B$7/OIS_fec!B$7)</f>
        <v>0</v>
      </c>
      <c r="C97" s="274">
        <f>IF(C$7=0,0,C$7/OIS_fec!C$7)</f>
        <v>0</v>
      </c>
      <c r="D97" s="274">
        <f>IF(D$7=0,0,D$7/OIS_fec!D$7)</f>
        <v>0</v>
      </c>
      <c r="E97" s="274">
        <f>IF(E$7=0,0,E$7/OIS_fec!E$7)</f>
        <v>0</v>
      </c>
      <c r="F97" s="274">
        <f>IF(F$7=0,0,F$7/OIS_fec!F$7)</f>
        <v>0</v>
      </c>
      <c r="G97" s="274">
        <f>IF(G$7=0,0,G$7/OIS_fec!G$7)</f>
        <v>0</v>
      </c>
      <c r="H97" s="274">
        <f>IF(H$7=0,0,H$7/OIS_fec!H$7)</f>
        <v>0</v>
      </c>
      <c r="I97" s="274">
        <f>IF(I$7=0,0,I$7/OIS_fec!I$7)</f>
        <v>0</v>
      </c>
      <c r="J97" s="274">
        <f>IF(J$7=0,0,J$7/OIS_fec!J$7)</f>
        <v>0</v>
      </c>
      <c r="K97" s="274">
        <f>IF(K$7=0,0,K$7/OIS_fec!K$7)</f>
        <v>0</v>
      </c>
      <c r="L97" s="274">
        <f>IF(L$7=0,0,L$7/OIS_fec!L$7)</f>
        <v>0</v>
      </c>
      <c r="M97" s="274">
        <f>IF(M$7=0,0,M$7/OIS_fec!M$7)</f>
        <v>0</v>
      </c>
      <c r="N97" s="274">
        <f>IF(N$7=0,0,N$7/OIS_fec!N$7)</f>
        <v>0</v>
      </c>
      <c r="O97" s="274">
        <f>IF(O$7=0,0,O$7/OIS_fec!O$7)</f>
        <v>0</v>
      </c>
      <c r="P97" s="274">
        <f>IF(P$7=0,0,P$7/OIS_fec!P$7)</f>
        <v>0</v>
      </c>
      <c r="Q97" s="274">
        <f>IF(Q$7=0,0,Q$7/OIS_fec!Q$7)</f>
        <v>0</v>
      </c>
    </row>
    <row r="98" spans="1:17" x14ac:dyDescent="0.25">
      <c r="A98" s="76" t="s">
        <v>81</v>
      </c>
      <c r="B98" s="274">
        <f>IF(B$8=0,0,B$8/OIS_fec!B$8)</f>
        <v>0</v>
      </c>
      <c r="C98" s="274">
        <f>IF(C$8=0,0,C$8/OIS_fec!C$8)</f>
        <v>0</v>
      </c>
      <c r="D98" s="274">
        <f>IF(D$8=0,0,D$8/OIS_fec!D$8)</f>
        <v>0</v>
      </c>
      <c r="E98" s="274">
        <f>IF(E$8=0,0,E$8/OIS_fec!E$8)</f>
        <v>0</v>
      </c>
      <c r="F98" s="274">
        <f>IF(F$8=0,0,F$8/OIS_fec!F$8)</f>
        <v>0</v>
      </c>
      <c r="G98" s="274">
        <f>IF(G$8=0,0,G$8/OIS_fec!G$8)</f>
        <v>0</v>
      </c>
      <c r="H98" s="274">
        <f>IF(H$8=0,0,H$8/OIS_fec!H$8)</f>
        <v>0</v>
      </c>
      <c r="I98" s="274">
        <f>IF(I$8=0,0,I$8/OIS_fec!I$8)</f>
        <v>0</v>
      </c>
      <c r="J98" s="274">
        <f>IF(J$8=0,0,J$8/OIS_fec!J$8)</f>
        <v>0</v>
      </c>
      <c r="K98" s="274">
        <f>IF(K$8=0,0,K$8/OIS_fec!K$8)</f>
        <v>0</v>
      </c>
      <c r="L98" s="274">
        <f>IF(L$8=0,0,L$8/OIS_fec!L$8)</f>
        <v>0</v>
      </c>
      <c r="M98" s="274">
        <f>IF(M$8=0,0,M$8/OIS_fec!M$8)</f>
        <v>0</v>
      </c>
      <c r="N98" s="274">
        <f>IF(N$8=0,0,N$8/OIS_fec!N$8)</f>
        <v>0</v>
      </c>
      <c r="O98" s="274">
        <f>IF(O$8=0,0,O$8/OIS_fec!O$8)</f>
        <v>0</v>
      </c>
      <c r="P98" s="274">
        <f>IF(P$8=0,0,P$8/OIS_fec!P$8)</f>
        <v>0</v>
      </c>
      <c r="Q98" s="274">
        <f>IF(Q$8=0,0,Q$8/OIS_fec!Q$8)</f>
        <v>0</v>
      </c>
    </row>
    <row r="99" spans="1:17" x14ac:dyDescent="0.25">
      <c r="A99" s="76" t="s">
        <v>80</v>
      </c>
      <c r="B99" s="274">
        <f>IF(B$9=0,0,B$9/OIS_fec!B$9)</f>
        <v>0</v>
      </c>
      <c r="C99" s="274">
        <f>IF(C$9=0,0,C$9/OIS_fec!C$9)</f>
        <v>0</v>
      </c>
      <c r="D99" s="274">
        <f>IF(D$9=0,0,D$9/OIS_fec!D$9)</f>
        <v>0</v>
      </c>
      <c r="E99" s="274">
        <f>IF(E$9=0,0,E$9/OIS_fec!E$9)</f>
        <v>0</v>
      </c>
      <c r="F99" s="274">
        <f>IF(F$9=0,0,F$9/OIS_fec!F$9)</f>
        <v>0</v>
      </c>
      <c r="G99" s="274">
        <f>IF(G$9=0,0,G$9/OIS_fec!G$9)</f>
        <v>0</v>
      </c>
      <c r="H99" s="274">
        <f>IF(H$9=0,0,H$9/OIS_fec!H$9)</f>
        <v>0</v>
      </c>
      <c r="I99" s="274">
        <f>IF(I$9=0,0,I$9/OIS_fec!I$9)</f>
        <v>0</v>
      </c>
      <c r="J99" s="274">
        <f>IF(J$9=0,0,J$9/OIS_fec!J$9)</f>
        <v>0</v>
      </c>
      <c r="K99" s="274">
        <f>IF(K$9=0,0,K$9/OIS_fec!K$9)</f>
        <v>0</v>
      </c>
      <c r="L99" s="274">
        <f>IF(L$9=0,0,L$9/OIS_fec!L$9)</f>
        <v>0</v>
      </c>
      <c r="M99" s="274">
        <f>IF(M$9=0,0,M$9/OIS_fec!M$9)</f>
        <v>0</v>
      </c>
      <c r="N99" s="274">
        <f>IF(N$9=0,0,N$9/OIS_fec!N$9)</f>
        <v>0</v>
      </c>
      <c r="O99" s="274">
        <f>IF(O$9=0,0,O$9/OIS_fec!O$9)</f>
        <v>0</v>
      </c>
      <c r="P99" s="274">
        <f>IF(P$9=0,0,P$9/OIS_fec!P$9)</f>
        <v>0</v>
      </c>
      <c r="Q99" s="274">
        <f>IF(Q$9=0,0,Q$9/OIS_fec!Q$9)</f>
        <v>0</v>
      </c>
    </row>
    <row r="100" spans="1:17" x14ac:dyDescent="0.25">
      <c r="A100" s="129" t="s">
        <v>79</v>
      </c>
      <c r="B100" s="273">
        <f>IF(B$10=0,0,B$10/OIS_fec!B$10)</f>
        <v>0</v>
      </c>
      <c r="C100" s="273">
        <f>IF(C$10=0,0,C$10/OIS_fec!C$10)</f>
        <v>0</v>
      </c>
      <c r="D100" s="273">
        <f>IF(D$10=0,0,D$10/OIS_fec!D$10)</f>
        <v>0</v>
      </c>
      <c r="E100" s="273">
        <f>IF(E$10=0,0,E$10/OIS_fec!E$10)</f>
        <v>0</v>
      </c>
      <c r="F100" s="273">
        <f>IF(F$10=0,0,F$10/OIS_fec!F$10)</f>
        <v>0</v>
      </c>
      <c r="G100" s="273">
        <f>IF(G$10=0,0,G$10/OIS_fec!G$10)</f>
        <v>0</v>
      </c>
      <c r="H100" s="273">
        <f>IF(H$10=0,0,H$10/OIS_fec!H$10)</f>
        <v>0</v>
      </c>
      <c r="I100" s="273">
        <f>IF(I$10=0,0,I$10/OIS_fec!I$10)</f>
        <v>0</v>
      </c>
      <c r="J100" s="273">
        <f>IF(J$10=0,0,J$10/OIS_fec!J$10)</f>
        <v>0</v>
      </c>
      <c r="K100" s="273">
        <f>IF(K$10=0,0,K$10/OIS_fec!K$10)</f>
        <v>0.62048376000000005</v>
      </c>
      <c r="L100" s="273">
        <f>IF(L$10=0,0,L$10/OIS_fec!L$10)</f>
        <v>0.45929075942491737</v>
      </c>
      <c r="M100" s="273">
        <f>IF(M$10=0,0,M$10/OIS_fec!M$10)</f>
        <v>0.42339640973198678</v>
      </c>
      <c r="N100" s="273">
        <f>IF(N$10=0,0,N$10/OIS_fec!N$10)</f>
        <v>0.44033243548877393</v>
      </c>
      <c r="O100" s="273">
        <f>IF(O$10=0,0,O$10/OIS_fec!O$10)</f>
        <v>0.41611304873316968</v>
      </c>
      <c r="P100" s="273">
        <f>IF(P$10=0,0,P$10/OIS_fec!P$10)</f>
        <v>0.39290891581103493</v>
      </c>
      <c r="Q100" s="273">
        <f>IF(Q$10=0,0,Q$10/OIS_fec!Q$10)</f>
        <v>0.38398783371337852</v>
      </c>
    </row>
    <row r="101" spans="1:17" x14ac:dyDescent="0.25">
      <c r="A101" s="127" t="s">
        <v>324</v>
      </c>
      <c r="B101" s="296">
        <f>IF(B$15=0,0,B$15/OIS_fec!B$15)</f>
        <v>0</v>
      </c>
      <c r="C101" s="296">
        <f>IF(C$15=0,0,C$15/OIS_fec!C$15)</f>
        <v>0</v>
      </c>
      <c r="D101" s="296">
        <f>IF(D$15=0,0,D$15/OIS_fec!D$15)</f>
        <v>0</v>
      </c>
      <c r="E101" s="296">
        <f>IF(E$15=0,0,E$15/OIS_fec!E$15)</f>
        <v>0</v>
      </c>
      <c r="F101" s="296">
        <f>IF(F$15=0,0,F$15/OIS_fec!F$15)</f>
        <v>0</v>
      </c>
      <c r="G101" s="296">
        <f>IF(G$15=0,0,G$15/OIS_fec!G$15)</f>
        <v>0</v>
      </c>
      <c r="H101" s="296">
        <f>IF(H$15=0,0,H$15/OIS_fec!H$15)</f>
        <v>0</v>
      </c>
      <c r="I101" s="296">
        <f>IF(I$15=0,0,I$15/OIS_fec!I$15)</f>
        <v>0</v>
      </c>
      <c r="J101" s="296">
        <f>IF(J$15=0,0,J$15/OIS_fec!J$15)</f>
        <v>0</v>
      </c>
      <c r="K101" s="296">
        <f>IF(K$15=0,0,K$15/OIS_fec!K$15)</f>
        <v>3.0499955315297473</v>
      </c>
      <c r="L101" s="296">
        <f>IF(L$15=0,0,L$15/OIS_fec!L$15)</f>
        <v>3.0802918967781077</v>
      </c>
      <c r="M101" s="296">
        <f>IF(M$15=0,0,M$15/OIS_fec!M$15)</f>
        <v>2.9323980070059532</v>
      </c>
      <c r="N101" s="296">
        <f>IF(N$15=0,0,N$15/OIS_fec!N$15)</f>
        <v>3.0490000607125896</v>
      </c>
      <c r="O101" s="296">
        <f>IF(O$15=0,0,O$15/OIS_fec!O$15)</f>
        <v>3.0177201094242423</v>
      </c>
      <c r="P101" s="296">
        <f>IF(P$15=0,0,P$15/OIS_fec!P$15)</f>
        <v>3.0472321156247326</v>
      </c>
      <c r="Q101" s="296">
        <f>IF(Q$15=0,0,Q$15/OIS_fec!Q$15)</f>
        <v>3.0474109283051938</v>
      </c>
    </row>
    <row r="102" spans="1:17" x14ac:dyDescent="0.25">
      <c r="A102" s="127" t="s">
        <v>323</v>
      </c>
      <c r="B102" s="296">
        <f>IF(B$26=0,0,B$26/OIS_fec!B$26)</f>
        <v>0</v>
      </c>
      <c r="C102" s="296">
        <f>IF(C$26=0,0,C$26/OIS_fec!C$26)</f>
        <v>0</v>
      </c>
      <c r="D102" s="296">
        <f>IF(D$26=0,0,D$26/OIS_fec!D$26)</f>
        <v>0</v>
      </c>
      <c r="E102" s="296">
        <f>IF(E$26=0,0,E$26/OIS_fec!E$26)</f>
        <v>0</v>
      </c>
      <c r="F102" s="296">
        <f>IF(F$26=0,0,F$26/OIS_fec!F$26)</f>
        <v>0</v>
      </c>
      <c r="G102" s="296">
        <f>IF(G$26=0,0,G$26/OIS_fec!G$26)</f>
        <v>0</v>
      </c>
      <c r="H102" s="296">
        <f>IF(H$26=0,0,H$26/OIS_fec!H$26)</f>
        <v>0</v>
      </c>
      <c r="I102" s="296">
        <f>IF(I$26=0,0,I$26/OIS_fec!I$26)</f>
        <v>0</v>
      </c>
      <c r="J102" s="296">
        <f>IF(J$26=0,0,J$26/OIS_fec!J$26)</f>
        <v>0</v>
      </c>
      <c r="K102" s="296">
        <f>IF(K$26=0,0,K$26/OIS_fec!K$26)</f>
        <v>0</v>
      </c>
      <c r="L102" s="296">
        <f>IF(L$26=0,0,L$26/OIS_fec!L$26)</f>
        <v>0</v>
      </c>
      <c r="M102" s="296">
        <f>IF(M$26=0,0,M$26/OIS_fec!M$26)</f>
        <v>0</v>
      </c>
      <c r="N102" s="296">
        <f>IF(N$26=0,0,N$26/OIS_fec!N$26)</f>
        <v>0</v>
      </c>
      <c r="O102" s="296">
        <f>IF(O$26=0,0,O$26/OIS_fec!O$26)</f>
        <v>0</v>
      </c>
      <c r="P102" s="296">
        <f>IF(P$26=0,0,P$26/OIS_fec!P$26)</f>
        <v>0</v>
      </c>
      <c r="Q102" s="296">
        <f>IF(Q$26=0,0,Q$26/OIS_fec!Q$26)</f>
        <v>0</v>
      </c>
    </row>
    <row r="103" spans="1:17" x14ac:dyDescent="0.25">
      <c r="A103" s="127" t="s">
        <v>322</v>
      </c>
      <c r="B103" s="296">
        <f>IF(B$34=0,0,B$34/OIS_fec!B$34)</f>
        <v>0</v>
      </c>
      <c r="C103" s="296">
        <f>IF(C$34=0,0,C$34/OIS_fec!C$34)</f>
        <v>0</v>
      </c>
      <c r="D103" s="296">
        <f>IF(D$34=0,0,D$34/OIS_fec!D$34)</f>
        <v>0</v>
      </c>
      <c r="E103" s="296">
        <f>IF(E$34=0,0,E$34/OIS_fec!E$34)</f>
        <v>0</v>
      </c>
      <c r="F103" s="296">
        <f>IF(F$34=0,0,F$34/OIS_fec!F$34)</f>
        <v>0</v>
      </c>
      <c r="G103" s="296">
        <f>IF(G$34=0,0,G$34/OIS_fec!G$34)</f>
        <v>0</v>
      </c>
      <c r="H103" s="296">
        <f>IF(H$34=0,0,H$34/OIS_fec!H$34)</f>
        <v>0</v>
      </c>
      <c r="I103" s="296">
        <f>IF(I$34=0,0,I$34/OIS_fec!I$34)</f>
        <v>0</v>
      </c>
      <c r="J103" s="296">
        <f>IF(J$34=0,0,J$34/OIS_fec!J$34)</f>
        <v>0</v>
      </c>
      <c r="K103" s="296">
        <f>IF(K$34=0,0,K$34/OIS_fec!K$34)</f>
        <v>0</v>
      </c>
      <c r="L103" s="296">
        <f>IF(L$34=0,0,L$34/OIS_fec!L$34)</f>
        <v>0</v>
      </c>
      <c r="M103" s="296">
        <f>IF(M$34=0,0,M$34/OIS_fec!M$34)</f>
        <v>0</v>
      </c>
      <c r="N103" s="296">
        <f>IF(N$34=0,0,N$34/OIS_fec!N$34)</f>
        <v>0</v>
      </c>
      <c r="O103" s="296">
        <f>IF(O$34=0,0,O$34/OIS_fec!O$34)</f>
        <v>0</v>
      </c>
      <c r="P103" s="296">
        <f>IF(P$34=0,0,P$34/OIS_fec!P$34)</f>
        <v>0</v>
      </c>
      <c r="Q103" s="296">
        <f>IF(Q$34=0,0,Q$34/OIS_fec!Q$34)</f>
        <v>0</v>
      </c>
    </row>
    <row r="104" spans="1:17" x14ac:dyDescent="0.25">
      <c r="A104" s="127" t="s">
        <v>321</v>
      </c>
      <c r="B104" s="296">
        <f>IF(B$53=0,0,B$53/OIS_fec!B$53)</f>
        <v>0</v>
      </c>
      <c r="C104" s="296">
        <f>IF(C$53=0,0,C$53/OIS_fec!C$53)</f>
        <v>0</v>
      </c>
      <c r="D104" s="296">
        <f>IF(D$53=0,0,D$53/OIS_fec!D$53)</f>
        <v>0</v>
      </c>
      <c r="E104" s="296">
        <f>IF(E$53=0,0,E$53/OIS_fec!E$53)</f>
        <v>0</v>
      </c>
      <c r="F104" s="296">
        <f>IF(F$53=0,0,F$53/OIS_fec!F$53)</f>
        <v>0</v>
      </c>
      <c r="G104" s="296">
        <f>IF(G$53=0,0,G$53/OIS_fec!G$53)</f>
        <v>0</v>
      </c>
      <c r="H104" s="296">
        <f>IF(H$53=0,0,H$53/OIS_fec!H$53)</f>
        <v>0</v>
      </c>
      <c r="I104" s="296">
        <f>IF(I$53=0,0,I$53/OIS_fec!I$53)</f>
        <v>0</v>
      </c>
      <c r="J104" s="296">
        <f>IF(J$53=0,0,J$53/OIS_fec!J$53)</f>
        <v>0</v>
      </c>
      <c r="K104" s="296">
        <f>IF(K$53=0,0,K$53/OIS_fec!K$53)</f>
        <v>0</v>
      </c>
      <c r="L104" s="296">
        <f>IF(L$53=0,0,L$53/OIS_fec!L$53)</f>
        <v>0</v>
      </c>
      <c r="M104" s="296">
        <f>IF(M$53=0,0,M$53/OIS_fec!M$53)</f>
        <v>0</v>
      </c>
      <c r="N104" s="296">
        <f>IF(N$53=0,0,N$53/OIS_fec!N$53)</f>
        <v>0</v>
      </c>
      <c r="O104" s="296">
        <f>IF(O$53=0,0,O$53/OIS_fec!O$53)</f>
        <v>0</v>
      </c>
      <c r="P104" s="296">
        <f>IF(P$53=0,0,P$53/OIS_fec!P$53)</f>
        <v>0</v>
      </c>
      <c r="Q104" s="296">
        <f>IF(Q$53=0,0,Q$53/OIS_fec!Q$53)</f>
        <v>0</v>
      </c>
    </row>
    <row r="105" spans="1:17" x14ac:dyDescent="0.25">
      <c r="A105" s="127" t="s">
        <v>320</v>
      </c>
      <c r="B105" s="296">
        <f>IF(B$67=0,0,B$67/OIS_fec!B$67)</f>
        <v>0</v>
      </c>
      <c r="C105" s="296">
        <f>IF(C$67=0,0,C$67/OIS_fec!C$67)</f>
        <v>0</v>
      </c>
      <c r="D105" s="296">
        <f>IF(D$67=0,0,D$67/OIS_fec!D$67)</f>
        <v>0</v>
      </c>
      <c r="E105" s="296">
        <f>IF(E$67=0,0,E$67/OIS_fec!E$67)</f>
        <v>0</v>
      </c>
      <c r="F105" s="296">
        <f>IF(F$67=0,0,F$67/OIS_fec!F$67)</f>
        <v>0</v>
      </c>
      <c r="G105" s="296">
        <f>IF(G$67=0,0,G$67/OIS_fec!G$67)</f>
        <v>0</v>
      </c>
      <c r="H105" s="296">
        <f>IF(H$67=0,0,H$67/OIS_fec!H$67)</f>
        <v>0</v>
      </c>
      <c r="I105" s="296">
        <f>IF(I$67=0,0,I$67/OIS_fec!I$67)</f>
        <v>0</v>
      </c>
      <c r="J105" s="296">
        <f>IF(J$67=0,0,J$67/OIS_fec!J$67)</f>
        <v>0</v>
      </c>
      <c r="K105" s="296">
        <f>IF(K$67=0,0,K$67/OIS_fec!K$67)</f>
        <v>0</v>
      </c>
      <c r="L105" s="296">
        <f>IF(L$67=0,0,L$67/OIS_fec!L$67)</f>
        <v>0</v>
      </c>
      <c r="M105" s="296">
        <f>IF(M$67=0,0,M$67/OIS_fec!M$67)</f>
        <v>0</v>
      </c>
      <c r="N105" s="296">
        <f>IF(N$67=0,0,N$67/OIS_fec!N$67)</f>
        <v>0</v>
      </c>
      <c r="O105" s="296">
        <f>IF(O$67=0,0,O$67/OIS_fec!O$67)</f>
        <v>0</v>
      </c>
      <c r="P105" s="296">
        <f>IF(P$67=0,0,P$67/OIS_fec!P$67)</f>
        <v>0</v>
      </c>
      <c r="Q105" s="296">
        <f>IF(Q$67=0,0,Q$67/OIS_fec!Q$67)</f>
        <v>0</v>
      </c>
    </row>
    <row r="106" spans="1:17" x14ac:dyDescent="0.25">
      <c r="A106" s="72" t="s">
        <v>319</v>
      </c>
      <c r="B106" s="295">
        <f>IF(B$68=0,0,B$68/OIS_fec!B$68)</f>
        <v>0</v>
      </c>
      <c r="C106" s="295">
        <f>IF(C$68=0,0,C$68/OIS_fec!C$68)</f>
        <v>0</v>
      </c>
      <c r="D106" s="295">
        <f>IF(D$68=0,0,D$68/OIS_fec!D$68)</f>
        <v>0</v>
      </c>
      <c r="E106" s="295">
        <f>IF(E$68=0,0,E$68/OIS_fec!E$68)</f>
        <v>0</v>
      </c>
      <c r="F106" s="295">
        <f>IF(F$68=0,0,F$68/OIS_fec!F$68)</f>
        <v>0</v>
      </c>
      <c r="G106" s="295">
        <f>IF(G$68=0,0,G$68/OIS_fec!G$68)</f>
        <v>0</v>
      </c>
      <c r="H106" s="295">
        <f>IF(H$68=0,0,H$68/OIS_fec!H$68)</f>
        <v>0</v>
      </c>
      <c r="I106" s="295">
        <f>IF(I$68=0,0,I$68/OIS_fec!I$68)</f>
        <v>0</v>
      </c>
      <c r="J106" s="295">
        <f>IF(J$68=0,0,J$68/OIS_fec!J$68)</f>
        <v>0</v>
      </c>
      <c r="K106" s="295">
        <f>IF(K$68=0,0,K$68/OIS_fec!K$68)</f>
        <v>0</v>
      </c>
      <c r="L106" s="295">
        <f>IF(L$68=0,0,L$68/OIS_fec!L$68)</f>
        <v>0</v>
      </c>
      <c r="M106" s="295">
        <f>IF(M$68=0,0,M$68/OIS_fec!M$68)</f>
        <v>0</v>
      </c>
      <c r="N106" s="295">
        <f>IF(N$68=0,0,N$68/OIS_fec!N$68)</f>
        <v>0</v>
      </c>
      <c r="O106" s="295">
        <f>IF(O$68=0,0,O$68/OIS_fec!O$68)</f>
        <v>0</v>
      </c>
      <c r="P106" s="295">
        <f>IF(P$68=0,0,P$68/OIS_fec!P$68)</f>
        <v>0</v>
      </c>
      <c r="Q106" s="295">
        <f>IF(Q$68=0,0,Q$68/OIS_fec!Q$68)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Q53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17" width="9.7109375" style="14" customWidth="1"/>
    <col min="18" max="16384" width="9.140625" style="13"/>
  </cols>
  <sheetData>
    <row r="1" spans="1:17" ht="12.75" x14ac:dyDescent="0.25">
      <c r="A1" s="12" t="str">
        <f>index!$A$1&amp;": Industry Summary / CO2 emissions"</f>
        <v>MT: Industry Summary / CO2 emissions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17" ht="12.75" x14ac:dyDescent="0.25">
      <c r="A3" s="98" t="s">
        <v>99</v>
      </c>
      <c r="B3" s="79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</row>
    <row r="4" spans="1:17" x14ac:dyDescent="0.25">
      <c r="A4" s="40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</row>
    <row r="5" spans="1:17" ht="12.75" x14ac:dyDescent="0.25">
      <c r="A5" s="97" t="s">
        <v>88</v>
      </c>
      <c r="B5" s="96">
        <f t="shared" ref="B5" si="0">SUM(B6:B10,B15,B26,B37)</f>
        <v>3.8679600000000001</v>
      </c>
      <c r="C5" s="96">
        <f t="shared" ref="C5:Q5" si="1">SUM(C6:C10,C15,C26,C37)</f>
        <v>3.9634600000000004</v>
      </c>
      <c r="D5" s="96">
        <f t="shared" si="1"/>
        <v>3.9157500000000001</v>
      </c>
      <c r="E5" s="96">
        <f t="shared" si="1"/>
        <v>3.7603</v>
      </c>
      <c r="F5" s="96">
        <f t="shared" si="1"/>
        <v>3.5294000000000003</v>
      </c>
      <c r="G5" s="96">
        <f t="shared" si="1"/>
        <v>3.6765299999999996</v>
      </c>
      <c r="H5" s="96">
        <f t="shared" si="1"/>
        <v>4.2259099999999998</v>
      </c>
      <c r="I5" s="96">
        <f t="shared" si="1"/>
        <v>3.37703</v>
      </c>
      <c r="J5" s="96">
        <f t="shared" si="1"/>
        <v>3.6051200000000003</v>
      </c>
      <c r="K5" s="96">
        <f t="shared" si="1"/>
        <v>98.32908175749202</v>
      </c>
      <c r="L5" s="96">
        <f t="shared" si="1"/>
        <v>34.208659999999966</v>
      </c>
      <c r="M5" s="96">
        <f t="shared" si="1"/>
        <v>19.123891899467093</v>
      </c>
      <c r="N5" s="96">
        <f t="shared" si="1"/>
        <v>30.905663162297824</v>
      </c>
      <c r="O5" s="96">
        <f t="shared" si="1"/>
        <v>28.068462043627626</v>
      </c>
      <c r="P5" s="96">
        <f t="shared" si="1"/>
        <v>34.134266235112413</v>
      </c>
      <c r="Q5" s="96">
        <f t="shared" si="1"/>
        <v>31.51069277670998</v>
      </c>
    </row>
    <row r="6" spans="1:17" x14ac:dyDescent="0.25">
      <c r="A6" s="76" t="s">
        <v>83</v>
      </c>
      <c r="B6" s="95">
        <v>0</v>
      </c>
      <c r="C6" s="95">
        <v>0</v>
      </c>
      <c r="D6" s="95">
        <v>0</v>
      </c>
      <c r="E6" s="95">
        <v>0</v>
      </c>
      <c r="F6" s="95">
        <v>0</v>
      </c>
      <c r="G6" s="95">
        <v>0</v>
      </c>
      <c r="H6" s="95">
        <v>0</v>
      </c>
      <c r="I6" s="95">
        <v>0</v>
      </c>
      <c r="J6" s="95">
        <v>0</v>
      </c>
      <c r="K6" s="95">
        <v>0</v>
      </c>
      <c r="L6" s="95">
        <v>0</v>
      </c>
      <c r="M6" s="95">
        <v>0</v>
      </c>
      <c r="N6" s="95">
        <v>0</v>
      </c>
      <c r="O6" s="95">
        <v>0</v>
      </c>
      <c r="P6" s="95">
        <v>0</v>
      </c>
      <c r="Q6" s="95">
        <v>0</v>
      </c>
    </row>
    <row r="7" spans="1:17" x14ac:dyDescent="0.25">
      <c r="A7" s="76" t="s">
        <v>82</v>
      </c>
      <c r="B7" s="95">
        <v>0</v>
      </c>
      <c r="C7" s="95">
        <v>0</v>
      </c>
      <c r="D7" s="95">
        <v>0</v>
      </c>
      <c r="E7" s="95">
        <v>0</v>
      </c>
      <c r="F7" s="95">
        <v>0</v>
      </c>
      <c r="G7" s="95">
        <v>0</v>
      </c>
      <c r="H7" s="95">
        <v>0</v>
      </c>
      <c r="I7" s="95">
        <v>0</v>
      </c>
      <c r="J7" s="95">
        <v>0</v>
      </c>
      <c r="K7" s="95">
        <v>0</v>
      </c>
      <c r="L7" s="95">
        <v>0</v>
      </c>
      <c r="M7" s="95">
        <v>0</v>
      </c>
      <c r="N7" s="95">
        <v>0</v>
      </c>
      <c r="O7" s="95">
        <v>0</v>
      </c>
      <c r="P7" s="95">
        <v>0</v>
      </c>
      <c r="Q7" s="95">
        <v>0</v>
      </c>
    </row>
    <row r="8" spans="1:17" x14ac:dyDescent="0.25">
      <c r="A8" s="76" t="s">
        <v>81</v>
      </c>
      <c r="B8" s="95">
        <v>0</v>
      </c>
      <c r="C8" s="95">
        <v>0</v>
      </c>
      <c r="D8" s="95">
        <v>0</v>
      </c>
      <c r="E8" s="95">
        <v>0</v>
      </c>
      <c r="F8" s="95">
        <v>0</v>
      </c>
      <c r="G8" s="95">
        <v>0</v>
      </c>
      <c r="H8" s="95">
        <v>0</v>
      </c>
      <c r="I8" s="95">
        <v>0</v>
      </c>
      <c r="J8" s="95">
        <v>0</v>
      </c>
      <c r="K8" s="95">
        <v>0</v>
      </c>
      <c r="L8" s="95">
        <v>0</v>
      </c>
      <c r="M8" s="95">
        <v>0</v>
      </c>
      <c r="N8" s="95">
        <v>0</v>
      </c>
      <c r="O8" s="95">
        <v>0</v>
      </c>
      <c r="P8" s="95">
        <v>0</v>
      </c>
      <c r="Q8" s="95">
        <v>0</v>
      </c>
    </row>
    <row r="9" spans="1:17" x14ac:dyDescent="0.25">
      <c r="A9" s="76" t="s">
        <v>80</v>
      </c>
      <c r="B9" s="95">
        <v>0</v>
      </c>
      <c r="C9" s="95">
        <v>0</v>
      </c>
      <c r="D9" s="95">
        <v>0</v>
      </c>
      <c r="E9" s="95">
        <v>0</v>
      </c>
      <c r="F9" s="95">
        <v>0</v>
      </c>
      <c r="G9" s="95">
        <v>0</v>
      </c>
      <c r="H9" s="95">
        <v>0</v>
      </c>
      <c r="I9" s="95">
        <v>0</v>
      </c>
      <c r="J9" s="95">
        <v>0</v>
      </c>
      <c r="K9" s="95">
        <v>0</v>
      </c>
      <c r="L9" s="95">
        <v>0</v>
      </c>
      <c r="M9" s="95">
        <v>0</v>
      </c>
      <c r="N9" s="95">
        <v>0</v>
      </c>
      <c r="O9" s="95">
        <v>0</v>
      </c>
      <c r="P9" s="95">
        <v>0</v>
      </c>
      <c r="Q9" s="95">
        <v>0</v>
      </c>
    </row>
    <row r="10" spans="1:17" x14ac:dyDescent="0.25">
      <c r="A10" s="94" t="s">
        <v>79</v>
      </c>
      <c r="B10" s="93">
        <f t="shared" ref="B10" si="2">SUM(B11:B14)</f>
        <v>0</v>
      </c>
      <c r="C10" s="93">
        <f t="shared" ref="C10:Q10" si="3">SUM(C11:C14)</f>
        <v>0</v>
      </c>
      <c r="D10" s="93">
        <f t="shared" si="3"/>
        <v>0</v>
      </c>
      <c r="E10" s="93">
        <f t="shared" si="3"/>
        <v>0</v>
      </c>
      <c r="F10" s="93">
        <f t="shared" si="3"/>
        <v>0</v>
      </c>
      <c r="G10" s="93">
        <f t="shared" si="3"/>
        <v>0</v>
      </c>
      <c r="H10" s="93">
        <f t="shared" si="3"/>
        <v>0</v>
      </c>
      <c r="I10" s="93">
        <f t="shared" si="3"/>
        <v>0</v>
      </c>
      <c r="J10" s="93">
        <f t="shared" si="3"/>
        <v>0</v>
      </c>
      <c r="K10" s="93">
        <f t="shared" si="3"/>
        <v>0.52934330895061521</v>
      </c>
      <c r="L10" s="93">
        <f t="shared" si="3"/>
        <v>0.12754333428232906</v>
      </c>
      <c r="M10" s="93">
        <f t="shared" si="3"/>
        <v>9.6183984246958773E-2</v>
      </c>
      <c r="N10" s="93">
        <f t="shared" si="3"/>
        <v>0.12247675043715617</v>
      </c>
      <c r="O10" s="93">
        <f t="shared" si="3"/>
        <v>0.11503081541455276</v>
      </c>
      <c r="P10" s="93">
        <f t="shared" si="3"/>
        <v>0.12650533090092361</v>
      </c>
      <c r="Q10" s="93">
        <f t="shared" si="3"/>
        <v>0.12779608915578258</v>
      </c>
    </row>
    <row r="11" spans="1:17" x14ac:dyDescent="0.25">
      <c r="A11" s="92" t="s">
        <v>68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0.52934330895061521</v>
      </c>
      <c r="L11" s="91">
        <v>0.12754333428232906</v>
      </c>
      <c r="M11" s="91">
        <v>9.6183984246958773E-2</v>
      </c>
      <c r="N11" s="91">
        <v>0.12247675043715617</v>
      </c>
      <c r="O11" s="91">
        <v>0.11503081541455276</v>
      </c>
      <c r="P11" s="91">
        <v>0.12650533090092361</v>
      </c>
      <c r="Q11" s="91">
        <v>0.12779608915578258</v>
      </c>
    </row>
    <row r="12" spans="1:17" x14ac:dyDescent="0.25">
      <c r="A12" s="92" t="s">
        <v>66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72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0" t="s">
        <v>21</v>
      </c>
      <c r="B14" s="89">
        <v>0</v>
      </c>
      <c r="C14" s="89">
        <v>0</v>
      </c>
      <c r="D14" s="89">
        <v>0</v>
      </c>
      <c r="E14" s="89">
        <v>0</v>
      </c>
      <c r="F14" s="89">
        <v>0</v>
      </c>
      <c r="G14" s="89">
        <v>0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  <c r="P14" s="89">
        <v>0</v>
      </c>
      <c r="Q14" s="89">
        <v>0</v>
      </c>
    </row>
    <row r="15" spans="1:17" x14ac:dyDescent="0.25">
      <c r="A15" s="86" t="s">
        <v>87</v>
      </c>
      <c r="B15" s="85">
        <f t="shared" ref="B15" si="4">SUM(B16:B25)</f>
        <v>0</v>
      </c>
      <c r="C15" s="85">
        <f t="shared" ref="C15:Q15" si="5">SUM(C16:C25)</f>
        <v>0</v>
      </c>
      <c r="D15" s="85">
        <f t="shared" si="5"/>
        <v>0</v>
      </c>
      <c r="E15" s="85">
        <f t="shared" si="5"/>
        <v>0</v>
      </c>
      <c r="F15" s="85">
        <f t="shared" si="5"/>
        <v>0</v>
      </c>
      <c r="G15" s="85">
        <f t="shared" si="5"/>
        <v>0</v>
      </c>
      <c r="H15" s="85">
        <f t="shared" si="5"/>
        <v>0</v>
      </c>
      <c r="I15" s="85">
        <f t="shared" si="5"/>
        <v>0</v>
      </c>
      <c r="J15" s="85">
        <f t="shared" si="5"/>
        <v>0</v>
      </c>
      <c r="K15" s="85">
        <f t="shared" si="5"/>
        <v>93.909018448541403</v>
      </c>
      <c r="L15" s="85">
        <f t="shared" si="5"/>
        <v>30.626256665717634</v>
      </c>
      <c r="M15" s="85">
        <f t="shared" si="5"/>
        <v>15.178067915220133</v>
      </c>
      <c r="N15" s="85">
        <f t="shared" si="5"/>
        <v>27.625566411860667</v>
      </c>
      <c r="O15" s="85">
        <f t="shared" si="5"/>
        <v>24.538421228213075</v>
      </c>
      <c r="P15" s="85">
        <f t="shared" si="5"/>
        <v>30.782260904211491</v>
      </c>
      <c r="Q15" s="85">
        <f t="shared" si="5"/>
        <v>30.821696687554198</v>
      </c>
    </row>
    <row r="16" spans="1:17" x14ac:dyDescent="0.25">
      <c r="A16" s="88" t="s">
        <v>33</v>
      </c>
      <c r="B16" s="87">
        <v>0</v>
      </c>
      <c r="C16" s="87">
        <v>0</v>
      </c>
      <c r="D16" s="87">
        <v>0</v>
      </c>
      <c r="E16" s="87">
        <v>0</v>
      </c>
      <c r="F16" s="87">
        <v>0</v>
      </c>
      <c r="G16" s="87">
        <v>0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</row>
    <row r="17" spans="1:17" x14ac:dyDescent="0.25">
      <c r="A17" s="88" t="s">
        <v>31</v>
      </c>
      <c r="B17" s="87">
        <v>0</v>
      </c>
      <c r="C17" s="87">
        <v>0</v>
      </c>
      <c r="D17" s="87">
        <v>0</v>
      </c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</row>
    <row r="18" spans="1:17" x14ac:dyDescent="0.25">
      <c r="A18" s="88" t="s">
        <v>30</v>
      </c>
      <c r="B18" s="87">
        <v>0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8.7322019739479977</v>
      </c>
      <c r="L18" s="87">
        <v>5.8051999999999948</v>
      </c>
      <c r="M18" s="87">
        <v>5.8053729897693218</v>
      </c>
      <c r="N18" s="87">
        <v>5.8051999999999948</v>
      </c>
      <c r="O18" s="87">
        <v>5.8058596743218649</v>
      </c>
      <c r="P18" s="87">
        <v>5.8024164340693938</v>
      </c>
      <c r="Q18" s="87">
        <v>5.8048528144783038</v>
      </c>
    </row>
    <row r="19" spans="1:17" x14ac:dyDescent="0.25">
      <c r="A19" s="88" t="s">
        <v>68</v>
      </c>
      <c r="B19" s="87">
        <v>0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82.174906037261408</v>
      </c>
      <c r="L19" s="87">
        <v>6.2450566657176463</v>
      </c>
      <c r="M19" s="87">
        <v>6.2766026674190893</v>
      </c>
      <c r="N19" s="87">
        <v>9.436419493729538</v>
      </c>
      <c r="O19" s="87">
        <v>9.4440971887186009</v>
      </c>
      <c r="P19" s="87">
        <v>12.611064935407214</v>
      </c>
      <c r="Q19" s="87">
        <v>12.618220629966538</v>
      </c>
    </row>
    <row r="20" spans="1:17" x14ac:dyDescent="0.25">
      <c r="A20" s="88" t="s">
        <v>29</v>
      </c>
      <c r="B20" s="87">
        <v>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87">
        <v>0</v>
      </c>
      <c r="K20" s="87">
        <v>0</v>
      </c>
      <c r="L20" s="87">
        <v>18.575999999999993</v>
      </c>
      <c r="M20" s="87">
        <v>3.0960922580317209</v>
      </c>
      <c r="N20" s="87">
        <v>12.383946918131132</v>
      </c>
      <c r="O20" s="87">
        <v>9.2884643651726062</v>
      </c>
      <c r="P20" s="87">
        <v>12.368779534734882</v>
      </c>
      <c r="Q20" s="87">
        <v>12.398623243109355</v>
      </c>
    </row>
    <row r="21" spans="1:17" x14ac:dyDescent="0.25">
      <c r="A21" s="88" t="s">
        <v>28</v>
      </c>
      <c r="B21" s="87">
        <v>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87">
        <v>0</v>
      </c>
      <c r="K21" s="87">
        <v>3.0019104373320005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</row>
    <row r="22" spans="1:17" x14ac:dyDescent="0.25">
      <c r="A22" s="88" t="s">
        <v>66</v>
      </c>
      <c r="B22" s="87">
        <v>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</row>
    <row r="23" spans="1:17" x14ac:dyDescent="0.25">
      <c r="A23" s="88" t="s">
        <v>25</v>
      </c>
      <c r="B23" s="87">
        <v>0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</row>
    <row r="24" spans="1:17" x14ac:dyDescent="0.25">
      <c r="A24" s="88" t="s">
        <v>86</v>
      </c>
      <c r="B24" s="87">
        <v>0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</row>
    <row r="25" spans="1:17" x14ac:dyDescent="0.25">
      <c r="A25" s="88" t="s">
        <v>22</v>
      </c>
      <c r="B25" s="87">
        <v>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</row>
    <row r="26" spans="1:17" x14ac:dyDescent="0.25">
      <c r="A26" s="86" t="s">
        <v>342</v>
      </c>
      <c r="B26" s="85">
        <f t="shared" ref="B26" si="6">SUM(B27:B36)</f>
        <v>0</v>
      </c>
      <c r="C26" s="85">
        <f t="shared" ref="C26:Q26" si="7">SUM(C27:C36)</f>
        <v>0</v>
      </c>
      <c r="D26" s="85">
        <f t="shared" si="7"/>
        <v>0</v>
      </c>
      <c r="E26" s="85">
        <f t="shared" si="7"/>
        <v>0</v>
      </c>
      <c r="F26" s="85">
        <f t="shared" si="7"/>
        <v>0</v>
      </c>
      <c r="G26" s="85">
        <f t="shared" si="7"/>
        <v>0</v>
      </c>
      <c r="H26" s="85">
        <f t="shared" si="7"/>
        <v>0</v>
      </c>
      <c r="I26" s="85">
        <f t="shared" si="7"/>
        <v>0</v>
      </c>
      <c r="J26" s="85">
        <f t="shared" si="7"/>
        <v>0</v>
      </c>
      <c r="K26" s="85">
        <f t="shared" si="7"/>
        <v>0</v>
      </c>
      <c r="L26" s="85">
        <f t="shared" si="7"/>
        <v>0</v>
      </c>
      <c r="M26" s="85">
        <f t="shared" si="7"/>
        <v>0</v>
      </c>
      <c r="N26" s="85">
        <f t="shared" si="7"/>
        <v>0</v>
      </c>
      <c r="O26" s="85">
        <f t="shared" si="7"/>
        <v>0</v>
      </c>
      <c r="P26" s="85">
        <f t="shared" si="7"/>
        <v>0</v>
      </c>
      <c r="Q26" s="85">
        <f t="shared" si="7"/>
        <v>0</v>
      </c>
    </row>
    <row r="27" spans="1:17" x14ac:dyDescent="0.25">
      <c r="A27" s="84" t="s">
        <v>33</v>
      </c>
      <c r="B27" s="83">
        <v>0</v>
      </c>
      <c r="C27" s="83">
        <v>0</v>
      </c>
      <c r="D27" s="83">
        <v>0</v>
      </c>
      <c r="E27" s="83">
        <v>0</v>
      </c>
      <c r="F27" s="83">
        <v>0</v>
      </c>
      <c r="G27" s="83">
        <v>0</v>
      </c>
      <c r="H27" s="83">
        <v>0</v>
      </c>
      <c r="I27" s="83">
        <v>0</v>
      </c>
      <c r="J27" s="83">
        <v>0</v>
      </c>
      <c r="K27" s="83">
        <v>0</v>
      </c>
      <c r="L27" s="83">
        <v>0</v>
      </c>
      <c r="M27" s="83">
        <v>0</v>
      </c>
      <c r="N27" s="83">
        <v>0</v>
      </c>
      <c r="O27" s="83">
        <v>0</v>
      </c>
      <c r="P27" s="83">
        <v>0</v>
      </c>
      <c r="Q27" s="83">
        <v>0</v>
      </c>
    </row>
    <row r="28" spans="1:17" x14ac:dyDescent="0.25">
      <c r="A28" s="84" t="s">
        <v>47</v>
      </c>
      <c r="B28" s="83">
        <v>0</v>
      </c>
      <c r="C28" s="83">
        <v>0</v>
      </c>
      <c r="D28" s="83">
        <v>0</v>
      </c>
      <c r="E28" s="83">
        <v>0</v>
      </c>
      <c r="F28" s="83">
        <v>0</v>
      </c>
      <c r="G28" s="83">
        <v>0</v>
      </c>
      <c r="H28" s="83">
        <v>0</v>
      </c>
      <c r="I28" s="83">
        <v>0</v>
      </c>
      <c r="J28" s="83">
        <v>0</v>
      </c>
      <c r="K28" s="83">
        <v>0</v>
      </c>
      <c r="L28" s="83">
        <v>0</v>
      </c>
      <c r="M28" s="83">
        <v>0</v>
      </c>
      <c r="N28" s="83">
        <v>0</v>
      </c>
      <c r="O28" s="83">
        <v>0</v>
      </c>
      <c r="P28" s="83">
        <v>0</v>
      </c>
      <c r="Q28" s="83">
        <v>0</v>
      </c>
    </row>
    <row r="29" spans="1:17" x14ac:dyDescent="0.25">
      <c r="A29" s="84" t="s">
        <v>30</v>
      </c>
      <c r="B29" s="83">
        <v>0</v>
      </c>
      <c r="C29" s="83">
        <v>0</v>
      </c>
      <c r="D29" s="83">
        <v>0</v>
      </c>
      <c r="E29" s="83">
        <v>0</v>
      </c>
      <c r="F29" s="83">
        <v>0</v>
      </c>
      <c r="G29" s="83">
        <v>0</v>
      </c>
      <c r="H29" s="83">
        <v>0</v>
      </c>
      <c r="I29" s="83">
        <v>0</v>
      </c>
      <c r="J29" s="83">
        <v>0</v>
      </c>
      <c r="K29" s="83">
        <v>0</v>
      </c>
      <c r="L29" s="83">
        <v>0</v>
      </c>
      <c r="M29" s="83">
        <v>0</v>
      </c>
      <c r="N29" s="83">
        <v>0</v>
      </c>
      <c r="O29" s="83">
        <v>0</v>
      </c>
      <c r="P29" s="83">
        <v>0</v>
      </c>
      <c r="Q29" s="83">
        <v>0</v>
      </c>
    </row>
    <row r="30" spans="1:17" x14ac:dyDescent="0.25">
      <c r="A30" s="84" t="s">
        <v>68</v>
      </c>
      <c r="B30" s="83">
        <v>0</v>
      </c>
      <c r="C30" s="83">
        <v>0</v>
      </c>
      <c r="D30" s="83">
        <v>0</v>
      </c>
      <c r="E30" s="83">
        <v>0</v>
      </c>
      <c r="F30" s="83">
        <v>0</v>
      </c>
      <c r="G30" s="83">
        <v>0</v>
      </c>
      <c r="H30" s="83">
        <v>0</v>
      </c>
      <c r="I30" s="83">
        <v>0</v>
      </c>
      <c r="J30" s="83">
        <v>0</v>
      </c>
      <c r="K30" s="83">
        <v>0</v>
      </c>
      <c r="L30" s="83">
        <v>0</v>
      </c>
      <c r="M30" s="83">
        <v>0</v>
      </c>
      <c r="N30" s="83">
        <v>0</v>
      </c>
      <c r="O30" s="83">
        <v>0</v>
      </c>
      <c r="P30" s="83">
        <v>0</v>
      </c>
      <c r="Q30" s="83">
        <v>0</v>
      </c>
    </row>
    <row r="31" spans="1:17" x14ac:dyDescent="0.25">
      <c r="A31" s="84" t="s">
        <v>29</v>
      </c>
      <c r="B31" s="83">
        <v>0</v>
      </c>
      <c r="C31" s="83">
        <v>0</v>
      </c>
      <c r="D31" s="83">
        <v>0</v>
      </c>
      <c r="E31" s="83">
        <v>0</v>
      </c>
      <c r="F31" s="83">
        <v>0</v>
      </c>
      <c r="G31" s="83">
        <v>0</v>
      </c>
      <c r="H31" s="83">
        <v>0</v>
      </c>
      <c r="I31" s="83">
        <v>0</v>
      </c>
      <c r="J31" s="83">
        <v>0</v>
      </c>
      <c r="K31" s="83">
        <v>0</v>
      </c>
      <c r="L31" s="83">
        <v>0</v>
      </c>
      <c r="M31" s="83">
        <v>0</v>
      </c>
      <c r="N31" s="83">
        <v>0</v>
      </c>
      <c r="O31" s="83">
        <v>0</v>
      </c>
      <c r="P31" s="83">
        <v>0</v>
      </c>
      <c r="Q31" s="83">
        <v>0</v>
      </c>
    </row>
    <row r="32" spans="1:17" x14ac:dyDescent="0.25">
      <c r="A32" s="84" t="s">
        <v>28</v>
      </c>
      <c r="B32" s="83">
        <v>0</v>
      </c>
      <c r="C32" s="83">
        <v>0</v>
      </c>
      <c r="D32" s="83">
        <v>0</v>
      </c>
      <c r="E32" s="83">
        <v>0</v>
      </c>
      <c r="F32" s="83">
        <v>0</v>
      </c>
      <c r="G32" s="83">
        <v>0</v>
      </c>
      <c r="H32" s="83">
        <v>0</v>
      </c>
      <c r="I32" s="83">
        <v>0</v>
      </c>
      <c r="J32" s="83">
        <v>0</v>
      </c>
      <c r="K32" s="83">
        <v>0</v>
      </c>
      <c r="L32" s="83">
        <v>0</v>
      </c>
      <c r="M32" s="83">
        <v>0</v>
      </c>
      <c r="N32" s="83">
        <v>0</v>
      </c>
      <c r="O32" s="83">
        <v>0</v>
      </c>
      <c r="P32" s="83">
        <v>0</v>
      </c>
      <c r="Q32" s="83">
        <v>0</v>
      </c>
    </row>
    <row r="33" spans="1:17" x14ac:dyDescent="0.25">
      <c r="A33" s="84" t="s">
        <v>66</v>
      </c>
      <c r="B33" s="83">
        <v>0</v>
      </c>
      <c r="C33" s="83">
        <v>0</v>
      </c>
      <c r="D33" s="83">
        <v>0</v>
      </c>
      <c r="E33" s="83">
        <v>0</v>
      </c>
      <c r="F33" s="83">
        <v>0</v>
      </c>
      <c r="G33" s="83">
        <v>0</v>
      </c>
      <c r="H33" s="83">
        <v>0</v>
      </c>
      <c r="I33" s="83">
        <v>0</v>
      </c>
      <c r="J33" s="83">
        <v>0</v>
      </c>
      <c r="K33" s="83">
        <v>0</v>
      </c>
      <c r="L33" s="83">
        <v>0</v>
      </c>
      <c r="M33" s="83">
        <v>0</v>
      </c>
      <c r="N33" s="83">
        <v>0</v>
      </c>
      <c r="O33" s="83">
        <v>0</v>
      </c>
      <c r="P33" s="83">
        <v>0</v>
      </c>
      <c r="Q33" s="83">
        <v>0</v>
      </c>
    </row>
    <row r="34" spans="1:17" x14ac:dyDescent="0.25">
      <c r="A34" s="84" t="s">
        <v>25</v>
      </c>
      <c r="B34" s="83">
        <v>0</v>
      </c>
      <c r="C34" s="83">
        <v>0</v>
      </c>
      <c r="D34" s="83">
        <v>0</v>
      </c>
      <c r="E34" s="83">
        <v>0</v>
      </c>
      <c r="F34" s="83">
        <v>0</v>
      </c>
      <c r="G34" s="83">
        <v>0</v>
      </c>
      <c r="H34" s="83">
        <v>0</v>
      </c>
      <c r="I34" s="83">
        <v>0</v>
      </c>
      <c r="J34" s="83">
        <v>0</v>
      </c>
      <c r="K34" s="83">
        <v>0</v>
      </c>
      <c r="L34" s="83">
        <v>0</v>
      </c>
      <c r="M34" s="83">
        <v>0</v>
      </c>
      <c r="N34" s="83">
        <v>0</v>
      </c>
      <c r="O34" s="83">
        <v>0</v>
      </c>
      <c r="P34" s="83">
        <v>0</v>
      </c>
      <c r="Q34" s="83">
        <v>0</v>
      </c>
    </row>
    <row r="35" spans="1:17" x14ac:dyDescent="0.25">
      <c r="A35" s="84" t="s">
        <v>23</v>
      </c>
      <c r="B35" s="83">
        <v>0</v>
      </c>
      <c r="C35" s="83">
        <v>0</v>
      </c>
      <c r="D35" s="83">
        <v>0</v>
      </c>
      <c r="E35" s="83">
        <v>0</v>
      </c>
      <c r="F35" s="83">
        <v>0</v>
      </c>
      <c r="G35" s="83">
        <v>0</v>
      </c>
      <c r="H35" s="83">
        <v>0</v>
      </c>
      <c r="I35" s="83">
        <v>0</v>
      </c>
      <c r="J35" s="83">
        <v>0</v>
      </c>
      <c r="K35" s="83">
        <v>0</v>
      </c>
      <c r="L35" s="83">
        <v>0</v>
      </c>
      <c r="M35" s="83">
        <v>0</v>
      </c>
      <c r="N35" s="83">
        <v>0</v>
      </c>
      <c r="O35" s="83">
        <v>0</v>
      </c>
      <c r="P35" s="83">
        <v>0</v>
      </c>
      <c r="Q35" s="83">
        <v>0</v>
      </c>
    </row>
    <row r="36" spans="1:17" x14ac:dyDescent="0.25">
      <c r="A36" s="82" t="s">
        <v>21</v>
      </c>
      <c r="B36" s="81">
        <v>0</v>
      </c>
      <c r="C36" s="81">
        <v>0</v>
      </c>
      <c r="D36" s="81">
        <v>0</v>
      </c>
      <c r="E36" s="81">
        <v>0</v>
      </c>
      <c r="F36" s="81">
        <v>0</v>
      </c>
      <c r="G36" s="81">
        <v>0</v>
      </c>
      <c r="H36" s="81">
        <v>0</v>
      </c>
      <c r="I36" s="81">
        <v>0</v>
      </c>
      <c r="J36" s="81">
        <v>0</v>
      </c>
      <c r="K36" s="81">
        <v>0</v>
      </c>
      <c r="L36" s="81">
        <v>0</v>
      </c>
      <c r="M36" s="81">
        <v>0</v>
      </c>
      <c r="N36" s="81">
        <v>0</v>
      </c>
      <c r="O36" s="81">
        <v>0</v>
      </c>
      <c r="P36" s="81">
        <v>0</v>
      </c>
      <c r="Q36" s="81">
        <v>0</v>
      </c>
    </row>
    <row r="37" spans="1:17" x14ac:dyDescent="0.25">
      <c r="A37" s="106" t="s">
        <v>98</v>
      </c>
      <c r="B37" s="105">
        <f t="shared" ref="B37" si="8">SUM(B38:B42)</f>
        <v>3.8679600000000001</v>
      </c>
      <c r="C37" s="105">
        <f t="shared" ref="C37:Q37" si="9">SUM(C38:C42)</f>
        <v>3.9634600000000004</v>
      </c>
      <c r="D37" s="105">
        <f t="shared" si="9"/>
        <v>3.9157500000000001</v>
      </c>
      <c r="E37" s="105">
        <f t="shared" si="9"/>
        <v>3.7603</v>
      </c>
      <c r="F37" s="105">
        <f t="shared" si="9"/>
        <v>3.5294000000000003</v>
      </c>
      <c r="G37" s="105">
        <f t="shared" si="9"/>
        <v>3.6765299999999996</v>
      </c>
      <c r="H37" s="105">
        <f t="shared" si="9"/>
        <v>4.2259099999999998</v>
      </c>
      <c r="I37" s="105">
        <f t="shared" si="9"/>
        <v>3.37703</v>
      </c>
      <c r="J37" s="105">
        <f t="shared" si="9"/>
        <v>3.6051200000000003</v>
      </c>
      <c r="K37" s="105">
        <f t="shared" si="9"/>
        <v>3.89072</v>
      </c>
      <c r="L37" s="105">
        <f t="shared" si="9"/>
        <v>3.45486</v>
      </c>
      <c r="M37" s="105">
        <f t="shared" si="9"/>
        <v>3.84964</v>
      </c>
      <c r="N37" s="105">
        <f t="shared" si="9"/>
        <v>3.1576200000000001</v>
      </c>
      <c r="O37" s="105">
        <f t="shared" si="9"/>
        <v>3.4150099999999997</v>
      </c>
      <c r="P37" s="105">
        <f t="shared" si="9"/>
        <v>3.2254999999999998</v>
      </c>
      <c r="Q37" s="105">
        <f t="shared" si="9"/>
        <v>0.56120000000000003</v>
      </c>
    </row>
    <row r="38" spans="1:17" x14ac:dyDescent="0.25">
      <c r="A38" s="104" t="s">
        <v>97</v>
      </c>
      <c r="B38" s="103">
        <f>ISI!B$52</f>
        <v>0</v>
      </c>
      <c r="C38" s="103">
        <f>ISI!C$52</f>
        <v>0</v>
      </c>
      <c r="D38" s="103">
        <f>ISI!D$52</f>
        <v>0</v>
      </c>
      <c r="E38" s="103">
        <f>ISI!E$52</f>
        <v>0</v>
      </c>
      <c r="F38" s="103">
        <f>ISI!F$52</f>
        <v>0</v>
      </c>
      <c r="G38" s="103">
        <f>ISI!G$52</f>
        <v>0</v>
      </c>
      <c r="H38" s="103">
        <f>ISI!H$52</f>
        <v>0</v>
      </c>
      <c r="I38" s="103">
        <f>ISI!I$52</f>
        <v>0</v>
      </c>
      <c r="J38" s="103">
        <f>ISI!J$52</f>
        <v>0</v>
      </c>
      <c r="K38" s="103">
        <f>ISI!K$52</f>
        <v>0</v>
      </c>
      <c r="L38" s="103">
        <f>ISI!L$52</f>
        <v>0</v>
      </c>
      <c r="M38" s="103">
        <f>ISI!M$52</f>
        <v>0</v>
      </c>
      <c r="N38" s="103">
        <f>ISI!N$52</f>
        <v>0</v>
      </c>
      <c r="O38" s="103">
        <f>ISI!O$52</f>
        <v>0</v>
      </c>
      <c r="P38" s="103">
        <f>ISI!P$52</f>
        <v>0</v>
      </c>
      <c r="Q38" s="103">
        <f>ISI!Q$52</f>
        <v>0</v>
      </c>
    </row>
    <row r="39" spans="1:17" x14ac:dyDescent="0.25">
      <c r="A39" s="102" t="s">
        <v>96</v>
      </c>
      <c r="B39" s="101">
        <f>NFM!B$71</f>
        <v>0</v>
      </c>
      <c r="C39" s="101">
        <f>NFM!C$71</f>
        <v>0</v>
      </c>
      <c r="D39" s="101">
        <f>NFM!D$71</f>
        <v>0</v>
      </c>
      <c r="E39" s="101">
        <f>NFM!E$71</f>
        <v>0</v>
      </c>
      <c r="F39" s="101">
        <f>NFM!F$71</f>
        <v>0</v>
      </c>
      <c r="G39" s="101">
        <f>NFM!G$71</f>
        <v>0</v>
      </c>
      <c r="H39" s="101">
        <f>NFM!H$71</f>
        <v>0</v>
      </c>
      <c r="I39" s="101">
        <f>NFM!I$71</f>
        <v>0</v>
      </c>
      <c r="J39" s="101">
        <f>NFM!J$71</f>
        <v>0</v>
      </c>
      <c r="K39" s="101">
        <f>NFM!K$71</f>
        <v>0</v>
      </c>
      <c r="L39" s="101">
        <f>NFM!L$71</f>
        <v>0</v>
      </c>
      <c r="M39" s="101">
        <f>NFM!M$71</f>
        <v>0</v>
      </c>
      <c r="N39" s="101">
        <f>NFM!N$71</f>
        <v>0</v>
      </c>
      <c r="O39" s="101">
        <f>NFM!O$71</f>
        <v>0</v>
      </c>
      <c r="P39" s="101">
        <f>NFM!P$71</f>
        <v>0</v>
      </c>
      <c r="Q39" s="101">
        <f>NFM!Q$71</f>
        <v>0</v>
      </c>
    </row>
    <row r="40" spans="1:17" x14ac:dyDescent="0.25">
      <c r="A40" s="102" t="s">
        <v>95</v>
      </c>
      <c r="B40" s="101">
        <f>CHI!B$77</f>
        <v>0</v>
      </c>
      <c r="C40" s="101">
        <f>CHI!C$77</f>
        <v>0</v>
      </c>
      <c r="D40" s="101">
        <f>CHI!D$77</f>
        <v>0</v>
      </c>
      <c r="E40" s="101">
        <f>CHI!E$77</f>
        <v>0</v>
      </c>
      <c r="F40" s="101">
        <f>CHI!F$77</f>
        <v>0</v>
      </c>
      <c r="G40" s="101">
        <f>CHI!G$77</f>
        <v>0</v>
      </c>
      <c r="H40" s="101">
        <f>CHI!H$77</f>
        <v>0</v>
      </c>
      <c r="I40" s="101">
        <f>CHI!I$77</f>
        <v>0</v>
      </c>
      <c r="J40" s="101">
        <f>CHI!J$77</f>
        <v>0</v>
      </c>
      <c r="K40" s="101">
        <f>CHI!K$77</f>
        <v>0</v>
      </c>
      <c r="L40" s="101">
        <f>CHI!L$77</f>
        <v>9.6250000000000002E-2</v>
      </c>
      <c r="M40" s="101">
        <f>CHI!M$77</f>
        <v>0.12884000000000001</v>
      </c>
      <c r="N40" s="101">
        <f>CHI!N$77</f>
        <v>3.3599999999999998E-2</v>
      </c>
      <c r="O40" s="101">
        <f>CHI!O$77</f>
        <v>3.3599999999999998E-2</v>
      </c>
      <c r="P40" s="101">
        <f>CHI!P$77</f>
        <v>7.0139999999999994E-2</v>
      </c>
      <c r="Q40" s="101">
        <f>CHI!Q$77</f>
        <v>7.0099999999999996E-2</v>
      </c>
    </row>
    <row r="41" spans="1:17" x14ac:dyDescent="0.25">
      <c r="A41" s="102" t="s">
        <v>94</v>
      </c>
      <c r="B41" s="101">
        <f>NMM!B$57</f>
        <v>0</v>
      </c>
      <c r="C41" s="101">
        <f>NMM!C$57</f>
        <v>0</v>
      </c>
      <c r="D41" s="101">
        <f>NMM!D$57</f>
        <v>0</v>
      </c>
      <c r="E41" s="101">
        <f>NMM!E$57</f>
        <v>0</v>
      </c>
      <c r="F41" s="101">
        <f>NMM!F$57</f>
        <v>0</v>
      </c>
      <c r="G41" s="101">
        <f>NMM!G$57</f>
        <v>0</v>
      </c>
      <c r="H41" s="101">
        <f>NMM!H$57</f>
        <v>0</v>
      </c>
      <c r="I41" s="101">
        <f>NMM!I$57</f>
        <v>0</v>
      </c>
      <c r="J41" s="101">
        <f>NMM!J$57</f>
        <v>0</v>
      </c>
      <c r="K41" s="101">
        <f>NMM!K$57</f>
        <v>0</v>
      </c>
      <c r="L41" s="101">
        <f>NMM!L$57</f>
        <v>0</v>
      </c>
      <c r="M41" s="101">
        <f>NMM!M$57</f>
        <v>0</v>
      </c>
      <c r="N41" s="101">
        <f>NMM!N$57</f>
        <v>0</v>
      </c>
      <c r="O41" s="101">
        <f>NMM!O$57</f>
        <v>0</v>
      </c>
      <c r="P41" s="101">
        <f>NMM!P$57</f>
        <v>0</v>
      </c>
      <c r="Q41" s="101">
        <f>NMM!Q$57</f>
        <v>0</v>
      </c>
    </row>
    <row r="42" spans="1:17" x14ac:dyDescent="0.25">
      <c r="A42" s="100" t="s">
        <v>93</v>
      </c>
      <c r="B42" s="99">
        <v>3.8679600000000001</v>
      </c>
      <c r="C42" s="99">
        <v>3.9634600000000004</v>
      </c>
      <c r="D42" s="99">
        <v>3.9157500000000001</v>
      </c>
      <c r="E42" s="99">
        <v>3.7603</v>
      </c>
      <c r="F42" s="99">
        <v>3.5294000000000003</v>
      </c>
      <c r="G42" s="99">
        <v>3.6765299999999996</v>
      </c>
      <c r="H42" s="99">
        <v>4.2259099999999998</v>
      </c>
      <c r="I42" s="99">
        <v>3.37703</v>
      </c>
      <c r="J42" s="99">
        <v>3.6051200000000003</v>
      </c>
      <c r="K42" s="99">
        <v>3.89072</v>
      </c>
      <c r="L42" s="99">
        <v>3.3586100000000001</v>
      </c>
      <c r="M42" s="99">
        <v>3.7208000000000001</v>
      </c>
      <c r="N42" s="99">
        <v>3.1240200000000002</v>
      </c>
      <c r="O42" s="99">
        <v>3.3814099999999998</v>
      </c>
      <c r="P42" s="99">
        <v>3.1553599999999999</v>
      </c>
      <c r="Q42" s="99">
        <v>0.49110000000000004</v>
      </c>
    </row>
    <row r="43" spans="1:17" x14ac:dyDescent="0.25">
      <c r="A43" s="40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</row>
    <row r="44" spans="1:17" ht="12.75" x14ac:dyDescent="0.25">
      <c r="A44" s="98" t="s">
        <v>92</v>
      </c>
      <c r="B44" s="79"/>
      <c r="C44" s="79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</row>
    <row r="45" spans="1:17" x14ac:dyDescent="0.25">
      <c r="A45" s="40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</row>
    <row r="46" spans="1:17" x14ac:dyDescent="0.25">
      <c r="A46" s="78" t="str">
        <f>$A$5</f>
        <v>All Industrial Sectors</v>
      </c>
      <c r="B46" s="77">
        <f t="shared" ref="B46:Q46" si="10">SUM(B47:B51,B52,B53)</f>
        <v>0</v>
      </c>
      <c r="C46" s="77">
        <f t="shared" si="10"/>
        <v>0</v>
      </c>
      <c r="D46" s="77">
        <f t="shared" si="10"/>
        <v>0</v>
      </c>
      <c r="E46" s="77">
        <f t="shared" si="10"/>
        <v>0</v>
      </c>
      <c r="F46" s="77">
        <f t="shared" si="10"/>
        <v>0</v>
      </c>
      <c r="G46" s="77">
        <f t="shared" si="10"/>
        <v>0</v>
      </c>
      <c r="H46" s="77">
        <f t="shared" si="10"/>
        <v>0</v>
      </c>
      <c r="I46" s="77">
        <f t="shared" si="10"/>
        <v>0</v>
      </c>
      <c r="J46" s="77">
        <f t="shared" si="10"/>
        <v>0</v>
      </c>
      <c r="K46" s="77">
        <f t="shared" si="10"/>
        <v>0.96043164514039048</v>
      </c>
      <c r="L46" s="77">
        <f t="shared" si="10"/>
        <v>0.89900627501924935</v>
      </c>
      <c r="M46" s="77">
        <f t="shared" si="10"/>
        <v>0.79869997068393417</v>
      </c>
      <c r="N46" s="77">
        <f t="shared" si="10"/>
        <v>0.8978303755069712</v>
      </c>
      <c r="O46" s="77">
        <f t="shared" si="10"/>
        <v>0.87833284222370467</v>
      </c>
      <c r="P46" s="77">
        <f t="shared" si="10"/>
        <v>0.9055055123264355</v>
      </c>
      <c r="Q46" s="77">
        <f t="shared" si="10"/>
        <v>0.98219017258754815</v>
      </c>
    </row>
    <row r="47" spans="1:17" x14ac:dyDescent="0.25">
      <c r="A47" s="76" t="s">
        <v>83</v>
      </c>
      <c r="B47" s="75">
        <f t="shared" ref="B47:Q47" si="11">IF(B6=0,0,B6/B$5)</f>
        <v>0</v>
      </c>
      <c r="C47" s="75">
        <f t="shared" si="11"/>
        <v>0</v>
      </c>
      <c r="D47" s="75">
        <f t="shared" si="11"/>
        <v>0</v>
      </c>
      <c r="E47" s="75">
        <f t="shared" si="11"/>
        <v>0</v>
      </c>
      <c r="F47" s="75">
        <f t="shared" si="11"/>
        <v>0</v>
      </c>
      <c r="G47" s="75">
        <f t="shared" si="11"/>
        <v>0</v>
      </c>
      <c r="H47" s="75">
        <f t="shared" si="11"/>
        <v>0</v>
      </c>
      <c r="I47" s="75">
        <f t="shared" si="11"/>
        <v>0</v>
      </c>
      <c r="J47" s="75">
        <f t="shared" si="11"/>
        <v>0</v>
      </c>
      <c r="K47" s="75">
        <f t="shared" si="11"/>
        <v>0</v>
      </c>
      <c r="L47" s="75">
        <f t="shared" si="11"/>
        <v>0</v>
      </c>
      <c r="M47" s="75">
        <f t="shared" si="11"/>
        <v>0</v>
      </c>
      <c r="N47" s="75">
        <f t="shared" si="11"/>
        <v>0</v>
      </c>
      <c r="O47" s="75">
        <f t="shared" si="11"/>
        <v>0</v>
      </c>
      <c r="P47" s="75">
        <f t="shared" si="11"/>
        <v>0</v>
      </c>
      <c r="Q47" s="75">
        <f t="shared" si="11"/>
        <v>0</v>
      </c>
    </row>
    <row r="48" spans="1:17" x14ac:dyDescent="0.25">
      <c r="A48" s="76" t="s">
        <v>82</v>
      </c>
      <c r="B48" s="75">
        <f t="shared" ref="B48:Q48" si="12">IF(B7=0,0,B7/B$5)</f>
        <v>0</v>
      </c>
      <c r="C48" s="75">
        <f t="shared" si="12"/>
        <v>0</v>
      </c>
      <c r="D48" s="75">
        <f t="shared" si="12"/>
        <v>0</v>
      </c>
      <c r="E48" s="75">
        <f t="shared" si="12"/>
        <v>0</v>
      </c>
      <c r="F48" s="75">
        <f t="shared" si="12"/>
        <v>0</v>
      </c>
      <c r="G48" s="75">
        <f t="shared" si="12"/>
        <v>0</v>
      </c>
      <c r="H48" s="75">
        <f t="shared" si="12"/>
        <v>0</v>
      </c>
      <c r="I48" s="75">
        <f t="shared" si="12"/>
        <v>0</v>
      </c>
      <c r="J48" s="75">
        <f t="shared" si="12"/>
        <v>0</v>
      </c>
      <c r="K48" s="75">
        <f t="shared" si="12"/>
        <v>0</v>
      </c>
      <c r="L48" s="75">
        <f t="shared" si="12"/>
        <v>0</v>
      </c>
      <c r="M48" s="75">
        <f t="shared" si="12"/>
        <v>0</v>
      </c>
      <c r="N48" s="75">
        <f t="shared" si="12"/>
        <v>0</v>
      </c>
      <c r="O48" s="75">
        <f t="shared" si="12"/>
        <v>0</v>
      </c>
      <c r="P48" s="75">
        <f t="shared" si="12"/>
        <v>0</v>
      </c>
      <c r="Q48" s="75">
        <f t="shared" si="12"/>
        <v>0</v>
      </c>
    </row>
    <row r="49" spans="1:17" x14ac:dyDescent="0.25">
      <c r="A49" s="76" t="s">
        <v>81</v>
      </c>
      <c r="B49" s="75">
        <f t="shared" ref="B49:Q49" si="13">IF(B8=0,0,B8/B$5)</f>
        <v>0</v>
      </c>
      <c r="C49" s="75">
        <f t="shared" si="13"/>
        <v>0</v>
      </c>
      <c r="D49" s="75">
        <f t="shared" si="13"/>
        <v>0</v>
      </c>
      <c r="E49" s="75">
        <f t="shared" si="13"/>
        <v>0</v>
      </c>
      <c r="F49" s="75">
        <f t="shared" si="13"/>
        <v>0</v>
      </c>
      <c r="G49" s="75">
        <f t="shared" si="13"/>
        <v>0</v>
      </c>
      <c r="H49" s="75">
        <f t="shared" si="13"/>
        <v>0</v>
      </c>
      <c r="I49" s="75">
        <f t="shared" si="13"/>
        <v>0</v>
      </c>
      <c r="J49" s="75">
        <f t="shared" si="13"/>
        <v>0</v>
      </c>
      <c r="K49" s="75">
        <f t="shared" si="13"/>
        <v>0</v>
      </c>
      <c r="L49" s="75">
        <f t="shared" si="13"/>
        <v>0</v>
      </c>
      <c r="M49" s="75">
        <f t="shared" si="13"/>
        <v>0</v>
      </c>
      <c r="N49" s="75">
        <f t="shared" si="13"/>
        <v>0</v>
      </c>
      <c r="O49" s="75">
        <f t="shared" si="13"/>
        <v>0</v>
      </c>
      <c r="P49" s="75">
        <f t="shared" si="13"/>
        <v>0</v>
      </c>
      <c r="Q49" s="75">
        <f t="shared" si="13"/>
        <v>0</v>
      </c>
    </row>
    <row r="50" spans="1:17" x14ac:dyDescent="0.25">
      <c r="A50" s="76" t="s">
        <v>80</v>
      </c>
      <c r="B50" s="75">
        <f t="shared" ref="B50:Q50" si="14">IF(B9=0,0,B9/B$5)</f>
        <v>0</v>
      </c>
      <c r="C50" s="75">
        <f t="shared" si="14"/>
        <v>0</v>
      </c>
      <c r="D50" s="75">
        <f t="shared" si="14"/>
        <v>0</v>
      </c>
      <c r="E50" s="75">
        <f t="shared" si="14"/>
        <v>0</v>
      </c>
      <c r="F50" s="75">
        <f t="shared" si="14"/>
        <v>0</v>
      </c>
      <c r="G50" s="75">
        <f t="shared" si="14"/>
        <v>0</v>
      </c>
      <c r="H50" s="75">
        <f t="shared" si="14"/>
        <v>0</v>
      </c>
      <c r="I50" s="75">
        <f t="shared" si="14"/>
        <v>0</v>
      </c>
      <c r="J50" s="75">
        <f t="shared" si="14"/>
        <v>0</v>
      </c>
      <c r="K50" s="75">
        <f t="shared" si="14"/>
        <v>0</v>
      </c>
      <c r="L50" s="75">
        <f t="shared" si="14"/>
        <v>0</v>
      </c>
      <c r="M50" s="75">
        <f t="shared" si="14"/>
        <v>0</v>
      </c>
      <c r="N50" s="75">
        <f t="shared" si="14"/>
        <v>0</v>
      </c>
      <c r="O50" s="75">
        <f t="shared" si="14"/>
        <v>0</v>
      </c>
      <c r="P50" s="75">
        <f t="shared" si="14"/>
        <v>0</v>
      </c>
      <c r="Q50" s="75">
        <f t="shared" si="14"/>
        <v>0</v>
      </c>
    </row>
    <row r="51" spans="1:17" x14ac:dyDescent="0.25">
      <c r="A51" s="76" t="s">
        <v>79</v>
      </c>
      <c r="B51" s="75">
        <f t="shared" ref="B51:Q51" si="15">IF(B10=0,0,B10/B$5)</f>
        <v>0</v>
      </c>
      <c r="C51" s="75">
        <f t="shared" si="15"/>
        <v>0</v>
      </c>
      <c r="D51" s="75">
        <f t="shared" si="15"/>
        <v>0</v>
      </c>
      <c r="E51" s="75">
        <f t="shared" si="15"/>
        <v>0</v>
      </c>
      <c r="F51" s="75">
        <f t="shared" si="15"/>
        <v>0</v>
      </c>
      <c r="G51" s="75">
        <f t="shared" si="15"/>
        <v>0</v>
      </c>
      <c r="H51" s="75">
        <f t="shared" si="15"/>
        <v>0</v>
      </c>
      <c r="I51" s="75">
        <f t="shared" si="15"/>
        <v>0</v>
      </c>
      <c r="J51" s="75">
        <f t="shared" si="15"/>
        <v>0</v>
      </c>
      <c r="K51" s="75">
        <f t="shared" si="15"/>
        <v>5.383385052411341E-3</v>
      </c>
      <c r="L51" s="75">
        <f t="shared" si="15"/>
        <v>3.7283931695169933E-3</v>
      </c>
      <c r="M51" s="75">
        <f t="shared" si="15"/>
        <v>5.029519344315005E-3</v>
      </c>
      <c r="N51" s="75">
        <f t="shared" si="15"/>
        <v>3.9629225813399456E-3</v>
      </c>
      <c r="O51" s="75">
        <f t="shared" si="15"/>
        <v>4.0982229534256998E-3</v>
      </c>
      <c r="P51" s="75">
        <f t="shared" si="15"/>
        <v>3.7061095741613794E-3</v>
      </c>
      <c r="Q51" s="75">
        <f t="shared" si="15"/>
        <v>4.0556420025851846E-3</v>
      </c>
    </row>
    <row r="52" spans="1:17" x14ac:dyDescent="0.25">
      <c r="A52" s="74" t="str">
        <f>$A$15</f>
        <v>Steam processes</v>
      </c>
      <c r="B52" s="73">
        <f t="shared" ref="B52:Q52" si="16">IF(B15=0,0,B15/B$5)</f>
        <v>0</v>
      </c>
      <c r="C52" s="73">
        <f t="shared" si="16"/>
        <v>0</v>
      </c>
      <c r="D52" s="73">
        <f t="shared" si="16"/>
        <v>0</v>
      </c>
      <c r="E52" s="73">
        <f t="shared" si="16"/>
        <v>0</v>
      </c>
      <c r="F52" s="73">
        <f t="shared" si="16"/>
        <v>0</v>
      </c>
      <c r="G52" s="73">
        <f t="shared" si="16"/>
        <v>0</v>
      </c>
      <c r="H52" s="73">
        <f t="shared" si="16"/>
        <v>0</v>
      </c>
      <c r="I52" s="73">
        <f t="shared" si="16"/>
        <v>0</v>
      </c>
      <c r="J52" s="73">
        <f t="shared" si="16"/>
        <v>0</v>
      </c>
      <c r="K52" s="73">
        <f t="shared" si="16"/>
        <v>0.95504826008797916</v>
      </c>
      <c r="L52" s="73">
        <f t="shared" si="16"/>
        <v>0.89527788184973234</v>
      </c>
      <c r="M52" s="73">
        <f t="shared" si="16"/>
        <v>0.79367045133961911</v>
      </c>
      <c r="N52" s="73">
        <f t="shared" si="16"/>
        <v>0.8938674529256313</v>
      </c>
      <c r="O52" s="73">
        <f t="shared" si="16"/>
        <v>0.87423461927027901</v>
      </c>
      <c r="P52" s="73">
        <f t="shared" si="16"/>
        <v>0.9017994027522741</v>
      </c>
      <c r="Q52" s="73">
        <f t="shared" si="16"/>
        <v>0.97813453058496291</v>
      </c>
    </row>
    <row r="53" spans="1:17" x14ac:dyDescent="0.25">
      <c r="A53" s="72" t="str">
        <f>$A$26</f>
        <v>Other energy use related</v>
      </c>
      <c r="B53" s="71">
        <f t="shared" ref="B53:Q53" si="17">IF(B26=0,0,B26/B$5)</f>
        <v>0</v>
      </c>
      <c r="C53" s="71">
        <f t="shared" si="17"/>
        <v>0</v>
      </c>
      <c r="D53" s="71">
        <f t="shared" si="17"/>
        <v>0</v>
      </c>
      <c r="E53" s="71">
        <f t="shared" si="17"/>
        <v>0</v>
      </c>
      <c r="F53" s="71">
        <f t="shared" si="17"/>
        <v>0</v>
      </c>
      <c r="G53" s="71">
        <f t="shared" si="17"/>
        <v>0</v>
      </c>
      <c r="H53" s="71">
        <f t="shared" si="17"/>
        <v>0</v>
      </c>
      <c r="I53" s="71">
        <f t="shared" si="17"/>
        <v>0</v>
      </c>
      <c r="J53" s="71">
        <f t="shared" si="17"/>
        <v>0</v>
      </c>
      <c r="K53" s="71">
        <f t="shared" si="17"/>
        <v>0</v>
      </c>
      <c r="L53" s="71">
        <f t="shared" si="17"/>
        <v>0</v>
      </c>
      <c r="M53" s="71">
        <f t="shared" si="17"/>
        <v>0</v>
      </c>
      <c r="N53" s="71">
        <f t="shared" si="17"/>
        <v>0</v>
      </c>
      <c r="O53" s="71">
        <f t="shared" si="17"/>
        <v>0</v>
      </c>
      <c r="P53" s="71">
        <f t="shared" si="17"/>
        <v>0</v>
      </c>
      <c r="Q53" s="71">
        <f t="shared" si="17"/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0.39997558519241921"/>
    <pageSetUpPr fitToPage="1"/>
  </sheetPr>
  <dimension ref="A1:Q66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355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B2" s="13"/>
    </row>
    <row r="3" spans="1:17" x14ac:dyDescent="0.25">
      <c r="A3" s="31" t="s">
        <v>78</v>
      </c>
      <c r="B3" s="46">
        <f>SUM(B4:B5)</f>
        <v>0</v>
      </c>
      <c r="C3" s="46">
        <f t="shared" ref="C3:Q3" si="0">SUM(C4:C5)</f>
        <v>0</v>
      </c>
      <c r="D3" s="46">
        <f t="shared" si="0"/>
        <v>0</v>
      </c>
      <c r="E3" s="46">
        <f t="shared" si="0"/>
        <v>0</v>
      </c>
      <c r="F3" s="46">
        <f t="shared" si="0"/>
        <v>0</v>
      </c>
      <c r="G3" s="46">
        <f t="shared" si="0"/>
        <v>0</v>
      </c>
      <c r="H3" s="46">
        <f t="shared" si="0"/>
        <v>0</v>
      </c>
      <c r="I3" s="46">
        <f t="shared" si="0"/>
        <v>0</v>
      </c>
      <c r="J3" s="46">
        <f t="shared" si="0"/>
        <v>0</v>
      </c>
      <c r="K3" s="46">
        <f t="shared" si="0"/>
        <v>0</v>
      </c>
      <c r="L3" s="46">
        <f t="shared" si="0"/>
        <v>0</v>
      </c>
      <c r="M3" s="46">
        <f t="shared" si="0"/>
        <v>0</v>
      </c>
      <c r="N3" s="46">
        <f t="shared" si="0"/>
        <v>0</v>
      </c>
      <c r="O3" s="46">
        <f t="shared" si="0"/>
        <v>0</v>
      </c>
      <c r="P3" s="46">
        <f t="shared" si="0"/>
        <v>0</v>
      </c>
      <c r="Q3" s="46">
        <f t="shared" si="0"/>
        <v>0</v>
      </c>
    </row>
    <row r="4" spans="1:17" x14ac:dyDescent="0.25">
      <c r="A4" s="110" t="s">
        <v>46</v>
      </c>
      <c r="B4" s="120">
        <v>0</v>
      </c>
      <c r="C4" s="120">
        <v>0</v>
      </c>
      <c r="D4" s="120">
        <v>0</v>
      </c>
      <c r="E4" s="120">
        <v>0</v>
      </c>
      <c r="F4" s="120">
        <v>0</v>
      </c>
      <c r="G4" s="120">
        <v>0</v>
      </c>
      <c r="H4" s="120">
        <v>0</v>
      </c>
      <c r="I4" s="120">
        <v>0</v>
      </c>
      <c r="J4" s="120">
        <v>0</v>
      </c>
      <c r="K4" s="120">
        <v>0</v>
      </c>
      <c r="L4" s="120">
        <v>0</v>
      </c>
      <c r="M4" s="120">
        <v>0</v>
      </c>
      <c r="N4" s="120">
        <v>0</v>
      </c>
      <c r="O4" s="120">
        <v>0</v>
      </c>
      <c r="P4" s="120">
        <v>0</v>
      </c>
      <c r="Q4" s="120">
        <v>0</v>
      </c>
    </row>
    <row r="5" spans="1:17" x14ac:dyDescent="0.25">
      <c r="A5" s="108" t="s">
        <v>45</v>
      </c>
      <c r="B5" s="118">
        <v>0</v>
      </c>
      <c r="C5" s="118">
        <v>0</v>
      </c>
      <c r="D5" s="118">
        <v>0</v>
      </c>
      <c r="E5" s="118">
        <v>0</v>
      </c>
      <c r="F5" s="118">
        <v>0</v>
      </c>
      <c r="G5" s="118">
        <v>0</v>
      </c>
      <c r="H5" s="118">
        <v>0</v>
      </c>
      <c r="I5" s="118">
        <v>0</v>
      </c>
      <c r="J5" s="118">
        <v>0</v>
      </c>
      <c r="K5" s="118">
        <v>0</v>
      </c>
      <c r="L5" s="118">
        <v>0</v>
      </c>
      <c r="M5" s="118">
        <v>0</v>
      </c>
      <c r="N5" s="118">
        <v>0</v>
      </c>
      <c r="O5" s="118">
        <v>0</v>
      </c>
      <c r="P5" s="118">
        <v>0</v>
      </c>
      <c r="Q5" s="118">
        <v>0</v>
      </c>
    </row>
    <row r="6" spans="1:17" x14ac:dyDescent="0.25">
      <c r="A6" s="123"/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122"/>
      <c r="N6" s="122"/>
      <c r="O6" s="122"/>
      <c r="P6" s="122"/>
      <c r="Q6" s="122"/>
    </row>
    <row r="7" spans="1:17" x14ac:dyDescent="0.25">
      <c r="A7" s="31" t="s">
        <v>111</v>
      </c>
      <c r="B7" s="46">
        <f>SUM(B8:B9)</f>
        <v>0</v>
      </c>
      <c r="C7" s="46">
        <f t="shared" ref="C7:Q7" si="1">SUM(C8:C9)</f>
        <v>0</v>
      </c>
      <c r="D7" s="46">
        <f t="shared" si="1"/>
        <v>0</v>
      </c>
      <c r="E7" s="46">
        <f t="shared" si="1"/>
        <v>0</v>
      </c>
      <c r="F7" s="46">
        <f t="shared" si="1"/>
        <v>0</v>
      </c>
      <c r="G7" s="46">
        <f t="shared" si="1"/>
        <v>0</v>
      </c>
      <c r="H7" s="46">
        <f t="shared" si="1"/>
        <v>0</v>
      </c>
      <c r="I7" s="46">
        <f t="shared" si="1"/>
        <v>0</v>
      </c>
      <c r="J7" s="46">
        <f t="shared" si="1"/>
        <v>0</v>
      </c>
      <c r="K7" s="46">
        <f t="shared" si="1"/>
        <v>0</v>
      </c>
      <c r="L7" s="46">
        <f t="shared" si="1"/>
        <v>0</v>
      </c>
      <c r="M7" s="46">
        <f t="shared" si="1"/>
        <v>0</v>
      </c>
      <c r="N7" s="46">
        <f t="shared" si="1"/>
        <v>0</v>
      </c>
      <c r="O7" s="46">
        <f t="shared" si="1"/>
        <v>0</v>
      </c>
      <c r="P7" s="46">
        <f t="shared" si="1"/>
        <v>0</v>
      </c>
      <c r="Q7" s="46">
        <f t="shared" si="1"/>
        <v>0</v>
      </c>
    </row>
    <row r="8" spans="1:17" x14ac:dyDescent="0.25">
      <c r="A8" s="110" t="s">
        <v>46</v>
      </c>
      <c r="B8" s="120">
        <v>0</v>
      </c>
      <c r="C8" s="120">
        <v>0</v>
      </c>
      <c r="D8" s="120">
        <v>0</v>
      </c>
      <c r="E8" s="120">
        <v>0</v>
      </c>
      <c r="F8" s="120">
        <v>0</v>
      </c>
      <c r="G8" s="120">
        <v>0</v>
      </c>
      <c r="H8" s="120">
        <v>0</v>
      </c>
      <c r="I8" s="120">
        <v>0</v>
      </c>
      <c r="J8" s="120">
        <v>0</v>
      </c>
      <c r="K8" s="120">
        <v>0</v>
      </c>
      <c r="L8" s="120">
        <v>0</v>
      </c>
      <c r="M8" s="120">
        <v>0</v>
      </c>
      <c r="N8" s="120">
        <v>0</v>
      </c>
      <c r="O8" s="120">
        <v>0</v>
      </c>
      <c r="P8" s="120">
        <v>0</v>
      </c>
      <c r="Q8" s="120">
        <v>0</v>
      </c>
    </row>
    <row r="9" spans="1:17" x14ac:dyDescent="0.25">
      <c r="A9" s="108" t="s">
        <v>45</v>
      </c>
      <c r="B9" s="118">
        <v>0</v>
      </c>
      <c r="C9" s="118">
        <v>0</v>
      </c>
      <c r="D9" s="118">
        <v>0</v>
      </c>
      <c r="E9" s="118">
        <v>0</v>
      </c>
      <c r="F9" s="118">
        <v>0</v>
      </c>
      <c r="G9" s="118">
        <v>0</v>
      </c>
      <c r="H9" s="118">
        <v>0</v>
      </c>
      <c r="I9" s="118">
        <v>0</v>
      </c>
      <c r="J9" s="118">
        <v>0</v>
      </c>
      <c r="K9" s="118">
        <v>0</v>
      </c>
      <c r="L9" s="118">
        <v>0</v>
      </c>
      <c r="M9" s="118">
        <v>0</v>
      </c>
      <c r="N9" s="118">
        <v>0</v>
      </c>
      <c r="O9" s="118">
        <v>0</v>
      </c>
      <c r="P9" s="118">
        <v>0</v>
      </c>
      <c r="Q9" s="118">
        <v>0</v>
      </c>
    </row>
    <row r="10" spans="1:17" x14ac:dyDescent="0.25">
      <c r="A10" s="123"/>
      <c r="B10" s="122"/>
      <c r="C10" s="122"/>
      <c r="D10" s="122"/>
      <c r="E10" s="122"/>
      <c r="F10" s="122"/>
      <c r="G10" s="122"/>
      <c r="H10" s="122"/>
      <c r="I10" s="122"/>
      <c r="J10" s="122"/>
      <c r="K10" s="122"/>
      <c r="L10" s="122"/>
      <c r="M10" s="122"/>
      <c r="N10" s="122"/>
      <c r="O10" s="122"/>
      <c r="P10" s="122"/>
      <c r="Q10" s="122"/>
    </row>
    <row r="11" spans="1:17" x14ac:dyDescent="0.25">
      <c r="A11" s="31" t="s">
        <v>110</v>
      </c>
      <c r="B11" s="46">
        <f t="shared" ref="B11:Q11" si="2">SUM(B12:B13)</f>
        <v>0</v>
      </c>
      <c r="C11" s="46">
        <f t="shared" si="2"/>
        <v>0</v>
      </c>
      <c r="D11" s="46">
        <f t="shared" si="2"/>
        <v>0</v>
      </c>
      <c r="E11" s="46">
        <f t="shared" si="2"/>
        <v>0</v>
      </c>
      <c r="F11" s="46">
        <f t="shared" si="2"/>
        <v>0</v>
      </c>
      <c r="G11" s="46">
        <f t="shared" si="2"/>
        <v>0</v>
      </c>
      <c r="H11" s="46">
        <f t="shared" si="2"/>
        <v>0</v>
      </c>
      <c r="I11" s="46">
        <f t="shared" si="2"/>
        <v>0</v>
      </c>
      <c r="J11" s="46">
        <f t="shared" si="2"/>
        <v>0</v>
      </c>
      <c r="K11" s="46">
        <f t="shared" si="2"/>
        <v>0</v>
      </c>
      <c r="L11" s="46">
        <f t="shared" si="2"/>
        <v>0</v>
      </c>
      <c r="M11" s="46">
        <f t="shared" si="2"/>
        <v>0</v>
      </c>
      <c r="N11" s="46">
        <f t="shared" si="2"/>
        <v>0</v>
      </c>
      <c r="O11" s="46">
        <f t="shared" si="2"/>
        <v>0</v>
      </c>
      <c r="P11" s="46">
        <f t="shared" si="2"/>
        <v>0</v>
      </c>
      <c r="Q11" s="46">
        <f t="shared" si="2"/>
        <v>0</v>
      </c>
    </row>
    <row r="12" spans="1:17" x14ac:dyDescent="0.25">
      <c r="A12" s="110" t="s">
        <v>46</v>
      </c>
      <c r="B12" s="120">
        <v>0</v>
      </c>
      <c r="C12" s="120">
        <v>0</v>
      </c>
      <c r="D12" s="120">
        <v>0</v>
      </c>
      <c r="E12" s="120">
        <v>0</v>
      </c>
      <c r="F12" s="120">
        <v>0</v>
      </c>
      <c r="G12" s="120">
        <v>0</v>
      </c>
      <c r="H12" s="120">
        <v>0</v>
      </c>
      <c r="I12" s="120">
        <v>0</v>
      </c>
      <c r="J12" s="120">
        <v>0</v>
      </c>
      <c r="K12" s="120">
        <v>0</v>
      </c>
      <c r="L12" s="120">
        <v>0</v>
      </c>
      <c r="M12" s="120">
        <v>0</v>
      </c>
      <c r="N12" s="120">
        <v>0</v>
      </c>
      <c r="O12" s="120">
        <v>0</v>
      </c>
      <c r="P12" s="120">
        <v>0</v>
      </c>
      <c r="Q12" s="120">
        <v>0</v>
      </c>
    </row>
    <row r="13" spans="1:17" x14ac:dyDescent="0.25">
      <c r="A13" s="108" t="s">
        <v>45</v>
      </c>
      <c r="B13" s="118">
        <v>0</v>
      </c>
      <c r="C13" s="118">
        <v>0</v>
      </c>
      <c r="D13" s="118">
        <v>0</v>
      </c>
      <c r="E13" s="118">
        <v>0</v>
      </c>
      <c r="F13" s="118">
        <v>0</v>
      </c>
      <c r="G13" s="118">
        <v>0</v>
      </c>
      <c r="H13" s="118">
        <v>0</v>
      </c>
      <c r="I13" s="118">
        <v>0</v>
      </c>
      <c r="J13" s="118">
        <v>0</v>
      </c>
      <c r="K13" s="118">
        <v>0</v>
      </c>
      <c r="L13" s="118">
        <v>0</v>
      </c>
      <c r="M13" s="118">
        <v>0</v>
      </c>
      <c r="N13" s="118">
        <v>0</v>
      </c>
      <c r="O13" s="118">
        <v>0</v>
      </c>
      <c r="P13" s="118">
        <v>0</v>
      </c>
      <c r="Q13" s="118">
        <v>0</v>
      </c>
    </row>
    <row r="14" spans="1:17" x14ac:dyDescent="0.25">
      <c r="A14" s="124" t="s">
        <v>109</v>
      </c>
      <c r="B14" s="38"/>
      <c r="C14" s="38">
        <f t="shared" ref="C14:Q14" si="3">SUM(C15:C16)</f>
        <v>0</v>
      </c>
      <c r="D14" s="38">
        <f t="shared" si="3"/>
        <v>0</v>
      </c>
      <c r="E14" s="38">
        <f t="shared" si="3"/>
        <v>0</v>
      </c>
      <c r="F14" s="38">
        <f t="shared" si="3"/>
        <v>0</v>
      </c>
      <c r="G14" s="38">
        <f t="shared" si="3"/>
        <v>0</v>
      </c>
      <c r="H14" s="38">
        <f t="shared" si="3"/>
        <v>0</v>
      </c>
      <c r="I14" s="38">
        <f t="shared" si="3"/>
        <v>0</v>
      </c>
      <c r="J14" s="38">
        <f t="shared" si="3"/>
        <v>0</v>
      </c>
      <c r="K14" s="38">
        <f t="shared" si="3"/>
        <v>0</v>
      </c>
      <c r="L14" s="38">
        <f t="shared" si="3"/>
        <v>0</v>
      </c>
      <c r="M14" s="38">
        <f t="shared" si="3"/>
        <v>0</v>
      </c>
      <c r="N14" s="38">
        <f t="shared" si="3"/>
        <v>0</v>
      </c>
      <c r="O14" s="38">
        <f t="shared" si="3"/>
        <v>0</v>
      </c>
      <c r="P14" s="38">
        <f t="shared" si="3"/>
        <v>0</v>
      </c>
      <c r="Q14" s="38">
        <f t="shared" si="3"/>
        <v>0</v>
      </c>
    </row>
    <row r="15" spans="1:17" x14ac:dyDescent="0.25">
      <c r="A15" s="121" t="s">
        <v>46</v>
      </c>
      <c r="B15" s="120"/>
      <c r="C15" s="120">
        <v>0</v>
      </c>
      <c r="D15" s="120">
        <v>0</v>
      </c>
      <c r="E15" s="120">
        <v>0</v>
      </c>
      <c r="F15" s="120">
        <v>0</v>
      </c>
      <c r="G15" s="120">
        <v>0</v>
      </c>
      <c r="H15" s="120">
        <v>0</v>
      </c>
      <c r="I15" s="120">
        <v>0</v>
      </c>
      <c r="J15" s="120">
        <v>0</v>
      </c>
      <c r="K15" s="120">
        <v>0</v>
      </c>
      <c r="L15" s="120">
        <v>0</v>
      </c>
      <c r="M15" s="120">
        <v>0</v>
      </c>
      <c r="N15" s="120">
        <v>0</v>
      </c>
      <c r="O15" s="120">
        <v>0</v>
      </c>
      <c r="P15" s="120">
        <v>0</v>
      </c>
      <c r="Q15" s="120">
        <v>0</v>
      </c>
    </row>
    <row r="16" spans="1:17" x14ac:dyDescent="0.25">
      <c r="A16" s="119" t="s">
        <v>45</v>
      </c>
      <c r="B16" s="118"/>
      <c r="C16" s="118">
        <v>0</v>
      </c>
      <c r="D16" s="118">
        <v>0</v>
      </c>
      <c r="E16" s="118">
        <v>0</v>
      </c>
      <c r="F16" s="118">
        <v>0</v>
      </c>
      <c r="G16" s="118">
        <v>0</v>
      </c>
      <c r="H16" s="118">
        <v>0</v>
      </c>
      <c r="I16" s="118">
        <v>0</v>
      </c>
      <c r="J16" s="118">
        <v>0</v>
      </c>
      <c r="K16" s="118">
        <v>0</v>
      </c>
      <c r="L16" s="118">
        <v>0</v>
      </c>
      <c r="M16" s="118">
        <v>0</v>
      </c>
      <c r="N16" s="118">
        <v>0</v>
      </c>
      <c r="O16" s="118">
        <v>0</v>
      </c>
      <c r="P16" s="118">
        <v>0</v>
      </c>
      <c r="Q16" s="118">
        <v>0</v>
      </c>
    </row>
    <row r="17" spans="1:17" x14ac:dyDescent="0.25">
      <c r="A17" s="124" t="s">
        <v>108</v>
      </c>
      <c r="B17" s="38"/>
      <c r="C17" s="38">
        <f t="shared" ref="C17:Q17" si="4">SUM(C18:C19)</f>
        <v>0</v>
      </c>
      <c r="D17" s="38">
        <f t="shared" si="4"/>
        <v>0</v>
      </c>
      <c r="E17" s="38">
        <f t="shared" si="4"/>
        <v>0</v>
      </c>
      <c r="F17" s="38">
        <f t="shared" si="4"/>
        <v>0</v>
      </c>
      <c r="G17" s="38">
        <f t="shared" si="4"/>
        <v>0</v>
      </c>
      <c r="H17" s="38">
        <f t="shared" si="4"/>
        <v>0</v>
      </c>
      <c r="I17" s="38">
        <f t="shared" si="4"/>
        <v>0</v>
      </c>
      <c r="J17" s="38">
        <f t="shared" si="4"/>
        <v>0</v>
      </c>
      <c r="K17" s="38">
        <f t="shared" si="4"/>
        <v>0</v>
      </c>
      <c r="L17" s="38">
        <f t="shared" si="4"/>
        <v>0</v>
      </c>
      <c r="M17" s="38">
        <f t="shared" si="4"/>
        <v>0</v>
      </c>
      <c r="N17" s="38">
        <f t="shared" si="4"/>
        <v>0</v>
      </c>
      <c r="O17" s="38">
        <f t="shared" si="4"/>
        <v>0</v>
      </c>
      <c r="P17" s="38">
        <f t="shared" si="4"/>
        <v>0</v>
      </c>
      <c r="Q17" s="38">
        <f t="shared" si="4"/>
        <v>0</v>
      </c>
    </row>
    <row r="18" spans="1:17" x14ac:dyDescent="0.25">
      <c r="A18" s="121" t="s">
        <v>46</v>
      </c>
      <c r="B18" s="120"/>
      <c r="C18" s="120">
        <f>B12+C15-C12</f>
        <v>0</v>
      </c>
      <c r="D18" s="120">
        <f t="shared" ref="D18:Q19" si="5">C12+D15-D12</f>
        <v>0</v>
      </c>
      <c r="E18" s="120">
        <f t="shared" si="5"/>
        <v>0</v>
      </c>
      <c r="F18" s="120">
        <f t="shared" si="5"/>
        <v>0</v>
      </c>
      <c r="G18" s="120">
        <f t="shared" si="5"/>
        <v>0</v>
      </c>
      <c r="H18" s="120">
        <f t="shared" si="5"/>
        <v>0</v>
      </c>
      <c r="I18" s="120">
        <f t="shared" si="5"/>
        <v>0</v>
      </c>
      <c r="J18" s="120">
        <f t="shared" si="5"/>
        <v>0</v>
      </c>
      <c r="K18" s="120">
        <f t="shared" si="5"/>
        <v>0</v>
      </c>
      <c r="L18" s="120">
        <f t="shared" si="5"/>
        <v>0</v>
      </c>
      <c r="M18" s="120">
        <f t="shared" si="5"/>
        <v>0</v>
      </c>
      <c r="N18" s="120">
        <f t="shared" si="5"/>
        <v>0</v>
      </c>
      <c r="O18" s="120">
        <f t="shared" si="5"/>
        <v>0</v>
      </c>
      <c r="P18" s="120">
        <f t="shared" si="5"/>
        <v>0</v>
      </c>
      <c r="Q18" s="120">
        <f t="shared" si="5"/>
        <v>0</v>
      </c>
    </row>
    <row r="19" spans="1:17" x14ac:dyDescent="0.25">
      <c r="A19" s="119" t="s">
        <v>45</v>
      </c>
      <c r="B19" s="118"/>
      <c r="C19" s="118">
        <f>B13+C16-C13</f>
        <v>0</v>
      </c>
      <c r="D19" s="118">
        <f t="shared" si="5"/>
        <v>0</v>
      </c>
      <c r="E19" s="118">
        <f t="shared" si="5"/>
        <v>0</v>
      </c>
      <c r="F19" s="118">
        <f t="shared" si="5"/>
        <v>0</v>
      </c>
      <c r="G19" s="118">
        <f t="shared" si="5"/>
        <v>0</v>
      </c>
      <c r="H19" s="118">
        <f t="shared" si="5"/>
        <v>0</v>
      </c>
      <c r="I19" s="118">
        <f t="shared" si="5"/>
        <v>0</v>
      </c>
      <c r="J19" s="118">
        <f t="shared" si="5"/>
        <v>0</v>
      </c>
      <c r="K19" s="118">
        <f t="shared" si="5"/>
        <v>0</v>
      </c>
      <c r="L19" s="118">
        <f t="shared" si="5"/>
        <v>0</v>
      </c>
      <c r="M19" s="118">
        <f t="shared" si="5"/>
        <v>0</v>
      </c>
      <c r="N19" s="118">
        <f t="shared" si="5"/>
        <v>0</v>
      </c>
      <c r="O19" s="118">
        <f t="shared" si="5"/>
        <v>0</v>
      </c>
      <c r="P19" s="118">
        <f t="shared" si="5"/>
        <v>0</v>
      </c>
      <c r="Q19" s="118">
        <f t="shared" si="5"/>
        <v>0</v>
      </c>
    </row>
    <row r="20" spans="1:17" x14ac:dyDescent="0.25">
      <c r="A20" s="31" t="s">
        <v>107</v>
      </c>
      <c r="B20" s="46">
        <f t="shared" ref="B20:Q20" si="6">SUM(B21:B22)</f>
        <v>0</v>
      </c>
      <c r="C20" s="46">
        <f t="shared" si="6"/>
        <v>0</v>
      </c>
      <c r="D20" s="46">
        <f t="shared" si="6"/>
        <v>0</v>
      </c>
      <c r="E20" s="46">
        <f t="shared" si="6"/>
        <v>0</v>
      </c>
      <c r="F20" s="46">
        <f t="shared" si="6"/>
        <v>0</v>
      </c>
      <c r="G20" s="46">
        <f t="shared" si="6"/>
        <v>0</v>
      </c>
      <c r="H20" s="46">
        <f t="shared" si="6"/>
        <v>0</v>
      </c>
      <c r="I20" s="46">
        <f t="shared" si="6"/>
        <v>0</v>
      </c>
      <c r="J20" s="46">
        <f t="shared" si="6"/>
        <v>0</v>
      </c>
      <c r="K20" s="46">
        <f t="shared" si="6"/>
        <v>0</v>
      </c>
      <c r="L20" s="46">
        <f t="shared" si="6"/>
        <v>0</v>
      </c>
      <c r="M20" s="46">
        <f t="shared" si="6"/>
        <v>0</v>
      </c>
      <c r="N20" s="46">
        <f t="shared" si="6"/>
        <v>0</v>
      </c>
      <c r="O20" s="46">
        <f t="shared" si="6"/>
        <v>0</v>
      </c>
      <c r="P20" s="46">
        <f t="shared" si="6"/>
        <v>0</v>
      </c>
      <c r="Q20" s="46">
        <f t="shared" si="6"/>
        <v>0</v>
      </c>
    </row>
    <row r="21" spans="1:17" x14ac:dyDescent="0.25">
      <c r="A21" s="110" t="s">
        <v>46</v>
      </c>
      <c r="B21" s="120">
        <f>B12-B8</f>
        <v>0</v>
      </c>
      <c r="C21" s="120">
        <f t="shared" ref="C21:Q21" si="7">C12-C8</f>
        <v>0</v>
      </c>
      <c r="D21" s="120">
        <f t="shared" si="7"/>
        <v>0</v>
      </c>
      <c r="E21" s="120">
        <f t="shared" si="7"/>
        <v>0</v>
      </c>
      <c r="F21" s="120">
        <f t="shared" si="7"/>
        <v>0</v>
      </c>
      <c r="G21" s="120">
        <f t="shared" si="7"/>
        <v>0</v>
      </c>
      <c r="H21" s="120">
        <f t="shared" si="7"/>
        <v>0</v>
      </c>
      <c r="I21" s="120">
        <f t="shared" si="7"/>
        <v>0</v>
      </c>
      <c r="J21" s="120">
        <f t="shared" si="7"/>
        <v>0</v>
      </c>
      <c r="K21" s="120">
        <f t="shared" si="7"/>
        <v>0</v>
      </c>
      <c r="L21" s="120">
        <f t="shared" si="7"/>
        <v>0</v>
      </c>
      <c r="M21" s="120">
        <f t="shared" si="7"/>
        <v>0</v>
      </c>
      <c r="N21" s="120">
        <f t="shared" si="7"/>
        <v>0</v>
      </c>
      <c r="O21" s="120">
        <f t="shared" si="7"/>
        <v>0</v>
      </c>
      <c r="P21" s="120">
        <f t="shared" si="7"/>
        <v>0</v>
      </c>
      <c r="Q21" s="120">
        <f t="shared" si="7"/>
        <v>0</v>
      </c>
    </row>
    <row r="22" spans="1:17" x14ac:dyDescent="0.25">
      <c r="A22" s="108" t="s">
        <v>45</v>
      </c>
      <c r="B22" s="118">
        <f>B13-B9</f>
        <v>0</v>
      </c>
      <c r="C22" s="118">
        <f t="shared" ref="C22:Q22" si="8">C13-C9</f>
        <v>0</v>
      </c>
      <c r="D22" s="118">
        <f t="shared" si="8"/>
        <v>0</v>
      </c>
      <c r="E22" s="118">
        <f t="shared" si="8"/>
        <v>0</v>
      </c>
      <c r="F22" s="118">
        <f t="shared" si="8"/>
        <v>0</v>
      </c>
      <c r="G22" s="118">
        <f t="shared" si="8"/>
        <v>0</v>
      </c>
      <c r="H22" s="118">
        <f t="shared" si="8"/>
        <v>0</v>
      </c>
      <c r="I22" s="118">
        <f t="shared" si="8"/>
        <v>0</v>
      </c>
      <c r="J22" s="118">
        <f t="shared" si="8"/>
        <v>0</v>
      </c>
      <c r="K22" s="118">
        <f t="shared" si="8"/>
        <v>0</v>
      </c>
      <c r="L22" s="118">
        <f t="shared" si="8"/>
        <v>0</v>
      </c>
      <c r="M22" s="118">
        <f t="shared" si="8"/>
        <v>0</v>
      </c>
      <c r="N22" s="118">
        <f t="shared" si="8"/>
        <v>0</v>
      </c>
      <c r="O22" s="118">
        <f t="shared" si="8"/>
        <v>0</v>
      </c>
      <c r="P22" s="118">
        <f t="shared" si="8"/>
        <v>0</v>
      </c>
      <c r="Q22" s="118">
        <f t="shared" si="8"/>
        <v>0</v>
      </c>
    </row>
    <row r="23" spans="1:17" x14ac:dyDescent="0.25">
      <c r="A23" s="123"/>
      <c r="B23" s="122"/>
      <c r="C23" s="122"/>
      <c r="D23" s="122"/>
      <c r="E23" s="122"/>
      <c r="F23" s="122"/>
      <c r="G23" s="122"/>
      <c r="H23" s="122"/>
      <c r="I23" s="122"/>
      <c r="J23" s="122"/>
      <c r="K23" s="122"/>
      <c r="L23" s="122"/>
      <c r="M23" s="122"/>
      <c r="N23" s="122"/>
      <c r="O23" s="122"/>
      <c r="P23" s="122"/>
      <c r="Q23" s="122"/>
    </row>
    <row r="24" spans="1:17" x14ac:dyDescent="0.25">
      <c r="A24" s="31" t="s">
        <v>77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</row>
    <row r="25" spans="1:17" x14ac:dyDescent="0.25">
      <c r="A25" s="50" t="s">
        <v>69</v>
      </c>
      <c r="B25" s="38">
        <v>0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8">
        <v>0</v>
      </c>
      <c r="M25" s="38">
        <v>0</v>
      </c>
      <c r="N25" s="38">
        <v>0</v>
      </c>
      <c r="O25" s="38">
        <v>0</v>
      </c>
      <c r="P25" s="38">
        <v>0</v>
      </c>
      <c r="Q25" s="38">
        <v>0</v>
      </c>
    </row>
    <row r="26" spans="1:17" x14ac:dyDescent="0.25">
      <c r="A26" s="55" t="s">
        <v>33</v>
      </c>
      <c r="B26" s="54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>
        <v>0</v>
      </c>
      <c r="P26" s="54">
        <v>0</v>
      </c>
      <c r="Q26" s="54">
        <v>0</v>
      </c>
    </row>
    <row r="27" spans="1:17" x14ac:dyDescent="0.25">
      <c r="A27" s="53" t="s">
        <v>48</v>
      </c>
      <c r="B27" s="51">
        <v>0</v>
      </c>
      <c r="C27" s="51">
        <v>0</v>
      </c>
      <c r="D27" s="51">
        <v>0</v>
      </c>
      <c r="E27" s="51">
        <v>0</v>
      </c>
      <c r="F27" s="51">
        <v>0</v>
      </c>
      <c r="G27" s="51">
        <v>0</v>
      </c>
      <c r="H27" s="51">
        <v>0</v>
      </c>
      <c r="I27" s="51">
        <v>0</v>
      </c>
      <c r="J27" s="51">
        <v>0</v>
      </c>
      <c r="K27" s="51">
        <v>0</v>
      </c>
      <c r="L27" s="51">
        <v>0</v>
      </c>
      <c r="M27" s="51">
        <v>0</v>
      </c>
      <c r="N27" s="51">
        <v>0</v>
      </c>
      <c r="O27" s="51">
        <v>0</v>
      </c>
      <c r="P27" s="51">
        <v>0</v>
      </c>
      <c r="Q27" s="51">
        <v>0</v>
      </c>
    </row>
    <row r="28" spans="1:17" x14ac:dyDescent="0.25">
      <c r="A28" s="53" t="s">
        <v>47</v>
      </c>
      <c r="B28" s="51">
        <v>0</v>
      </c>
      <c r="C28" s="51">
        <v>0</v>
      </c>
      <c r="D28" s="51">
        <v>0</v>
      </c>
      <c r="E28" s="51">
        <v>0</v>
      </c>
      <c r="F28" s="51">
        <v>0</v>
      </c>
      <c r="G28" s="51">
        <v>0</v>
      </c>
      <c r="H28" s="51">
        <v>0</v>
      </c>
      <c r="I28" s="51">
        <v>0</v>
      </c>
      <c r="J28" s="51">
        <v>0</v>
      </c>
      <c r="K28" s="51">
        <v>0</v>
      </c>
      <c r="L28" s="51">
        <v>0</v>
      </c>
      <c r="M28" s="51">
        <v>0</v>
      </c>
      <c r="N28" s="51">
        <v>0</v>
      </c>
      <c r="O28" s="51">
        <v>0</v>
      </c>
      <c r="P28" s="51">
        <v>0</v>
      </c>
      <c r="Q28" s="51">
        <v>0</v>
      </c>
    </row>
    <row r="29" spans="1:17" x14ac:dyDescent="0.25">
      <c r="A29" s="52" t="s">
        <v>32</v>
      </c>
      <c r="B29" s="51">
        <v>0</v>
      </c>
      <c r="C29" s="51">
        <v>0</v>
      </c>
      <c r="D29" s="51">
        <v>0</v>
      </c>
      <c r="E29" s="51">
        <v>0</v>
      </c>
      <c r="F29" s="51">
        <v>0</v>
      </c>
      <c r="G29" s="51">
        <v>0</v>
      </c>
      <c r="H29" s="51">
        <v>0</v>
      </c>
      <c r="I29" s="51">
        <v>0</v>
      </c>
      <c r="J29" s="51">
        <v>0</v>
      </c>
      <c r="K29" s="51">
        <v>0</v>
      </c>
      <c r="L29" s="51">
        <v>0</v>
      </c>
      <c r="M29" s="51">
        <v>0</v>
      </c>
      <c r="N29" s="51">
        <v>0</v>
      </c>
      <c r="O29" s="51">
        <v>0</v>
      </c>
      <c r="P29" s="51">
        <v>0</v>
      </c>
      <c r="Q29" s="51">
        <v>0</v>
      </c>
    </row>
    <row r="30" spans="1:17" x14ac:dyDescent="0.25">
      <c r="A30" s="53" t="s">
        <v>31</v>
      </c>
      <c r="B30" s="51">
        <v>0</v>
      </c>
      <c r="C30" s="51">
        <v>0</v>
      </c>
      <c r="D30" s="51">
        <v>0</v>
      </c>
      <c r="E30" s="51">
        <v>0</v>
      </c>
      <c r="F30" s="51">
        <v>0</v>
      </c>
      <c r="G30" s="51">
        <v>0</v>
      </c>
      <c r="H30" s="51">
        <v>0</v>
      </c>
      <c r="I30" s="51">
        <v>0</v>
      </c>
      <c r="J30" s="51">
        <v>0</v>
      </c>
      <c r="K30" s="51">
        <v>0</v>
      </c>
      <c r="L30" s="51">
        <v>0</v>
      </c>
      <c r="M30" s="51">
        <v>0</v>
      </c>
      <c r="N30" s="51">
        <v>0</v>
      </c>
      <c r="O30" s="51">
        <v>0</v>
      </c>
      <c r="P30" s="51">
        <v>0</v>
      </c>
      <c r="Q30" s="51">
        <v>0</v>
      </c>
    </row>
    <row r="31" spans="1:17" x14ac:dyDescent="0.25">
      <c r="A31" s="53" t="s">
        <v>30</v>
      </c>
      <c r="B31" s="51">
        <v>0</v>
      </c>
      <c r="C31" s="51">
        <v>0</v>
      </c>
      <c r="D31" s="51">
        <v>0</v>
      </c>
      <c r="E31" s="51">
        <v>0</v>
      </c>
      <c r="F31" s="51">
        <v>0</v>
      </c>
      <c r="G31" s="51">
        <v>0</v>
      </c>
      <c r="H31" s="51">
        <v>0</v>
      </c>
      <c r="I31" s="51">
        <v>0</v>
      </c>
      <c r="J31" s="51">
        <v>0</v>
      </c>
      <c r="K31" s="51">
        <v>0</v>
      </c>
      <c r="L31" s="51">
        <v>0</v>
      </c>
      <c r="M31" s="51">
        <v>0</v>
      </c>
      <c r="N31" s="51">
        <v>0</v>
      </c>
      <c r="O31" s="51">
        <v>0</v>
      </c>
      <c r="P31" s="51">
        <v>0</v>
      </c>
      <c r="Q31" s="51">
        <v>0</v>
      </c>
    </row>
    <row r="32" spans="1:17" x14ac:dyDescent="0.25">
      <c r="A32" s="53" t="s">
        <v>76</v>
      </c>
      <c r="B32" s="51">
        <v>0</v>
      </c>
      <c r="C32" s="51">
        <v>0</v>
      </c>
      <c r="D32" s="51">
        <v>0</v>
      </c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0</v>
      </c>
      <c r="Q32" s="51">
        <v>0</v>
      </c>
    </row>
    <row r="33" spans="1:17" x14ac:dyDescent="0.25">
      <c r="A33" s="53" t="s">
        <v>29</v>
      </c>
      <c r="B33" s="51">
        <v>0</v>
      </c>
      <c r="C33" s="51">
        <v>0</v>
      </c>
      <c r="D33" s="51">
        <v>0</v>
      </c>
      <c r="E33" s="51">
        <v>0</v>
      </c>
      <c r="F33" s="51">
        <v>0</v>
      </c>
      <c r="G33" s="51">
        <v>0</v>
      </c>
      <c r="H33" s="51">
        <v>0</v>
      </c>
      <c r="I33" s="51">
        <v>0</v>
      </c>
      <c r="J33" s="51">
        <v>0</v>
      </c>
      <c r="K33" s="51">
        <v>0</v>
      </c>
      <c r="L33" s="51">
        <v>0</v>
      </c>
      <c r="M33" s="51">
        <v>0</v>
      </c>
      <c r="N33" s="51">
        <v>0</v>
      </c>
      <c r="O33" s="51">
        <v>0</v>
      </c>
      <c r="P33" s="51">
        <v>0</v>
      </c>
      <c r="Q33" s="51">
        <v>0</v>
      </c>
    </row>
    <row r="34" spans="1:17" x14ac:dyDescent="0.25">
      <c r="A34" s="53" t="s">
        <v>28</v>
      </c>
      <c r="B34" s="51">
        <v>0</v>
      </c>
      <c r="C34" s="51">
        <v>0</v>
      </c>
      <c r="D34" s="51">
        <v>0</v>
      </c>
      <c r="E34" s="51">
        <v>0</v>
      </c>
      <c r="F34" s="51">
        <v>0</v>
      </c>
      <c r="G34" s="51">
        <v>0</v>
      </c>
      <c r="H34" s="51">
        <v>0</v>
      </c>
      <c r="I34" s="51">
        <v>0</v>
      </c>
      <c r="J34" s="51">
        <v>0</v>
      </c>
      <c r="K34" s="51">
        <v>0</v>
      </c>
      <c r="L34" s="51">
        <v>0</v>
      </c>
      <c r="M34" s="51">
        <v>0</v>
      </c>
      <c r="N34" s="51">
        <v>0</v>
      </c>
      <c r="O34" s="51">
        <v>0</v>
      </c>
      <c r="P34" s="51">
        <v>0</v>
      </c>
      <c r="Q34" s="51">
        <v>0</v>
      </c>
    </row>
    <row r="35" spans="1:17" x14ac:dyDescent="0.25">
      <c r="A35" s="52" t="s">
        <v>27</v>
      </c>
      <c r="B35" s="51">
        <v>0</v>
      </c>
      <c r="C35" s="51">
        <v>0</v>
      </c>
      <c r="D35" s="51">
        <v>0</v>
      </c>
      <c r="E35" s="51">
        <v>0</v>
      </c>
      <c r="F35" s="51">
        <v>0</v>
      </c>
      <c r="G35" s="51">
        <v>0</v>
      </c>
      <c r="H35" s="51">
        <v>0</v>
      </c>
      <c r="I35" s="51">
        <v>0</v>
      </c>
      <c r="J35" s="51">
        <v>0</v>
      </c>
      <c r="K35" s="51">
        <v>0</v>
      </c>
      <c r="L35" s="51">
        <v>0</v>
      </c>
      <c r="M35" s="51">
        <v>0</v>
      </c>
      <c r="N35" s="51">
        <v>0</v>
      </c>
      <c r="O35" s="51">
        <v>0</v>
      </c>
      <c r="P35" s="51">
        <v>0</v>
      </c>
      <c r="Q35" s="51">
        <v>0</v>
      </c>
    </row>
    <row r="36" spans="1:17" x14ac:dyDescent="0.25">
      <c r="A36" s="53" t="s">
        <v>66</v>
      </c>
      <c r="B36" s="51">
        <v>0</v>
      </c>
      <c r="C36" s="51">
        <v>0</v>
      </c>
      <c r="D36" s="51">
        <v>0</v>
      </c>
      <c r="E36" s="51">
        <v>0</v>
      </c>
      <c r="F36" s="51">
        <v>0</v>
      </c>
      <c r="G36" s="51">
        <v>0</v>
      </c>
      <c r="H36" s="51">
        <v>0</v>
      </c>
      <c r="I36" s="51">
        <v>0</v>
      </c>
      <c r="J36" s="51">
        <v>0</v>
      </c>
      <c r="K36" s="51">
        <v>0</v>
      </c>
      <c r="L36" s="51">
        <v>0</v>
      </c>
      <c r="M36" s="51">
        <v>0</v>
      </c>
      <c r="N36" s="51">
        <v>0</v>
      </c>
      <c r="O36" s="51">
        <v>0</v>
      </c>
      <c r="P36" s="51">
        <v>0</v>
      </c>
      <c r="Q36" s="51">
        <v>0</v>
      </c>
    </row>
    <row r="37" spans="1:17" x14ac:dyDescent="0.25">
      <c r="A37" s="53" t="s">
        <v>25</v>
      </c>
      <c r="B37" s="51">
        <v>0</v>
      </c>
      <c r="C37" s="51">
        <v>0</v>
      </c>
      <c r="D37" s="51">
        <v>0</v>
      </c>
      <c r="E37" s="51">
        <v>0</v>
      </c>
      <c r="F37" s="51">
        <v>0</v>
      </c>
      <c r="G37" s="51">
        <v>0</v>
      </c>
      <c r="H37" s="51">
        <v>0</v>
      </c>
      <c r="I37" s="51">
        <v>0</v>
      </c>
      <c r="J37" s="51">
        <v>0</v>
      </c>
      <c r="K37" s="51">
        <v>0</v>
      </c>
      <c r="L37" s="51">
        <v>0</v>
      </c>
      <c r="M37" s="51">
        <v>0</v>
      </c>
      <c r="N37" s="51">
        <v>0</v>
      </c>
      <c r="O37" s="51">
        <v>0</v>
      </c>
      <c r="P37" s="51">
        <v>0</v>
      </c>
      <c r="Q37" s="51">
        <v>0</v>
      </c>
    </row>
    <row r="38" spans="1:17" x14ac:dyDescent="0.25">
      <c r="A38" s="52" t="s">
        <v>24</v>
      </c>
      <c r="B38" s="51">
        <v>0</v>
      </c>
      <c r="C38" s="51">
        <v>0</v>
      </c>
      <c r="D38" s="51">
        <v>0</v>
      </c>
      <c r="E38" s="51">
        <v>0</v>
      </c>
      <c r="F38" s="51">
        <v>0</v>
      </c>
      <c r="G38" s="51">
        <v>0</v>
      </c>
      <c r="H38" s="51">
        <v>0</v>
      </c>
      <c r="I38" s="51">
        <v>0</v>
      </c>
      <c r="J38" s="51">
        <v>0</v>
      </c>
      <c r="K38" s="51">
        <v>0</v>
      </c>
      <c r="L38" s="51">
        <v>0</v>
      </c>
      <c r="M38" s="51">
        <v>0</v>
      </c>
      <c r="N38" s="51">
        <v>0</v>
      </c>
      <c r="O38" s="51">
        <v>0</v>
      </c>
      <c r="P38" s="51">
        <v>0</v>
      </c>
      <c r="Q38" s="51">
        <v>0</v>
      </c>
    </row>
    <row r="39" spans="1:17" x14ac:dyDescent="0.25">
      <c r="A39" s="53" t="s">
        <v>23</v>
      </c>
      <c r="B39" s="51">
        <v>0</v>
      </c>
      <c r="C39" s="51">
        <v>0</v>
      </c>
      <c r="D39" s="51">
        <v>0</v>
      </c>
      <c r="E39" s="51">
        <v>0</v>
      </c>
      <c r="F39" s="51">
        <v>0</v>
      </c>
      <c r="G39" s="51">
        <v>0</v>
      </c>
      <c r="H39" s="51">
        <v>0</v>
      </c>
      <c r="I39" s="51">
        <v>0</v>
      </c>
      <c r="J39" s="51">
        <v>0</v>
      </c>
      <c r="K39" s="51">
        <v>0</v>
      </c>
      <c r="L39" s="51">
        <v>0</v>
      </c>
      <c r="M39" s="51">
        <v>0</v>
      </c>
      <c r="N39" s="51">
        <v>0</v>
      </c>
      <c r="O39" s="51">
        <v>0</v>
      </c>
      <c r="P39" s="51">
        <v>0</v>
      </c>
      <c r="Q39" s="51">
        <v>0</v>
      </c>
    </row>
    <row r="40" spans="1:17" x14ac:dyDescent="0.25">
      <c r="A40" s="53" t="s">
        <v>74</v>
      </c>
      <c r="B40" s="51">
        <v>0</v>
      </c>
      <c r="C40" s="51">
        <v>0</v>
      </c>
      <c r="D40" s="51">
        <v>0</v>
      </c>
      <c r="E40" s="51">
        <v>0</v>
      </c>
      <c r="F40" s="51">
        <v>0</v>
      </c>
      <c r="G40" s="51">
        <v>0</v>
      </c>
      <c r="H40" s="51">
        <v>0</v>
      </c>
      <c r="I40" s="51">
        <v>0</v>
      </c>
      <c r="J40" s="51">
        <v>0</v>
      </c>
      <c r="K40" s="51">
        <v>0</v>
      </c>
      <c r="L40" s="51">
        <v>0</v>
      </c>
      <c r="M40" s="51">
        <v>0</v>
      </c>
      <c r="N40" s="51">
        <v>0</v>
      </c>
      <c r="O40" s="51">
        <v>0</v>
      </c>
      <c r="P40" s="51">
        <v>0</v>
      </c>
      <c r="Q40" s="51">
        <v>0</v>
      </c>
    </row>
    <row r="41" spans="1:17" x14ac:dyDescent="0.25">
      <c r="A41" s="53" t="s">
        <v>73</v>
      </c>
      <c r="B41" s="51">
        <v>0</v>
      </c>
      <c r="C41" s="51">
        <v>0</v>
      </c>
      <c r="D41" s="51">
        <v>0</v>
      </c>
      <c r="E41" s="51">
        <v>0</v>
      </c>
      <c r="F41" s="51">
        <v>0</v>
      </c>
      <c r="G41" s="51">
        <v>0</v>
      </c>
      <c r="H41" s="51">
        <v>0</v>
      </c>
      <c r="I41" s="51">
        <v>0</v>
      </c>
      <c r="J41" s="51">
        <v>0</v>
      </c>
      <c r="K41" s="51">
        <v>0</v>
      </c>
      <c r="L41" s="51">
        <v>0</v>
      </c>
      <c r="M41" s="51">
        <v>0</v>
      </c>
      <c r="N41" s="51">
        <v>0</v>
      </c>
      <c r="O41" s="51">
        <v>0</v>
      </c>
      <c r="P41" s="51">
        <v>0</v>
      </c>
      <c r="Q41" s="51">
        <v>0</v>
      </c>
    </row>
    <row r="42" spans="1:17" x14ac:dyDescent="0.25">
      <c r="A42" s="53" t="s">
        <v>72</v>
      </c>
      <c r="B42" s="51">
        <v>0</v>
      </c>
      <c r="C42" s="51">
        <v>0</v>
      </c>
      <c r="D42" s="51">
        <v>0</v>
      </c>
      <c r="E42" s="51">
        <v>0</v>
      </c>
      <c r="F42" s="51">
        <v>0</v>
      </c>
      <c r="G42" s="51">
        <v>0</v>
      </c>
      <c r="H42" s="51">
        <v>0</v>
      </c>
      <c r="I42" s="51">
        <v>0</v>
      </c>
      <c r="J42" s="51">
        <v>0</v>
      </c>
      <c r="K42" s="51">
        <v>0</v>
      </c>
      <c r="L42" s="51">
        <v>0</v>
      </c>
      <c r="M42" s="51">
        <v>0</v>
      </c>
      <c r="N42" s="51">
        <v>0</v>
      </c>
      <c r="O42" s="51">
        <v>0</v>
      </c>
      <c r="P42" s="51">
        <v>0</v>
      </c>
      <c r="Q42" s="51">
        <v>0</v>
      </c>
    </row>
    <row r="43" spans="1:17" x14ac:dyDescent="0.25">
      <c r="A43" s="53" t="s">
        <v>71</v>
      </c>
      <c r="B43" s="51">
        <v>0</v>
      </c>
      <c r="C43" s="51">
        <v>0</v>
      </c>
      <c r="D43" s="51">
        <v>0</v>
      </c>
      <c r="E43" s="51">
        <v>0</v>
      </c>
      <c r="F43" s="51">
        <v>0</v>
      </c>
      <c r="G43" s="51">
        <v>0</v>
      </c>
      <c r="H43" s="51">
        <v>0</v>
      </c>
      <c r="I43" s="51">
        <v>0</v>
      </c>
      <c r="J43" s="51">
        <v>0</v>
      </c>
      <c r="K43" s="51">
        <v>0</v>
      </c>
      <c r="L43" s="51">
        <v>0</v>
      </c>
      <c r="M43" s="51">
        <v>0</v>
      </c>
      <c r="N43" s="51">
        <v>0</v>
      </c>
      <c r="O43" s="51">
        <v>0</v>
      </c>
      <c r="P43" s="51">
        <v>0</v>
      </c>
      <c r="Q43" s="51">
        <v>0</v>
      </c>
    </row>
    <row r="44" spans="1:17" x14ac:dyDescent="0.25">
      <c r="A44" s="52" t="s">
        <v>22</v>
      </c>
      <c r="B44" s="51">
        <v>0</v>
      </c>
      <c r="C44" s="51">
        <v>0</v>
      </c>
      <c r="D44" s="51">
        <v>0</v>
      </c>
      <c r="E44" s="51">
        <v>0</v>
      </c>
      <c r="F44" s="51">
        <v>0</v>
      </c>
      <c r="G44" s="51">
        <v>0</v>
      </c>
      <c r="H44" s="51">
        <v>0</v>
      </c>
      <c r="I44" s="51">
        <v>0</v>
      </c>
      <c r="J44" s="51">
        <v>0</v>
      </c>
      <c r="K44" s="51">
        <v>0</v>
      </c>
      <c r="L44" s="51">
        <v>0</v>
      </c>
      <c r="M44" s="51">
        <v>0</v>
      </c>
      <c r="N44" s="51">
        <v>0</v>
      </c>
      <c r="O44" s="51">
        <v>0</v>
      </c>
      <c r="P44" s="51">
        <v>0</v>
      </c>
      <c r="Q44" s="51">
        <v>0</v>
      </c>
    </row>
    <row r="45" spans="1:17" x14ac:dyDescent="0.25">
      <c r="A45" s="63" t="s">
        <v>21</v>
      </c>
      <c r="B45" s="62">
        <v>0</v>
      </c>
      <c r="C45" s="62">
        <v>0</v>
      </c>
      <c r="D45" s="62">
        <v>0</v>
      </c>
      <c r="E45" s="62">
        <v>0</v>
      </c>
      <c r="F45" s="62">
        <v>0</v>
      </c>
      <c r="G45" s="62">
        <v>0</v>
      </c>
      <c r="H45" s="62">
        <v>0</v>
      </c>
      <c r="I45" s="62">
        <v>0</v>
      </c>
      <c r="J45" s="62">
        <v>0</v>
      </c>
      <c r="K45" s="62">
        <v>0</v>
      </c>
      <c r="L45" s="62">
        <v>0</v>
      </c>
      <c r="M45" s="62">
        <v>0</v>
      </c>
      <c r="N45" s="62">
        <v>0</v>
      </c>
      <c r="O45" s="62">
        <v>0</v>
      </c>
      <c r="P45" s="62">
        <v>0</v>
      </c>
      <c r="Q45" s="62">
        <v>0</v>
      </c>
    </row>
    <row r="46" spans="1:17" x14ac:dyDescent="0.25">
      <c r="A46" s="50" t="s">
        <v>105</v>
      </c>
      <c r="B46" s="38">
        <f t="shared" ref="B46:Q46" si="9">SUM(B47:B48)</f>
        <v>0</v>
      </c>
      <c r="C46" s="38">
        <f t="shared" si="9"/>
        <v>0</v>
      </c>
      <c r="D46" s="38">
        <f t="shared" si="9"/>
        <v>0</v>
      </c>
      <c r="E46" s="38">
        <f t="shared" si="9"/>
        <v>0</v>
      </c>
      <c r="F46" s="38">
        <f t="shared" si="9"/>
        <v>0</v>
      </c>
      <c r="G46" s="38">
        <f t="shared" si="9"/>
        <v>0</v>
      </c>
      <c r="H46" s="38">
        <f t="shared" si="9"/>
        <v>0</v>
      </c>
      <c r="I46" s="38">
        <f t="shared" si="9"/>
        <v>0</v>
      </c>
      <c r="J46" s="38">
        <f t="shared" si="9"/>
        <v>0</v>
      </c>
      <c r="K46" s="38">
        <f t="shared" si="9"/>
        <v>0</v>
      </c>
      <c r="L46" s="38">
        <f t="shared" si="9"/>
        <v>0</v>
      </c>
      <c r="M46" s="38">
        <f t="shared" si="9"/>
        <v>0</v>
      </c>
      <c r="N46" s="38">
        <f t="shared" si="9"/>
        <v>0</v>
      </c>
      <c r="O46" s="38">
        <f t="shared" si="9"/>
        <v>0</v>
      </c>
      <c r="P46" s="38">
        <f t="shared" si="9"/>
        <v>0</v>
      </c>
      <c r="Q46" s="38">
        <f t="shared" si="9"/>
        <v>0</v>
      </c>
    </row>
    <row r="47" spans="1:17" x14ac:dyDescent="0.25">
      <c r="A47" s="121" t="s">
        <v>46</v>
      </c>
      <c r="B47" s="120">
        <v>0</v>
      </c>
      <c r="C47" s="120">
        <v>0</v>
      </c>
      <c r="D47" s="120">
        <v>0</v>
      </c>
      <c r="E47" s="120">
        <v>0</v>
      </c>
      <c r="F47" s="120">
        <v>0</v>
      </c>
      <c r="G47" s="120">
        <v>0</v>
      </c>
      <c r="H47" s="120">
        <v>0</v>
      </c>
      <c r="I47" s="120">
        <v>0</v>
      </c>
      <c r="J47" s="120">
        <v>0</v>
      </c>
      <c r="K47" s="120">
        <v>0</v>
      </c>
      <c r="L47" s="120">
        <v>0</v>
      </c>
      <c r="M47" s="120">
        <v>0</v>
      </c>
      <c r="N47" s="120">
        <v>0</v>
      </c>
      <c r="O47" s="120">
        <v>0</v>
      </c>
      <c r="P47" s="120">
        <v>0</v>
      </c>
      <c r="Q47" s="120">
        <v>0</v>
      </c>
    </row>
    <row r="48" spans="1:17" x14ac:dyDescent="0.25">
      <c r="A48" s="119" t="s">
        <v>45</v>
      </c>
      <c r="B48" s="118">
        <v>0</v>
      </c>
      <c r="C48" s="118">
        <v>0</v>
      </c>
      <c r="D48" s="118">
        <v>0</v>
      </c>
      <c r="E48" s="118">
        <v>0</v>
      </c>
      <c r="F48" s="118">
        <v>0</v>
      </c>
      <c r="G48" s="118">
        <v>0</v>
      </c>
      <c r="H48" s="118">
        <v>0</v>
      </c>
      <c r="I48" s="118">
        <v>0</v>
      </c>
      <c r="J48" s="118">
        <v>0</v>
      </c>
      <c r="K48" s="118">
        <v>0</v>
      </c>
      <c r="L48" s="118">
        <v>0</v>
      </c>
      <c r="M48" s="118">
        <v>0</v>
      </c>
      <c r="N48" s="118">
        <v>0</v>
      </c>
      <c r="O48" s="118">
        <v>0</v>
      </c>
      <c r="P48" s="118">
        <v>0</v>
      </c>
      <c r="Q48" s="118">
        <v>0</v>
      </c>
    </row>
    <row r="49" spans="1:17" x14ac:dyDescent="0.25">
      <c r="A49" s="117"/>
      <c r="B49" s="116"/>
      <c r="C49" s="116"/>
      <c r="D49" s="116"/>
      <c r="E49" s="116"/>
      <c r="F49" s="116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</row>
    <row r="50" spans="1:17" x14ac:dyDescent="0.25">
      <c r="A50" s="31" t="s">
        <v>63</v>
      </c>
      <c r="B50" s="70">
        <f t="shared" ref="B50:Q50" si="10">SUM(B51:B52)</f>
        <v>0</v>
      </c>
      <c r="C50" s="70">
        <f t="shared" si="10"/>
        <v>0</v>
      </c>
      <c r="D50" s="70">
        <f t="shared" si="10"/>
        <v>0</v>
      </c>
      <c r="E50" s="70">
        <f t="shared" si="10"/>
        <v>0</v>
      </c>
      <c r="F50" s="70">
        <f t="shared" si="10"/>
        <v>0</v>
      </c>
      <c r="G50" s="70">
        <f t="shared" si="10"/>
        <v>0</v>
      </c>
      <c r="H50" s="70">
        <f t="shared" si="10"/>
        <v>0</v>
      </c>
      <c r="I50" s="70">
        <f t="shared" si="10"/>
        <v>0</v>
      </c>
      <c r="J50" s="70">
        <f t="shared" si="10"/>
        <v>0</v>
      </c>
      <c r="K50" s="70">
        <f t="shared" si="10"/>
        <v>0</v>
      </c>
      <c r="L50" s="70">
        <f t="shared" si="10"/>
        <v>0</v>
      </c>
      <c r="M50" s="70">
        <f t="shared" si="10"/>
        <v>0</v>
      </c>
      <c r="N50" s="70">
        <f t="shared" si="10"/>
        <v>0</v>
      </c>
      <c r="O50" s="70">
        <f t="shared" si="10"/>
        <v>0</v>
      </c>
      <c r="P50" s="70">
        <f t="shared" si="10"/>
        <v>0</v>
      </c>
      <c r="Q50" s="70">
        <f t="shared" si="10"/>
        <v>0</v>
      </c>
    </row>
    <row r="51" spans="1:17" x14ac:dyDescent="0.25">
      <c r="A51" s="55" t="s">
        <v>343</v>
      </c>
      <c r="B51" s="54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54">
        <v>0</v>
      </c>
      <c r="P51" s="54">
        <v>0</v>
      </c>
      <c r="Q51" s="54">
        <v>0</v>
      </c>
    </row>
    <row r="52" spans="1:17" x14ac:dyDescent="0.25">
      <c r="A52" s="52" t="s">
        <v>106</v>
      </c>
      <c r="B52" s="51">
        <v>0</v>
      </c>
      <c r="C52" s="51">
        <v>0</v>
      </c>
      <c r="D52" s="51">
        <v>0</v>
      </c>
      <c r="E52" s="51">
        <v>0</v>
      </c>
      <c r="F52" s="51">
        <v>0</v>
      </c>
      <c r="G52" s="51">
        <v>0</v>
      </c>
      <c r="H52" s="51">
        <v>0</v>
      </c>
      <c r="I52" s="51">
        <v>0</v>
      </c>
      <c r="J52" s="51">
        <v>0</v>
      </c>
      <c r="K52" s="51">
        <v>0</v>
      </c>
      <c r="L52" s="51">
        <v>0</v>
      </c>
      <c r="M52" s="51">
        <v>0</v>
      </c>
      <c r="N52" s="51">
        <v>0</v>
      </c>
      <c r="O52" s="51">
        <v>0</v>
      </c>
      <c r="P52" s="51">
        <v>0</v>
      </c>
      <c r="Q52" s="51">
        <v>0</v>
      </c>
    </row>
    <row r="53" spans="1:17" x14ac:dyDescent="0.25">
      <c r="A53" s="50" t="s">
        <v>105</v>
      </c>
      <c r="B53" s="38">
        <f t="shared" ref="B53:Q53" si="11">SUM(B54:B55)</f>
        <v>0</v>
      </c>
      <c r="C53" s="38">
        <f t="shared" si="11"/>
        <v>0</v>
      </c>
      <c r="D53" s="38">
        <f t="shared" si="11"/>
        <v>0</v>
      </c>
      <c r="E53" s="38">
        <f t="shared" si="11"/>
        <v>0</v>
      </c>
      <c r="F53" s="38">
        <f t="shared" si="11"/>
        <v>0</v>
      </c>
      <c r="G53" s="38">
        <f t="shared" si="11"/>
        <v>0</v>
      </c>
      <c r="H53" s="38">
        <f t="shared" si="11"/>
        <v>0</v>
      </c>
      <c r="I53" s="38">
        <f t="shared" si="11"/>
        <v>0</v>
      </c>
      <c r="J53" s="38">
        <f t="shared" si="11"/>
        <v>0</v>
      </c>
      <c r="K53" s="38">
        <f t="shared" si="11"/>
        <v>0</v>
      </c>
      <c r="L53" s="38">
        <f t="shared" si="11"/>
        <v>0</v>
      </c>
      <c r="M53" s="38">
        <f t="shared" si="11"/>
        <v>0</v>
      </c>
      <c r="N53" s="38">
        <f t="shared" si="11"/>
        <v>0</v>
      </c>
      <c r="O53" s="38">
        <f t="shared" si="11"/>
        <v>0</v>
      </c>
      <c r="P53" s="38">
        <f t="shared" si="11"/>
        <v>0</v>
      </c>
      <c r="Q53" s="38">
        <f t="shared" si="11"/>
        <v>0</v>
      </c>
    </row>
    <row r="54" spans="1:17" x14ac:dyDescent="0.25">
      <c r="A54" s="121" t="s">
        <v>46</v>
      </c>
      <c r="B54" s="120">
        <f>ISI_emi!B$5</f>
        <v>0</v>
      </c>
      <c r="C54" s="120">
        <f>ISI_emi!C$5</f>
        <v>0</v>
      </c>
      <c r="D54" s="120">
        <f>ISI_emi!D$5</f>
        <v>0</v>
      </c>
      <c r="E54" s="120">
        <f>ISI_emi!E$5</f>
        <v>0</v>
      </c>
      <c r="F54" s="120">
        <f>ISI_emi!F$5</f>
        <v>0</v>
      </c>
      <c r="G54" s="120">
        <f>ISI_emi!G$5</f>
        <v>0</v>
      </c>
      <c r="H54" s="120">
        <f>ISI_emi!H$5</f>
        <v>0</v>
      </c>
      <c r="I54" s="120">
        <f>ISI_emi!I$5</f>
        <v>0</v>
      </c>
      <c r="J54" s="120">
        <f>ISI_emi!J$5</f>
        <v>0</v>
      </c>
      <c r="K54" s="120">
        <f>ISI_emi!K$5</f>
        <v>0</v>
      </c>
      <c r="L54" s="120">
        <f>ISI_emi!L$5</f>
        <v>0</v>
      </c>
      <c r="M54" s="120">
        <f>ISI_emi!M$5</f>
        <v>0</v>
      </c>
      <c r="N54" s="120">
        <f>ISI_emi!N$5</f>
        <v>0</v>
      </c>
      <c r="O54" s="120">
        <f>ISI_emi!O$5</f>
        <v>0</v>
      </c>
      <c r="P54" s="120">
        <f>ISI_emi!P$5</f>
        <v>0</v>
      </c>
      <c r="Q54" s="120">
        <f>ISI_emi!Q$5</f>
        <v>0</v>
      </c>
    </row>
    <row r="55" spans="1:17" x14ac:dyDescent="0.25">
      <c r="A55" s="119" t="s">
        <v>45</v>
      </c>
      <c r="B55" s="118">
        <f>ISI_emi!B$53</f>
        <v>0</v>
      </c>
      <c r="C55" s="118">
        <f>ISI_emi!C$53</f>
        <v>0</v>
      </c>
      <c r="D55" s="118">
        <f>ISI_emi!D$53</f>
        <v>0</v>
      </c>
      <c r="E55" s="118">
        <f>ISI_emi!E$53</f>
        <v>0</v>
      </c>
      <c r="F55" s="118">
        <f>ISI_emi!F$53</f>
        <v>0</v>
      </c>
      <c r="G55" s="118">
        <f>ISI_emi!G$53</f>
        <v>0</v>
      </c>
      <c r="H55" s="118">
        <f>ISI_emi!H$53</f>
        <v>0</v>
      </c>
      <c r="I55" s="118">
        <f>ISI_emi!I$53</f>
        <v>0</v>
      </c>
      <c r="J55" s="118">
        <f>ISI_emi!J$53</f>
        <v>0</v>
      </c>
      <c r="K55" s="118">
        <f>ISI_emi!K$53</f>
        <v>0</v>
      </c>
      <c r="L55" s="118">
        <f>ISI_emi!L$53</f>
        <v>0</v>
      </c>
      <c r="M55" s="118">
        <f>ISI_emi!M$53</f>
        <v>0</v>
      </c>
      <c r="N55" s="118">
        <f>ISI_emi!N$53</f>
        <v>0</v>
      </c>
      <c r="O55" s="118">
        <f>ISI_emi!O$53</f>
        <v>0</v>
      </c>
      <c r="P55" s="118">
        <f>ISI_emi!P$53</f>
        <v>0</v>
      </c>
      <c r="Q55" s="118">
        <f>ISI_emi!Q$53</f>
        <v>0</v>
      </c>
    </row>
    <row r="56" spans="1:17" x14ac:dyDescent="0.25">
      <c r="A56" s="117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</row>
    <row r="57" spans="1:17" x14ac:dyDescent="0.25">
      <c r="A57" s="39" t="s">
        <v>104</v>
      </c>
      <c r="B57" s="115" t="str">
        <f t="shared" ref="B57:Q57" si="12">IF(B$7=0,"",B$3/B$7*1000)</f>
        <v/>
      </c>
      <c r="C57" s="115" t="str">
        <f t="shared" si="12"/>
        <v/>
      </c>
      <c r="D57" s="115" t="str">
        <f t="shared" si="12"/>
        <v/>
      </c>
      <c r="E57" s="115" t="str">
        <f t="shared" si="12"/>
        <v/>
      </c>
      <c r="F57" s="115" t="str">
        <f t="shared" si="12"/>
        <v/>
      </c>
      <c r="G57" s="115" t="str">
        <f t="shared" si="12"/>
        <v/>
      </c>
      <c r="H57" s="115" t="str">
        <f t="shared" si="12"/>
        <v/>
      </c>
      <c r="I57" s="115" t="str">
        <f t="shared" si="12"/>
        <v/>
      </c>
      <c r="J57" s="115" t="str">
        <f t="shared" si="12"/>
        <v/>
      </c>
      <c r="K57" s="115" t="str">
        <f t="shared" si="12"/>
        <v/>
      </c>
      <c r="L57" s="115" t="str">
        <f t="shared" si="12"/>
        <v/>
      </c>
      <c r="M57" s="115" t="str">
        <f t="shared" si="12"/>
        <v/>
      </c>
      <c r="N57" s="115" t="str">
        <f t="shared" si="12"/>
        <v/>
      </c>
      <c r="O57" s="115" t="str">
        <f t="shared" si="12"/>
        <v/>
      </c>
      <c r="P57" s="115" t="str">
        <f t="shared" si="12"/>
        <v/>
      </c>
      <c r="Q57" s="115" t="str">
        <f t="shared" si="12"/>
        <v/>
      </c>
    </row>
    <row r="58" spans="1:17" x14ac:dyDescent="0.25">
      <c r="A58" s="39" t="s">
        <v>103</v>
      </c>
      <c r="B58" s="114" t="str">
        <f t="shared" ref="B58:Q58" si="13">IF(B$46=0,"",B$46/B$7)</f>
        <v/>
      </c>
      <c r="C58" s="114" t="str">
        <f t="shared" si="13"/>
        <v/>
      </c>
      <c r="D58" s="114" t="str">
        <f t="shared" si="13"/>
        <v/>
      </c>
      <c r="E58" s="114" t="str">
        <f t="shared" si="13"/>
        <v/>
      </c>
      <c r="F58" s="114" t="str">
        <f t="shared" si="13"/>
        <v/>
      </c>
      <c r="G58" s="114" t="str">
        <f t="shared" si="13"/>
        <v/>
      </c>
      <c r="H58" s="114" t="str">
        <f t="shared" si="13"/>
        <v/>
      </c>
      <c r="I58" s="114" t="str">
        <f t="shared" si="13"/>
        <v/>
      </c>
      <c r="J58" s="114" t="str">
        <f t="shared" si="13"/>
        <v/>
      </c>
      <c r="K58" s="114" t="str">
        <f t="shared" si="13"/>
        <v/>
      </c>
      <c r="L58" s="114" t="str">
        <f t="shared" si="13"/>
        <v/>
      </c>
      <c r="M58" s="114" t="str">
        <f t="shared" si="13"/>
        <v/>
      </c>
      <c r="N58" s="114" t="str">
        <f t="shared" si="13"/>
        <v/>
      </c>
      <c r="O58" s="114" t="str">
        <f t="shared" si="13"/>
        <v/>
      </c>
      <c r="P58" s="114" t="str">
        <f t="shared" si="13"/>
        <v/>
      </c>
      <c r="Q58" s="114" t="str">
        <f t="shared" si="13"/>
        <v/>
      </c>
    </row>
    <row r="59" spans="1:17" x14ac:dyDescent="0.25">
      <c r="A59" s="110" t="s">
        <v>46</v>
      </c>
      <c r="B59" s="113" t="str">
        <f t="shared" ref="B59:Q59" si="14">IF(B$47=0,"",B$47/B$8)</f>
        <v/>
      </c>
      <c r="C59" s="113" t="str">
        <f t="shared" si="14"/>
        <v/>
      </c>
      <c r="D59" s="113" t="str">
        <f t="shared" si="14"/>
        <v/>
      </c>
      <c r="E59" s="113" t="str">
        <f t="shared" si="14"/>
        <v/>
      </c>
      <c r="F59" s="113" t="str">
        <f t="shared" si="14"/>
        <v/>
      </c>
      <c r="G59" s="113" t="str">
        <f t="shared" si="14"/>
        <v/>
      </c>
      <c r="H59" s="113" t="str">
        <f t="shared" si="14"/>
        <v/>
      </c>
      <c r="I59" s="113" t="str">
        <f t="shared" si="14"/>
        <v/>
      </c>
      <c r="J59" s="113" t="str">
        <f t="shared" si="14"/>
        <v/>
      </c>
      <c r="K59" s="113" t="str">
        <f t="shared" si="14"/>
        <v/>
      </c>
      <c r="L59" s="113" t="str">
        <f t="shared" si="14"/>
        <v/>
      </c>
      <c r="M59" s="113" t="str">
        <f t="shared" si="14"/>
        <v/>
      </c>
      <c r="N59" s="113" t="str">
        <f t="shared" si="14"/>
        <v/>
      </c>
      <c r="O59" s="113" t="str">
        <f t="shared" si="14"/>
        <v/>
      </c>
      <c r="P59" s="113" t="str">
        <f t="shared" si="14"/>
        <v/>
      </c>
      <c r="Q59" s="113" t="str">
        <f t="shared" si="14"/>
        <v/>
      </c>
    </row>
    <row r="60" spans="1:17" x14ac:dyDescent="0.25">
      <c r="A60" s="108" t="s">
        <v>45</v>
      </c>
      <c r="B60" s="112" t="str">
        <f t="shared" ref="B60:Q60" si="15">IF(B$48=0,"",B$48/B$9)</f>
        <v/>
      </c>
      <c r="C60" s="112" t="str">
        <f t="shared" si="15"/>
        <v/>
      </c>
      <c r="D60" s="112" t="str">
        <f t="shared" si="15"/>
        <v/>
      </c>
      <c r="E60" s="112" t="str">
        <f t="shared" si="15"/>
        <v/>
      </c>
      <c r="F60" s="112" t="str">
        <f t="shared" si="15"/>
        <v/>
      </c>
      <c r="G60" s="112" t="str">
        <f t="shared" si="15"/>
        <v/>
      </c>
      <c r="H60" s="112" t="str">
        <f t="shared" si="15"/>
        <v/>
      </c>
      <c r="I60" s="112" t="str">
        <f t="shared" si="15"/>
        <v/>
      </c>
      <c r="J60" s="112" t="str">
        <f t="shared" si="15"/>
        <v/>
      </c>
      <c r="K60" s="112" t="str">
        <f t="shared" si="15"/>
        <v/>
      </c>
      <c r="L60" s="112" t="str">
        <f t="shared" si="15"/>
        <v/>
      </c>
      <c r="M60" s="112" t="str">
        <f t="shared" si="15"/>
        <v/>
      </c>
      <c r="N60" s="112" t="str">
        <f t="shared" si="15"/>
        <v/>
      </c>
      <c r="O60" s="112" t="str">
        <f t="shared" si="15"/>
        <v/>
      </c>
      <c r="P60" s="112" t="str">
        <f t="shared" si="15"/>
        <v/>
      </c>
      <c r="Q60" s="112" t="str">
        <f t="shared" si="15"/>
        <v/>
      </c>
    </row>
    <row r="61" spans="1:17" x14ac:dyDescent="0.25">
      <c r="A61" s="39" t="s">
        <v>102</v>
      </c>
      <c r="B61" s="114" t="str">
        <f>IF(SUM(ISI_ued!B$5,ISI_ued!B$53)=0,"",SUM(ISI_ued!B$5,ISI_ued!B$53)/B$7)</f>
        <v/>
      </c>
      <c r="C61" s="114" t="str">
        <f>IF(SUM(ISI_ued!C$5,ISI_ued!C$53)=0,"",SUM(ISI_ued!C$5,ISI_ued!C$53)/C$7)</f>
        <v/>
      </c>
      <c r="D61" s="114" t="str">
        <f>IF(SUM(ISI_ued!D$5,ISI_ued!D$53)=0,"",SUM(ISI_ued!D$5,ISI_ued!D$53)/D$7)</f>
        <v/>
      </c>
      <c r="E61" s="114" t="str">
        <f>IF(SUM(ISI_ued!E$5,ISI_ued!E$53)=0,"",SUM(ISI_ued!E$5,ISI_ued!E$53)/E$7)</f>
        <v/>
      </c>
      <c r="F61" s="114" t="str">
        <f>IF(SUM(ISI_ued!F$5,ISI_ued!F$53)=0,"",SUM(ISI_ued!F$5,ISI_ued!F$53)/F$7)</f>
        <v/>
      </c>
      <c r="G61" s="114" t="str">
        <f>IF(SUM(ISI_ued!G$5,ISI_ued!G$53)=0,"",SUM(ISI_ued!G$5,ISI_ued!G$53)/G$7)</f>
        <v/>
      </c>
      <c r="H61" s="114" t="str">
        <f>IF(SUM(ISI_ued!H$5,ISI_ued!H$53)=0,"",SUM(ISI_ued!H$5,ISI_ued!H$53)/H$7)</f>
        <v/>
      </c>
      <c r="I61" s="114" t="str">
        <f>IF(SUM(ISI_ued!I$5,ISI_ued!I$53)=0,"",SUM(ISI_ued!I$5,ISI_ued!I$53)/I$7)</f>
        <v/>
      </c>
      <c r="J61" s="114" t="str">
        <f>IF(SUM(ISI_ued!J$5,ISI_ued!J$53)=0,"",SUM(ISI_ued!J$5,ISI_ued!J$53)/J$7)</f>
        <v/>
      </c>
      <c r="K61" s="114" t="str">
        <f>IF(SUM(ISI_ued!K$5,ISI_ued!K$53)=0,"",SUM(ISI_ued!K$5,ISI_ued!K$53)/K$7)</f>
        <v/>
      </c>
      <c r="L61" s="114" t="str">
        <f>IF(SUM(ISI_ued!L$5,ISI_ued!L$53)=0,"",SUM(ISI_ued!L$5,ISI_ued!L$53)/L$7)</f>
        <v/>
      </c>
      <c r="M61" s="114" t="str">
        <f>IF(SUM(ISI_ued!M$5,ISI_ued!M$53)=0,"",SUM(ISI_ued!M$5,ISI_ued!M$53)/M$7)</f>
        <v/>
      </c>
      <c r="N61" s="114" t="str">
        <f>IF(SUM(ISI_ued!N$5,ISI_ued!N$53)=0,"",SUM(ISI_ued!N$5,ISI_ued!N$53)/N$7)</f>
        <v/>
      </c>
      <c r="O61" s="114" t="str">
        <f>IF(SUM(ISI_ued!O$5,ISI_ued!O$53)=0,"",SUM(ISI_ued!O$5,ISI_ued!O$53)/O$7)</f>
        <v/>
      </c>
      <c r="P61" s="114" t="str">
        <f>IF(SUM(ISI_ued!P$5,ISI_ued!P$53)=0,"",SUM(ISI_ued!P$5,ISI_ued!P$53)/P$7)</f>
        <v/>
      </c>
      <c r="Q61" s="114" t="str">
        <f>IF(SUM(ISI_ued!Q$5,ISI_ued!Q$53)=0,"",SUM(ISI_ued!Q$5,ISI_ued!Q$53)/Q$7)</f>
        <v/>
      </c>
    </row>
    <row r="62" spans="1:17" x14ac:dyDescent="0.25">
      <c r="A62" s="110" t="s">
        <v>46</v>
      </c>
      <c r="B62" s="113" t="str">
        <f>IF(ISI_ued!B$5=0,"",ISI_ued!B$5/B$8)</f>
        <v/>
      </c>
      <c r="C62" s="113" t="str">
        <f>IF(ISI_ued!C$5=0,"",ISI_ued!C$5/C$8)</f>
        <v/>
      </c>
      <c r="D62" s="113" t="str">
        <f>IF(ISI_ued!D$5=0,"",ISI_ued!D$5/D$8)</f>
        <v/>
      </c>
      <c r="E62" s="113" t="str">
        <f>IF(ISI_ued!E$5=0,"",ISI_ued!E$5/E$8)</f>
        <v/>
      </c>
      <c r="F62" s="113" t="str">
        <f>IF(ISI_ued!F$5=0,"",ISI_ued!F$5/F$8)</f>
        <v/>
      </c>
      <c r="G62" s="113" t="str">
        <f>IF(ISI_ued!G$5=0,"",ISI_ued!G$5/G$8)</f>
        <v/>
      </c>
      <c r="H62" s="113" t="str">
        <f>IF(ISI_ued!H$5=0,"",ISI_ued!H$5/H$8)</f>
        <v/>
      </c>
      <c r="I62" s="113" t="str">
        <f>IF(ISI_ued!I$5=0,"",ISI_ued!I$5/I$8)</f>
        <v/>
      </c>
      <c r="J62" s="113" t="str">
        <f>IF(ISI_ued!J$5=0,"",ISI_ued!J$5/J$8)</f>
        <v/>
      </c>
      <c r="K62" s="113" t="str">
        <f>IF(ISI_ued!K$5=0,"",ISI_ued!K$5/K$8)</f>
        <v/>
      </c>
      <c r="L62" s="113" t="str">
        <f>IF(ISI_ued!L$5=0,"",ISI_ued!L$5/L$8)</f>
        <v/>
      </c>
      <c r="M62" s="113" t="str">
        <f>IF(ISI_ued!M$5=0,"",ISI_ued!M$5/M$8)</f>
        <v/>
      </c>
      <c r="N62" s="113" t="str">
        <f>IF(ISI_ued!N$5=0,"",ISI_ued!N$5/N$8)</f>
        <v/>
      </c>
      <c r="O62" s="113" t="str">
        <f>IF(ISI_ued!O$5=0,"",ISI_ued!O$5/O$8)</f>
        <v/>
      </c>
      <c r="P62" s="113" t="str">
        <f>IF(ISI_ued!P$5=0,"",ISI_ued!P$5/P$8)</f>
        <v/>
      </c>
      <c r="Q62" s="113" t="str">
        <f>IF(ISI_ued!Q$5=0,"",ISI_ued!Q$5/Q$8)</f>
        <v/>
      </c>
    </row>
    <row r="63" spans="1:17" x14ac:dyDescent="0.25">
      <c r="A63" s="108" t="s">
        <v>45</v>
      </c>
      <c r="B63" s="112" t="str">
        <f>IF(ISI_ued!B$53=0,"",ISI_ued!B$53/B$9)</f>
        <v/>
      </c>
      <c r="C63" s="112" t="str">
        <f>IF(ISI_ued!C$53=0,"",ISI_ued!C$53/C$9)</f>
        <v/>
      </c>
      <c r="D63" s="112" t="str">
        <f>IF(ISI_ued!D$53=0,"",ISI_ued!D$53/D$9)</f>
        <v/>
      </c>
      <c r="E63" s="112" t="str">
        <f>IF(ISI_ued!E$53=0,"",ISI_ued!E$53/E$9)</f>
        <v/>
      </c>
      <c r="F63" s="112" t="str">
        <f>IF(ISI_ued!F$53=0,"",ISI_ued!F$53/F$9)</f>
        <v/>
      </c>
      <c r="G63" s="112" t="str">
        <f>IF(ISI_ued!G$53=0,"",ISI_ued!G$53/G$9)</f>
        <v/>
      </c>
      <c r="H63" s="112" t="str">
        <f>IF(ISI_ued!H$53=0,"",ISI_ued!H$53/H$9)</f>
        <v/>
      </c>
      <c r="I63" s="112" t="str">
        <f>IF(ISI_ued!I$53=0,"",ISI_ued!I$53/I$9)</f>
        <v/>
      </c>
      <c r="J63" s="112" t="str">
        <f>IF(ISI_ued!J$53=0,"",ISI_ued!J$53/J$9)</f>
        <v/>
      </c>
      <c r="K63" s="112" t="str">
        <f>IF(ISI_ued!K$53=0,"",ISI_ued!K$53/K$9)</f>
        <v/>
      </c>
      <c r="L63" s="112" t="str">
        <f>IF(ISI_ued!L$53=0,"",ISI_ued!L$53/L$9)</f>
        <v/>
      </c>
      <c r="M63" s="112" t="str">
        <f>IF(ISI_ued!M$53=0,"",ISI_ued!M$53/M$9)</f>
        <v/>
      </c>
      <c r="N63" s="112" t="str">
        <f>IF(ISI_ued!N$53=0,"",ISI_ued!N$53/N$9)</f>
        <v/>
      </c>
      <c r="O63" s="112" t="str">
        <f>IF(ISI_ued!O$53=0,"",ISI_ued!O$53/O$9)</f>
        <v/>
      </c>
      <c r="P63" s="112" t="str">
        <f>IF(ISI_ued!P$53=0,"",ISI_ued!P$53/P$9)</f>
        <v/>
      </c>
      <c r="Q63" s="112" t="str">
        <f>IF(ISI_ued!Q$53=0,"",ISI_ued!Q$53/Q$9)</f>
        <v/>
      </c>
    </row>
    <row r="64" spans="1:17" x14ac:dyDescent="0.25">
      <c r="A64" s="39" t="s">
        <v>60</v>
      </c>
      <c r="B64" s="111" t="str">
        <f t="shared" ref="B64:Q64" si="16">IF(B$46=0,"",B$53/B$46)</f>
        <v/>
      </c>
      <c r="C64" s="111" t="str">
        <f t="shared" si="16"/>
        <v/>
      </c>
      <c r="D64" s="111" t="str">
        <f t="shared" si="16"/>
        <v/>
      </c>
      <c r="E64" s="111" t="str">
        <f t="shared" si="16"/>
        <v/>
      </c>
      <c r="F64" s="111" t="str">
        <f t="shared" si="16"/>
        <v/>
      </c>
      <c r="G64" s="111" t="str">
        <f t="shared" si="16"/>
        <v/>
      </c>
      <c r="H64" s="111" t="str">
        <f t="shared" si="16"/>
        <v/>
      </c>
      <c r="I64" s="111" t="str">
        <f t="shared" si="16"/>
        <v/>
      </c>
      <c r="J64" s="111" t="str">
        <f t="shared" si="16"/>
        <v/>
      </c>
      <c r="K64" s="111" t="str">
        <f t="shared" si="16"/>
        <v/>
      </c>
      <c r="L64" s="111" t="str">
        <f t="shared" si="16"/>
        <v/>
      </c>
      <c r="M64" s="111" t="str">
        <f t="shared" si="16"/>
        <v/>
      </c>
      <c r="N64" s="111" t="str">
        <f t="shared" si="16"/>
        <v/>
      </c>
      <c r="O64" s="111" t="str">
        <f t="shared" si="16"/>
        <v/>
      </c>
      <c r="P64" s="111" t="str">
        <f t="shared" si="16"/>
        <v/>
      </c>
      <c r="Q64" s="111" t="str">
        <f t="shared" si="16"/>
        <v/>
      </c>
    </row>
    <row r="65" spans="1:17" x14ac:dyDescent="0.25">
      <c r="A65" s="110" t="s">
        <v>101</v>
      </c>
      <c r="B65" s="109" t="str">
        <f t="shared" ref="B65:Q65" si="17">IF(B$47=0,"",B$54/B$47)</f>
        <v/>
      </c>
      <c r="C65" s="109" t="str">
        <f t="shared" si="17"/>
        <v/>
      </c>
      <c r="D65" s="109" t="str">
        <f t="shared" si="17"/>
        <v/>
      </c>
      <c r="E65" s="109" t="str">
        <f t="shared" si="17"/>
        <v/>
      </c>
      <c r="F65" s="109" t="str">
        <f t="shared" si="17"/>
        <v/>
      </c>
      <c r="G65" s="109" t="str">
        <f t="shared" si="17"/>
        <v/>
      </c>
      <c r="H65" s="109" t="str">
        <f t="shared" si="17"/>
        <v/>
      </c>
      <c r="I65" s="109" t="str">
        <f t="shared" si="17"/>
        <v/>
      </c>
      <c r="J65" s="109" t="str">
        <f t="shared" si="17"/>
        <v/>
      </c>
      <c r="K65" s="109" t="str">
        <f t="shared" si="17"/>
        <v/>
      </c>
      <c r="L65" s="109" t="str">
        <f t="shared" si="17"/>
        <v/>
      </c>
      <c r="M65" s="109" t="str">
        <f t="shared" si="17"/>
        <v/>
      </c>
      <c r="N65" s="109" t="str">
        <f t="shared" si="17"/>
        <v/>
      </c>
      <c r="O65" s="109" t="str">
        <f t="shared" si="17"/>
        <v/>
      </c>
      <c r="P65" s="109" t="str">
        <f t="shared" si="17"/>
        <v/>
      </c>
      <c r="Q65" s="109" t="str">
        <f t="shared" si="17"/>
        <v/>
      </c>
    </row>
    <row r="66" spans="1:17" x14ac:dyDescent="0.25">
      <c r="A66" s="108" t="s">
        <v>100</v>
      </c>
      <c r="B66" s="107" t="str">
        <f t="shared" ref="B66:Q66" si="18">IF(B$48=0,"",B$55/B$48)</f>
        <v/>
      </c>
      <c r="C66" s="107" t="str">
        <f t="shared" si="18"/>
        <v/>
      </c>
      <c r="D66" s="107" t="str">
        <f t="shared" si="18"/>
        <v/>
      </c>
      <c r="E66" s="107" t="str">
        <f t="shared" si="18"/>
        <v/>
      </c>
      <c r="F66" s="107" t="str">
        <f t="shared" si="18"/>
        <v/>
      </c>
      <c r="G66" s="107" t="str">
        <f t="shared" si="18"/>
        <v/>
      </c>
      <c r="H66" s="107" t="str">
        <f t="shared" si="18"/>
        <v/>
      </c>
      <c r="I66" s="107" t="str">
        <f t="shared" si="18"/>
        <v/>
      </c>
      <c r="J66" s="107" t="str">
        <f t="shared" si="18"/>
        <v/>
      </c>
      <c r="K66" s="107" t="str">
        <f t="shared" si="18"/>
        <v/>
      </c>
      <c r="L66" s="107" t="str">
        <f t="shared" si="18"/>
        <v/>
      </c>
      <c r="M66" s="107" t="str">
        <f t="shared" si="18"/>
        <v/>
      </c>
      <c r="N66" s="107" t="str">
        <f t="shared" si="18"/>
        <v/>
      </c>
      <c r="O66" s="107" t="str">
        <f t="shared" si="18"/>
        <v/>
      </c>
      <c r="P66" s="107" t="str">
        <f t="shared" si="18"/>
        <v/>
      </c>
      <c r="Q66" s="107" t="str">
        <f t="shared" si="18"/>
        <v/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356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164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</row>
    <row r="3" spans="1:17" ht="12.75" x14ac:dyDescent="0.25">
      <c r="A3" s="98" t="s">
        <v>127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</v>
      </c>
      <c r="C58" s="158">
        <v>0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8">
        <v>0</v>
      </c>
      <c r="O58" s="158">
        <v>0</v>
      </c>
      <c r="P58" s="158">
        <v>0</v>
      </c>
      <c r="Q58" s="158">
        <v>0</v>
      </c>
    </row>
    <row r="59" spans="1:17" x14ac:dyDescent="0.25">
      <c r="A59" s="92" t="s">
        <v>125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</v>
      </c>
      <c r="C60" s="91">
        <v>0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0</v>
      </c>
      <c r="C63" s="155">
        <v>0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0</v>
      </c>
      <c r="C66" s="153">
        <v>0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0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0</v>
      </c>
      <c r="C70" s="155">
        <v>0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</row>
    <row r="71" spans="1:17" x14ac:dyDescent="0.25">
      <c r="A71" s="152" t="s">
        <v>123</v>
      </c>
      <c r="B71" s="151">
        <v>0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</v>
      </c>
      <c r="C73" s="153">
        <v>0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0</v>
      </c>
      <c r="C77" s="155">
        <v>0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</row>
    <row r="78" spans="1:17" x14ac:dyDescent="0.25">
      <c r="A78" s="152" t="s">
        <v>121</v>
      </c>
      <c r="B78" s="151">
        <v>0</v>
      </c>
      <c r="C78" s="151">
        <v>0</v>
      </c>
      <c r="D78" s="151">
        <v>0</v>
      </c>
      <c r="E78" s="151">
        <v>0</v>
      </c>
      <c r="F78" s="151">
        <v>0</v>
      </c>
      <c r="G78" s="151">
        <v>0</v>
      </c>
      <c r="H78" s="151">
        <v>0</v>
      </c>
      <c r="I78" s="151">
        <v>0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>
        <v>0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</v>
      </c>
      <c r="C80" s="153">
        <v>0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</v>
      </c>
      <c r="C81" s="153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</v>
      </c>
      <c r="C89" s="87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0</v>
      </c>
      <c r="C93" s="148">
        <v>0</v>
      </c>
      <c r="D93" s="148">
        <v>0</v>
      </c>
      <c r="E93" s="148">
        <v>0</v>
      </c>
      <c r="F93" s="148">
        <v>0</v>
      </c>
      <c r="G93" s="148">
        <v>0</v>
      </c>
      <c r="H93" s="148">
        <v>0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48">
        <v>0</v>
      </c>
      <c r="O93" s="148">
        <v>0</v>
      </c>
      <c r="P93" s="148">
        <v>0</v>
      </c>
      <c r="Q93" s="148">
        <v>0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124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</v>
      </c>
      <c r="C115" s="77">
        <f t="shared" si="15"/>
        <v>0</v>
      </c>
      <c r="D115" s="77">
        <f t="shared" si="15"/>
        <v>0</v>
      </c>
      <c r="E115" s="77">
        <f t="shared" si="15"/>
        <v>0</v>
      </c>
      <c r="F115" s="77">
        <f t="shared" si="15"/>
        <v>0</v>
      </c>
      <c r="G115" s="77">
        <f t="shared" si="15"/>
        <v>0</v>
      </c>
      <c r="H115" s="77">
        <f t="shared" si="15"/>
        <v>0</v>
      </c>
      <c r="I115" s="77">
        <f t="shared" si="15"/>
        <v>0</v>
      </c>
      <c r="J115" s="77">
        <f t="shared" si="15"/>
        <v>0</v>
      </c>
      <c r="K115" s="77">
        <f t="shared" si="15"/>
        <v>0</v>
      </c>
      <c r="L115" s="77">
        <f t="shared" si="15"/>
        <v>0</v>
      </c>
      <c r="M115" s="77">
        <f t="shared" si="15"/>
        <v>0</v>
      </c>
      <c r="N115" s="77">
        <f t="shared" si="15"/>
        <v>0</v>
      </c>
      <c r="O115" s="77">
        <f t="shared" si="15"/>
        <v>0</v>
      </c>
      <c r="P115" s="77">
        <f t="shared" si="15"/>
        <v>0</v>
      </c>
      <c r="Q115" s="77">
        <f t="shared" si="15"/>
        <v>0</v>
      </c>
    </row>
    <row r="116" spans="1:17" x14ac:dyDescent="0.25">
      <c r="A116" s="132" t="s">
        <v>83</v>
      </c>
      <c r="B116" s="146">
        <f t="shared" ref="B116:Q116" si="16">IF(B$54=0,0,B$54/B$53)</f>
        <v>0</v>
      </c>
      <c r="C116" s="146">
        <f t="shared" si="16"/>
        <v>0</v>
      </c>
      <c r="D116" s="146">
        <f t="shared" si="16"/>
        <v>0</v>
      </c>
      <c r="E116" s="146">
        <f t="shared" si="16"/>
        <v>0</v>
      </c>
      <c r="F116" s="146">
        <f t="shared" si="16"/>
        <v>0</v>
      </c>
      <c r="G116" s="146">
        <f t="shared" si="16"/>
        <v>0</v>
      </c>
      <c r="H116" s="146">
        <f t="shared" si="16"/>
        <v>0</v>
      </c>
      <c r="I116" s="146">
        <f t="shared" si="16"/>
        <v>0</v>
      </c>
      <c r="J116" s="146">
        <f t="shared" si="16"/>
        <v>0</v>
      </c>
      <c r="K116" s="146">
        <f t="shared" si="16"/>
        <v>0</v>
      </c>
      <c r="L116" s="146">
        <f t="shared" si="16"/>
        <v>0</v>
      </c>
      <c r="M116" s="146">
        <f t="shared" si="16"/>
        <v>0</v>
      </c>
      <c r="N116" s="146">
        <f t="shared" si="16"/>
        <v>0</v>
      </c>
      <c r="O116" s="146">
        <f t="shared" si="16"/>
        <v>0</v>
      </c>
      <c r="P116" s="146">
        <f t="shared" si="16"/>
        <v>0</v>
      </c>
      <c r="Q116" s="146">
        <f t="shared" si="16"/>
        <v>0</v>
      </c>
    </row>
    <row r="117" spans="1:17" x14ac:dyDescent="0.25">
      <c r="A117" s="76" t="s">
        <v>82</v>
      </c>
      <c r="B117" s="145">
        <f t="shared" ref="B117:Q117" si="17">IF(B$55=0,0,B$55/B$53)</f>
        <v>0</v>
      </c>
      <c r="C117" s="145">
        <f t="shared" si="17"/>
        <v>0</v>
      </c>
      <c r="D117" s="145">
        <f t="shared" si="17"/>
        <v>0</v>
      </c>
      <c r="E117" s="145">
        <f t="shared" si="17"/>
        <v>0</v>
      </c>
      <c r="F117" s="145">
        <f t="shared" si="17"/>
        <v>0</v>
      </c>
      <c r="G117" s="145">
        <f t="shared" si="17"/>
        <v>0</v>
      </c>
      <c r="H117" s="145">
        <f t="shared" si="17"/>
        <v>0</v>
      </c>
      <c r="I117" s="145">
        <f t="shared" si="17"/>
        <v>0</v>
      </c>
      <c r="J117" s="145">
        <f t="shared" si="17"/>
        <v>0</v>
      </c>
      <c r="K117" s="145">
        <f t="shared" si="17"/>
        <v>0</v>
      </c>
      <c r="L117" s="145">
        <f t="shared" si="17"/>
        <v>0</v>
      </c>
      <c r="M117" s="145">
        <f t="shared" si="17"/>
        <v>0</v>
      </c>
      <c r="N117" s="145">
        <f t="shared" si="17"/>
        <v>0</v>
      </c>
      <c r="O117" s="145">
        <f t="shared" si="17"/>
        <v>0</v>
      </c>
      <c r="P117" s="145">
        <f t="shared" si="17"/>
        <v>0</v>
      </c>
      <c r="Q117" s="145">
        <f t="shared" si="17"/>
        <v>0</v>
      </c>
    </row>
    <row r="118" spans="1:17" x14ac:dyDescent="0.25">
      <c r="A118" s="76" t="s">
        <v>81</v>
      </c>
      <c r="B118" s="145">
        <f t="shared" ref="B118:Q118" si="18">IF(B$56=0,0,B$56/B$53)</f>
        <v>0</v>
      </c>
      <c r="C118" s="145">
        <f t="shared" si="18"/>
        <v>0</v>
      </c>
      <c r="D118" s="145">
        <f t="shared" si="18"/>
        <v>0</v>
      </c>
      <c r="E118" s="145">
        <f t="shared" si="18"/>
        <v>0</v>
      </c>
      <c r="F118" s="145">
        <f t="shared" si="18"/>
        <v>0</v>
      </c>
      <c r="G118" s="145">
        <f t="shared" si="18"/>
        <v>0</v>
      </c>
      <c r="H118" s="145">
        <f t="shared" si="18"/>
        <v>0</v>
      </c>
      <c r="I118" s="145">
        <f t="shared" si="18"/>
        <v>0</v>
      </c>
      <c r="J118" s="145">
        <f t="shared" si="18"/>
        <v>0</v>
      </c>
      <c r="K118" s="145">
        <f t="shared" si="18"/>
        <v>0</v>
      </c>
      <c r="L118" s="145">
        <f t="shared" si="18"/>
        <v>0</v>
      </c>
      <c r="M118" s="145">
        <f t="shared" si="18"/>
        <v>0</v>
      </c>
      <c r="N118" s="145">
        <f t="shared" si="18"/>
        <v>0</v>
      </c>
      <c r="O118" s="145">
        <f t="shared" si="18"/>
        <v>0</v>
      </c>
      <c r="P118" s="145">
        <f t="shared" si="18"/>
        <v>0</v>
      </c>
      <c r="Q118" s="145">
        <f t="shared" si="18"/>
        <v>0</v>
      </c>
    </row>
    <row r="119" spans="1:17" x14ac:dyDescent="0.25">
      <c r="A119" s="76" t="s">
        <v>80</v>
      </c>
      <c r="B119" s="145">
        <f t="shared" ref="B119:Q119" si="19">IF(B$57=0,0,B$57/B$53)</f>
        <v>0</v>
      </c>
      <c r="C119" s="145">
        <f t="shared" si="19"/>
        <v>0</v>
      </c>
      <c r="D119" s="145">
        <f t="shared" si="19"/>
        <v>0</v>
      </c>
      <c r="E119" s="145">
        <f t="shared" si="19"/>
        <v>0</v>
      </c>
      <c r="F119" s="145">
        <f t="shared" si="19"/>
        <v>0</v>
      </c>
      <c r="G119" s="145">
        <f t="shared" si="19"/>
        <v>0</v>
      </c>
      <c r="H119" s="145">
        <f t="shared" si="19"/>
        <v>0</v>
      </c>
      <c r="I119" s="145">
        <f t="shared" si="19"/>
        <v>0</v>
      </c>
      <c r="J119" s="145">
        <f t="shared" si="19"/>
        <v>0</v>
      </c>
      <c r="K119" s="145">
        <f t="shared" si="19"/>
        <v>0</v>
      </c>
      <c r="L119" s="145">
        <f t="shared" si="19"/>
        <v>0</v>
      </c>
      <c r="M119" s="145">
        <f t="shared" si="19"/>
        <v>0</v>
      </c>
      <c r="N119" s="145">
        <f t="shared" si="19"/>
        <v>0</v>
      </c>
      <c r="O119" s="145">
        <f t="shared" si="19"/>
        <v>0</v>
      </c>
      <c r="P119" s="145">
        <f t="shared" si="19"/>
        <v>0</v>
      </c>
      <c r="Q119" s="145">
        <f t="shared" si="19"/>
        <v>0</v>
      </c>
    </row>
    <row r="120" spans="1:17" x14ac:dyDescent="0.25">
      <c r="A120" s="129" t="s">
        <v>79</v>
      </c>
      <c r="B120" s="144">
        <f t="shared" ref="B120:Q120" si="20">IF(B$58=0,0,B$58/B$53)</f>
        <v>0</v>
      </c>
      <c r="C120" s="144">
        <f t="shared" si="20"/>
        <v>0</v>
      </c>
      <c r="D120" s="144">
        <f t="shared" si="20"/>
        <v>0</v>
      </c>
      <c r="E120" s="144">
        <f t="shared" si="20"/>
        <v>0</v>
      </c>
      <c r="F120" s="144">
        <f t="shared" si="20"/>
        <v>0</v>
      </c>
      <c r="G120" s="144">
        <f t="shared" si="20"/>
        <v>0</v>
      </c>
      <c r="H120" s="144">
        <f t="shared" si="20"/>
        <v>0</v>
      </c>
      <c r="I120" s="144">
        <f t="shared" si="20"/>
        <v>0</v>
      </c>
      <c r="J120" s="144">
        <f t="shared" si="20"/>
        <v>0</v>
      </c>
      <c r="K120" s="144">
        <f t="shared" si="20"/>
        <v>0</v>
      </c>
      <c r="L120" s="144">
        <f t="shared" si="20"/>
        <v>0</v>
      </c>
      <c r="M120" s="144">
        <f t="shared" si="20"/>
        <v>0</v>
      </c>
      <c r="N120" s="144">
        <f t="shared" si="20"/>
        <v>0</v>
      </c>
      <c r="O120" s="144">
        <f t="shared" si="20"/>
        <v>0</v>
      </c>
      <c r="P120" s="144">
        <f t="shared" si="20"/>
        <v>0</v>
      </c>
      <c r="Q120" s="144">
        <f t="shared" si="20"/>
        <v>0</v>
      </c>
    </row>
    <row r="121" spans="1:17" x14ac:dyDescent="0.25">
      <c r="A121" s="127" t="s">
        <v>115</v>
      </c>
      <c r="B121" s="143">
        <f t="shared" ref="B121:Q121" si="21">IF(B$63=0,0,B$63/B$53)</f>
        <v>0</v>
      </c>
      <c r="C121" s="143">
        <f t="shared" si="21"/>
        <v>0</v>
      </c>
      <c r="D121" s="143">
        <f t="shared" si="21"/>
        <v>0</v>
      </c>
      <c r="E121" s="143">
        <f t="shared" si="21"/>
        <v>0</v>
      </c>
      <c r="F121" s="143">
        <f t="shared" si="21"/>
        <v>0</v>
      </c>
      <c r="G121" s="143">
        <f t="shared" si="21"/>
        <v>0</v>
      </c>
      <c r="H121" s="143">
        <f t="shared" si="21"/>
        <v>0</v>
      </c>
      <c r="I121" s="143">
        <f t="shared" si="21"/>
        <v>0</v>
      </c>
      <c r="J121" s="143">
        <f t="shared" si="21"/>
        <v>0</v>
      </c>
      <c r="K121" s="143">
        <f t="shared" si="21"/>
        <v>0</v>
      </c>
      <c r="L121" s="143">
        <f t="shared" si="21"/>
        <v>0</v>
      </c>
      <c r="M121" s="143">
        <f t="shared" si="21"/>
        <v>0</v>
      </c>
      <c r="N121" s="143">
        <f t="shared" si="21"/>
        <v>0</v>
      </c>
      <c r="O121" s="143">
        <f t="shared" si="21"/>
        <v>0</v>
      </c>
      <c r="P121" s="143">
        <f t="shared" si="21"/>
        <v>0</v>
      </c>
      <c r="Q121" s="143">
        <f t="shared" si="21"/>
        <v>0</v>
      </c>
    </row>
    <row r="122" spans="1:17" x14ac:dyDescent="0.25">
      <c r="A122" s="127" t="s">
        <v>114</v>
      </c>
      <c r="B122" s="143">
        <f t="shared" ref="B122:Q122" si="22">IF(B$69=0,0,B$69/B$53)</f>
        <v>0</v>
      </c>
      <c r="C122" s="143">
        <f t="shared" si="22"/>
        <v>0</v>
      </c>
      <c r="D122" s="143">
        <f t="shared" si="22"/>
        <v>0</v>
      </c>
      <c r="E122" s="143">
        <f t="shared" si="22"/>
        <v>0</v>
      </c>
      <c r="F122" s="143">
        <f t="shared" si="22"/>
        <v>0</v>
      </c>
      <c r="G122" s="143">
        <f t="shared" si="22"/>
        <v>0</v>
      </c>
      <c r="H122" s="143">
        <f t="shared" si="22"/>
        <v>0</v>
      </c>
      <c r="I122" s="143">
        <f t="shared" si="22"/>
        <v>0</v>
      </c>
      <c r="J122" s="143">
        <f t="shared" si="22"/>
        <v>0</v>
      </c>
      <c r="K122" s="143">
        <f t="shared" si="22"/>
        <v>0</v>
      </c>
      <c r="L122" s="143">
        <f t="shared" si="22"/>
        <v>0</v>
      </c>
      <c r="M122" s="143">
        <f t="shared" si="22"/>
        <v>0</v>
      </c>
      <c r="N122" s="143">
        <f t="shared" si="22"/>
        <v>0</v>
      </c>
      <c r="O122" s="143">
        <f t="shared" si="22"/>
        <v>0</v>
      </c>
      <c r="P122" s="143">
        <f t="shared" si="22"/>
        <v>0</v>
      </c>
      <c r="Q122" s="143">
        <f t="shared" si="22"/>
        <v>0</v>
      </c>
    </row>
    <row r="123" spans="1:17" x14ac:dyDescent="0.25">
      <c r="A123" s="127" t="s">
        <v>113</v>
      </c>
      <c r="B123" s="143">
        <f t="shared" ref="B123:Q123" si="23">IF(B$70=0,0,B$70/B$53)</f>
        <v>0</v>
      </c>
      <c r="C123" s="143">
        <f t="shared" si="23"/>
        <v>0</v>
      </c>
      <c r="D123" s="143">
        <f t="shared" si="23"/>
        <v>0</v>
      </c>
      <c r="E123" s="143">
        <f t="shared" si="23"/>
        <v>0</v>
      </c>
      <c r="F123" s="143">
        <f t="shared" si="23"/>
        <v>0</v>
      </c>
      <c r="G123" s="143">
        <f t="shared" si="23"/>
        <v>0</v>
      </c>
      <c r="H123" s="143">
        <f t="shared" si="23"/>
        <v>0</v>
      </c>
      <c r="I123" s="143">
        <f t="shared" si="23"/>
        <v>0</v>
      </c>
      <c r="J123" s="143">
        <f t="shared" si="23"/>
        <v>0</v>
      </c>
      <c r="K123" s="143">
        <f t="shared" si="23"/>
        <v>0</v>
      </c>
      <c r="L123" s="143">
        <f t="shared" si="23"/>
        <v>0</v>
      </c>
      <c r="M123" s="143">
        <f t="shared" si="23"/>
        <v>0</v>
      </c>
      <c r="N123" s="143">
        <f t="shared" si="23"/>
        <v>0</v>
      </c>
      <c r="O123" s="143">
        <f t="shared" si="23"/>
        <v>0</v>
      </c>
      <c r="P123" s="143">
        <f t="shared" si="23"/>
        <v>0</v>
      </c>
      <c r="Q123" s="143">
        <f t="shared" si="23"/>
        <v>0</v>
      </c>
    </row>
    <row r="124" spans="1:17" x14ac:dyDescent="0.25">
      <c r="A124" s="142" t="s">
        <v>123</v>
      </c>
      <c r="B124" s="141">
        <f t="shared" ref="B124:Q124" si="24">IF(B$71=0,0,B$71/B$53)</f>
        <v>0</v>
      </c>
      <c r="C124" s="141">
        <f t="shared" si="24"/>
        <v>0</v>
      </c>
      <c r="D124" s="141">
        <f t="shared" si="24"/>
        <v>0</v>
      </c>
      <c r="E124" s="141">
        <f t="shared" si="24"/>
        <v>0</v>
      </c>
      <c r="F124" s="141">
        <f t="shared" si="24"/>
        <v>0</v>
      </c>
      <c r="G124" s="141">
        <f t="shared" si="24"/>
        <v>0</v>
      </c>
      <c r="H124" s="141">
        <f t="shared" si="24"/>
        <v>0</v>
      </c>
      <c r="I124" s="141">
        <f t="shared" si="24"/>
        <v>0</v>
      </c>
      <c r="J124" s="141">
        <f t="shared" si="24"/>
        <v>0</v>
      </c>
      <c r="K124" s="141">
        <f t="shared" si="24"/>
        <v>0</v>
      </c>
      <c r="L124" s="141">
        <f t="shared" si="24"/>
        <v>0</v>
      </c>
      <c r="M124" s="141">
        <f t="shared" si="24"/>
        <v>0</v>
      </c>
      <c r="N124" s="141">
        <f t="shared" si="24"/>
        <v>0</v>
      </c>
      <c r="O124" s="141">
        <f t="shared" si="24"/>
        <v>0</v>
      </c>
      <c r="P124" s="141">
        <f t="shared" si="24"/>
        <v>0</v>
      </c>
      <c r="Q124" s="141">
        <f t="shared" si="24"/>
        <v>0</v>
      </c>
    </row>
    <row r="125" spans="1:17" x14ac:dyDescent="0.25">
      <c r="A125" s="142" t="s">
        <v>122</v>
      </c>
      <c r="B125" s="141">
        <f t="shared" ref="B125:Q125" si="25">IF(B$76=0,0,B$76/B$53)</f>
        <v>0</v>
      </c>
      <c r="C125" s="141">
        <f t="shared" si="25"/>
        <v>0</v>
      </c>
      <c r="D125" s="141">
        <f t="shared" si="25"/>
        <v>0</v>
      </c>
      <c r="E125" s="141">
        <f t="shared" si="25"/>
        <v>0</v>
      </c>
      <c r="F125" s="141">
        <f t="shared" si="25"/>
        <v>0</v>
      </c>
      <c r="G125" s="141">
        <f t="shared" si="25"/>
        <v>0</v>
      </c>
      <c r="H125" s="141">
        <f t="shared" si="25"/>
        <v>0</v>
      </c>
      <c r="I125" s="141">
        <f t="shared" si="25"/>
        <v>0</v>
      </c>
      <c r="J125" s="141">
        <f t="shared" si="25"/>
        <v>0</v>
      </c>
      <c r="K125" s="141">
        <f t="shared" si="25"/>
        <v>0</v>
      </c>
      <c r="L125" s="141">
        <f t="shared" si="25"/>
        <v>0</v>
      </c>
      <c r="M125" s="141">
        <f t="shared" si="25"/>
        <v>0</v>
      </c>
      <c r="N125" s="141">
        <f t="shared" si="25"/>
        <v>0</v>
      </c>
      <c r="O125" s="141">
        <f t="shared" si="25"/>
        <v>0</v>
      </c>
      <c r="P125" s="141">
        <f t="shared" si="25"/>
        <v>0</v>
      </c>
      <c r="Q125" s="141">
        <f t="shared" si="25"/>
        <v>0</v>
      </c>
    </row>
    <row r="126" spans="1:17" x14ac:dyDescent="0.25">
      <c r="A126" s="127" t="s">
        <v>112</v>
      </c>
      <c r="B126" s="143">
        <f t="shared" ref="B126:Q126" si="26">IF(B$77=0,0,B$77/B$53)</f>
        <v>0</v>
      </c>
      <c r="C126" s="143">
        <f t="shared" si="26"/>
        <v>0</v>
      </c>
      <c r="D126" s="143">
        <f t="shared" si="26"/>
        <v>0</v>
      </c>
      <c r="E126" s="143">
        <f t="shared" si="26"/>
        <v>0</v>
      </c>
      <c r="F126" s="143">
        <f t="shared" si="26"/>
        <v>0</v>
      </c>
      <c r="G126" s="143">
        <f t="shared" si="26"/>
        <v>0</v>
      </c>
      <c r="H126" s="143">
        <f t="shared" si="26"/>
        <v>0</v>
      </c>
      <c r="I126" s="143">
        <f t="shared" si="26"/>
        <v>0</v>
      </c>
      <c r="J126" s="143">
        <f t="shared" si="26"/>
        <v>0</v>
      </c>
      <c r="K126" s="143">
        <f t="shared" si="26"/>
        <v>0</v>
      </c>
      <c r="L126" s="143">
        <f t="shared" si="26"/>
        <v>0</v>
      </c>
      <c r="M126" s="143">
        <f t="shared" si="26"/>
        <v>0</v>
      </c>
      <c r="N126" s="143">
        <f t="shared" si="26"/>
        <v>0</v>
      </c>
      <c r="O126" s="143">
        <f t="shared" si="26"/>
        <v>0</v>
      </c>
      <c r="P126" s="143">
        <f t="shared" si="26"/>
        <v>0</v>
      </c>
      <c r="Q126" s="143">
        <f t="shared" si="26"/>
        <v>0</v>
      </c>
    </row>
    <row r="127" spans="1:17" x14ac:dyDescent="0.25">
      <c r="A127" s="142" t="s">
        <v>121</v>
      </c>
      <c r="B127" s="141">
        <f t="shared" ref="B127:Q127" si="27">IF(B$78=0,0,B$78/B$53)</f>
        <v>0</v>
      </c>
      <c r="C127" s="141">
        <f t="shared" si="27"/>
        <v>0</v>
      </c>
      <c r="D127" s="141">
        <f t="shared" si="27"/>
        <v>0</v>
      </c>
      <c r="E127" s="141">
        <f t="shared" si="27"/>
        <v>0</v>
      </c>
      <c r="F127" s="141">
        <f t="shared" si="27"/>
        <v>0</v>
      </c>
      <c r="G127" s="141">
        <f t="shared" si="27"/>
        <v>0</v>
      </c>
      <c r="H127" s="141">
        <f t="shared" si="27"/>
        <v>0</v>
      </c>
      <c r="I127" s="141">
        <f t="shared" si="27"/>
        <v>0</v>
      </c>
      <c r="J127" s="141">
        <f t="shared" si="27"/>
        <v>0</v>
      </c>
      <c r="K127" s="141">
        <f t="shared" si="27"/>
        <v>0</v>
      </c>
      <c r="L127" s="141">
        <f t="shared" si="27"/>
        <v>0</v>
      </c>
      <c r="M127" s="141">
        <f t="shared" si="27"/>
        <v>0</v>
      </c>
      <c r="N127" s="141">
        <f t="shared" si="27"/>
        <v>0</v>
      </c>
      <c r="O127" s="141">
        <f t="shared" si="27"/>
        <v>0</v>
      </c>
      <c r="P127" s="141">
        <f t="shared" si="27"/>
        <v>0</v>
      </c>
      <c r="Q127" s="141">
        <f t="shared" si="27"/>
        <v>0</v>
      </c>
    </row>
    <row r="128" spans="1:17" x14ac:dyDescent="0.25">
      <c r="A128" s="142" t="s">
        <v>120</v>
      </c>
      <c r="B128" s="141">
        <f t="shared" ref="B128:Q128" si="28">IF(B$82=0,0,B$82/B$53)</f>
        <v>0</v>
      </c>
      <c r="C128" s="141">
        <f t="shared" si="28"/>
        <v>0</v>
      </c>
      <c r="D128" s="141">
        <f t="shared" si="28"/>
        <v>0</v>
      </c>
      <c r="E128" s="141">
        <f t="shared" si="28"/>
        <v>0</v>
      </c>
      <c r="F128" s="141">
        <f t="shared" si="28"/>
        <v>0</v>
      </c>
      <c r="G128" s="141">
        <f t="shared" si="28"/>
        <v>0</v>
      </c>
      <c r="H128" s="141">
        <f t="shared" si="28"/>
        <v>0</v>
      </c>
      <c r="I128" s="141">
        <f t="shared" si="28"/>
        <v>0</v>
      </c>
      <c r="J128" s="141">
        <f t="shared" si="28"/>
        <v>0</v>
      </c>
      <c r="K128" s="141">
        <f t="shared" si="28"/>
        <v>0</v>
      </c>
      <c r="L128" s="141">
        <f t="shared" si="28"/>
        <v>0</v>
      </c>
      <c r="M128" s="141">
        <f t="shared" si="28"/>
        <v>0</v>
      </c>
      <c r="N128" s="141">
        <f t="shared" si="28"/>
        <v>0</v>
      </c>
      <c r="O128" s="141">
        <f t="shared" si="28"/>
        <v>0</v>
      </c>
      <c r="P128" s="141">
        <f t="shared" si="28"/>
        <v>0</v>
      </c>
      <c r="Q128" s="141">
        <f t="shared" si="28"/>
        <v>0</v>
      </c>
    </row>
    <row r="129" spans="1:17" x14ac:dyDescent="0.25">
      <c r="A129" s="140" t="s">
        <v>119</v>
      </c>
      <c r="B129" s="139">
        <f t="shared" ref="B129:Q129" si="29">IF(B$93=0,0,B$93/B$53)</f>
        <v>0</v>
      </c>
      <c r="C129" s="139">
        <f t="shared" si="29"/>
        <v>0</v>
      </c>
      <c r="D129" s="139">
        <f t="shared" si="29"/>
        <v>0</v>
      </c>
      <c r="E129" s="139">
        <f t="shared" si="29"/>
        <v>0</v>
      </c>
      <c r="F129" s="139">
        <f t="shared" si="29"/>
        <v>0</v>
      </c>
      <c r="G129" s="139">
        <f t="shared" si="29"/>
        <v>0</v>
      </c>
      <c r="H129" s="139">
        <f t="shared" si="29"/>
        <v>0</v>
      </c>
      <c r="I129" s="139">
        <f t="shared" si="29"/>
        <v>0</v>
      </c>
      <c r="J129" s="139">
        <f t="shared" si="29"/>
        <v>0</v>
      </c>
      <c r="K129" s="139">
        <f t="shared" si="29"/>
        <v>0</v>
      </c>
      <c r="L129" s="139">
        <f t="shared" si="29"/>
        <v>0</v>
      </c>
      <c r="M129" s="139">
        <f t="shared" si="29"/>
        <v>0</v>
      </c>
      <c r="N129" s="139">
        <f t="shared" si="29"/>
        <v>0</v>
      </c>
      <c r="O129" s="139">
        <f t="shared" si="29"/>
        <v>0</v>
      </c>
      <c r="P129" s="139">
        <f t="shared" si="29"/>
        <v>0</v>
      </c>
      <c r="Q129" s="139">
        <f t="shared" si="29"/>
        <v>0</v>
      </c>
    </row>
    <row r="130" spans="1:17" hidden="1" x14ac:dyDescent="0.25">
      <c r="A130" s="138"/>
    </row>
    <row r="131" spans="1:17" x14ac:dyDescent="0.25">
      <c r="A131" s="138"/>
    </row>
    <row r="132" spans="1:17" ht="12.75" x14ac:dyDescent="0.25">
      <c r="A132" s="137" t="s">
        <v>118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33">
        <f t="shared" ref="B134:Q134" si="30">SUM(B$135:B$143)</f>
        <v>0</v>
      </c>
      <c r="C134" s="133">
        <f t="shared" si="30"/>
        <v>0</v>
      </c>
      <c r="D134" s="133">
        <f t="shared" si="30"/>
        <v>0</v>
      </c>
      <c r="E134" s="133">
        <f t="shared" si="30"/>
        <v>0</v>
      </c>
      <c r="F134" s="133">
        <f t="shared" si="30"/>
        <v>0</v>
      </c>
      <c r="G134" s="133">
        <f t="shared" si="30"/>
        <v>0</v>
      </c>
      <c r="H134" s="133">
        <f t="shared" si="30"/>
        <v>0</v>
      </c>
      <c r="I134" s="133">
        <f t="shared" si="30"/>
        <v>0</v>
      </c>
      <c r="J134" s="133">
        <f t="shared" si="30"/>
        <v>0</v>
      </c>
      <c r="K134" s="133">
        <f t="shared" si="30"/>
        <v>0</v>
      </c>
      <c r="L134" s="133">
        <f t="shared" si="30"/>
        <v>0</v>
      </c>
      <c r="M134" s="133">
        <f t="shared" si="30"/>
        <v>0</v>
      </c>
      <c r="N134" s="133">
        <f t="shared" si="30"/>
        <v>0</v>
      </c>
      <c r="O134" s="133">
        <f t="shared" si="30"/>
        <v>0</v>
      </c>
      <c r="P134" s="133">
        <f t="shared" si="30"/>
        <v>0</v>
      </c>
      <c r="Q134" s="133">
        <f t="shared" si="30"/>
        <v>0</v>
      </c>
    </row>
    <row r="135" spans="1:17" x14ac:dyDescent="0.25">
      <c r="A135" s="132" t="s">
        <v>83</v>
      </c>
      <c r="B135" s="131">
        <f>IF(B$6=0,0,B$6/ISI!B$8*1000)</f>
        <v>0</v>
      </c>
      <c r="C135" s="131">
        <f>IF(C$6=0,0,C$6/ISI!C$8*1000)</f>
        <v>0</v>
      </c>
      <c r="D135" s="131">
        <f>IF(D$6=0,0,D$6/ISI!D$8*1000)</f>
        <v>0</v>
      </c>
      <c r="E135" s="131">
        <f>IF(E$6=0,0,E$6/ISI!E$8*1000)</f>
        <v>0</v>
      </c>
      <c r="F135" s="131">
        <f>IF(F$6=0,0,F$6/ISI!F$8*1000)</f>
        <v>0</v>
      </c>
      <c r="G135" s="131">
        <f>IF(G$6=0,0,G$6/ISI!G$8*1000)</f>
        <v>0</v>
      </c>
      <c r="H135" s="131">
        <f>IF(H$6=0,0,H$6/ISI!H$8*1000)</f>
        <v>0</v>
      </c>
      <c r="I135" s="131">
        <f>IF(I$6=0,0,I$6/ISI!I$8*1000)</f>
        <v>0</v>
      </c>
      <c r="J135" s="131">
        <f>IF(J$6=0,0,J$6/ISI!J$8*1000)</f>
        <v>0</v>
      </c>
      <c r="K135" s="131">
        <f>IF(K$6=0,0,K$6/ISI!K$8*1000)</f>
        <v>0</v>
      </c>
      <c r="L135" s="131">
        <f>IF(L$6=0,0,L$6/ISI!L$8*1000)</f>
        <v>0</v>
      </c>
      <c r="M135" s="131">
        <f>IF(M$6=0,0,M$6/ISI!M$8*1000)</f>
        <v>0</v>
      </c>
      <c r="N135" s="131">
        <f>IF(N$6=0,0,N$6/ISI!N$8*1000)</f>
        <v>0</v>
      </c>
      <c r="O135" s="131">
        <f>IF(O$6=0,0,O$6/ISI!O$8*1000)</f>
        <v>0</v>
      </c>
      <c r="P135" s="131">
        <f>IF(P$6=0,0,P$6/ISI!P$8*1000)</f>
        <v>0</v>
      </c>
      <c r="Q135" s="131">
        <f>IF(Q$6=0,0,Q$6/ISI!Q$8*1000)</f>
        <v>0</v>
      </c>
    </row>
    <row r="136" spans="1:17" x14ac:dyDescent="0.25">
      <c r="A136" s="76" t="s">
        <v>82</v>
      </c>
      <c r="B136" s="130">
        <f>IF(B$7=0,0,B$7/ISI!B$8*1000)</f>
        <v>0</v>
      </c>
      <c r="C136" s="130">
        <f>IF(C$7=0,0,C$7/ISI!C$8*1000)</f>
        <v>0</v>
      </c>
      <c r="D136" s="130">
        <f>IF(D$7=0,0,D$7/ISI!D$8*1000)</f>
        <v>0</v>
      </c>
      <c r="E136" s="130">
        <f>IF(E$7=0,0,E$7/ISI!E$8*1000)</f>
        <v>0</v>
      </c>
      <c r="F136" s="130">
        <f>IF(F$7=0,0,F$7/ISI!F$8*1000)</f>
        <v>0</v>
      </c>
      <c r="G136" s="130">
        <f>IF(G$7=0,0,G$7/ISI!G$8*1000)</f>
        <v>0</v>
      </c>
      <c r="H136" s="130">
        <f>IF(H$7=0,0,H$7/ISI!H$8*1000)</f>
        <v>0</v>
      </c>
      <c r="I136" s="130">
        <f>IF(I$7=0,0,I$7/ISI!I$8*1000)</f>
        <v>0</v>
      </c>
      <c r="J136" s="130">
        <f>IF(J$7=0,0,J$7/ISI!J$8*1000)</f>
        <v>0</v>
      </c>
      <c r="K136" s="130">
        <f>IF(K$7=0,0,K$7/ISI!K$8*1000)</f>
        <v>0</v>
      </c>
      <c r="L136" s="130">
        <f>IF(L$7=0,0,L$7/ISI!L$8*1000)</f>
        <v>0</v>
      </c>
      <c r="M136" s="130">
        <f>IF(M$7=0,0,M$7/ISI!M$8*1000)</f>
        <v>0</v>
      </c>
      <c r="N136" s="130">
        <f>IF(N$7=0,0,N$7/ISI!N$8*1000)</f>
        <v>0</v>
      </c>
      <c r="O136" s="130">
        <f>IF(O$7=0,0,O$7/ISI!O$8*1000)</f>
        <v>0</v>
      </c>
      <c r="P136" s="130">
        <f>IF(P$7=0,0,P$7/ISI!P$8*1000)</f>
        <v>0</v>
      </c>
      <c r="Q136" s="130">
        <f>IF(Q$7=0,0,Q$7/ISI!Q$8*1000)</f>
        <v>0</v>
      </c>
    </row>
    <row r="137" spans="1:17" x14ac:dyDescent="0.25">
      <c r="A137" s="76" t="s">
        <v>81</v>
      </c>
      <c r="B137" s="130">
        <f>IF(B$8=0,0,B$8/ISI!B$8*1000)</f>
        <v>0</v>
      </c>
      <c r="C137" s="130">
        <f>IF(C$8=0,0,C$8/ISI!C$8*1000)</f>
        <v>0</v>
      </c>
      <c r="D137" s="130">
        <f>IF(D$8=0,0,D$8/ISI!D$8*1000)</f>
        <v>0</v>
      </c>
      <c r="E137" s="130">
        <f>IF(E$8=0,0,E$8/ISI!E$8*1000)</f>
        <v>0</v>
      </c>
      <c r="F137" s="130">
        <f>IF(F$8=0,0,F$8/ISI!F$8*1000)</f>
        <v>0</v>
      </c>
      <c r="G137" s="130">
        <f>IF(G$8=0,0,G$8/ISI!G$8*1000)</f>
        <v>0</v>
      </c>
      <c r="H137" s="130">
        <f>IF(H$8=0,0,H$8/ISI!H$8*1000)</f>
        <v>0</v>
      </c>
      <c r="I137" s="130">
        <f>IF(I$8=0,0,I$8/ISI!I$8*1000)</f>
        <v>0</v>
      </c>
      <c r="J137" s="130">
        <f>IF(J$8=0,0,J$8/ISI!J$8*1000)</f>
        <v>0</v>
      </c>
      <c r="K137" s="130">
        <f>IF(K$8=0,0,K$8/ISI!K$8*1000)</f>
        <v>0</v>
      </c>
      <c r="L137" s="130">
        <f>IF(L$8=0,0,L$8/ISI!L$8*1000)</f>
        <v>0</v>
      </c>
      <c r="M137" s="130">
        <f>IF(M$8=0,0,M$8/ISI!M$8*1000)</f>
        <v>0</v>
      </c>
      <c r="N137" s="130">
        <f>IF(N$8=0,0,N$8/ISI!N$8*1000)</f>
        <v>0</v>
      </c>
      <c r="O137" s="130">
        <f>IF(O$8=0,0,O$8/ISI!O$8*1000)</f>
        <v>0</v>
      </c>
      <c r="P137" s="130">
        <f>IF(P$8=0,0,P$8/ISI!P$8*1000)</f>
        <v>0</v>
      </c>
      <c r="Q137" s="130">
        <f>IF(Q$8=0,0,Q$8/ISI!Q$8*1000)</f>
        <v>0</v>
      </c>
    </row>
    <row r="138" spans="1:17" x14ac:dyDescent="0.25">
      <c r="A138" s="76" t="s">
        <v>80</v>
      </c>
      <c r="B138" s="130">
        <f>IF(B$9=0,0,B$9/ISI!B$8*1000)</f>
        <v>0</v>
      </c>
      <c r="C138" s="130">
        <f>IF(C$9=0,0,C$9/ISI!C$8*1000)</f>
        <v>0</v>
      </c>
      <c r="D138" s="130">
        <f>IF(D$9=0,0,D$9/ISI!D$8*1000)</f>
        <v>0</v>
      </c>
      <c r="E138" s="130">
        <f>IF(E$9=0,0,E$9/ISI!E$8*1000)</f>
        <v>0</v>
      </c>
      <c r="F138" s="130">
        <f>IF(F$9=0,0,F$9/ISI!F$8*1000)</f>
        <v>0</v>
      </c>
      <c r="G138" s="130">
        <f>IF(G$9=0,0,G$9/ISI!G$8*1000)</f>
        <v>0</v>
      </c>
      <c r="H138" s="130">
        <f>IF(H$9=0,0,H$9/ISI!H$8*1000)</f>
        <v>0</v>
      </c>
      <c r="I138" s="130">
        <f>IF(I$9=0,0,I$9/ISI!I$8*1000)</f>
        <v>0</v>
      </c>
      <c r="J138" s="130">
        <f>IF(J$9=0,0,J$9/ISI!J$8*1000)</f>
        <v>0</v>
      </c>
      <c r="K138" s="130">
        <f>IF(K$9=0,0,K$9/ISI!K$8*1000)</f>
        <v>0</v>
      </c>
      <c r="L138" s="130">
        <f>IF(L$9=0,0,L$9/ISI!L$8*1000)</f>
        <v>0</v>
      </c>
      <c r="M138" s="130">
        <f>IF(M$9=0,0,M$9/ISI!M$8*1000)</f>
        <v>0</v>
      </c>
      <c r="N138" s="130">
        <f>IF(N$9=0,0,N$9/ISI!N$8*1000)</f>
        <v>0</v>
      </c>
      <c r="O138" s="130">
        <f>IF(O$9=0,0,O$9/ISI!O$8*1000)</f>
        <v>0</v>
      </c>
      <c r="P138" s="130">
        <f>IF(P$9=0,0,P$9/ISI!P$8*1000)</f>
        <v>0</v>
      </c>
      <c r="Q138" s="130">
        <f>IF(Q$9=0,0,Q$9/ISI!Q$8*1000)</f>
        <v>0</v>
      </c>
    </row>
    <row r="139" spans="1:17" x14ac:dyDescent="0.25">
      <c r="A139" s="129" t="s">
        <v>79</v>
      </c>
      <c r="B139" s="128">
        <f>IF(B$10=0,0,B$10/ISI!B$8*1000)</f>
        <v>0</v>
      </c>
      <c r="C139" s="128">
        <f>IF(C$10=0,0,C$10/ISI!C$8*1000)</f>
        <v>0</v>
      </c>
      <c r="D139" s="128">
        <f>IF(D$10=0,0,D$10/ISI!D$8*1000)</f>
        <v>0</v>
      </c>
      <c r="E139" s="128">
        <f>IF(E$10=0,0,E$10/ISI!E$8*1000)</f>
        <v>0</v>
      </c>
      <c r="F139" s="128">
        <f>IF(F$10=0,0,F$10/ISI!F$8*1000)</f>
        <v>0</v>
      </c>
      <c r="G139" s="128">
        <f>IF(G$10=0,0,G$10/ISI!G$8*1000)</f>
        <v>0</v>
      </c>
      <c r="H139" s="128">
        <f>IF(H$10=0,0,H$10/ISI!H$8*1000)</f>
        <v>0</v>
      </c>
      <c r="I139" s="128">
        <f>IF(I$10=0,0,I$10/ISI!I$8*1000)</f>
        <v>0</v>
      </c>
      <c r="J139" s="128">
        <f>IF(J$10=0,0,J$10/ISI!J$8*1000)</f>
        <v>0</v>
      </c>
      <c r="K139" s="128">
        <f>IF(K$10=0,0,K$10/ISI!K$8*1000)</f>
        <v>0</v>
      </c>
      <c r="L139" s="128">
        <f>IF(L$10=0,0,L$10/ISI!L$8*1000)</f>
        <v>0</v>
      </c>
      <c r="M139" s="128">
        <f>IF(M$10=0,0,M$10/ISI!M$8*1000)</f>
        <v>0</v>
      </c>
      <c r="N139" s="128">
        <f>IF(N$10=0,0,N$10/ISI!N$8*1000)</f>
        <v>0</v>
      </c>
      <c r="O139" s="128">
        <f>IF(O$10=0,0,O$10/ISI!O$8*1000)</f>
        <v>0</v>
      </c>
      <c r="P139" s="128">
        <f>IF(P$10=0,0,P$10/ISI!P$8*1000)</f>
        <v>0</v>
      </c>
      <c r="Q139" s="128">
        <f>IF(Q$10=0,0,Q$10/ISI!Q$8*1000)</f>
        <v>0</v>
      </c>
    </row>
    <row r="140" spans="1:17" x14ac:dyDescent="0.25">
      <c r="A140" s="127" t="s">
        <v>117</v>
      </c>
      <c r="B140" s="126">
        <f>IF(B$15=0,0,B$15/ISI!B$8*1000)</f>
        <v>0</v>
      </c>
      <c r="C140" s="126">
        <f>IF(C$15=0,0,C$15/ISI!C$8*1000)</f>
        <v>0</v>
      </c>
      <c r="D140" s="126">
        <f>IF(D$15=0,0,D$15/ISI!D$8*1000)</f>
        <v>0</v>
      </c>
      <c r="E140" s="126">
        <f>IF(E$15=0,0,E$15/ISI!E$8*1000)</f>
        <v>0</v>
      </c>
      <c r="F140" s="126">
        <f>IF(F$15=0,0,F$15/ISI!F$8*1000)</f>
        <v>0</v>
      </c>
      <c r="G140" s="126">
        <f>IF(G$15=0,0,G$15/ISI!G$8*1000)</f>
        <v>0</v>
      </c>
      <c r="H140" s="126">
        <f>IF(H$15=0,0,H$15/ISI!H$8*1000)</f>
        <v>0</v>
      </c>
      <c r="I140" s="126">
        <f>IF(I$15=0,0,I$15/ISI!I$8*1000)</f>
        <v>0</v>
      </c>
      <c r="J140" s="126">
        <f>IF(J$15=0,0,J$15/ISI!J$8*1000)</f>
        <v>0</v>
      </c>
      <c r="K140" s="126">
        <f>IF(K$15=0,0,K$15/ISI!K$8*1000)</f>
        <v>0</v>
      </c>
      <c r="L140" s="126">
        <f>IF(L$15=0,0,L$15/ISI!L$8*1000)</f>
        <v>0</v>
      </c>
      <c r="M140" s="126">
        <f>IF(M$15=0,0,M$15/ISI!M$8*1000)</f>
        <v>0</v>
      </c>
      <c r="N140" s="126">
        <f>IF(N$15=0,0,N$15/ISI!N$8*1000)</f>
        <v>0</v>
      </c>
      <c r="O140" s="126">
        <f>IF(O$15=0,0,O$15/ISI!O$8*1000)</f>
        <v>0</v>
      </c>
      <c r="P140" s="126">
        <f>IF(P$15=0,0,P$15/ISI!P$8*1000)</f>
        <v>0</v>
      </c>
      <c r="Q140" s="126">
        <f>IF(Q$15=0,0,Q$15/ISI!Q$8*1000)</f>
        <v>0</v>
      </c>
    </row>
    <row r="141" spans="1:17" x14ac:dyDescent="0.25">
      <c r="A141" s="127" t="s">
        <v>116</v>
      </c>
      <c r="B141" s="126">
        <f>IF(B$21=0,0,B$21/ISI!B$8*1000)</f>
        <v>0</v>
      </c>
      <c r="C141" s="126">
        <f>IF(C$21=0,0,C$21/ISI!C$8*1000)</f>
        <v>0</v>
      </c>
      <c r="D141" s="126">
        <f>IF(D$21=0,0,D$21/ISI!D$8*1000)</f>
        <v>0</v>
      </c>
      <c r="E141" s="126">
        <f>IF(E$21=0,0,E$21/ISI!E$8*1000)</f>
        <v>0</v>
      </c>
      <c r="F141" s="126">
        <f>IF(F$21=0,0,F$21/ISI!F$8*1000)</f>
        <v>0</v>
      </c>
      <c r="G141" s="126">
        <f>IF(G$21=0,0,G$21/ISI!G$8*1000)</f>
        <v>0</v>
      </c>
      <c r="H141" s="126">
        <f>IF(H$21=0,0,H$21/ISI!H$8*1000)</f>
        <v>0</v>
      </c>
      <c r="I141" s="126">
        <f>IF(I$21=0,0,I$21/ISI!I$8*1000)</f>
        <v>0</v>
      </c>
      <c r="J141" s="126">
        <f>IF(J$21=0,0,J$21/ISI!J$8*1000)</f>
        <v>0</v>
      </c>
      <c r="K141" s="126">
        <f>IF(K$21=0,0,K$21/ISI!K$8*1000)</f>
        <v>0</v>
      </c>
      <c r="L141" s="126">
        <f>IF(L$21=0,0,L$21/ISI!L$8*1000)</f>
        <v>0</v>
      </c>
      <c r="M141" s="126">
        <f>IF(M$21=0,0,M$21/ISI!M$8*1000)</f>
        <v>0</v>
      </c>
      <c r="N141" s="126">
        <f>IF(N$21=0,0,N$21/ISI!N$8*1000)</f>
        <v>0</v>
      </c>
      <c r="O141" s="126">
        <f>IF(O$21=0,0,O$21/ISI!O$8*1000)</f>
        <v>0</v>
      </c>
      <c r="P141" s="126">
        <f>IF(P$21=0,0,P$21/ISI!P$8*1000)</f>
        <v>0</v>
      </c>
      <c r="Q141" s="126">
        <f>IF(Q$21=0,0,Q$21/ISI!Q$8*1000)</f>
        <v>0</v>
      </c>
    </row>
    <row r="142" spans="1:17" x14ac:dyDescent="0.25">
      <c r="A142" s="127" t="s">
        <v>113</v>
      </c>
      <c r="B142" s="126">
        <f>IF(B$27=0,0,B$27/ISI!B$8*1000)</f>
        <v>0</v>
      </c>
      <c r="C142" s="126">
        <f>IF(C$27=0,0,C$27/ISI!C$8*1000)</f>
        <v>0</v>
      </c>
      <c r="D142" s="126">
        <f>IF(D$27=0,0,D$27/ISI!D$8*1000)</f>
        <v>0</v>
      </c>
      <c r="E142" s="126">
        <f>IF(E$27=0,0,E$27/ISI!E$8*1000)</f>
        <v>0</v>
      </c>
      <c r="F142" s="126">
        <f>IF(F$27=0,0,F$27/ISI!F$8*1000)</f>
        <v>0</v>
      </c>
      <c r="G142" s="126">
        <f>IF(G$27=0,0,G$27/ISI!G$8*1000)</f>
        <v>0</v>
      </c>
      <c r="H142" s="126">
        <f>IF(H$27=0,0,H$27/ISI!H$8*1000)</f>
        <v>0</v>
      </c>
      <c r="I142" s="126">
        <f>IF(I$27=0,0,I$27/ISI!I$8*1000)</f>
        <v>0</v>
      </c>
      <c r="J142" s="126">
        <f>IF(J$27=0,0,J$27/ISI!J$8*1000)</f>
        <v>0</v>
      </c>
      <c r="K142" s="126">
        <f>IF(K$27=0,0,K$27/ISI!K$8*1000)</f>
        <v>0</v>
      </c>
      <c r="L142" s="126">
        <f>IF(L$27=0,0,L$27/ISI!L$8*1000)</f>
        <v>0</v>
      </c>
      <c r="M142" s="126">
        <f>IF(M$27=0,0,M$27/ISI!M$8*1000)</f>
        <v>0</v>
      </c>
      <c r="N142" s="126">
        <f>IF(N$27=0,0,N$27/ISI!N$8*1000)</f>
        <v>0</v>
      </c>
      <c r="O142" s="126">
        <f>IF(O$27=0,0,O$27/ISI!O$8*1000)</f>
        <v>0</v>
      </c>
      <c r="P142" s="126">
        <f>IF(P$27=0,0,P$27/ISI!P$8*1000)</f>
        <v>0</v>
      </c>
      <c r="Q142" s="126">
        <f>IF(Q$27=0,0,Q$27/ISI!Q$8*1000)</f>
        <v>0</v>
      </c>
    </row>
    <row r="143" spans="1:17" x14ac:dyDescent="0.25">
      <c r="A143" s="72" t="s">
        <v>112</v>
      </c>
      <c r="B143" s="125">
        <f>IF(B$34=0,0,B$34/ISI!B$8*1000)</f>
        <v>0</v>
      </c>
      <c r="C143" s="125">
        <f>IF(C$34=0,0,C$34/ISI!C$8*1000)</f>
        <v>0</v>
      </c>
      <c r="D143" s="125">
        <f>IF(D$34=0,0,D$34/ISI!D$8*1000)</f>
        <v>0</v>
      </c>
      <c r="E143" s="125">
        <f>IF(E$34=0,0,E$34/ISI!E$8*1000)</f>
        <v>0</v>
      </c>
      <c r="F143" s="125">
        <f>IF(F$34=0,0,F$34/ISI!F$8*1000)</f>
        <v>0</v>
      </c>
      <c r="G143" s="125">
        <f>IF(G$34=0,0,G$34/ISI!G$8*1000)</f>
        <v>0</v>
      </c>
      <c r="H143" s="125">
        <f>IF(H$34=0,0,H$34/ISI!H$8*1000)</f>
        <v>0</v>
      </c>
      <c r="I143" s="125">
        <f>IF(I$34=0,0,I$34/ISI!I$8*1000)</f>
        <v>0</v>
      </c>
      <c r="J143" s="125">
        <f>IF(J$34=0,0,J$34/ISI!J$8*1000)</f>
        <v>0</v>
      </c>
      <c r="K143" s="125">
        <f>IF(K$34=0,0,K$34/ISI!K$8*1000)</f>
        <v>0</v>
      </c>
      <c r="L143" s="125">
        <f>IF(L$34=0,0,L$34/ISI!L$8*1000)</f>
        <v>0</v>
      </c>
      <c r="M143" s="125">
        <f>IF(M$34=0,0,M$34/ISI!M$8*1000)</f>
        <v>0</v>
      </c>
      <c r="N143" s="125">
        <f>IF(N$34=0,0,N$34/ISI!N$8*1000)</f>
        <v>0</v>
      </c>
      <c r="O143" s="125">
        <f>IF(O$34=0,0,O$34/ISI!O$8*1000)</f>
        <v>0</v>
      </c>
      <c r="P143" s="125">
        <f>IF(P$34=0,0,P$34/ISI!P$8*1000)</f>
        <v>0</v>
      </c>
      <c r="Q143" s="125">
        <f>IF(Q$34=0,0,Q$34/ISI!Q$8*1000)</f>
        <v>0</v>
      </c>
    </row>
    <row r="144" spans="1:17" x14ac:dyDescent="0.25">
      <c r="A144" s="135"/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  <c r="M144" s="134"/>
      <c r="N144" s="134"/>
      <c r="O144" s="134"/>
      <c r="P144" s="134"/>
      <c r="Q144" s="134"/>
    </row>
    <row r="145" spans="1:17" x14ac:dyDescent="0.25">
      <c r="A145" s="78" t="s">
        <v>45</v>
      </c>
      <c r="B145" s="133">
        <f t="shared" ref="B145:Q145" si="31">SUM(B$146:B$150,B$153,B$154,B$152,B$151)</f>
        <v>0</v>
      </c>
      <c r="C145" s="133">
        <f t="shared" si="31"/>
        <v>0</v>
      </c>
      <c r="D145" s="133">
        <f t="shared" si="31"/>
        <v>0</v>
      </c>
      <c r="E145" s="133">
        <f t="shared" si="31"/>
        <v>0</v>
      </c>
      <c r="F145" s="133">
        <f t="shared" si="31"/>
        <v>0</v>
      </c>
      <c r="G145" s="133">
        <f t="shared" si="31"/>
        <v>0</v>
      </c>
      <c r="H145" s="133">
        <f t="shared" si="31"/>
        <v>0</v>
      </c>
      <c r="I145" s="133">
        <f t="shared" si="31"/>
        <v>0</v>
      </c>
      <c r="J145" s="133">
        <f t="shared" si="31"/>
        <v>0</v>
      </c>
      <c r="K145" s="133">
        <f t="shared" si="31"/>
        <v>0</v>
      </c>
      <c r="L145" s="133">
        <f t="shared" si="31"/>
        <v>0</v>
      </c>
      <c r="M145" s="133">
        <f t="shared" si="31"/>
        <v>0</v>
      </c>
      <c r="N145" s="133">
        <f t="shared" si="31"/>
        <v>0</v>
      </c>
      <c r="O145" s="133">
        <f t="shared" si="31"/>
        <v>0</v>
      </c>
      <c r="P145" s="133">
        <f t="shared" si="31"/>
        <v>0</v>
      </c>
      <c r="Q145" s="133">
        <f t="shared" si="31"/>
        <v>0</v>
      </c>
    </row>
    <row r="146" spans="1:17" x14ac:dyDescent="0.25">
      <c r="A146" s="132" t="s">
        <v>83</v>
      </c>
      <c r="B146" s="131">
        <f>IF(B$54=0,0,B$54/ISI!B$9*1000)</f>
        <v>0</v>
      </c>
      <c r="C146" s="131">
        <f>IF(C$54=0,0,C$54/ISI!C$9*1000)</f>
        <v>0</v>
      </c>
      <c r="D146" s="131">
        <f>IF(D$54=0,0,D$54/ISI!D$9*1000)</f>
        <v>0</v>
      </c>
      <c r="E146" s="131">
        <f>IF(E$54=0,0,E$54/ISI!E$9*1000)</f>
        <v>0</v>
      </c>
      <c r="F146" s="131">
        <f>IF(F$54=0,0,F$54/ISI!F$9*1000)</f>
        <v>0</v>
      </c>
      <c r="G146" s="131">
        <f>IF(G$54=0,0,G$54/ISI!G$9*1000)</f>
        <v>0</v>
      </c>
      <c r="H146" s="131">
        <f>IF(H$54=0,0,H$54/ISI!H$9*1000)</f>
        <v>0</v>
      </c>
      <c r="I146" s="131">
        <f>IF(I$54=0,0,I$54/ISI!I$9*1000)</f>
        <v>0</v>
      </c>
      <c r="J146" s="131">
        <f>IF(J$54=0,0,J$54/ISI!J$9*1000)</f>
        <v>0</v>
      </c>
      <c r="K146" s="131">
        <f>IF(K$54=0,0,K$54/ISI!K$9*1000)</f>
        <v>0</v>
      </c>
      <c r="L146" s="131">
        <f>IF(L$54=0,0,L$54/ISI!L$9*1000)</f>
        <v>0</v>
      </c>
      <c r="M146" s="131">
        <f>IF(M$54=0,0,M$54/ISI!M$9*1000)</f>
        <v>0</v>
      </c>
      <c r="N146" s="131">
        <f>IF(N$54=0,0,N$54/ISI!N$9*1000)</f>
        <v>0</v>
      </c>
      <c r="O146" s="131">
        <f>IF(O$54=0,0,O$54/ISI!O$9*1000)</f>
        <v>0</v>
      </c>
      <c r="P146" s="131">
        <f>IF(P$54=0,0,P$54/ISI!P$9*1000)</f>
        <v>0</v>
      </c>
      <c r="Q146" s="131">
        <f>IF(Q$54=0,0,Q$54/ISI!Q$9*1000)</f>
        <v>0</v>
      </c>
    </row>
    <row r="147" spans="1:17" x14ac:dyDescent="0.25">
      <c r="A147" s="76" t="s">
        <v>82</v>
      </c>
      <c r="B147" s="130">
        <f>IF(B$55=0,0,B$55/ISI!B$9*1000)</f>
        <v>0</v>
      </c>
      <c r="C147" s="130">
        <f>IF(C$55=0,0,C$55/ISI!C$9*1000)</f>
        <v>0</v>
      </c>
      <c r="D147" s="130">
        <f>IF(D$55=0,0,D$55/ISI!D$9*1000)</f>
        <v>0</v>
      </c>
      <c r="E147" s="130">
        <f>IF(E$55=0,0,E$55/ISI!E$9*1000)</f>
        <v>0</v>
      </c>
      <c r="F147" s="130">
        <f>IF(F$55=0,0,F$55/ISI!F$9*1000)</f>
        <v>0</v>
      </c>
      <c r="G147" s="130">
        <f>IF(G$55=0,0,G$55/ISI!G$9*1000)</f>
        <v>0</v>
      </c>
      <c r="H147" s="130">
        <f>IF(H$55=0,0,H$55/ISI!H$9*1000)</f>
        <v>0</v>
      </c>
      <c r="I147" s="130">
        <f>IF(I$55=0,0,I$55/ISI!I$9*1000)</f>
        <v>0</v>
      </c>
      <c r="J147" s="130">
        <f>IF(J$55=0,0,J$55/ISI!J$9*1000)</f>
        <v>0</v>
      </c>
      <c r="K147" s="130">
        <f>IF(K$55=0,0,K$55/ISI!K$9*1000)</f>
        <v>0</v>
      </c>
      <c r="L147" s="130">
        <f>IF(L$55=0,0,L$55/ISI!L$9*1000)</f>
        <v>0</v>
      </c>
      <c r="M147" s="130">
        <f>IF(M$55=0,0,M$55/ISI!M$9*1000)</f>
        <v>0</v>
      </c>
      <c r="N147" s="130">
        <f>IF(N$55=0,0,N$55/ISI!N$9*1000)</f>
        <v>0</v>
      </c>
      <c r="O147" s="130">
        <f>IF(O$55=0,0,O$55/ISI!O$9*1000)</f>
        <v>0</v>
      </c>
      <c r="P147" s="130">
        <f>IF(P$55=0,0,P$55/ISI!P$9*1000)</f>
        <v>0</v>
      </c>
      <c r="Q147" s="130">
        <f>IF(Q$55=0,0,Q$55/ISI!Q$9*1000)</f>
        <v>0</v>
      </c>
    </row>
    <row r="148" spans="1:17" x14ac:dyDescent="0.25">
      <c r="A148" s="76" t="s">
        <v>81</v>
      </c>
      <c r="B148" s="130">
        <f>IF(B$56=0,0,B$56/ISI!B$9*1000)</f>
        <v>0</v>
      </c>
      <c r="C148" s="130">
        <f>IF(C$56=0,0,C$56/ISI!C$9*1000)</f>
        <v>0</v>
      </c>
      <c r="D148" s="130">
        <f>IF(D$56=0,0,D$56/ISI!D$9*1000)</f>
        <v>0</v>
      </c>
      <c r="E148" s="130">
        <f>IF(E$56=0,0,E$56/ISI!E$9*1000)</f>
        <v>0</v>
      </c>
      <c r="F148" s="130">
        <f>IF(F$56=0,0,F$56/ISI!F$9*1000)</f>
        <v>0</v>
      </c>
      <c r="G148" s="130">
        <f>IF(G$56=0,0,G$56/ISI!G$9*1000)</f>
        <v>0</v>
      </c>
      <c r="H148" s="130">
        <f>IF(H$56=0,0,H$56/ISI!H$9*1000)</f>
        <v>0</v>
      </c>
      <c r="I148" s="130">
        <f>IF(I$56=0,0,I$56/ISI!I$9*1000)</f>
        <v>0</v>
      </c>
      <c r="J148" s="130">
        <f>IF(J$56=0,0,J$56/ISI!J$9*1000)</f>
        <v>0</v>
      </c>
      <c r="K148" s="130">
        <f>IF(K$56=0,0,K$56/ISI!K$9*1000)</f>
        <v>0</v>
      </c>
      <c r="L148" s="130">
        <f>IF(L$56=0,0,L$56/ISI!L$9*1000)</f>
        <v>0</v>
      </c>
      <c r="M148" s="130">
        <f>IF(M$56=0,0,M$56/ISI!M$9*1000)</f>
        <v>0</v>
      </c>
      <c r="N148" s="130">
        <f>IF(N$56=0,0,N$56/ISI!N$9*1000)</f>
        <v>0</v>
      </c>
      <c r="O148" s="130">
        <f>IF(O$56=0,0,O$56/ISI!O$9*1000)</f>
        <v>0</v>
      </c>
      <c r="P148" s="130">
        <f>IF(P$56=0,0,P$56/ISI!P$9*1000)</f>
        <v>0</v>
      </c>
      <c r="Q148" s="130">
        <f>IF(Q$56=0,0,Q$56/ISI!Q$9*1000)</f>
        <v>0</v>
      </c>
    </row>
    <row r="149" spans="1:17" x14ac:dyDescent="0.25">
      <c r="A149" s="76" t="s">
        <v>80</v>
      </c>
      <c r="B149" s="130">
        <f>IF(B$57=0,0,B$57/ISI!B$9*1000)</f>
        <v>0</v>
      </c>
      <c r="C149" s="130">
        <f>IF(C$57=0,0,C$57/ISI!C$9*1000)</f>
        <v>0</v>
      </c>
      <c r="D149" s="130">
        <f>IF(D$57=0,0,D$57/ISI!D$9*1000)</f>
        <v>0</v>
      </c>
      <c r="E149" s="130">
        <f>IF(E$57=0,0,E$57/ISI!E$9*1000)</f>
        <v>0</v>
      </c>
      <c r="F149" s="130">
        <f>IF(F$57=0,0,F$57/ISI!F$9*1000)</f>
        <v>0</v>
      </c>
      <c r="G149" s="130">
        <f>IF(G$57=0,0,G$57/ISI!G$9*1000)</f>
        <v>0</v>
      </c>
      <c r="H149" s="130">
        <f>IF(H$57=0,0,H$57/ISI!H$9*1000)</f>
        <v>0</v>
      </c>
      <c r="I149" s="130">
        <f>IF(I$57=0,0,I$57/ISI!I$9*1000)</f>
        <v>0</v>
      </c>
      <c r="J149" s="130">
        <f>IF(J$57=0,0,J$57/ISI!J$9*1000)</f>
        <v>0</v>
      </c>
      <c r="K149" s="130">
        <f>IF(K$57=0,0,K$57/ISI!K$9*1000)</f>
        <v>0</v>
      </c>
      <c r="L149" s="130">
        <f>IF(L$57=0,0,L$57/ISI!L$9*1000)</f>
        <v>0</v>
      </c>
      <c r="M149" s="130">
        <f>IF(M$57=0,0,M$57/ISI!M$9*1000)</f>
        <v>0</v>
      </c>
      <c r="N149" s="130">
        <f>IF(N$57=0,0,N$57/ISI!N$9*1000)</f>
        <v>0</v>
      </c>
      <c r="O149" s="130">
        <f>IF(O$57=0,0,O$57/ISI!O$9*1000)</f>
        <v>0</v>
      </c>
      <c r="P149" s="130">
        <f>IF(P$57=0,0,P$57/ISI!P$9*1000)</f>
        <v>0</v>
      </c>
      <c r="Q149" s="130">
        <f>IF(Q$57=0,0,Q$57/ISI!Q$9*1000)</f>
        <v>0</v>
      </c>
    </row>
    <row r="150" spans="1:17" x14ac:dyDescent="0.25">
      <c r="A150" s="129" t="s">
        <v>79</v>
      </c>
      <c r="B150" s="128">
        <f>IF(B$58=0,0,B$58/ISI!B$9*1000)</f>
        <v>0</v>
      </c>
      <c r="C150" s="128">
        <f>IF(C$58=0,0,C$58/ISI!C$9*1000)</f>
        <v>0</v>
      </c>
      <c r="D150" s="128">
        <f>IF(D$58=0,0,D$58/ISI!D$9*1000)</f>
        <v>0</v>
      </c>
      <c r="E150" s="128">
        <f>IF(E$58=0,0,E$58/ISI!E$9*1000)</f>
        <v>0</v>
      </c>
      <c r="F150" s="128">
        <f>IF(F$58=0,0,F$58/ISI!F$9*1000)</f>
        <v>0</v>
      </c>
      <c r="G150" s="128">
        <f>IF(G$58=0,0,G$58/ISI!G$9*1000)</f>
        <v>0</v>
      </c>
      <c r="H150" s="128">
        <f>IF(H$58=0,0,H$58/ISI!H$9*1000)</f>
        <v>0</v>
      </c>
      <c r="I150" s="128">
        <f>IF(I$58=0,0,I$58/ISI!I$9*1000)</f>
        <v>0</v>
      </c>
      <c r="J150" s="128">
        <f>IF(J$58=0,0,J$58/ISI!J$9*1000)</f>
        <v>0</v>
      </c>
      <c r="K150" s="128">
        <f>IF(K$58=0,0,K$58/ISI!K$9*1000)</f>
        <v>0</v>
      </c>
      <c r="L150" s="128">
        <f>IF(L$58=0,0,L$58/ISI!L$9*1000)</f>
        <v>0</v>
      </c>
      <c r="M150" s="128">
        <f>IF(M$58=0,0,M$58/ISI!M$9*1000)</f>
        <v>0</v>
      </c>
      <c r="N150" s="128">
        <f>IF(N$58=0,0,N$58/ISI!N$9*1000)</f>
        <v>0</v>
      </c>
      <c r="O150" s="128">
        <f>IF(O$58=0,0,O$58/ISI!O$9*1000)</f>
        <v>0</v>
      </c>
      <c r="P150" s="128">
        <f>IF(P$58=0,0,P$58/ISI!P$9*1000)</f>
        <v>0</v>
      </c>
      <c r="Q150" s="128">
        <f>IF(Q$58=0,0,Q$58/ISI!Q$9*1000)</f>
        <v>0</v>
      </c>
    </row>
    <row r="151" spans="1:17" x14ac:dyDescent="0.25">
      <c r="A151" s="127" t="s">
        <v>115</v>
      </c>
      <c r="B151" s="126">
        <f>IF(B$63=0,0,B$63/ISI!B$9*1000)</f>
        <v>0</v>
      </c>
      <c r="C151" s="126">
        <f>IF(C$63=0,0,C$63/ISI!C$9*1000)</f>
        <v>0</v>
      </c>
      <c r="D151" s="126">
        <f>IF(D$63=0,0,D$63/ISI!D$9*1000)</f>
        <v>0</v>
      </c>
      <c r="E151" s="126">
        <f>IF(E$63=0,0,E$63/ISI!E$9*1000)</f>
        <v>0</v>
      </c>
      <c r="F151" s="126">
        <f>IF(F$63=0,0,F$63/ISI!F$9*1000)</f>
        <v>0</v>
      </c>
      <c r="G151" s="126">
        <f>IF(G$63=0,0,G$63/ISI!G$9*1000)</f>
        <v>0</v>
      </c>
      <c r="H151" s="126">
        <f>IF(H$63=0,0,H$63/ISI!H$9*1000)</f>
        <v>0</v>
      </c>
      <c r="I151" s="126">
        <f>IF(I$63=0,0,I$63/ISI!I$9*1000)</f>
        <v>0</v>
      </c>
      <c r="J151" s="126">
        <f>IF(J$63=0,0,J$63/ISI!J$9*1000)</f>
        <v>0</v>
      </c>
      <c r="K151" s="126">
        <f>IF(K$63=0,0,K$63/ISI!K$9*1000)</f>
        <v>0</v>
      </c>
      <c r="L151" s="126">
        <f>IF(L$63=0,0,L$63/ISI!L$9*1000)</f>
        <v>0</v>
      </c>
      <c r="M151" s="126">
        <f>IF(M$63=0,0,M$63/ISI!M$9*1000)</f>
        <v>0</v>
      </c>
      <c r="N151" s="126">
        <f>IF(N$63=0,0,N$63/ISI!N$9*1000)</f>
        <v>0</v>
      </c>
      <c r="O151" s="126">
        <f>IF(O$63=0,0,O$63/ISI!O$9*1000)</f>
        <v>0</v>
      </c>
      <c r="P151" s="126">
        <f>IF(P$63=0,0,P$63/ISI!P$9*1000)</f>
        <v>0</v>
      </c>
      <c r="Q151" s="126">
        <f>IF(Q$63=0,0,Q$63/ISI!Q$9*1000)</f>
        <v>0</v>
      </c>
    </row>
    <row r="152" spans="1:17" x14ac:dyDescent="0.25">
      <c r="A152" s="127" t="s">
        <v>114</v>
      </c>
      <c r="B152" s="126">
        <f>IF(B$69=0,0,B$69/ISI!B$9*1000)</f>
        <v>0</v>
      </c>
      <c r="C152" s="126">
        <f>IF(C$69=0,0,C$69/ISI!C$9*1000)</f>
        <v>0</v>
      </c>
      <c r="D152" s="126">
        <f>IF(D$69=0,0,D$69/ISI!D$9*1000)</f>
        <v>0</v>
      </c>
      <c r="E152" s="126">
        <f>IF(E$69=0,0,E$69/ISI!E$9*1000)</f>
        <v>0</v>
      </c>
      <c r="F152" s="126">
        <f>IF(F$69=0,0,F$69/ISI!F$9*1000)</f>
        <v>0</v>
      </c>
      <c r="G152" s="126">
        <f>IF(G$69=0,0,G$69/ISI!G$9*1000)</f>
        <v>0</v>
      </c>
      <c r="H152" s="126">
        <f>IF(H$69=0,0,H$69/ISI!H$9*1000)</f>
        <v>0</v>
      </c>
      <c r="I152" s="126">
        <f>IF(I$69=0,0,I$69/ISI!I$9*1000)</f>
        <v>0</v>
      </c>
      <c r="J152" s="126">
        <f>IF(J$69=0,0,J$69/ISI!J$9*1000)</f>
        <v>0</v>
      </c>
      <c r="K152" s="126">
        <f>IF(K$69=0,0,K$69/ISI!K$9*1000)</f>
        <v>0</v>
      </c>
      <c r="L152" s="126">
        <f>IF(L$69=0,0,L$69/ISI!L$9*1000)</f>
        <v>0</v>
      </c>
      <c r="M152" s="126">
        <f>IF(M$69=0,0,M$69/ISI!M$9*1000)</f>
        <v>0</v>
      </c>
      <c r="N152" s="126">
        <f>IF(N$69=0,0,N$69/ISI!N$9*1000)</f>
        <v>0</v>
      </c>
      <c r="O152" s="126">
        <f>IF(O$69=0,0,O$69/ISI!O$9*1000)</f>
        <v>0</v>
      </c>
      <c r="P152" s="126">
        <f>IF(P$69=0,0,P$69/ISI!P$9*1000)</f>
        <v>0</v>
      </c>
      <c r="Q152" s="126">
        <f>IF(Q$69=0,0,Q$69/ISI!Q$9*1000)</f>
        <v>0</v>
      </c>
    </row>
    <row r="153" spans="1:17" x14ac:dyDescent="0.25">
      <c r="A153" s="127" t="s">
        <v>113</v>
      </c>
      <c r="B153" s="126">
        <f>IF(B$70=0,0,B$70/ISI!B$9*1000)</f>
        <v>0</v>
      </c>
      <c r="C153" s="126">
        <f>IF(C$70=0,0,C$70/ISI!C$9*1000)</f>
        <v>0</v>
      </c>
      <c r="D153" s="126">
        <f>IF(D$70=0,0,D$70/ISI!D$9*1000)</f>
        <v>0</v>
      </c>
      <c r="E153" s="126">
        <f>IF(E$70=0,0,E$70/ISI!E$9*1000)</f>
        <v>0</v>
      </c>
      <c r="F153" s="126">
        <f>IF(F$70=0,0,F$70/ISI!F$9*1000)</f>
        <v>0</v>
      </c>
      <c r="G153" s="126">
        <f>IF(G$70=0,0,G$70/ISI!G$9*1000)</f>
        <v>0</v>
      </c>
      <c r="H153" s="126">
        <f>IF(H$70=0,0,H$70/ISI!H$9*1000)</f>
        <v>0</v>
      </c>
      <c r="I153" s="126">
        <f>IF(I$70=0,0,I$70/ISI!I$9*1000)</f>
        <v>0</v>
      </c>
      <c r="J153" s="126">
        <f>IF(J$70=0,0,J$70/ISI!J$9*1000)</f>
        <v>0</v>
      </c>
      <c r="K153" s="126">
        <f>IF(K$70=0,0,K$70/ISI!K$9*1000)</f>
        <v>0</v>
      </c>
      <c r="L153" s="126">
        <f>IF(L$70=0,0,L$70/ISI!L$9*1000)</f>
        <v>0</v>
      </c>
      <c r="M153" s="126">
        <f>IF(M$70=0,0,M$70/ISI!M$9*1000)</f>
        <v>0</v>
      </c>
      <c r="N153" s="126">
        <f>IF(N$70=0,0,N$70/ISI!N$9*1000)</f>
        <v>0</v>
      </c>
      <c r="O153" s="126">
        <f>IF(O$70=0,0,O$70/ISI!O$9*1000)</f>
        <v>0</v>
      </c>
      <c r="P153" s="126">
        <f>IF(P$70=0,0,P$70/ISI!P$9*1000)</f>
        <v>0</v>
      </c>
      <c r="Q153" s="126">
        <f>IF(Q$70=0,0,Q$70/ISI!Q$9*1000)</f>
        <v>0</v>
      </c>
    </row>
    <row r="154" spans="1:17" x14ac:dyDescent="0.25">
      <c r="A154" s="72" t="s">
        <v>112</v>
      </c>
      <c r="B154" s="125">
        <f>IF(B$77=0,0,B$77/ISI!B$9*1000)</f>
        <v>0</v>
      </c>
      <c r="C154" s="125">
        <f>IF(C$77=0,0,C$77/ISI!C$9*1000)</f>
        <v>0</v>
      </c>
      <c r="D154" s="125">
        <f>IF(D$77=0,0,D$77/ISI!D$9*1000)</f>
        <v>0</v>
      </c>
      <c r="E154" s="125">
        <f>IF(E$77=0,0,E$77/ISI!E$9*1000)</f>
        <v>0</v>
      </c>
      <c r="F154" s="125">
        <f>IF(F$77=0,0,F$77/ISI!F$9*1000)</f>
        <v>0</v>
      </c>
      <c r="G154" s="125">
        <f>IF(G$77=0,0,G$77/ISI!G$9*1000)</f>
        <v>0</v>
      </c>
      <c r="H154" s="125">
        <f>IF(H$77=0,0,H$77/ISI!H$9*1000)</f>
        <v>0</v>
      </c>
      <c r="I154" s="125">
        <f>IF(I$77=0,0,I$77/ISI!I$9*1000)</f>
        <v>0</v>
      </c>
      <c r="J154" s="125">
        <f>IF(J$77=0,0,J$77/ISI!J$9*1000)</f>
        <v>0</v>
      </c>
      <c r="K154" s="125">
        <f>IF(K$77=0,0,K$77/ISI!K$9*1000)</f>
        <v>0</v>
      </c>
      <c r="L154" s="125">
        <f>IF(L$77=0,0,L$77/ISI!L$9*1000)</f>
        <v>0</v>
      </c>
      <c r="M154" s="125">
        <f>IF(M$77=0,0,M$77/ISI!M$9*1000)</f>
        <v>0</v>
      </c>
      <c r="N154" s="125">
        <f>IF(N$77=0,0,N$77/ISI!N$9*1000)</f>
        <v>0</v>
      </c>
      <c r="O154" s="125">
        <f>IF(O$77=0,0,O$77/ISI!O$9*1000)</f>
        <v>0</v>
      </c>
      <c r="P154" s="125">
        <f>IF(P$77=0,0,P$77/ISI!P$9*1000)</f>
        <v>0</v>
      </c>
      <c r="Q154" s="125">
        <f>IF(Q$77=0,0,Q$77/ISI!Q$9*1000)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4" tint="0.39997558519241921"/>
    <pageSetUpPr fitToPage="1"/>
  </sheetPr>
  <dimension ref="A1:Q154"/>
  <sheetViews>
    <sheetView showGridLines="0" zoomScaleNormal="100" workbookViewId="0">
      <pane xSplit="1" ySplit="1" topLeftCell="B2" activePane="bottomRight" state="frozen"/>
      <selection activeCell="B2" sqref="B2"/>
      <selection pane="topRight" activeCell="B2" sqref="B2"/>
      <selection pane="bottomLeft" activeCell="B2" sqref="B2"/>
      <selection pane="bottomRight" activeCell="B2" sqref="B2"/>
    </sheetView>
  </sheetViews>
  <sheetFormatPr defaultRowHeight="11.25" x14ac:dyDescent="0.25"/>
  <cols>
    <col min="1" max="1" width="50.7109375" style="13" customWidth="1"/>
    <col min="2" max="2" width="9.7109375" style="14" customWidth="1"/>
    <col min="3" max="17" width="9.7109375" style="13" customWidth="1"/>
    <col min="18" max="16384" width="9.140625" style="13"/>
  </cols>
  <sheetData>
    <row r="1" spans="1:17" ht="12.75" x14ac:dyDescent="0.25">
      <c r="A1" s="12" t="s">
        <v>357</v>
      </c>
      <c r="B1" s="11">
        <v>2000</v>
      </c>
      <c r="C1" s="11">
        <v>2001</v>
      </c>
      <c r="D1" s="11">
        <v>2002</v>
      </c>
      <c r="E1" s="11">
        <v>2003</v>
      </c>
      <c r="F1" s="11">
        <v>2004</v>
      </c>
      <c r="G1" s="11">
        <v>2005</v>
      </c>
      <c r="H1" s="11">
        <v>2006</v>
      </c>
      <c r="I1" s="11">
        <v>2007</v>
      </c>
      <c r="J1" s="11">
        <v>2008</v>
      </c>
      <c r="K1" s="11">
        <v>2009</v>
      </c>
      <c r="L1" s="11">
        <v>2010</v>
      </c>
      <c r="M1" s="11">
        <v>2011</v>
      </c>
      <c r="N1" s="11">
        <v>2012</v>
      </c>
      <c r="O1" s="11">
        <v>2013</v>
      </c>
      <c r="P1" s="11">
        <v>2014</v>
      </c>
      <c r="Q1" s="11">
        <v>2015</v>
      </c>
    </row>
    <row r="2" spans="1:17" x14ac:dyDescent="0.25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</row>
    <row r="3" spans="1:17" ht="12.75" x14ac:dyDescent="0.25">
      <c r="A3" s="98" t="s">
        <v>130</v>
      </c>
      <c r="B3" s="136"/>
      <c r="C3" s="136"/>
      <c r="D3" s="136"/>
      <c r="E3" s="136"/>
      <c r="F3" s="136"/>
      <c r="G3" s="136"/>
      <c r="H3" s="136"/>
      <c r="I3" s="136"/>
      <c r="J3" s="136"/>
      <c r="K3" s="136"/>
      <c r="L3" s="136"/>
      <c r="M3" s="136"/>
      <c r="N3" s="136"/>
      <c r="O3" s="136"/>
      <c r="P3" s="136"/>
      <c r="Q3" s="136"/>
    </row>
    <row r="4" spans="1:17" x14ac:dyDescent="0.25">
      <c r="A4" s="162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</row>
    <row r="5" spans="1:17" ht="12.75" x14ac:dyDescent="0.25">
      <c r="A5" s="97" t="s">
        <v>46</v>
      </c>
      <c r="B5" s="96">
        <v>0</v>
      </c>
      <c r="C5" s="96">
        <v>0</v>
      </c>
      <c r="D5" s="96">
        <v>0</v>
      </c>
      <c r="E5" s="96">
        <v>0</v>
      </c>
      <c r="F5" s="96">
        <v>0</v>
      </c>
      <c r="G5" s="96">
        <v>0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  <c r="P5" s="96">
        <v>0</v>
      </c>
      <c r="Q5" s="96">
        <v>0</v>
      </c>
    </row>
    <row r="6" spans="1:17" x14ac:dyDescent="0.25">
      <c r="A6" s="132" t="s">
        <v>83</v>
      </c>
      <c r="B6" s="160">
        <v>0</v>
      </c>
      <c r="C6" s="160">
        <v>0</v>
      </c>
      <c r="D6" s="160">
        <v>0</v>
      </c>
      <c r="E6" s="160">
        <v>0</v>
      </c>
      <c r="F6" s="160">
        <v>0</v>
      </c>
      <c r="G6" s="160">
        <v>0</v>
      </c>
      <c r="H6" s="160">
        <v>0</v>
      </c>
      <c r="I6" s="160">
        <v>0</v>
      </c>
      <c r="J6" s="160">
        <v>0</v>
      </c>
      <c r="K6" s="160">
        <v>0</v>
      </c>
      <c r="L6" s="160">
        <v>0</v>
      </c>
      <c r="M6" s="160">
        <v>0</v>
      </c>
      <c r="N6" s="160">
        <v>0</v>
      </c>
      <c r="O6" s="160">
        <v>0</v>
      </c>
      <c r="P6" s="160">
        <v>0</v>
      </c>
      <c r="Q6" s="160">
        <v>0</v>
      </c>
    </row>
    <row r="7" spans="1:17" x14ac:dyDescent="0.25">
      <c r="A7" s="76" t="s">
        <v>82</v>
      </c>
      <c r="B7" s="159">
        <v>0</v>
      </c>
      <c r="C7" s="159">
        <v>0</v>
      </c>
      <c r="D7" s="159">
        <v>0</v>
      </c>
      <c r="E7" s="159">
        <v>0</v>
      </c>
      <c r="F7" s="159">
        <v>0</v>
      </c>
      <c r="G7" s="159">
        <v>0</v>
      </c>
      <c r="H7" s="159">
        <v>0</v>
      </c>
      <c r="I7" s="159">
        <v>0</v>
      </c>
      <c r="J7" s="159">
        <v>0</v>
      </c>
      <c r="K7" s="159">
        <v>0</v>
      </c>
      <c r="L7" s="159">
        <v>0</v>
      </c>
      <c r="M7" s="159">
        <v>0</v>
      </c>
      <c r="N7" s="159">
        <v>0</v>
      </c>
      <c r="O7" s="159">
        <v>0</v>
      </c>
      <c r="P7" s="159">
        <v>0</v>
      </c>
      <c r="Q7" s="159">
        <v>0</v>
      </c>
    </row>
    <row r="8" spans="1:17" x14ac:dyDescent="0.25">
      <c r="A8" s="76" t="s">
        <v>81</v>
      </c>
      <c r="B8" s="159">
        <v>0</v>
      </c>
      <c r="C8" s="159">
        <v>0</v>
      </c>
      <c r="D8" s="159">
        <v>0</v>
      </c>
      <c r="E8" s="159">
        <v>0</v>
      </c>
      <c r="F8" s="159">
        <v>0</v>
      </c>
      <c r="G8" s="159">
        <v>0</v>
      </c>
      <c r="H8" s="159">
        <v>0</v>
      </c>
      <c r="I8" s="159">
        <v>0</v>
      </c>
      <c r="J8" s="159">
        <v>0</v>
      </c>
      <c r="K8" s="159">
        <v>0</v>
      </c>
      <c r="L8" s="159">
        <v>0</v>
      </c>
      <c r="M8" s="159">
        <v>0</v>
      </c>
      <c r="N8" s="159">
        <v>0</v>
      </c>
      <c r="O8" s="159">
        <v>0</v>
      </c>
      <c r="P8" s="159">
        <v>0</v>
      </c>
      <c r="Q8" s="159">
        <v>0</v>
      </c>
    </row>
    <row r="9" spans="1:17" x14ac:dyDescent="0.25">
      <c r="A9" s="76" t="s">
        <v>80</v>
      </c>
      <c r="B9" s="159">
        <v>0</v>
      </c>
      <c r="C9" s="159">
        <v>0</v>
      </c>
      <c r="D9" s="159">
        <v>0</v>
      </c>
      <c r="E9" s="159">
        <v>0</v>
      </c>
      <c r="F9" s="159">
        <v>0</v>
      </c>
      <c r="G9" s="159">
        <v>0</v>
      </c>
      <c r="H9" s="159">
        <v>0</v>
      </c>
      <c r="I9" s="159">
        <v>0</v>
      </c>
      <c r="J9" s="159">
        <v>0</v>
      </c>
      <c r="K9" s="159">
        <v>0</v>
      </c>
      <c r="L9" s="159">
        <v>0</v>
      </c>
      <c r="M9" s="159">
        <v>0</v>
      </c>
      <c r="N9" s="159">
        <v>0</v>
      </c>
      <c r="O9" s="159">
        <v>0</v>
      </c>
      <c r="P9" s="159">
        <v>0</v>
      </c>
      <c r="Q9" s="159">
        <v>0</v>
      </c>
    </row>
    <row r="10" spans="1:17" x14ac:dyDescent="0.25">
      <c r="A10" s="129" t="s">
        <v>79</v>
      </c>
      <c r="B10" s="158">
        <v>0</v>
      </c>
      <c r="C10" s="158">
        <v>0</v>
      </c>
      <c r="D10" s="158">
        <v>0</v>
      </c>
      <c r="E10" s="158">
        <v>0</v>
      </c>
      <c r="F10" s="158">
        <v>0</v>
      </c>
      <c r="G10" s="158">
        <v>0</v>
      </c>
      <c r="H10" s="158">
        <v>0</v>
      </c>
      <c r="I10" s="158">
        <v>0</v>
      </c>
      <c r="J10" s="158">
        <v>0</v>
      </c>
      <c r="K10" s="158">
        <v>0</v>
      </c>
      <c r="L10" s="158">
        <v>0</v>
      </c>
      <c r="M10" s="158">
        <v>0</v>
      </c>
      <c r="N10" s="158">
        <v>0</v>
      </c>
      <c r="O10" s="158">
        <v>0</v>
      </c>
      <c r="P10" s="158">
        <v>0</v>
      </c>
      <c r="Q10" s="158">
        <v>0</v>
      </c>
    </row>
    <row r="11" spans="1:17" x14ac:dyDescent="0.25">
      <c r="A11" s="92" t="s">
        <v>125</v>
      </c>
      <c r="B11" s="91">
        <v>0</v>
      </c>
      <c r="C11" s="91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</v>
      </c>
    </row>
    <row r="12" spans="1:17" x14ac:dyDescent="0.25">
      <c r="A12" s="92" t="s">
        <v>26</v>
      </c>
      <c r="B12" s="91">
        <v>0</v>
      </c>
      <c r="C12" s="91">
        <v>0</v>
      </c>
      <c r="D12" s="91">
        <v>0</v>
      </c>
      <c r="E12" s="91">
        <v>0</v>
      </c>
      <c r="F12" s="91">
        <v>0</v>
      </c>
      <c r="G12" s="91">
        <v>0</v>
      </c>
      <c r="H12" s="91">
        <v>0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</v>
      </c>
    </row>
    <row r="13" spans="1:17" x14ac:dyDescent="0.25">
      <c r="A13" s="92" t="s">
        <v>126</v>
      </c>
      <c r="B13" s="91">
        <v>0</v>
      </c>
      <c r="C13" s="91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</row>
    <row r="14" spans="1:17" x14ac:dyDescent="0.25">
      <c r="A14" s="92" t="s">
        <v>21</v>
      </c>
      <c r="B14" s="157">
        <v>0</v>
      </c>
      <c r="C14" s="157">
        <v>0</v>
      </c>
      <c r="D14" s="157">
        <v>0</v>
      </c>
      <c r="E14" s="157">
        <v>0</v>
      </c>
      <c r="F14" s="157">
        <v>0</v>
      </c>
      <c r="G14" s="157">
        <v>0</v>
      </c>
      <c r="H14" s="157">
        <v>0</v>
      </c>
      <c r="I14" s="157">
        <v>0</v>
      </c>
      <c r="J14" s="157">
        <v>0</v>
      </c>
      <c r="K14" s="157">
        <v>0</v>
      </c>
      <c r="L14" s="157">
        <v>0</v>
      </c>
      <c r="M14" s="157">
        <v>0</v>
      </c>
      <c r="N14" s="157">
        <v>0</v>
      </c>
      <c r="O14" s="157">
        <v>0</v>
      </c>
      <c r="P14" s="157">
        <v>0</v>
      </c>
      <c r="Q14" s="157">
        <v>0</v>
      </c>
    </row>
    <row r="15" spans="1:17" x14ac:dyDescent="0.25">
      <c r="A15" s="156" t="s">
        <v>117</v>
      </c>
      <c r="B15" s="155">
        <v>0</v>
      </c>
      <c r="C15" s="155">
        <v>0</v>
      </c>
      <c r="D15" s="155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>
        <v>0</v>
      </c>
      <c r="K15" s="155">
        <v>0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</row>
    <row r="16" spans="1:17" x14ac:dyDescent="0.25">
      <c r="A16" s="84" t="s">
        <v>33</v>
      </c>
      <c r="B16" s="153">
        <v>0</v>
      </c>
      <c r="C16" s="153">
        <v>0</v>
      </c>
      <c r="D16" s="153">
        <v>0</v>
      </c>
      <c r="E16" s="153">
        <v>0</v>
      </c>
      <c r="F16" s="153">
        <v>0</v>
      </c>
      <c r="G16" s="153">
        <v>0</v>
      </c>
      <c r="H16" s="153">
        <v>0</v>
      </c>
      <c r="I16" s="153">
        <v>0</v>
      </c>
      <c r="J16" s="153">
        <v>0</v>
      </c>
      <c r="K16" s="153">
        <v>0</v>
      </c>
      <c r="L16" s="153">
        <v>0</v>
      </c>
      <c r="M16" s="153">
        <v>0</v>
      </c>
      <c r="N16" s="153">
        <v>0</v>
      </c>
      <c r="O16" s="153">
        <v>0</v>
      </c>
      <c r="P16" s="153">
        <v>0</v>
      </c>
      <c r="Q16" s="153">
        <v>0</v>
      </c>
    </row>
    <row r="17" spans="1:17" x14ac:dyDescent="0.25">
      <c r="A17" s="84" t="s">
        <v>29</v>
      </c>
      <c r="B17" s="153">
        <v>0</v>
      </c>
      <c r="C17" s="153">
        <v>0</v>
      </c>
      <c r="D17" s="153">
        <v>0</v>
      </c>
      <c r="E17" s="153">
        <v>0</v>
      </c>
      <c r="F17" s="153">
        <v>0</v>
      </c>
      <c r="G17" s="153">
        <v>0</v>
      </c>
      <c r="H17" s="153">
        <v>0</v>
      </c>
      <c r="I17" s="153">
        <v>0</v>
      </c>
      <c r="J17" s="153">
        <v>0</v>
      </c>
      <c r="K17" s="153">
        <v>0</v>
      </c>
      <c r="L17" s="153">
        <v>0</v>
      </c>
      <c r="M17" s="153">
        <v>0</v>
      </c>
      <c r="N17" s="153">
        <v>0</v>
      </c>
      <c r="O17" s="153">
        <v>0</v>
      </c>
      <c r="P17" s="153">
        <v>0</v>
      </c>
      <c r="Q17" s="153">
        <v>0</v>
      </c>
    </row>
    <row r="18" spans="1:17" x14ac:dyDescent="0.25">
      <c r="A18" s="84" t="s">
        <v>26</v>
      </c>
      <c r="B18" s="153">
        <v>0</v>
      </c>
      <c r="C18" s="153">
        <v>0</v>
      </c>
      <c r="D18" s="153">
        <v>0</v>
      </c>
      <c r="E18" s="153">
        <v>0</v>
      </c>
      <c r="F18" s="153">
        <v>0</v>
      </c>
      <c r="G18" s="153">
        <v>0</v>
      </c>
      <c r="H18" s="153">
        <v>0</v>
      </c>
      <c r="I18" s="153">
        <v>0</v>
      </c>
      <c r="J18" s="153">
        <v>0</v>
      </c>
      <c r="K18" s="153">
        <v>0</v>
      </c>
      <c r="L18" s="153">
        <v>0</v>
      </c>
      <c r="M18" s="153">
        <v>0</v>
      </c>
      <c r="N18" s="153">
        <v>0</v>
      </c>
      <c r="O18" s="153">
        <v>0</v>
      </c>
      <c r="P18" s="153">
        <v>0</v>
      </c>
      <c r="Q18" s="153">
        <v>0</v>
      </c>
    </row>
    <row r="19" spans="1:17" x14ac:dyDescent="0.25">
      <c r="A19" s="84" t="s">
        <v>25</v>
      </c>
      <c r="B19" s="153">
        <v>0</v>
      </c>
      <c r="C19" s="153">
        <v>0</v>
      </c>
      <c r="D19" s="153">
        <v>0</v>
      </c>
      <c r="E19" s="153">
        <v>0</v>
      </c>
      <c r="F19" s="153">
        <v>0</v>
      </c>
      <c r="G19" s="153">
        <v>0</v>
      </c>
      <c r="H19" s="153">
        <v>0</v>
      </c>
      <c r="I19" s="153">
        <v>0</v>
      </c>
      <c r="J19" s="153">
        <v>0</v>
      </c>
      <c r="K19" s="153">
        <v>0</v>
      </c>
      <c r="L19" s="153">
        <v>0</v>
      </c>
      <c r="M19" s="153">
        <v>0</v>
      </c>
      <c r="N19" s="153">
        <v>0</v>
      </c>
      <c r="O19" s="153">
        <v>0</v>
      </c>
      <c r="P19" s="153">
        <v>0</v>
      </c>
      <c r="Q19" s="153">
        <v>0</v>
      </c>
    </row>
    <row r="20" spans="1:17" x14ac:dyDescent="0.25">
      <c r="A20" s="84" t="s">
        <v>21</v>
      </c>
      <c r="B20" s="153">
        <v>0</v>
      </c>
      <c r="C20" s="153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v>0</v>
      </c>
      <c r="I20" s="153">
        <v>0</v>
      </c>
      <c r="J20" s="153">
        <v>0</v>
      </c>
      <c r="K20" s="153">
        <v>0</v>
      </c>
      <c r="L20" s="153">
        <v>0</v>
      </c>
      <c r="M20" s="153">
        <v>0</v>
      </c>
      <c r="N20" s="153">
        <v>0</v>
      </c>
      <c r="O20" s="153">
        <v>0</v>
      </c>
      <c r="P20" s="153">
        <v>0</v>
      </c>
      <c r="Q20" s="153">
        <v>0</v>
      </c>
    </row>
    <row r="21" spans="1:17" x14ac:dyDescent="0.25">
      <c r="A21" s="156" t="s">
        <v>116</v>
      </c>
      <c r="B21" s="155">
        <v>0</v>
      </c>
      <c r="C21" s="155">
        <v>0</v>
      </c>
      <c r="D21" s="155">
        <v>0</v>
      </c>
      <c r="E21" s="155">
        <v>0</v>
      </c>
      <c r="F21" s="155">
        <v>0</v>
      </c>
      <c r="G21" s="155">
        <v>0</v>
      </c>
      <c r="H21" s="155">
        <v>0</v>
      </c>
      <c r="I21" s="155">
        <v>0</v>
      </c>
      <c r="J21" s="155">
        <v>0</v>
      </c>
      <c r="K21" s="155">
        <v>0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</row>
    <row r="22" spans="1:17" x14ac:dyDescent="0.25">
      <c r="A22" s="84" t="s">
        <v>33</v>
      </c>
      <c r="B22" s="153">
        <v>0</v>
      </c>
      <c r="C22" s="153">
        <v>0</v>
      </c>
      <c r="D22" s="153">
        <v>0</v>
      </c>
      <c r="E22" s="153">
        <v>0</v>
      </c>
      <c r="F22" s="153">
        <v>0</v>
      </c>
      <c r="G22" s="153">
        <v>0</v>
      </c>
      <c r="H22" s="153">
        <v>0</v>
      </c>
      <c r="I22" s="153">
        <v>0</v>
      </c>
      <c r="J22" s="153">
        <v>0</v>
      </c>
      <c r="K22" s="153">
        <v>0</v>
      </c>
      <c r="L22" s="153">
        <v>0</v>
      </c>
      <c r="M22" s="153">
        <v>0</v>
      </c>
      <c r="N22" s="153">
        <v>0</v>
      </c>
      <c r="O22" s="153">
        <v>0</v>
      </c>
      <c r="P22" s="153">
        <v>0</v>
      </c>
      <c r="Q22" s="153">
        <v>0</v>
      </c>
    </row>
    <row r="23" spans="1:17" x14ac:dyDescent="0.25">
      <c r="A23" s="84" t="s">
        <v>47</v>
      </c>
      <c r="B23" s="153">
        <v>0</v>
      </c>
      <c r="C23" s="153">
        <v>0</v>
      </c>
      <c r="D23" s="153">
        <v>0</v>
      </c>
      <c r="E23" s="153">
        <v>0</v>
      </c>
      <c r="F23" s="153">
        <v>0</v>
      </c>
      <c r="G23" s="153">
        <v>0</v>
      </c>
      <c r="H23" s="153">
        <v>0</v>
      </c>
      <c r="I23" s="153">
        <v>0</v>
      </c>
      <c r="J23" s="153">
        <v>0</v>
      </c>
      <c r="K23" s="153">
        <v>0</v>
      </c>
      <c r="L23" s="153">
        <v>0</v>
      </c>
      <c r="M23" s="153">
        <v>0</v>
      </c>
      <c r="N23" s="153">
        <v>0</v>
      </c>
      <c r="O23" s="153">
        <v>0</v>
      </c>
      <c r="P23" s="153">
        <v>0</v>
      </c>
      <c r="Q23" s="153">
        <v>0</v>
      </c>
    </row>
    <row r="24" spans="1:17" x14ac:dyDescent="0.25">
      <c r="A24" s="84" t="s">
        <v>29</v>
      </c>
      <c r="B24" s="153">
        <v>0</v>
      </c>
      <c r="C24" s="153">
        <v>0</v>
      </c>
      <c r="D24" s="153">
        <v>0</v>
      </c>
      <c r="E24" s="153">
        <v>0</v>
      </c>
      <c r="F24" s="153">
        <v>0</v>
      </c>
      <c r="G24" s="153">
        <v>0</v>
      </c>
      <c r="H24" s="153">
        <v>0</v>
      </c>
      <c r="I24" s="153">
        <v>0</v>
      </c>
      <c r="J24" s="153">
        <v>0</v>
      </c>
      <c r="K24" s="153">
        <v>0</v>
      </c>
      <c r="L24" s="153">
        <v>0</v>
      </c>
      <c r="M24" s="153">
        <v>0</v>
      </c>
      <c r="N24" s="153">
        <v>0</v>
      </c>
      <c r="O24" s="153">
        <v>0</v>
      </c>
      <c r="P24" s="153">
        <v>0</v>
      </c>
      <c r="Q24" s="153">
        <v>0</v>
      </c>
    </row>
    <row r="25" spans="1:17" x14ac:dyDescent="0.25">
      <c r="A25" s="84" t="s">
        <v>26</v>
      </c>
      <c r="B25" s="153">
        <v>0</v>
      </c>
      <c r="C25" s="153">
        <v>0</v>
      </c>
      <c r="D25" s="153">
        <v>0</v>
      </c>
      <c r="E25" s="153">
        <v>0</v>
      </c>
      <c r="F25" s="153">
        <v>0</v>
      </c>
      <c r="G25" s="153">
        <v>0</v>
      </c>
      <c r="H25" s="153">
        <v>0</v>
      </c>
      <c r="I25" s="153">
        <v>0</v>
      </c>
      <c r="J25" s="153">
        <v>0</v>
      </c>
      <c r="K25" s="153">
        <v>0</v>
      </c>
      <c r="L25" s="153">
        <v>0</v>
      </c>
      <c r="M25" s="153">
        <v>0</v>
      </c>
      <c r="N25" s="153">
        <v>0</v>
      </c>
      <c r="O25" s="153">
        <v>0</v>
      </c>
      <c r="P25" s="153">
        <v>0</v>
      </c>
      <c r="Q25" s="153">
        <v>0</v>
      </c>
    </row>
    <row r="26" spans="1:17" x14ac:dyDescent="0.25">
      <c r="A26" s="84" t="s">
        <v>25</v>
      </c>
      <c r="B26" s="153">
        <v>0</v>
      </c>
      <c r="C26" s="153">
        <v>0</v>
      </c>
      <c r="D26" s="153">
        <v>0</v>
      </c>
      <c r="E26" s="153">
        <v>0</v>
      </c>
      <c r="F26" s="153">
        <v>0</v>
      </c>
      <c r="G26" s="153">
        <v>0</v>
      </c>
      <c r="H26" s="153">
        <v>0</v>
      </c>
      <c r="I26" s="153">
        <v>0</v>
      </c>
      <c r="J26" s="153">
        <v>0</v>
      </c>
      <c r="K26" s="153">
        <v>0</v>
      </c>
      <c r="L26" s="153">
        <v>0</v>
      </c>
      <c r="M26" s="153">
        <v>0</v>
      </c>
      <c r="N26" s="153">
        <v>0</v>
      </c>
      <c r="O26" s="153">
        <v>0</v>
      </c>
      <c r="P26" s="153">
        <v>0</v>
      </c>
      <c r="Q26" s="153">
        <v>0</v>
      </c>
    </row>
    <row r="27" spans="1:17" x14ac:dyDescent="0.25">
      <c r="A27" s="156" t="s">
        <v>113</v>
      </c>
      <c r="B27" s="155">
        <v>0</v>
      </c>
      <c r="C27" s="155">
        <v>0</v>
      </c>
      <c r="D27" s="155">
        <v>0</v>
      </c>
      <c r="E27" s="155">
        <v>0</v>
      </c>
      <c r="F27" s="155">
        <v>0</v>
      </c>
      <c r="G27" s="155">
        <v>0</v>
      </c>
      <c r="H27" s="155">
        <v>0</v>
      </c>
      <c r="I27" s="155">
        <v>0</v>
      </c>
      <c r="J27" s="155">
        <v>0</v>
      </c>
      <c r="K27" s="155">
        <v>0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</row>
    <row r="28" spans="1:17" x14ac:dyDescent="0.25">
      <c r="A28" s="152" t="s">
        <v>123</v>
      </c>
      <c r="B28" s="151">
        <v>0</v>
      </c>
      <c r="C28" s="151">
        <v>0</v>
      </c>
      <c r="D28" s="151">
        <v>0</v>
      </c>
      <c r="E28" s="151">
        <v>0</v>
      </c>
      <c r="F28" s="151">
        <v>0</v>
      </c>
      <c r="G28" s="151">
        <v>0</v>
      </c>
      <c r="H28" s="151">
        <v>0</v>
      </c>
      <c r="I28" s="151">
        <v>0</v>
      </c>
      <c r="J28" s="151">
        <v>0</v>
      </c>
      <c r="K28" s="151">
        <v>0</v>
      </c>
      <c r="L28" s="151">
        <v>0</v>
      </c>
      <c r="M28" s="151">
        <v>0</v>
      </c>
      <c r="N28" s="151">
        <v>0</v>
      </c>
      <c r="O28" s="151">
        <v>0</v>
      </c>
      <c r="P28" s="151">
        <v>0</v>
      </c>
      <c r="Q28" s="151">
        <v>0</v>
      </c>
    </row>
    <row r="29" spans="1:17" x14ac:dyDescent="0.25">
      <c r="A29" s="154" t="s">
        <v>30</v>
      </c>
      <c r="B29" s="153">
        <v>0</v>
      </c>
      <c r="C29" s="153">
        <v>0</v>
      </c>
      <c r="D29" s="153">
        <v>0</v>
      </c>
      <c r="E29" s="153">
        <v>0</v>
      </c>
      <c r="F29" s="153">
        <v>0</v>
      </c>
      <c r="G29" s="153">
        <v>0</v>
      </c>
      <c r="H29" s="153">
        <v>0</v>
      </c>
      <c r="I29" s="153">
        <v>0</v>
      </c>
      <c r="J29" s="153">
        <v>0</v>
      </c>
      <c r="K29" s="153">
        <v>0</v>
      </c>
      <c r="L29" s="153">
        <v>0</v>
      </c>
      <c r="M29" s="153">
        <v>0</v>
      </c>
      <c r="N29" s="153">
        <v>0</v>
      </c>
      <c r="O29" s="153">
        <v>0</v>
      </c>
      <c r="P29" s="153">
        <v>0</v>
      </c>
      <c r="Q29" s="153">
        <v>0</v>
      </c>
    </row>
    <row r="30" spans="1:17" x14ac:dyDescent="0.25">
      <c r="A30" s="154" t="s">
        <v>125</v>
      </c>
      <c r="B30" s="153">
        <v>0</v>
      </c>
      <c r="C30" s="153">
        <v>0</v>
      </c>
      <c r="D30" s="153">
        <v>0</v>
      </c>
      <c r="E30" s="153">
        <v>0</v>
      </c>
      <c r="F30" s="153">
        <v>0</v>
      </c>
      <c r="G30" s="153">
        <v>0</v>
      </c>
      <c r="H30" s="153">
        <v>0</v>
      </c>
      <c r="I30" s="153">
        <v>0</v>
      </c>
      <c r="J30" s="153">
        <v>0</v>
      </c>
      <c r="K30" s="153">
        <v>0</v>
      </c>
      <c r="L30" s="153">
        <v>0</v>
      </c>
      <c r="M30" s="153">
        <v>0</v>
      </c>
      <c r="N30" s="153">
        <v>0</v>
      </c>
      <c r="O30" s="153">
        <v>0</v>
      </c>
      <c r="P30" s="153">
        <v>0</v>
      </c>
      <c r="Q30" s="153">
        <v>0</v>
      </c>
    </row>
    <row r="31" spans="1:17" x14ac:dyDescent="0.25">
      <c r="A31" s="154" t="s">
        <v>29</v>
      </c>
      <c r="B31" s="153">
        <v>0</v>
      </c>
      <c r="C31" s="153">
        <v>0</v>
      </c>
      <c r="D31" s="153">
        <v>0</v>
      </c>
      <c r="E31" s="153">
        <v>0</v>
      </c>
      <c r="F31" s="153">
        <v>0</v>
      </c>
      <c r="G31" s="153">
        <v>0</v>
      </c>
      <c r="H31" s="153">
        <v>0</v>
      </c>
      <c r="I31" s="153">
        <v>0</v>
      </c>
      <c r="J31" s="153">
        <v>0</v>
      </c>
      <c r="K31" s="153">
        <v>0</v>
      </c>
      <c r="L31" s="153">
        <v>0</v>
      </c>
      <c r="M31" s="153">
        <v>0</v>
      </c>
      <c r="N31" s="153">
        <v>0</v>
      </c>
      <c r="O31" s="153">
        <v>0</v>
      </c>
      <c r="P31" s="153">
        <v>0</v>
      </c>
      <c r="Q31" s="153">
        <v>0</v>
      </c>
    </row>
    <row r="32" spans="1:17" x14ac:dyDescent="0.25">
      <c r="A32" s="154" t="s">
        <v>26</v>
      </c>
      <c r="B32" s="153">
        <v>0</v>
      </c>
      <c r="C32" s="153">
        <v>0</v>
      </c>
      <c r="D32" s="153">
        <v>0</v>
      </c>
      <c r="E32" s="153">
        <v>0</v>
      </c>
      <c r="F32" s="153">
        <v>0</v>
      </c>
      <c r="G32" s="153">
        <v>0</v>
      </c>
      <c r="H32" s="153">
        <v>0</v>
      </c>
      <c r="I32" s="153">
        <v>0</v>
      </c>
      <c r="J32" s="153">
        <v>0</v>
      </c>
      <c r="K32" s="153">
        <v>0</v>
      </c>
      <c r="L32" s="153">
        <v>0</v>
      </c>
      <c r="M32" s="153">
        <v>0</v>
      </c>
      <c r="N32" s="153">
        <v>0</v>
      </c>
      <c r="O32" s="153">
        <v>0</v>
      </c>
      <c r="P32" s="153">
        <v>0</v>
      </c>
      <c r="Q32" s="153">
        <v>0</v>
      </c>
    </row>
    <row r="33" spans="1:17" x14ac:dyDescent="0.25">
      <c r="A33" s="152" t="s">
        <v>122</v>
      </c>
      <c r="B33" s="151">
        <v>0</v>
      </c>
      <c r="C33" s="151">
        <v>0</v>
      </c>
      <c r="D33" s="151">
        <v>0</v>
      </c>
      <c r="E33" s="151">
        <v>0</v>
      </c>
      <c r="F33" s="151">
        <v>0</v>
      </c>
      <c r="G33" s="151">
        <v>0</v>
      </c>
      <c r="H33" s="151">
        <v>0</v>
      </c>
      <c r="I33" s="151">
        <v>0</v>
      </c>
      <c r="J33" s="151">
        <v>0</v>
      </c>
      <c r="K33" s="151">
        <v>0</v>
      </c>
      <c r="L33" s="151">
        <v>0</v>
      </c>
      <c r="M33" s="151">
        <v>0</v>
      </c>
      <c r="N33" s="151">
        <v>0</v>
      </c>
      <c r="O33" s="151">
        <v>0</v>
      </c>
      <c r="P33" s="151">
        <v>0</v>
      </c>
      <c r="Q33" s="151">
        <v>0</v>
      </c>
    </row>
    <row r="34" spans="1:17" x14ac:dyDescent="0.25">
      <c r="A34" s="156" t="s">
        <v>112</v>
      </c>
      <c r="B34" s="155">
        <v>0</v>
      </c>
      <c r="C34" s="155">
        <v>0</v>
      </c>
      <c r="D34" s="155">
        <v>0</v>
      </c>
      <c r="E34" s="155">
        <v>0</v>
      </c>
      <c r="F34" s="155">
        <v>0</v>
      </c>
      <c r="G34" s="155">
        <v>0</v>
      </c>
      <c r="H34" s="155">
        <v>0</v>
      </c>
      <c r="I34" s="155">
        <v>0</v>
      </c>
      <c r="J34" s="155">
        <v>0</v>
      </c>
      <c r="K34" s="155">
        <v>0</v>
      </c>
      <c r="L34" s="155">
        <v>0</v>
      </c>
      <c r="M34" s="155">
        <v>0</v>
      </c>
      <c r="N34" s="155">
        <v>0</v>
      </c>
      <c r="O34" s="155">
        <v>0</v>
      </c>
      <c r="P34" s="155">
        <v>0</v>
      </c>
      <c r="Q34" s="155">
        <v>0</v>
      </c>
    </row>
    <row r="35" spans="1:17" x14ac:dyDescent="0.25">
      <c r="A35" s="152" t="s">
        <v>121</v>
      </c>
      <c r="B35" s="151">
        <v>0</v>
      </c>
      <c r="C35" s="151">
        <v>0</v>
      </c>
      <c r="D35" s="151">
        <v>0</v>
      </c>
      <c r="E35" s="151">
        <v>0</v>
      </c>
      <c r="F35" s="151">
        <v>0</v>
      </c>
      <c r="G35" s="151">
        <v>0</v>
      </c>
      <c r="H35" s="151">
        <v>0</v>
      </c>
      <c r="I35" s="151">
        <v>0</v>
      </c>
      <c r="J35" s="151">
        <v>0</v>
      </c>
      <c r="K35" s="151">
        <v>0</v>
      </c>
      <c r="L35" s="151">
        <v>0</v>
      </c>
      <c r="M35" s="151">
        <v>0</v>
      </c>
      <c r="N35" s="151">
        <v>0</v>
      </c>
      <c r="O35" s="151">
        <v>0</v>
      </c>
      <c r="P35" s="151">
        <v>0</v>
      </c>
      <c r="Q35" s="151">
        <v>0</v>
      </c>
    </row>
    <row r="36" spans="1:17" x14ac:dyDescent="0.25">
      <c r="A36" s="154" t="s">
        <v>30</v>
      </c>
      <c r="B36" s="153">
        <v>0</v>
      </c>
      <c r="C36" s="153">
        <v>0</v>
      </c>
      <c r="D36" s="153">
        <v>0</v>
      </c>
      <c r="E36" s="153">
        <v>0</v>
      </c>
      <c r="F36" s="153">
        <v>0</v>
      </c>
      <c r="G36" s="153">
        <v>0</v>
      </c>
      <c r="H36" s="153">
        <v>0</v>
      </c>
      <c r="I36" s="153">
        <v>0</v>
      </c>
      <c r="J36" s="153">
        <v>0</v>
      </c>
      <c r="K36" s="153">
        <v>0</v>
      </c>
      <c r="L36" s="153">
        <v>0</v>
      </c>
      <c r="M36" s="153">
        <v>0</v>
      </c>
      <c r="N36" s="153">
        <v>0</v>
      </c>
      <c r="O36" s="153">
        <v>0</v>
      </c>
      <c r="P36" s="153">
        <v>0</v>
      </c>
      <c r="Q36" s="153">
        <v>0</v>
      </c>
    </row>
    <row r="37" spans="1:17" x14ac:dyDescent="0.25">
      <c r="A37" s="154" t="s">
        <v>125</v>
      </c>
      <c r="B37" s="153">
        <v>0</v>
      </c>
      <c r="C37" s="153">
        <v>0</v>
      </c>
      <c r="D37" s="153">
        <v>0</v>
      </c>
      <c r="E37" s="153">
        <v>0</v>
      </c>
      <c r="F37" s="153">
        <v>0</v>
      </c>
      <c r="G37" s="153">
        <v>0</v>
      </c>
      <c r="H37" s="153">
        <v>0</v>
      </c>
      <c r="I37" s="153">
        <v>0</v>
      </c>
      <c r="J37" s="153">
        <v>0</v>
      </c>
      <c r="K37" s="153">
        <v>0</v>
      </c>
      <c r="L37" s="153">
        <v>0</v>
      </c>
      <c r="M37" s="153">
        <v>0</v>
      </c>
      <c r="N37" s="153">
        <v>0</v>
      </c>
      <c r="O37" s="153">
        <v>0</v>
      </c>
      <c r="P37" s="153">
        <v>0</v>
      </c>
      <c r="Q37" s="153">
        <v>0</v>
      </c>
    </row>
    <row r="38" spans="1:17" x14ac:dyDescent="0.25">
      <c r="A38" s="154" t="s">
        <v>26</v>
      </c>
      <c r="B38" s="153">
        <v>0</v>
      </c>
      <c r="C38" s="153">
        <v>0</v>
      </c>
      <c r="D38" s="153">
        <v>0</v>
      </c>
      <c r="E38" s="153">
        <v>0</v>
      </c>
      <c r="F38" s="153">
        <v>0</v>
      </c>
      <c r="G38" s="153">
        <v>0</v>
      </c>
      <c r="H38" s="153">
        <v>0</v>
      </c>
      <c r="I38" s="153">
        <v>0</v>
      </c>
      <c r="J38" s="153">
        <v>0</v>
      </c>
      <c r="K38" s="153">
        <v>0</v>
      </c>
      <c r="L38" s="153">
        <v>0</v>
      </c>
      <c r="M38" s="153">
        <v>0</v>
      </c>
      <c r="N38" s="153">
        <v>0</v>
      </c>
      <c r="O38" s="153">
        <v>0</v>
      </c>
      <c r="P38" s="153">
        <v>0</v>
      </c>
      <c r="Q38" s="153">
        <v>0</v>
      </c>
    </row>
    <row r="39" spans="1:17" x14ac:dyDescent="0.25">
      <c r="A39" s="152" t="s">
        <v>120</v>
      </c>
      <c r="B39" s="151">
        <v>0</v>
      </c>
      <c r="C39" s="151">
        <v>0</v>
      </c>
      <c r="D39" s="151">
        <v>0</v>
      </c>
      <c r="E39" s="151">
        <v>0</v>
      </c>
      <c r="F39" s="151">
        <v>0</v>
      </c>
      <c r="G39" s="151">
        <v>0</v>
      </c>
      <c r="H39" s="151">
        <v>0</v>
      </c>
      <c r="I39" s="151">
        <v>0</v>
      </c>
      <c r="J39" s="151">
        <v>0</v>
      </c>
      <c r="K39" s="151">
        <v>0</v>
      </c>
      <c r="L39" s="151">
        <v>0</v>
      </c>
      <c r="M39" s="151">
        <v>0</v>
      </c>
      <c r="N39" s="151">
        <v>0</v>
      </c>
      <c r="O39" s="151">
        <v>0</v>
      </c>
      <c r="P39" s="151">
        <v>0</v>
      </c>
      <c r="Q39" s="151">
        <v>0</v>
      </c>
    </row>
    <row r="40" spans="1:17" x14ac:dyDescent="0.25">
      <c r="A40" s="150" t="s">
        <v>33</v>
      </c>
      <c r="B40" s="87">
        <v>0</v>
      </c>
      <c r="C40" s="87">
        <v>0</v>
      </c>
      <c r="D40" s="87">
        <v>0</v>
      </c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</row>
    <row r="41" spans="1:17" x14ac:dyDescent="0.25">
      <c r="A41" s="150" t="s">
        <v>31</v>
      </c>
      <c r="B41" s="87">
        <v>0</v>
      </c>
      <c r="C41" s="87">
        <v>0</v>
      </c>
      <c r="D41" s="87">
        <v>0</v>
      </c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</row>
    <row r="42" spans="1:17" x14ac:dyDescent="0.25">
      <c r="A42" s="150" t="s">
        <v>30</v>
      </c>
      <c r="B42" s="87">
        <v>0</v>
      </c>
      <c r="C42" s="87">
        <v>0</v>
      </c>
      <c r="D42" s="87">
        <v>0</v>
      </c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</row>
    <row r="43" spans="1:17" x14ac:dyDescent="0.25">
      <c r="A43" s="150" t="s">
        <v>125</v>
      </c>
      <c r="B43" s="87">
        <v>0</v>
      </c>
      <c r="C43" s="87">
        <v>0</v>
      </c>
      <c r="D43" s="87">
        <v>0</v>
      </c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</row>
    <row r="44" spans="1:17" x14ac:dyDescent="0.25">
      <c r="A44" s="150" t="s">
        <v>29</v>
      </c>
      <c r="B44" s="87">
        <v>0</v>
      </c>
      <c r="C44" s="87">
        <v>0</v>
      </c>
      <c r="D44" s="87">
        <v>0</v>
      </c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</row>
    <row r="45" spans="1:17" x14ac:dyDescent="0.25">
      <c r="A45" s="150" t="s">
        <v>28</v>
      </c>
      <c r="B45" s="87">
        <v>0</v>
      </c>
      <c r="C45" s="87">
        <v>0</v>
      </c>
      <c r="D45" s="87">
        <v>0</v>
      </c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</row>
    <row r="46" spans="1:17" x14ac:dyDescent="0.25">
      <c r="A46" s="150" t="s">
        <v>26</v>
      </c>
      <c r="B46" s="87">
        <v>0</v>
      </c>
      <c r="C46" s="87">
        <v>0</v>
      </c>
      <c r="D46" s="87">
        <v>0</v>
      </c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</row>
    <row r="47" spans="1:17" x14ac:dyDescent="0.25">
      <c r="A47" s="150" t="s">
        <v>25</v>
      </c>
      <c r="B47" s="87">
        <v>0</v>
      </c>
      <c r="C47" s="87">
        <v>0</v>
      </c>
      <c r="D47" s="87">
        <v>0</v>
      </c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</row>
    <row r="48" spans="1:17" x14ac:dyDescent="0.25">
      <c r="A48" s="150" t="s">
        <v>86</v>
      </c>
      <c r="B48" s="87">
        <v>0</v>
      </c>
      <c r="C48" s="87">
        <v>0</v>
      </c>
      <c r="D48" s="87">
        <v>0</v>
      </c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</row>
    <row r="49" spans="1:17" x14ac:dyDescent="0.25">
      <c r="A49" s="150" t="s">
        <v>22</v>
      </c>
      <c r="B49" s="87">
        <v>0</v>
      </c>
      <c r="C49" s="87">
        <v>0</v>
      </c>
      <c r="D49" s="87">
        <v>0</v>
      </c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</row>
    <row r="50" spans="1:17" x14ac:dyDescent="0.25">
      <c r="A50" s="149" t="s">
        <v>119</v>
      </c>
      <c r="B50" s="148">
        <v>0</v>
      </c>
      <c r="C50" s="148">
        <v>0</v>
      </c>
      <c r="D50" s="148">
        <v>0</v>
      </c>
      <c r="E50" s="148">
        <v>0</v>
      </c>
      <c r="F50" s="148">
        <v>0</v>
      </c>
      <c r="G50" s="148">
        <v>0</v>
      </c>
      <c r="H50" s="148">
        <v>0</v>
      </c>
      <c r="I50" s="148">
        <v>0</v>
      </c>
      <c r="J50" s="148">
        <v>0</v>
      </c>
      <c r="K50" s="148">
        <v>0</v>
      </c>
      <c r="L50" s="148">
        <v>0</v>
      </c>
      <c r="M50" s="148">
        <v>0</v>
      </c>
      <c r="N50" s="148">
        <v>0</v>
      </c>
      <c r="O50" s="148">
        <v>0</v>
      </c>
      <c r="P50" s="148">
        <v>0</v>
      </c>
      <c r="Q50" s="148">
        <v>0</v>
      </c>
    </row>
    <row r="51" spans="1:17" hidden="1" x14ac:dyDescent="0.25">
      <c r="A51" s="152"/>
      <c r="B51" s="151"/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  <c r="O51" s="151"/>
      <c r="P51" s="151"/>
      <c r="Q51" s="151"/>
    </row>
    <row r="52" spans="1:17" x14ac:dyDescent="0.25"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ht="12.75" x14ac:dyDescent="0.25">
      <c r="A53" s="97" t="s">
        <v>45</v>
      </c>
      <c r="B53" s="96">
        <v>0</v>
      </c>
      <c r="C53" s="96">
        <v>0</v>
      </c>
      <c r="D53" s="96">
        <v>0</v>
      </c>
      <c r="E53" s="96">
        <v>0</v>
      </c>
      <c r="F53" s="96">
        <v>0</v>
      </c>
      <c r="G53" s="96">
        <v>0</v>
      </c>
      <c r="H53" s="96">
        <v>0</v>
      </c>
      <c r="I53" s="96">
        <v>0</v>
      </c>
      <c r="J53" s="96">
        <v>0</v>
      </c>
      <c r="K53" s="96">
        <v>0</v>
      </c>
      <c r="L53" s="96">
        <v>0</v>
      </c>
      <c r="M53" s="96">
        <v>0</v>
      </c>
      <c r="N53" s="96">
        <v>0</v>
      </c>
      <c r="O53" s="96">
        <v>0</v>
      </c>
      <c r="P53" s="96">
        <v>0</v>
      </c>
      <c r="Q53" s="96">
        <v>0</v>
      </c>
    </row>
    <row r="54" spans="1:17" x14ac:dyDescent="0.25">
      <c r="A54" s="132" t="s">
        <v>83</v>
      </c>
      <c r="B54" s="160">
        <v>0</v>
      </c>
      <c r="C54" s="160">
        <v>0</v>
      </c>
      <c r="D54" s="160">
        <v>0</v>
      </c>
      <c r="E54" s="160">
        <v>0</v>
      </c>
      <c r="F54" s="160">
        <v>0</v>
      </c>
      <c r="G54" s="160">
        <v>0</v>
      </c>
      <c r="H54" s="160">
        <v>0</v>
      </c>
      <c r="I54" s="160">
        <v>0</v>
      </c>
      <c r="J54" s="160">
        <v>0</v>
      </c>
      <c r="K54" s="160">
        <v>0</v>
      </c>
      <c r="L54" s="160">
        <v>0</v>
      </c>
      <c r="M54" s="160">
        <v>0</v>
      </c>
      <c r="N54" s="160">
        <v>0</v>
      </c>
      <c r="O54" s="160">
        <v>0</v>
      </c>
      <c r="P54" s="160">
        <v>0</v>
      </c>
      <c r="Q54" s="160">
        <v>0</v>
      </c>
    </row>
    <row r="55" spans="1:17" x14ac:dyDescent="0.25">
      <c r="A55" s="76" t="s">
        <v>82</v>
      </c>
      <c r="B55" s="159">
        <v>0</v>
      </c>
      <c r="C55" s="159">
        <v>0</v>
      </c>
      <c r="D55" s="159">
        <v>0</v>
      </c>
      <c r="E55" s="159">
        <v>0</v>
      </c>
      <c r="F55" s="159">
        <v>0</v>
      </c>
      <c r="G55" s="159">
        <v>0</v>
      </c>
      <c r="H55" s="159">
        <v>0</v>
      </c>
      <c r="I55" s="159">
        <v>0</v>
      </c>
      <c r="J55" s="159">
        <v>0</v>
      </c>
      <c r="K55" s="159">
        <v>0</v>
      </c>
      <c r="L55" s="159">
        <v>0</v>
      </c>
      <c r="M55" s="159">
        <v>0</v>
      </c>
      <c r="N55" s="159">
        <v>0</v>
      </c>
      <c r="O55" s="159">
        <v>0</v>
      </c>
      <c r="P55" s="159">
        <v>0</v>
      </c>
      <c r="Q55" s="159">
        <v>0</v>
      </c>
    </row>
    <row r="56" spans="1:17" x14ac:dyDescent="0.25">
      <c r="A56" s="76" t="s">
        <v>81</v>
      </c>
      <c r="B56" s="159">
        <v>0</v>
      </c>
      <c r="C56" s="159">
        <v>0</v>
      </c>
      <c r="D56" s="159">
        <v>0</v>
      </c>
      <c r="E56" s="159">
        <v>0</v>
      </c>
      <c r="F56" s="159">
        <v>0</v>
      </c>
      <c r="G56" s="159">
        <v>0</v>
      </c>
      <c r="H56" s="159">
        <v>0</v>
      </c>
      <c r="I56" s="159">
        <v>0</v>
      </c>
      <c r="J56" s="159">
        <v>0</v>
      </c>
      <c r="K56" s="159">
        <v>0</v>
      </c>
      <c r="L56" s="159">
        <v>0</v>
      </c>
      <c r="M56" s="159">
        <v>0</v>
      </c>
      <c r="N56" s="159">
        <v>0</v>
      </c>
      <c r="O56" s="159">
        <v>0</v>
      </c>
      <c r="P56" s="159">
        <v>0</v>
      </c>
      <c r="Q56" s="159">
        <v>0</v>
      </c>
    </row>
    <row r="57" spans="1:17" x14ac:dyDescent="0.25">
      <c r="A57" s="76" t="s">
        <v>80</v>
      </c>
      <c r="B57" s="159">
        <v>0</v>
      </c>
      <c r="C57" s="159">
        <v>0</v>
      </c>
      <c r="D57" s="159">
        <v>0</v>
      </c>
      <c r="E57" s="159">
        <v>0</v>
      </c>
      <c r="F57" s="159">
        <v>0</v>
      </c>
      <c r="G57" s="159">
        <v>0</v>
      </c>
      <c r="H57" s="159">
        <v>0</v>
      </c>
      <c r="I57" s="159">
        <v>0</v>
      </c>
      <c r="J57" s="159">
        <v>0</v>
      </c>
      <c r="K57" s="159">
        <v>0</v>
      </c>
      <c r="L57" s="159">
        <v>0</v>
      </c>
      <c r="M57" s="159">
        <v>0</v>
      </c>
      <c r="N57" s="159">
        <v>0</v>
      </c>
      <c r="O57" s="159">
        <v>0</v>
      </c>
      <c r="P57" s="159">
        <v>0</v>
      </c>
      <c r="Q57" s="159">
        <v>0</v>
      </c>
    </row>
    <row r="58" spans="1:17" x14ac:dyDescent="0.25">
      <c r="A58" s="129" t="s">
        <v>79</v>
      </c>
      <c r="B58" s="158">
        <v>0</v>
      </c>
      <c r="C58" s="158">
        <v>0</v>
      </c>
      <c r="D58" s="158">
        <v>0</v>
      </c>
      <c r="E58" s="158">
        <v>0</v>
      </c>
      <c r="F58" s="158">
        <v>0</v>
      </c>
      <c r="G58" s="158">
        <v>0</v>
      </c>
      <c r="H58" s="158">
        <v>0</v>
      </c>
      <c r="I58" s="158">
        <v>0</v>
      </c>
      <c r="J58" s="158">
        <v>0</v>
      </c>
      <c r="K58" s="158">
        <v>0</v>
      </c>
      <c r="L58" s="158">
        <v>0</v>
      </c>
      <c r="M58" s="158">
        <v>0</v>
      </c>
      <c r="N58" s="158">
        <v>0</v>
      </c>
      <c r="O58" s="158">
        <v>0</v>
      </c>
      <c r="P58" s="158">
        <v>0</v>
      </c>
      <c r="Q58" s="158">
        <v>0</v>
      </c>
    </row>
    <row r="59" spans="1:17" x14ac:dyDescent="0.25">
      <c r="A59" s="92" t="s">
        <v>125</v>
      </c>
      <c r="B59" s="91">
        <v>0</v>
      </c>
      <c r="C59" s="91">
        <v>0</v>
      </c>
      <c r="D59" s="91">
        <v>0</v>
      </c>
      <c r="E59" s="91">
        <v>0</v>
      </c>
      <c r="F59" s="91">
        <v>0</v>
      </c>
      <c r="G59" s="91">
        <v>0</v>
      </c>
      <c r="H59" s="91">
        <v>0</v>
      </c>
      <c r="I59" s="91">
        <v>0</v>
      </c>
      <c r="J59" s="91">
        <v>0</v>
      </c>
      <c r="K59" s="91">
        <v>0</v>
      </c>
      <c r="L59" s="91">
        <v>0</v>
      </c>
      <c r="M59" s="91">
        <v>0</v>
      </c>
      <c r="N59" s="91">
        <v>0</v>
      </c>
      <c r="O59" s="91">
        <v>0</v>
      </c>
      <c r="P59" s="91">
        <v>0</v>
      </c>
      <c r="Q59" s="91">
        <v>0</v>
      </c>
    </row>
    <row r="60" spans="1:17" x14ac:dyDescent="0.25">
      <c r="A60" s="92" t="s">
        <v>26</v>
      </c>
      <c r="B60" s="91">
        <v>0</v>
      </c>
      <c r="C60" s="91">
        <v>0</v>
      </c>
      <c r="D60" s="91">
        <v>0</v>
      </c>
      <c r="E60" s="91">
        <v>0</v>
      </c>
      <c r="F60" s="91">
        <v>0</v>
      </c>
      <c r="G60" s="91">
        <v>0</v>
      </c>
      <c r="H60" s="91">
        <v>0</v>
      </c>
      <c r="I60" s="91">
        <v>0</v>
      </c>
      <c r="J60" s="91">
        <v>0</v>
      </c>
      <c r="K60" s="91">
        <v>0</v>
      </c>
      <c r="L60" s="91">
        <v>0</v>
      </c>
      <c r="M60" s="91">
        <v>0</v>
      </c>
      <c r="N60" s="91">
        <v>0</v>
      </c>
      <c r="O60" s="91">
        <v>0</v>
      </c>
      <c r="P60" s="91">
        <v>0</v>
      </c>
      <c r="Q60" s="91">
        <v>0</v>
      </c>
    </row>
    <row r="61" spans="1:17" x14ac:dyDescent="0.25">
      <c r="A61" s="92" t="s">
        <v>126</v>
      </c>
      <c r="B61" s="91">
        <v>0</v>
      </c>
      <c r="C61" s="91">
        <v>0</v>
      </c>
      <c r="D61" s="91">
        <v>0</v>
      </c>
      <c r="E61" s="91">
        <v>0</v>
      </c>
      <c r="F61" s="91">
        <v>0</v>
      </c>
      <c r="G61" s="91">
        <v>0</v>
      </c>
      <c r="H61" s="91">
        <v>0</v>
      </c>
      <c r="I61" s="91">
        <v>0</v>
      </c>
      <c r="J61" s="91">
        <v>0</v>
      </c>
      <c r="K61" s="91">
        <v>0</v>
      </c>
      <c r="L61" s="91">
        <v>0</v>
      </c>
      <c r="M61" s="91">
        <v>0</v>
      </c>
      <c r="N61" s="91">
        <v>0</v>
      </c>
      <c r="O61" s="91">
        <v>0</v>
      </c>
      <c r="P61" s="91">
        <v>0</v>
      </c>
      <c r="Q61" s="91">
        <v>0</v>
      </c>
    </row>
    <row r="62" spans="1:17" x14ac:dyDescent="0.25">
      <c r="A62" s="92" t="s">
        <v>21</v>
      </c>
      <c r="B62" s="157">
        <v>0</v>
      </c>
      <c r="C62" s="157">
        <v>0</v>
      </c>
      <c r="D62" s="157">
        <v>0</v>
      </c>
      <c r="E62" s="157">
        <v>0</v>
      </c>
      <c r="F62" s="157">
        <v>0</v>
      </c>
      <c r="G62" s="157">
        <v>0</v>
      </c>
      <c r="H62" s="157">
        <v>0</v>
      </c>
      <c r="I62" s="157">
        <v>0</v>
      </c>
      <c r="J62" s="157">
        <v>0</v>
      </c>
      <c r="K62" s="157">
        <v>0</v>
      </c>
      <c r="L62" s="157">
        <v>0</v>
      </c>
      <c r="M62" s="157">
        <v>0</v>
      </c>
      <c r="N62" s="157">
        <v>0</v>
      </c>
      <c r="O62" s="157">
        <v>0</v>
      </c>
      <c r="P62" s="157">
        <v>0</v>
      </c>
      <c r="Q62" s="157">
        <v>0</v>
      </c>
    </row>
    <row r="63" spans="1:17" x14ac:dyDescent="0.25">
      <c r="A63" s="156" t="s">
        <v>115</v>
      </c>
      <c r="B63" s="155">
        <v>0</v>
      </c>
      <c r="C63" s="155">
        <v>0</v>
      </c>
      <c r="D63" s="155">
        <v>0</v>
      </c>
      <c r="E63" s="155">
        <v>0</v>
      </c>
      <c r="F63" s="155">
        <v>0</v>
      </c>
      <c r="G63" s="155">
        <v>0</v>
      </c>
      <c r="H63" s="155">
        <v>0</v>
      </c>
      <c r="I63" s="155">
        <v>0</v>
      </c>
      <c r="J63" s="155">
        <v>0</v>
      </c>
      <c r="K63" s="155">
        <v>0</v>
      </c>
      <c r="L63" s="155">
        <v>0</v>
      </c>
      <c r="M63" s="155">
        <v>0</v>
      </c>
      <c r="N63" s="155">
        <v>0</v>
      </c>
      <c r="O63" s="155">
        <v>0</v>
      </c>
      <c r="P63" s="155">
        <v>0</v>
      </c>
      <c r="Q63" s="155">
        <v>0</v>
      </c>
    </row>
    <row r="64" spans="1:17" x14ac:dyDescent="0.25">
      <c r="A64" s="84" t="s">
        <v>33</v>
      </c>
      <c r="B64" s="153">
        <v>0</v>
      </c>
      <c r="C64" s="153">
        <v>0</v>
      </c>
      <c r="D64" s="153">
        <v>0</v>
      </c>
      <c r="E64" s="153">
        <v>0</v>
      </c>
      <c r="F64" s="153">
        <v>0</v>
      </c>
      <c r="G64" s="153">
        <v>0</v>
      </c>
      <c r="H64" s="153">
        <v>0</v>
      </c>
      <c r="I64" s="153">
        <v>0</v>
      </c>
      <c r="J64" s="153">
        <v>0</v>
      </c>
      <c r="K64" s="153">
        <v>0</v>
      </c>
      <c r="L64" s="153">
        <v>0</v>
      </c>
      <c r="M64" s="153">
        <v>0</v>
      </c>
      <c r="N64" s="153">
        <v>0</v>
      </c>
      <c r="O64" s="153">
        <v>0</v>
      </c>
      <c r="P64" s="153">
        <v>0</v>
      </c>
      <c r="Q64" s="153">
        <v>0</v>
      </c>
    </row>
    <row r="65" spans="1:17" x14ac:dyDescent="0.25">
      <c r="A65" s="84" t="s">
        <v>29</v>
      </c>
      <c r="B65" s="153">
        <v>0</v>
      </c>
      <c r="C65" s="153">
        <v>0</v>
      </c>
      <c r="D65" s="153">
        <v>0</v>
      </c>
      <c r="E65" s="153">
        <v>0</v>
      </c>
      <c r="F65" s="153">
        <v>0</v>
      </c>
      <c r="G65" s="153">
        <v>0</v>
      </c>
      <c r="H65" s="153">
        <v>0</v>
      </c>
      <c r="I65" s="153">
        <v>0</v>
      </c>
      <c r="J65" s="153">
        <v>0</v>
      </c>
      <c r="K65" s="153">
        <v>0</v>
      </c>
      <c r="L65" s="153">
        <v>0</v>
      </c>
      <c r="M65" s="153">
        <v>0</v>
      </c>
      <c r="N65" s="153">
        <v>0</v>
      </c>
      <c r="O65" s="153">
        <v>0</v>
      </c>
      <c r="P65" s="153">
        <v>0</v>
      </c>
      <c r="Q65" s="153">
        <v>0</v>
      </c>
    </row>
    <row r="66" spans="1:17" x14ac:dyDescent="0.25">
      <c r="A66" s="84" t="s">
        <v>26</v>
      </c>
      <c r="B66" s="153">
        <v>0</v>
      </c>
      <c r="C66" s="153">
        <v>0</v>
      </c>
      <c r="D66" s="153">
        <v>0</v>
      </c>
      <c r="E66" s="153">
        <v>0</v>
      </c>
      <c r="F66" s="153">
        <v>0</v>
      </c>
      <c r="G66" s="153">
        <v>0</v>
      </c>
      <c r="H66" s="153">
        <v>0</v>
      </c>
      <c r="I66" s="153">
        <v>0</v>
      </c>
      <c r="J66" s="153">
        <v>0</v>
      </c>
      <c r="K66" s="153">
        <v>0</v>
      </c>
      <c r="L66" s="153">
        <v>0</v>
      </c>
      <c r="M66" s="153">
        <v>0</v>
      </c>
      <c r="N66" s="153">
        <v>0</v>
      </c>
      <c r="O66" s="153">
        <v>0</v>
      </c>
      <c r="P66" s="153">
        <v>0</v>
      </c>
      <c r="Q66" s="153">
        <v>0</v>
      </c>
    </row>
    <row r="67" spans="1:17" x14ac:dyDescent="0.25">
      <c r="A67" s="84" t="s">
        <v>25</v>
      </c>
      <c r="B67" s="153">
        <v>0</v>
      </c>
      <c r="C67" s="153">
        <v>0</v>
      </c>
      <c r="D67" s="153">
        <v>0</v>
      </c>
      <c r="E67" s="153">
        <v>0</v>
      </c>
      <c r="F67" s="153">
        <v>0</v>
      </c>
      <c r="G67" s="153">
        <v>0</v>
      </c>
      <c r="H67" s="153">
        <v>0</v>
      </c>
      <c r="I67" s="153">
        <v>0</v>
      </c>
      <c r="J67" s="153">
        <v>0</v>
      </c>
      <c r="K67" s="153">
        <v>0</v>
      </c>
      <c r="L67" s="153">
        <v>0</v>
      </c>
      <c r="M67" s="153">
        <v>0</v>
      </c>
      <c r="N67" s="153">
        <v>0</v>
      </c>
      <c r="O67" s="153">
        <v>0</v>
      </c>
      <c r="P67" s="153">
        <v>0</v>
      </c>
      <c r="Q67" s="153">
        <v>0</v>
      </c>
    </row>
    <row r="68" spans="1:17" x14ac:dyDescent="0.25">
      <c r="A68" s="84" t="s">
        <v>21</v>
      </c>
      <c r="B68" s="153">
        <v>0</v>
      </c>
      <c r="C68" s="153">
        <v>0</v>
      </c>
      <c r="D68" s="153">
        <v>0</v>
      </c>
      <c r="E68" s="153">
        <v>0</v>
      </c>
      <c r="F68" s="153">
        <v>0</v>
      </c>
      <c r="G68" s="153">
        <v>0</v>
      </c>
      <c r="H68" s="153">
        <v>0</v>
      </c>
      <c r="I68" s="153">
        <v>0</v>
      </c>
      <c r="J68" s="153">
        <v>0</v>
      </c>
      <c r="K68" s="153">
        <v>0</v>
      </c>
      <c r="L68" s="153">
        <v>0</v>
      </c>
      <c r="M68" s="153">
        <v>0</v>
      </c>
      <c r="N68" s="153">
        <v>0</v>
      </c>
      <c r="O68" s="153">
        <v>0</v>
      </c>
      <c r="P68" s="153">
        <v>0</v>
      </c>
      <c r="Q68" s="153">
        <v>0</v>
      </c>
    </row>
    <row r="69" spans="1:17" x14ac:dyDescent="0.25">
      <c r="A69" s="156" t="s">
        <v>114</v>
      </c>
      <c r="B69" s="155">
        <v>0</v>
      </c>
      <c r="C69" s="155">
        <v>0</v>
      </c>
      <c r="D69" s="155">
        <v>0</v>
      </c>
      <c r="E69" s="155">
        <v>0</v>
      </c>
      <c r="F69" s="155">
        <v>0</v>
      </c>
      <c r="G69" s="155">
        <v>0</v>
      </c>
      <c r="H69" s="155">
        <v>0</v>
      </c>
      <c r="I69" s="155">
        <v>0</v>
      </c>
      <c r="J69" s="155">
        <v>0</v>
      </c>
      <c r="K69" s="155">
        <v>0</v>
      </c>
      <c r="L69" s="155">
        <v>0</v>
      </c>
      <c r="M69" s="155">
        <v>0</v>
      </c>
      <c r="N69" s="155">
        <v>0</v>
      </c>
      <c r="O69" s="155">
        <v>0</v>
      </c>
      <c r="P69" s="155">
        <v>0</v>
      </c>
      <c r="Q69" s="155">
        <v>0</v>
      </c>
    </row>
    <row r="70" spans="1:17" x14ac:dyDescent="0.25">
      <c r="A70" s="156" t="s">
        <v>113</v>
      </c>
      <c r="B70" s="155">
        <v>0</v>
      </c>
      <c r="C70" s="155">
        <v>0</v>
      </c>
      <c r="D70" s="155">
        <v>0</v>
      </c>
      <c r="E70" s="155">
        <v>0</v>
      </c>
      <c r="F70" s="155">
        <v>0</v>
      </c>
      <c r="G70" s="155">
        <v>0</v>
      </c>
      <c r="H70" s="155">
        <v>0</v>
      </c>
      <c r="I70" s="155">
        <v>0</v>
      </c>
      <c r="J70" s="155">
        <v>0</v>
      </c>
      <c r="K70" s="155">
        <v>0</v>
      </c>
      <c r="L70" s="155">
        <v>0</v>
      </c>
      <c r="M70" s="155">
        <v>0</v>
      </c>
      <c r="N70" s="155">
        <v>0</v>
      </c>
      <c r="O70" s="155">
        <v>0</v>
      </c>
      <c r="P70" s="155">
        <v>0</v>
      </c>
      <c r="Q70" s="155">
        <v>0</v>
      </c>
    </row>
    <row r="71" spans="1:17" x14ac:dyDescent="0.25">
      <c r="A71" s="152" t="s">
        <v>123</v>
      </c>
      <c r="B71" s="151">
        <v>0</v>
      </c>
      <c r="C71" s="151">
        <v>0</v>
      </c>
      <c r="D71" s="151">
        <v>0</v>
      </c>
      <c r="E71" s="151">
        <v>0</v>
      </c>
      <c r="F71" s="151">
        <v>0</v>
      </c>
      <c r="G71" s="151">
        <v>0</v>
      </c>
      <c r="H71" s="151">
        <v>0</v>
      </c>
      <c r="I71" s="151">
        <v>0</v>
      </c>
      <c r="J71" s="151">
        <v>0</v>
      </c>
      <c r="K71" s="151">
        <v>0</v>
      </c>
      <c r="L71" s="151">
        <v>0</v>
      </c>
      <c r="M71" s="151">
        <v>0</v>
      </c>
      <c r="N71" s="151">
        <v>0</v>
      </c>
      <c r="O71" s="151">
        <v>0</v>
      </c>
      <c r="P71" s="151">
        <v>0</v>
      </c>
      <c r="Q71" s="151">
        <v>0</v>
      </c>
    </row>
    <row r="72" spans="1:17" x14ac:dyDescent="0.25">
      <c r="A72" s="154" t="s">
        <v>30</v>
      </c>
      <c r="B72" s="153">
        <v>0</v>
      </c>
      <c r="C72" s="153">
        <v>0</v>
      </c>
      <c r="D72" s="153">
        <v>0</v>
      </c>
      <c r="E72" s="153">
        <v>0</v>
      </c>
      <c r="F72" s="153">
        <v>0</v>
      </c>
      <c r="G72" s="153">
        <v>0</v>
      </c>
      <c r="H72" s="153">
        <v>0</v>
      </c>
      <c r="I72" s="153">
        <v>0</v>
      </c>
      <c r="J72" s="153">
        <v>0</v>
      </c>
      <c r="K72" s="153">
        <v>0</v>
      </c>
      <c r="L72" s="153">
        <v>0</v>
      </c>
      <c r="M72" s="153">
        <v>0</v>
      </c>
      <c r="N72" s="153">
        <v>0</v>
      </c>
      <c r="O72" s="153">
        <v>0</v>
      </c>
      <c r="P72" s="153">
        <v>0</v>
      </c>
      <c r="Q72" s="153">
        <v>0</v>
      </c>
    </row>
    <row r="73" spans="1:17" x14ac:dyDescent="0.25">
      <c r="A73" s="154" t="s">
        <v>125</v>
      </c>
      <c r="B73" s="153">
        <v>0</v>
      </c>
      <c r="C73" s="153">
        <v>0</v>
      </c>
      <c r="D73" s="153">
        <v>0</v>
      </c>
      <c r="E73" s="153">
        <v>0</v>
      </c>
      <c r="F73" s="153">
        <v>0</v>
      </c>
      <c r="G73" s="153">
        <v>0</v>
      </c>
      <c r="H73" s="153">
        <v>0</v>
      </c>
      <c r="I73" s="153">
        <v>0</v>
      </c>
      <c r="J73" s="153">
        <v>0</v>
      </c>
      <c r="K73" s="153">
        <v>0</v>
      </c>
      <c r="L73" s="153">
        <v>0</v>
      </c>
      <c r="M73" s="153">
        <v>0</v>
      </c>
      <c r="N73" s="153">
        <v>0</v>
      </c>
      <c r="O73" s="153">
        <v>0</v>
      </c>
      <c r="P73" s="153">
        <v>0</v>
      </c>
      <c r="Q73" s="153">
        <v>0</v>
      </c>
    </row>
    <row r="74" spans="1:17" x14ac:dyDescent="0.25">
      <c r="A74" s="154" t="s">
        <v>29</v>
      </c>
      <c r="B74" s="153">
        <v>0</v>
      </c>
      <c r="C74" s="153">
        <v>0</v>
      </c>
      <c r="D74" s="153">
        <v>0</v>
      </c>
      <c r="E74" s="153">
        <v>0</v>
      </c>
      <c r="F74" s="153">
        <v>0</v>
      </c>
      <c r="G74" s="153">
        <v>0</v>
      </c>
      <c r="H74" s="153">
        <v>0</v>
      </c>
      <c r="I74" s="153">
        <v>0</v>
      </c>
      <c r="J74" s="153">
        <v>0</v>
      </c>
      <c r="K74" s="153">
        <v>0</v>
      </c>
      <c r="L74" s="153">
        <v>0</v>
      </c>
      <c r="M74" s="153">
        <v>0</v>
      </c>
      <c r="N74" s="153">
        <v>0</v>
      </c>
      <c r="O74" s="153">
        <v>0</v>
      </c>
      <c r="P74" s="153">
        <v>0</v>
      </c>
      <c r="Q74" s="153">
        <v>0</v>
      </c>
    </row>
    <row r="75" spans="1:17" x14ac:dyDescent="0.25">
      <c r="A75" s="154" t="s">
        <v>26</v>
      </c>
      <c r="B75" s="153">
        <v>0</v>
      </c>
      <c r="C75" s="153">
        <v>0</v>
      </c>
      <c r="D75" s="153">
        <v>0</v>
      </c>
      <c r="E75" s="153">
        <v>0</v>
      </c>
      <c r="F75" s="153">
        <v>0</v>
      </c>
      <c r="G75" s="153">
        <v>0</v>
      </c>
      <c r="H75" s="153">
        <v>0</v>
      </c>
      <c r="I75" s="153">
        <v>0</v>
      </c>
      <c r="J75" s="153">
        <v>0</v>
      </c>
      <c r="K75" s="153">
        <v>0</v>
      </c>
      <c r="L75" s="153">
        <v>0</v>
      </c>
      <c r="M75" s="153">
        <v>0</v>
      </c>
      <c r="N75" s="153">
        <v>0</v>
      </c>
      <c r="O75" s="153">
        <v>0</v>
      </c>
      <c r="P75" s="153">
        <v>0</v>
      </c>
      <c r="Q75" s="153">
        <v>0</v>
      </c>
    </row>
    <row r="76" spans="1:17" x14ac:dyDescent="0.25">
      <c r="A76" s="152" t="s">
        <v>122</v>
      </c>
      <c r="B76" s="151">
        <v>0</v>
      </c>
      <c r="C76" s="151">
        <v>0</v>
      </c>
      <c r="D76" s="151">
        <v>0</v>
      </c>
      <c r="E76" s="151">
        <v>0</v>
      </c>
      <c r="F76" s="151">
        <v>0</v>
      </c>
      <c r="G76" s="151">
        <v>0</v>
      </c>
      <c r="H76" s="151">
        <v>0</v>
      </c>
      <c r="I76" s="151">
        <v>0</v>
      </c>
      <c r="J76" s="151">
        <v>0</v>
      </c>
      <c r="K76" s="151">
        <v>0</v>
      </c>
      <c r="L76" s="151">
        <v>0</v>
      </c>
      <c r="M76" s="151">
        <v>0</v>
      </c>
      <c r="N76" s="151">
        <v>0</v>
      </c>
      <c r="O76" s="151">
        <v>0</v>
      </c>
      <c r="P76" s="151">
        <v>0</v>
      </c>
      <c r="Q76" s="151">
        <v>0</v>
      </c>
    </row>
    <row r="77" spans="1:17" x14ac:dyDescent="0.25">
      <c r="A77" s="156" t="s">
        <v>112</v>
      </c>
      <c r="B77" s="155">
        <v>0</v>
      </c>
      <c r="C77" s="155">
        <v>0</v>
      </c>
      <c r="D77" s="155">
        <v>0</v>
      </c>
      <c r="E77" s="155">
        <v>0</v>
      </c>
      <c r="F77" s="155">
        <v>0</v>
      </c>
      <c r="G77" s="155">
        <v>0</v>
      </c>
      <c r="H77" s="155">
        <v>0</v>
      </c>
      <c r="I77" s="155">
        <v>0</v>
      </c>
      <c r="J77" s="155">
        <v>0</v>
      </c>
      <c r="K77" s="155">
        <v>0</v>
      </c>
      <c r="L77" s="155">
        <v>0</v>
      </c>
      <c r="M77" s="155">
        <v>0</v>
      </c>
      <c r="N77" s="155">
        <v>0</v>
      </c>
      <c r="O77" s="155">
        <v>0</v>
      </c>
      <c r="P77" s="155">
        <v>0</v>
      </c>
      <c r="Q77" s="155">
        <v>0</v>
      </c>
    </row>
    <row r="78" spans="1:17" x14ac:dyDescent="0.25">
      <c r="A78" s="152" t="s">
        <v>121</v>
      </c>
      <c r="B78" s="151">
        <v>0</v>
      </c>
      <c r="C78" s="151">
        <v>0</v>
      </c>
      <c r="D78" s="151">
        <v>0</v>
      </c>
      <c r="E78" s="151">
        <v>0</v>
      </c>
      <c r="F78" s="151">
        <v>0</v>
      </c>
      <c r="G78" s="151">
        <v>0</v>
      </c>
      <c r="H78" s="151">
        <v>0</v>
      </c>
      <c r="I78" s="151">
        <v>0</v>
      </c>
      <c r="J78" s="151">
        <v>0</v>
      </c>
      <c r="K78" s="151">
        <v>0</v>
      </c>
      <c r="L78" s="151">
        <v>0</v>
      </c>
      <c r="M78" s="151">
        <v>0</v>
      </c>
      <c r="N78" s="151">
        <v>0</v>
      </c>
      <c r="O78" s="151">
        <v>0</v>
      </c>
      <c r="P78" s="151">
        <v>0</v>
      </c>
      <c r="Q78" s="151">
        <v>0</v>
      </c>
    </row>
    <row r="79" spans="1:17" x14ac:dyDescent="0.25">
      <c r="A79" s="154" t="s">
        <v>30</v>
      </c>
      <c r="B79" s="153">
        <v>0</v>
      </c>
      <c r="C79" s="153">
        <v>0</v>
      </c>
      <c r="D79" s="153">
        <v>0</v>
      </c>
      <c r="E79" s="153">
        <v>0</v>
      </c>
      <c r="F79" s="153">
        <v>0</v>
      </c>
      <c r="G79" s="153">
        <v>0</v>
      </c>
      <c r="H79" s="153">
        <v>0</v>
      </c>
      <c r="I79" s="153">
        <v>0</v>
      </c>
      <c r="J79" s="153">
        <v>0</v>
      </c>
      <c r="K79" s="153">
        <v>0</v>
      </c>
      <c r="L79" s="153">
        <v>0</v>
      </c>
      <c r="M79" s="153">
        <v>0</v>
      </c>
      <c r="N79" s="153">
        <v>0</v>
      </c>
      <c r="O79" s="153">
        <v>0</v>
      </c>
      <c r="P79" s="153">
        <v>0</v>
      </c>
      <c r="Q79" s="153">
        <v>0</v>
      </c>
    </row>
    <row r="80" spans="1:17" x14ac:dyDescent="0.25">
      <c r="A80" s="154" t="s">
        <v>125</v>
      </c>
      <c r="B80" s="153">
        <v>0</v>
      </c>
      <c r="C80" s="153">
        <v>0</v>
      </c>
      <c r="D80" s="153">
        <v>0</v>
      </c>
      <c r="E80" s="153">
        <v>0</v>
      </c>
      <c r="F80" s="153">
        <v>0</v>
      </c>
      <c r="G80" s="153">
        <v>0</v>
      </c>
      <c r="H80" s="153">
        <v>0</v>
      </c>
      <c r="I80" s="153">
        <v>0</v>
      </c>
      <c r="J80" s="153">
        <v>0</v>
      </c>
      <c r="K80" s="153">
        <v>0</v>
      </c>
      <c r="L80" s="153">
        <v>0</v>
      </c>
      <c r="M80" s="153">
        <v>0</v>
      </c>
      <c r="N80" s="153">
        <v>0</v>
      </c>
      <c r="O80" s="153">
        <v>0</v>
      </c>
      <c r="P80" s="153">
        <v>0</v>
      </c>
      <c r="Q80" s="153">
        <v>0</v>
      </c>
    </row>
    <row r="81" spans="1:17" x14ac:dyDescent="0.25">
      <c r="A81" s="154" t="s">
        <v>26</v>
      </c>
      <c r="B81" s="153">
        <v>0</v>
      </c>
      <c r="C81" s="153">
        <v>0</v>
      </c>
      <c r="D81" s="153">
        <v>0</v>
      </c>
      <c r="E81" s="153">
        <v>0</v>
      </c>
      <c r="F81" s="153">
        <v>0</v>
      </c>
      <c r="G81" s="153">
        <v>0</v>
      </c>
      <c r="H81" s="153">
        <v>0</v>
      </c>
      <c r="I81" s="153">
        <v>0</v>
      </c>
      <c r="J81" s="153">
        <v>0</v>
      </c>
      <c r="K81" s="153">
        <v>0</v>
      </c>
      <c r="L81" s="153">
        <v>0</v>
      </c>
      <c r="M81" s="153">
        <v>0</v>
      </c>
      <c r="N81" s="153">
        <v>0</v>
      </c>
      <c r="O81" s="153">
        <v>0</v>
      </c>
      <c r="P81" s="153">
        <v>0</v>
      </c>
      <c r="Q81" s="153">
        <v>0</v>
      </c>
    </row>
    <row r="82" spans="1:17" x14ac:dyDescent="0.25">
      <c r="A82" s="152" t="s">
        <v>120</v>
      </c>
      <c r="B82" s="151">
        <v>0</v>
      </c>
      <c r="C82" s="151">
        <v>0</v>
      </c>
      <c r="D82" s="151">
        <v>0</v>
      </c>
      <c r="E82" s="151">
        <v>0</v>
      </c>
      <c r="F82" s="151">
        <v>0</v>
      </c>
      <c r="G82" s="151">
        <v>0</v>
      </c>
      <c r="H82" s="151">
        <v>0</v>
      </c>
      <c r="I82" s="151">
        <v>0</v>
      </c>
      <c r="J82" s="151">
        <v>0</v>
      </c>
      <c r="K82" s="151">
        <v>0</v>
      </c>
      <c r="L82" s="151">
        <v>0</v>
      </c>
      <c r="M82" s="151">
        <v>0</v>
      </c>
      <c r="N82" s="151">
        <v>0</v>
      </c>
      <c r="O82" s="151">
        <v>0</v>
      </c>
      <c r="P82" s="151">
        <v>0</v>
      </c>
      <c r="Q82" s="151">
        <v>0</v>
      </c>
    </row>
    <row r="83" spans="1:17" x14ac:dyDescent="0.25">
      <c r="A83" s="150" t="s">
        <v>33</v>
      </c>
      <c r="B83" s="87">
        <v>0</v>
      </c>
      <c r="C83" s="87">
        <v>0</v>
      </c>
      <c r="D83" s="87">
        <v>0</v>
      </c>
      <c r="E83" s="87">
        <v>0</v>
      </c>
      <c r="F83" s="87">
        <v>0</v>
      </c>
      <c r="G83" s="87">
        <v>0</v>
      </c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</row>
    <row r="84" spans="1:17" x14ac:dyDescent="0.25">
      <c r="A84" s="150" t="s">
        <v>31</v>
      </c>
      <c r="B84" s="87">
        <v>0</v>
      </c>
      <c r="C84" s="87">
        <v>0</v>
      </c>
      <c r="D84" s="87">
        <v>0</v>
      </c>
      <c r="E84" s="87">
        <v>0</v>
      </c>
      <c r="F84" s="87">
        <v>0</v>
      </c>
      <c r="G84" s="87">
        <v>0</v>
      </c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</row>
    <row r="85" spans="1:17" x14ac:dyDescent="0.25">
      <c r="A85" s="150" t="s">
        <v>30</v>
      </c>
      <c r="B85" s="87">
        <v>0</v>
      </c>
      <c r="C85" s="87">
        <v>0</v>
      </c>
      <c r="D85" s="87">
        <v>0</v>
      </c>
      <c r="E85" s="87">
        <v>0</v>
      </c>
      <c r="F85" s="87">
        <v>0</v>
      </c>
      <c r="G85" s="87">
        <v>0</v>
      </c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</row>
    <row r="86" spans="1:17" x14ac:dyDescent="0.25">
      <c r="A86" s="150" t="s">
        <v>125</v>
      </c>
      <c r="B86" s="87">
        <v>0</v>
      </c>
      <c r="C86" s="87">
        <v>0</v>
      </c>
      <c r="D86" s="87">
        <v>0</v>
      </c>
      <c r="E86" s="87">
        <v>0</v>
      </c>
      <c r="F86" s="87">
        <v>0</v>
      </c>
      <c r="G86" s="87">
        <v>0</v>
      </c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</row>
    <row r="87" spans="1:17" x14ac:dyDescent="0.25">
      <c r="A87" s="150" t="s">
        <v>29</v>
      </c>
      <c r="B87" s="87">
        <v>0</v>
      </c>
      <c r="C87" s="87">
        <v>0</v>
      </c>
      <c r="D87" s="87">
        <v>0</v>
      </c>
      <c r="E87" s="87">
        <v>0</v>
      </c>
      <c r="F87" s="87">
        <v>0</v>
      </c>
      <c r="G87" s="87">
        <v>0</v>
      </c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</row>
    <row r="88" spans="1:17" x14ac:dyDescent="0.25">
      <c r="A88" s="150" t="s">
        <v>28</v>
      </c>
      <c r="B88" s="87">
        <v>0</v>
      </c>
      <c r="C88" s="87">
        <v>0</v>
      </c>
      <c r="D88" s="87">
        <v>0</v>
      </c>
      <c r="E88" s="87">
        <v>0</v>
      </c>
      <c r="F88" s="87">
        <v>0</v>
      </c>
      <c r="G88" s="87">
        <v>0</v>
      </c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</row>
    <row r="89" spans="1:17" x14ac:dyDescent="0.25">
      <c r="A89" s="150" t="s">
        <v>26</v>
      </c>
      <c r="B89" s="87">
        <v>0</v>
      </c>
      <c r="C89" s="87">
        <v>0</v>
      </c>
      <c r="D89" s="87">
        <v>0</v>
      </c>
      <c r="E89" s="87">
        <v>0</v>
      </c>
      <c r="F89" s="87">
        <v>0</v>
      </c>
      <c r="G89" s="87">
        <v>0</v>
      </c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</row>
    <row r="90" spans="1:17" x14ac:dyDescent="0.25">
      <c r="A90" s="150" t="s">
        <v>25</v>
      </c>
      <c r="B90" s="87">
        <v>0</v>
      </c>
      <c r="C90" s="87">
        <v>0</v>
      </c>
      <c r="D90" s="87">
        <v>0</v>
      </c>
      <c r="E90" s="87">
        <v>0</v>
      </c>
      <c r="F90" s="87">
        <v>0</v>
      </c>
      <c r="G90" s="87">
        <v>0</v>
      </c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</row>
    <row r="91" spans="1:17" x14ac:dyDescent="0.25">
      <c r="A91" s="150" t="s">
        <v>86</v>
      </c>
      <c r="B91" s="87">
        <v>0</v>
      </c>
      <c r="C91" s="87">
        <v>0</v>
      </c>
      <c r="D91" s="87">
        <v>0</v>
      </c>
      <c r="E91" s="87">
        <v>0</v>
      </c>
      <c r="F91" s="87">
        <v>0</v>
      </c>
      <c r="G91" s="87">
        <v>0</v>
      </c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</row>
    <row r="92" spans="1:17" x14ac:dyDescent="0.25">
      <c r="A92" s="150" t="s">
        <v>22</v>
      </c>
      <c r="B92" s="87">
        <v>0</v>
      </c>
      <c r="C92" s="87">
        <v>0</v>
      </c>
      <c r="D92" s="87">
        <v>0</v>
      </c>
      <c r="E92" s="87">
        <v>0</v>
      </c>
      <c r="F92" s="87">
        <v>0</v>
      </c>
      <c r="G92" s="87">
        <v>0</v>
      </c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</row>
    <row r="93" spans="1:17" x14ac:dyDescent="0.25">
      <c r="A93" s="149" t="s">
        <v>119</v>
      </c>
      <c r="B93" s="148">
        <v>0</v>
      </c>
      <c r="C93" s="148">
        <v>0</v>
      </c>
      <c r="D93" s="148">
        <v>0</v>
      </c>
      <c r="E93" s="148">
        <v>0</v>
      </c>
      <c r="F93" s="148">
        <v>0</v>
      </c>
      <c r="G93" s="148">
        <v>0</v>
      </c>
      <c r="H93" s="148">
        <v>0</v>
      </c>
      <c r="I93" s="148">
        <v>0</v>
      </c>
      <c r="J93" s="148">
        <v>0</v>
      </c>
      <c r="K93" s="148">
        <v>0</v>
      </c>
      <c r="L93" s="148">
        <v>0</v>
      </c>
      <c r="M93" s="148">
        <v>0</v>
      </c>
      <c r="N93" s="148">
        <v>0</v>
      </c>
      <c r="O93" s="148">
        <v>0</v>
      </c>
      <c r="P93" s="148">
        <v>0</v>
      </c>
      <c r="Q93" s="148">
        <v>0</v>
      </c>
    </row>
    <row r="94" spans="1:17" hidden="1" x14ac:dyDescent="0.25"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</row>
    <row r="95" spans="1:17" x14ac:dyDescent="0.25"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</row>
    <row r="96" spans="1:17" ht="12.75" x14ac:dyDescent="0.25">
      <c r="A96" s="98" t="s">
        <v>129</v>
      </c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8" spans="1:17" x14ac:dyDescent="0.25">
      <c r="A98" s="78" t="s">
        <v>46</v>
      </c>
      <c r="B98" s="77">
        <f t="shared" ref="B98:Q98" si="0">SUM(B$99:B$103,B$107:B$108,B$110:B$112,B$105,B$104)</f>
        <v>0</v>
      </c>
      <c r="C98" s="77">
        <f t="shared" si="0"/>
        <v>0</v>
      </c>
      <c r="D98" s="77">
        <f t="shared" si="0"/>
        <v>0</v>
      </c>
      <c r="E98" s="77">
        <f t="shared" si="0"/>
        <v>0</v>
      </c>
      <c r="F98" s="77">
        <f t="shared" si="0"/>
        <v>0</v>
      </c>
      <c r="G98" s="77">
        <f t="shared" si="0"/>
        <v>0</v>
      </c>
      <c r="H98" s="77">
        <f t="shared" si="0"/>
        <v>0</v>
      </c>
      <c r="I98" s="77">
        <f t="shared" si="0"/>
        <v>0</v>
      </c>
      <c r="J98" s="77">
        <f t="shared" si="0"/>
        <v>0</v>
      </c>
      <c r="K98" s="77">
        <f t="shared" si="0"/>
        <v>0</v>
      </c>
      <c r="L98" s="77">
        <f t="shared" si="0"/>
        <v>0</v>
      </c>
      <c r="M98" s="77">
        <f t="shared" si="0"/>
        <v>0</v>
      </c>
      <c r="N98" s="77">
        <f t="shared" si="0"/>
        <v>0</v>
      </c>
      <c r="O98" s="77">
        <f t="shared" si="0"/>
        <v>0</v>
      </c>
      <c r="P98" s="77">
        <f t="shared" si="0"/>
        <v>0</v>
      </c>
      <c r="Q98" s="77">
        <f t="shared" si="0"/>
        <v>0</v>
      </c>
    </row>
    <row r="99" spans="1:17" x14ac:dyDescent="0.25">
      <c r="A99" s="132" t="s">
        <v>83</v>
      </c>
      <c r="B99" s="146">
        <f t="shared" ref="B99:Q99" si="1">IF(B$6=0,0,B$6/B$5)</f>
        <v>0</v>
      </c>
      <c r="C99" s="146">
        <f t="shared" si="1"/>
        <v>0</v>
      </c>
      <c r="D99" s="146">
        <f t="shared" si="1"/>
        <v>0</v>
      </c>
      <c r="E99" s="146">
        <f t="shared" si="1"/>
        <v>0</v>
      </c>
      <c r="F99" s="146">
        <f t="shared" si="1"/>
        <v>0</v>
      </c>
      <c r="G99" s="146">
        <f t="shared" si="1"/>
        <v>0</v>
      </c>
      <c r="H99" s="146">
        <f t="shared" si="1"/>
        <v>0</v>
      </c>
      <c r="I99" s="146">
        <f t="shared" si="1"/>
        <v>0</v>
      </c>
      <c r="J99" s="146">
        <f t="shared" si="1"/>
        <v>0</v>
      </c>
      <c r="K99" s="146">
        <f t="shared" si="1"/>
        <v>0</v>
      </c>
      <c r="L99" s="146">
        <f t="shared" si="1"/>
        <v>0</v>
      </c>
      <c r="M99" s="146">
        <f t="shared" si="1"/>
        <v>0</v>
      </c>
      <c r="N99" s="146">
        <f t="shared" si="1"/>
        <v>0</v>
      </c>
      <c r="O99" s="146">
        <f t="shared" si="1"/>
        <v>0</v>
      </c>
      <c r="P99" s="146">
        <f t="shared" si="1"/>
        <v>0</v>
      </c>
      <c r="Q99" s="146">
        <f t="shared" si="1"/>
        <v>0</v>
      </c>
    </row>
    <row r="100" spans="1:17" x14ac:dyDescent="0.25">
      <c r="A100" s="76" t="s">
        <v>82</v>
      </c>
      <c r="B100" s="145">
        <f t="shared" ref="B100:Q100" si="2">IF(B$7=0,0,B$7/B$5)</f>
        <v>0</v>
      </c>
      <c r="C100" s="145">
        <f t="shared" si="2"/>
        <v>0</v>
      </c>
      <c r="D100" s="145">
        <f t="shared" si="2"/>
        <v>0</v>
      </c>
      <c r="E100" s="145">
        <f t="shared" si="2"/>
        <v>0</v>
      </c>
      <c r="F100" s="145">
        <f t="shared" si="2"/>
        <v>0</v>
      </c>
      <c r="G100" s="145">
        <f t="shared" si="2"/>
        <v>0</v>
      </c>
      <c r="H100" s="145">
        <f t="shared" si="2"/>
        <v>0</v>
      </c>
      <c r="I100" s="145">
        <f t="shared" si="2"/>
        <v>0</v>
      </c>
      <c r="J100" s="145">
        <f t="shared" si="2"/>
        <v>0</v>
      </c>
      <c r="K100" s="145">
        <f t="shared" si="2"/>
        <v>0</v>
      </c>
      <c r="L100" s="145">
        <f t="shared" si="2"/>
        <v>0</v>
      </c>
      <c r="M100" s="145">
        <f t="shared" si="2"/>
        <v>0</v>
      </c>
      <c r="N100" s="145">
        <f t="shared" si="2"/>
        <v>0</v>
      </c>
      <c r="O100" s="145">
        <f t="shared" si="2"/>
        <v>0</v>
      </c>
      <c r="P100" s="145">
        <f t="shared" si="2"/>
        <v>0</v>
      </c>
      <c r="Q100" s="145">
        <f t="shared" si="2"/>
        <v>0</v>
      </c>
    </row>
    <row r="101" spans="1:17" x14ac:dyDescent="0.25">
      <c r="A101" s="76" t="s">
        <v>81</v>
      </c>
      <c r="B101" s="145">
        <f t="shared" ref="B101:Q101" si="3">IF(B$8=0,0,B$8/B$5)</f>
        <v>0</v>
      </c>
      <c r="C101" s="145">
        <f t="shared" si="3"/>
        <v>0</v>
      </c>
      <c r="D101" s="145">
        <f t="shared" si="3"/>
        <v>0</v>
      </c>
      <c r="E101" s="145">
        <f t="shared" si="3"/>
        <v>0</v>
      </c>
      <c r="F101" s="145">
        <f t="shared" si="3"/>
        <v>0</v>
      </c>
      <c r="G101" s="145">
        <f t="shared" si="3"/>
        <v>0</v>
      </c>
      <c r="H101" s="145">
        <f t="shared" si="3"/>
        <v>0</v>
      </c>
      <c r="I101" s="145">
        <f t="shared" si="3"/>
        <v>0</v>
      </c>
      <c r="J101" s="145">
        <f t="shared" si="3"/>
        <v>0</v>
      </c>
      <c r="K101" s="145">
        <f t="shared" si="3"/>
        <v>0</v>
      </c>
      <c r="L101" s="145">
        <f t="shared" si="3"/>
        <v>0</v>
      </c>
      <c r="M101" s="145">
        <f t="shared" si="3"/>
        <v>0</v>
      </c>
      <c r="N101" s="145">
        <f t="shared" si="3"/>
        <v>0</v>
      </c>
      <c r="O101" s="145">
        <f t="shared" si="3"/>
        <v>0</v>
      </c>
      <c r="P101" s="145">
        <f t="shared" si="3"/>
        <v>0</v>
      </c>
      <c r="Q101" s="145">
        <f t="shared" si="3"/>
        <v>0</v>
      </c>
    </row>
    <row r="102" spans="1:17" x14ac:dyDescent="0.25">
      <c r="A102" s="76" t="s">
        <v>80</v>
      </c>
      <c r="B102" s="145">
        <f t="shared" ref="B102:Q102" si="4">IF(B$9=0,0,B$9/B$5)</f>
        <v>0</v>
      </c>
      <c r="C102" s="145">
        <f t="shared" si="4"/>
        <v>0</v>
      </c>
      <c r="D102" s="145">
        <f t="shared" si="4"/>
        <v>0</v>
      </c>
      <c r="E102" s="145">
        <f t="shared" si="4"/>
        <v>0</v>
      </c>
      <c r="F102" s="145">
        <f t="shared" si="4"/>
        <v>0</v>
      </c>
      <c r="G102" s="145">
        <f t="shared" si="4"/>
        <v>0</v>
      </c>
      <c r="H102" s="145">
        <f t="shared" si="4"/>
        <v>0</v>
      </c>
      <c r="I102" s="145">
        <f t="shared" si="4"/>
        <v>0</v>
      </c>
      <c r="J102" s="145">
        <f t="shared" si="4"/>
        <v>0</v>
      </c>
      <c r="K102" s="145">
        <f t="shared" si="4"/>
        <v>0</v>
      </c>
      <c r="L102" s="145">
        <f t="shared" si="4"/>
        <v>0</v>
      </c>
      <c r="M102" s="145">
        <f t="shared" si="4"/>
        <v>0</v>
      </c>
      <c r="N102" s="145">
        <f t="shared" si="4"/>
        <v>0</v>
      </c>
      <c r="O102" s="145">
        <f t="shared" si="4"/>
        <v>0</v>
      </c>
      <c r="P102" s="145">
        <f t="shared" si="4"/>
        <v>0</v>
      </c>
      <c r="Q102" s="145">
        <f t="shared" si="4"/>
        <v>0</v>
      </c>
    </row>
    <row r="103" spans="1:17" x14ac:dyDescent="0.25">
      <c r="A103" s="129" t="s">
        <v>79</v>
      </c>
      <c r="B103" s="144">
        <f t="shared" ref="B103:Q103" si="5">IF(B$10=0,0,B$10/B$5)</f>
        <v>0</v>
      </c>
      <c r="C103" s="144">
        <f t="shared" si="5"/>
        <v>0</v>
      </c>
      <c r="D103" s="144">
        <f t="shared" si="5"/>
        <v>0</v>
      </c>
      <c r="E103" s="144">
        <f t="shared" si="5"/>
        <v>0</v>
      </c>
      <c r="F103" s="144">
        <f t="shared" si="5"/>
        <v>0</v>
      </c>
      <c r="G103" s="144">
        <f t="shared" si="5"/>
        <v>0</v>
      </c>
      <c r="H103" s="144">
        <f t="shared" si="5"/>
        <v>0</v>
      </c>
      <c r="I103" s="144">
        <f t="shared" si="5"/>
        <v>0</v>
      </c>
      <c r="J103" s="144">
        <f t="shared" si="5"/>
        <v>0</v>
      </c>
      <c r="K103" s="144">
        <f t="shared" si="5"/>
        <v>0</v>
      </c>
      <c r="L103" s="144">
        <f t="shared" si="5"/>
        <v>0</v>
      </c>
      <c r="M103" s="144">
        <f t="shared" si="5"/>
        <v>0</v>
      </c>
      <c r="N103" s="144">
        <f t="shared" si="5"/>
        <v>0</v>
      </c>
      <c r="O103" s="144">
        <f t="shared" si="5"/>
        <v>0</v>
      </c>
      <c r="P103" s="144">
        <f t="shared" si="5"/>
        <v>0</v>
      </c>
      <c r="Q103" s="144">
        <f t="shared" si="5"/>
        <v>0</v>
      </c>
    </row>
    <row r="104" spans="1:17" x14ac:dyDescent="0.25">
      <c r="A104" s="127" t="s">
        <v>117</v>
      </c>
      <c r="B104" s="143">
        <f t="shared" ref="B104:Q104" si="6">IF(B$15=0,0,B$15/B$5)</f>
        <v>0</v>
      </c>
      <c r="C104" s="143">
        <f t="shared" si="6"/>
        <v>0</v>
      </c>
      <c r="D104" s="143">
        <f t="shared" si="6"/>
        <v>0</v>
      </c>
      <c r="E104" s="143">
        <f t="shared" si="6"/>
        <v>0</v>
      </c>
      <c r="F104" s="143">
        <f t="shared" si="6"/>
        <v>0</v>
      </c>
      <c r="G104" s="143">
        <f t="shared" si="6"/>
        <v>0</v>
      </c>
      <c r="H104" s="143">
        <f t="shared" si="6"/>
        <v>0</v>
      </c>
      <c r="I104" s="143">
        <f t="shared" si="6"/>
        <v>0</v>
      </c>
      <c r="J104" s="143">
        <f t="shared" si="6"/>
        <v>0</v>
      </c>
      <c r="K104" s="143">
        <f t="shared" si="6"/>
        <v>0</v>
      </c>
      <c r="L104" s="143">
        <f t="shared" si="6"/>
        <v>0</v>
      </c>
      <c r="M104" s="143">
        <f t="shared" si="6"/>
        <v>0</v>
      </c>
      <c r="N104" s="143">
        <f t="shared" si="6"/>
        <v>0</v>
      </c>
      <c r="O104" s="143">
        <f t="shared" si="6"/>
        <v>0</v>
      </c>
      <c r="P104" s="143">
        <f t="shared" si="6"/>
        <v>0</v>
      </c>
      <c r="Q104" s="143">
        <f t="shared" si="6"/>
        <v>0</v>
      </c>
    </row>
    <row r="105" spans="1:17" x14ac:dyDescent="0.25">
      <c r="A105" s="127" t="s">
        <v>116</v>
      </c>
      <c r="B105" s="143">
        <f t="shared" ref="B105:Q105" si="7">IF(B$21=0,0,B$21/B$5)</f>
        <v>0</v>
      </c>
      <c r="C105" s="143">
        <f t="shared" si="7"/>
        <v>0</v>
      </c>
      <c r="D105" s="143">
        <f t="shared" si="7"/>
        <v>0</v>
      </c>
      <c r="E105" s="143">
        <f t="shared" si="7"/>
        <v>0</v>
      </c>
      <c r="F105" s="143">
        <f t="shared" si="7"/>
        <v>0</v>
      </c>
      <c r="G105" s="143">
        <f t="shared" si="7"/>
        <v>0</v>
      </c>
      <c r="H105" s="143">
        <f t="shared" si="7"/>
        <v>0</v>
      </c>
      <c r="I105" s="143">
        <f t="shared" si="7"/>
        <v>0</v>
      </c>
      <c r="J105" s="143">
        <f t="shared" si="7"/>
        <v>0</v>
      </c>
      <c r="K105" s="143">
        <f t="shared" si="7"/>
        <v>0</v>
      </c>
      <c r="L105" s="143">
        <f t="shared" si="7"/>
        <v>0</v>
      </c>
      <c r="M105" s="143">
        <f t="shared" si="7"/>
        <v>0</v>
      </c>
      <c r="N105" s="143">
        <f t="shared" si="7"/>
        <v>0</v>
      </c>
      <c r="O105" s="143">
        <f t="shared" si="7"/>
        <v>0</v>
      </c>
      <c r="P105" s="143">
        <f t="shared" si="7"/>
        <v>0</v>
      </c>
      <c r="Q105" s="143">
        <f t="shared" si="7"/>
        <v>0</v>
      </c>
    </row>
    <row r="106" spans="1:17" x14ac:dyDescent="0.25">
      <c r="A106" s="127" t="s">
        <v>113</v>
      </c>
      <c r="B106" s="143">
        <f t="shared" ref="B106:Q106" si="8">IF(B$27=0,0,B$27/B$5)</f>
        <v>0</v>
      </c>
      <c r="C106" s="143">
        <f t="shared" si="8"/>
        <v>0</v>
      </c>
      <c r="D106" s="143">
        <f t="shared" si="8"/>
        <v>0</v>
      </c>
      <c r="E106" s="143">
        <f t="shared" si="8"/>
        <v>0</v>
      </c>
      <c r="F106" s="143">
        <f t="shared" si="8"/>
        <v>0</v>
      </c>
      <c r="G106" s="143">
        <f t="shared" si="8"/>
        <v>0</v>
      </c>
      <c r="H106" s="143">
        <f t="shared" si="8"/>
        <v>0</v>
      </c>
      <c r="I106" s="143">
        <f t="shared" si="8"/>
        <v>0</v>
      </c>
      <c r="J106" s="143">
        <f t="shared" si="8"/>
        <v>0</v>
      </c>
      <c r="K106" s="143">
        <f t="shared" si="8"/>
        <v>0</v>
      </c>
      <c r="L106" s="143">
        <f t="shared" si="8"/>
        <v>0</v>
      </c>
      <c r="M106" s="143">
        <f t="shared" si="8"/>
        <v>0</v>
      </c>
      <c r="N106" s="143">
        <f t="shared" si="8"/>
        <v>0</v>
      </c>
      <c r="O106" s="143">
        <f t="shared" si="8"/>
        <v>0</v>
      </c>
      <c r="P106" s="143">
        <f t="shared" si="8"/>
        <v>0</v>
      </c>
      <c r="Q106" s="143">
        <f t="shared" si="8"/>
        <v>0</v>
      </c>
    </row>
    <row r="107" spans="1:17" x14ac:dyDescent="0.25">
      <c r="A107" s="142" t="s">
        <v>123</v>
      </c>
      <c r="B107" s="141">
        <f t="shared" ref="B107:Q107" si="9">IF(B$28=0,0,B$28/B$5)</f>
        <v>0</v>
      </c>
      <c r="C107" s="141">
        <f t="shared" si="9"/>
        <v>0</v>
      </c>
      <c r="D107" s="141">
        <f t="shared" si="9"/>
        <v>0</v>
      </c>
      <c r="E107" s="141">
        <f t="shared" si="9"/>
        <v>0</v>
      </c>
      <c r="F107" s="141">
        <f t="shared" si="9"/>
        <v>0</v>
      </c>
      <c r="G107" s="141">
        <f t="shared" si="9"/>
        <v>0</v>
      </c>
      <c r="H107" s="141">
        <f t="shared" si="9"/>
        <v>0</v>
      </c>
      <c r="I107" s="141">
        <f t="shared" si="9"/>
        <v>0</v>
      </c>
      <c r="J107" s="141">
        <f t="shared" si="9"/>
        <v>0</v>
      </c>
      <c r="K107" s="141">
        <f t="shared" si="9"/>
        <v>0</v>
      </c>
      <c r="L107" s="141">
        <f t="shared" si="9"/>
        <v>0</v>
      </c>
      <c r="M107" s="141">
        <f t="shared" si="9"/>
        <v>0</v>
      </c>
      <c r="N107" s="141">
        <f t="shared" si="9"/>
        <v>0</v>
      </c>
      <c r="O107" s="141">
        <f t="shared" si="9"/>
        <v>0</v>
      </c>
      <c r="P107" s="141">
        <f t="shared" si="9"/>
        <v>0</v>
      </c>
      <c r="Q107" s="141">
        <f t="shared" si="9"/>
        <v>0</v>
      </c>
    </row>
    <row r="108" spans="1:17" x14ac:dyDescent="0.25">
      <c r="A108" s="142" t="s">
        <v>122</v>
      </c>
      <c r="B108" s="141">
        <f t="shared" ref="B108:Q108" si="10">IF(B$33=0,0,B$33/B$5)</f>
        <v>0</v>
      </c>
      <c r="C108" s="141">
        <f t="shared" si="10"/>
        <v>0</v>
      </c>
      <c r="D108" s="141">
        <f t="shared" si="10"/>
        <v>0</v>
      </c>
      <c r="E108" s="141">
        <f t="shared" si="10"/>
        <v>0</v>
      </c>
      <c r="F108" s="141">
        <f t="shared" si="10"/>
        <v>0</v>
      </c>
      <c r="G108" s="141">
        <f t="shared" si="10"/>
        <v>0</v>
      </c>
      <c r="H108" s="141">
        <f t="shared" si="10"/>
        <v>0</v>
      </c>
      <c r="I108" s="141">
        <f t="shared" si="10"/>
        <v>0</v>
      </c>
      <c r="J108" s="141">
        <f t="shared" si="10"/>
        <v>0</v>
      </c>
      <c r="K108" s="141">
        <f t="shared" si="10"/>
        <v>0</v>
      </c>
      <c r="L108" s="141">
        <f t="shared" si="10"/>
        <v>0</v>
      </c>
      <c r="M108" s="141">
        <f t="shared" si="10"/>
        <v>0</v>
      </c>
      <c r="N108" s="141">
        <f t="shared" si="10"/>
        <v>0</v>
      </c>
      <c r="O108" s="141">
        <f t="shared" si="10"/>
        <v>0</v>
      </c>
      <c r="P108" s="141">
        <f t="shared" si="10"/>
        <v>0</v>
      </c>
      <c r="Q108" s="141">
        <f t="shared" si="10"/>
        <v>0</v>
      </c>
    </row>
    <row r="109" spans="1:17" x14ac:dyDescent="0.25">
      <c r="A109" s="127" t="s">
        <v>112</v>
      </c>
      <c r="B109" s="143">
        <f t="shared" ref="B109:Q109" si="11">IF(B$34=0,0,B$34/B$5)</f>
        <v>0</v>
      </c>
      <c r="C109" s="143">
        <f t="shared" si="11"/>
        <v>0</v>
      </c>
      <c r="D109" s="143">
        <f t="shared" si="11"/>
        <v>0</v>
      </c>
      <c r="E109" s="143">
        <f t="shared" si="11"/>
        <v>0</v>
      </c>
      <c r="F109" s="143">
        <f t="shared" si="11"/>
        <v>0</v>
      </c>
      <c r="G109" s="143">
        <f t="shared" si="11"/>
        <v>0</v>
      </c>
      <c r="H109" s="143">
        <f t="shared" si="11"/>
        <v>0</v>
      </c>
      <c r="I109" s="143">
        <f t="shared" si="11"/>
        <v>0</v>
      </c>
      <c r="J109" s="143">
        <f t="shared" si="11"/>
        <v>0</v>
      </c>
      <c r="K109" s="143">
        <f t="shared" si="11"/>
        <v>0</v>
      </c>
      <c r="L109" s="143">
        <f t="shared" si="11"/>
        <v>0</v>
      </c>
      <c r="M109" s="143">
        <f t="shared" si="11"/>
        <v>0</v>
      </c>
      <c r="N109" s="143">
        <f t="shared" si="11"/>
        <v>0</v>
      </c>
      <c r="O109" s="143">
        <f t="shared" si="11"/>
        <v>0</v>
      </c>
      <c r="P109" s="143">
        <f t="shared" si="11"/>
        <v>0</v>
      </c>
      <c r="Q109" s="143">
        <f t="shared" si="11"/>
        <v>0</v>
      </c>
    </row>
    <row r="110" spans="1:17" x14ac:dyDescent="0.25">
      <c r="A110" s="142" t="s">
        <v>121</v>
      </c>
      <c r="B110" s="141">
        <f t="shared" ref="B110:Q110" si="12">IF(B$35=0,0,B$35/B$5)</f>
        <v>0</v>
      </c>
      <c r="C110" s="141">
        <f t="shared" si="12"/>
        <v>0</v>
      </c>
      <c r="D110" s="141">
        <f t="shared" si="12"/>
        <v>0</v>
      </c>
      <c r="E110" s="141">
        <f t="shared" si="12"/>
        <v>0</v>
      </c>
      <c r="F110" s="141">
        <f t="shared" si="12"/>
        <v>0</v>
      </c>
      <c r="G110" s="141">
        <f t="shared" si="12"/>
        <v>0</v>
      </c>
      <c r="H110" s="141">
        <f t="shared" si="12"/>
        <v>0</v>
      </c>
      <c r="I110" s="141">
        <f t="shared" si="12"/>
        <v>0</v>
      </c>
      <c r="J110" s="141">
        <f t="shared" si="12"/>
        <v>0</v>
      </c>
      <c r="K110" s="141">
        <f t="shared" si="12"/>
        <v>0</v>
      </c>
      <c r="L110" s="141">
        <f t="shared" si="12"/>
        <v>0</v>
      </c>
      <c r="M110" s="141">
        <f t="shared" si="12"/>
        <v>0</v>
      </c>
      <c r="N110" s="141">
        <f t="shared" si="12"/>
        <v>0</v>
      </c>
      <c r="O110" s="141">
        <f t="shared" si="12"/>
        <v>0</v>
      </c>
      <c r="P110" s="141">
        <f t="shared" si="12"/>
        <v>0</v>
      </c>
      <c r="Q110" s="141">
        <f t="shared" si="12"/>
        <v>0</v>
      </c>
    </row>
    <row r="111" spans="1:17" x14ac:dyDescent="0.25">
      <c r="A111" s="142" t="s">
        <v>120</v>
      </c>
      <c r="B111" s="141">
        <f t="shared" ref="B111:Q111" si="13">IF(B$39=0,0,B$39/B$5)</f>
        <v>0</v>
      </c>
      <c r="C111" s="141">
        <f t="shared" si="13"/>
        <v>0</v>
      </c>
      <c r="D111" s="141">
        <f t="shared" si="13"/>
        <v>0</v>
      </c>
      <c r="E111" s="141">
        <f t="shared" si="13"/>
        <v>0</v>
      </c>
      <c r="F111" s="141">
        <f t="shared" si="13"/>
        <v>0</v>
      </c>
      <c r="G111" s="141">
        <f t="shared" si="13"/>
        <v>0</v>
      </c>
      <c r="H111" s="141">
        <f t="shared" si="13"/>
        <v>0</v>
      </c>
      <c r="I111" s="141">
        <f t="shared" si="13"/>
        <v>0</v>
      </c>
      <c r="J111" s="141">
        <f t="shared" si="13"/>
        <v>0</v>
      </c>
      <c r="K111" s="141">
        <f t="shared" si="13"/>
        <v>0</v>
      </c>
      <c r="L111" s="141">
        <f t="shared" si="13"/>
        <v>0</v>
      </c>
      <c r="M111" s="141">
        <f t="shared" si="13"/>
        <v>0</v>
      </c>
      <c r="N111" s="141">
        <f t="shared" si="13"/>
        <v>0</v>
      </c>
      <c r="O111" s="141">
        <f t="shared" si="13"/>
        <v>0</v>
      </c>
      <c r="P111" s="141">
        <f t="shared" si="13"/>
        <v>0</v>
      </c>
      <c r="Q111" s="141">
        <f t="shared" si="13"/>
        <v>0</v>
      </c>
    </row>
    <row r="112" spans="1:17" x14ac:dyDescent="0.25">
      <c r="A112" s="140" t="s">
        <v>119</v>
      </c>
      <c r="B112" s="139">
        <f t="shared" ref="B112:Q112" si="14">IF(B$50=0,0,B$50/B$5)</f>
        <v>0</v>
      </c>
      <c r="C112" s="139">
        <f t="shared" si="14"/>
        <v>0</v>
      </c>
      <c r="D112" s="139">
        <f t="shared" si="14"/>
        <v>0</v>
      </c>
      <c r="E112" s="139">
        <f t="shared" si="14"/>
        <v>0</v>
      </c>
      <c r="F112" s="139">
        <f t="shared" si="14"/>
        <v>0</v>
      </c>
      <c r="G112" s="139">
        <f t="shared" si="14"/>
        <v>0</v>
      </c>
      <c r="H112" s="139">
        <f t="shared" si="14"/>
        <v>0</v>
      </c>
      <c r="I112" s="139">
        <f t="shared" si="14"/>
        <v>0</v>
      </c>
      <c r="J112" s="139">
        <f t="shared" si="14"/>
        <v>0</v>
      </c>
      <c r="K112" s="139">
        <f t="shared" si="14"/>
        <v>0</v>
      </c>
      <c r="L112" s="139">
        <f t="shared" si="14"/>
        <v>0</v>
      </c>
      <c r="M112" s="139">
        <f t="shared" si="14"/>
        <v>0</v>
      </c>
      <c r="N112" s="139">
        <f t="shared" si="14"/>
        <v>0</v>
      </c>
      <c r="O112" s="139">
        <f t="shared" si="14"/>
        <v>0</v>
      </c>
      <c r="P112" s="139">
        <f t="shared" si="14"/>
        <v>0</v>
      </c>
      <c r="Q112" s="139">
        <f t="shared" si="14"/>
        <v>0</v>
      </c>
    </row>
    <row r="113" spans="1:17" hidden="1" x14ac:dyDescent="0.25"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</row>
    <row r="114" spans="1:17" x14ac:dyDescent="0.25"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</row>
    <row r="115" spans="1:17" x14ac:dyDescent="0.25">
      <c r="A115" s="78" t="s">
        <v>45</v>
      </c>
      <c r="B115" s="77">
        <f t="shared" ref="B115:Q115" si="15">SUM(B$116:B$120,B$124:B$125,B$127:B$129,B$122,B$121)</f>
        <v>0</v>
      </c>
      <c r="C115" s="77">
        <f t="shared" si="15"/>
        <v>0</v>
      </c>
      <c r="D115" s="77">
        <f t="shared" si="15"/>
        <v>0</v>
      </c>
      <c r="E115" s="77">
        <f t="shared" si="15"/>
        <v>0</v>
      </c>
      <c r="F115" s="77">
        <f t="shared" si="15"/>
        <v>0</v>
      </c>
      <c r="G115" s="77">
        <f t="shared" si="15"/>
        <v>0</v>
      </c>
      <c r="H115" s="77">
        <f t="shared" si="15"/>
        <v>0</v>
      </c>
      <c r="I115" s="77">
        <f t="shared" si="15"/>
        <v>0</v>
      </c>
      <c r="J115" s="77">
        <f t="shared" si="15"/>
        <v>0</v>
      </c>
      <c r="K115" s="77">
        <f t="shared" si="15"/>
        <v>0</v>
      </c>
      <c r="L115" s="77">
        <f t="shared" si="15"/>
        <v>0</v>
      </c>
      <c r="M115" s="77">
        <f t="shared" si="15"/>
        <v>0</v>
      </c>
      <c r="N115" s="77">
        <f t="shared" si="15"/>
        <v>0</v>
      </c>
      <c r="O115" s="77">
        <f t="shared" si="15"/>
        <v>0</v>
      </c>
      <c r="P115" s="77">
        <f t="shared" si="15"/>
        <v>0</v>
      </c>
      <c r="Q115" s="77">
        <f t="shared" si="15"/>
        <v>0</v>
      </c>
    </row>
    <row r="116" spans="1:17" x14ac:dyDescent="0.25">
      <c r="A116" s="132" t="s">
        <v>83</v>
      </c>
      <c r="B116" s="146">
        <f t="shared" ref="B116:Q116" si="16">IF(B$54=0,0,B$54/B$53)</f>
        <v>0</v>
      </c>
      <c r="C116" s="146">
        <f t="shared" si="16"/>
        <v>0</v>
      </c>
      <c r="D116" s="146">
        <f t="shared" si="16"/>
        <v>0</v>
      </c>
      <c r="E116" s="146">
        <f t="shared" si="16"/>
        <v>0</v>
      </c>
      <c r="F116" s="146">
        <f t="shared" si="16"/>
        <v>0</v>
      </c>
      <c r="G116" s="146">
        <f t="shared" si="16"/>
        <v>0</v>
      </c>
      <c r="H116" s="146">
        <f t="shared" si="16"/>
        <v>0</v>
      </c>
      <c r="I116" s="146">
        <f t="shared" si="16"/>
        <v>0</v>
      </c>
      <c r="J116" s="146">
        <f t="shared" si="16"/>
        <v>0</v>
      </c>
      <c r="K116" s="146">
        <f t="shared" si="16"/>
        <v>0</v>
      </c>
      <c r="L116" s="146">
        <f t="shared" si="16"/>
        <v>0</v>
      </c>
      <c r="M116" s="146">
        <f t="shared" si="16"/>
        <v>0</v>
      </c>
      <c r="N116" s="146">
        <f t="shared" si="16"/>
        <v>0</v>
      </c>
      <c r="O116" s="146">
        <f t="shared" si="16"/>
        <v>0</v>
      </c>
      <c r="P116" s="146">
        <f t="shared" si="16"/>
        <v>0</v>
      </c>
      <c r="Q116" s="146">
        <f t="shared" si="16"/>
        <v>0</v>
      </c>
    </row>
    <row r="117" spans="1:17" x14ac:dyDescent="0.25">
      <c r="A117" s="76" t="s">
        <v>82</v>
      </c>
      <c r="B117" s="145">
        <f t="shared" ref="B117:Q117" si="17">IF(B$55=0,0,B$55/B$53)</f>
        <v>0</v>
      </c>
      <c r="C117" s="145">
        <f t="shared" si="17"/>
        <v>0</v>
      </c>
      <c r="D117" s="145">
        <f t="shared" si="17"/>
        <v>0</v>
      </c>
      <c r="E117" s="145">
        <f t="shared" si="17"/>
        <v>0</v>
      </c>
      <c r="F117" s="145">
        <f t="shared" si="17"/>
        <v>0</v>
      </c>
      <c r="G117" s="145">
        <f t="shared" si="17"/>
        <v>0</v>
      </c>
      <c r="H117" s="145">
        <f t="shared" si="17"/>
        <v>0</v>
      </c>
      <c r="I117" s="145">
        <f t="shared" si="17"/>
        <v>0</v>
      </c>
      <c r="J117" s="145">
        <f t="shared" si="17"/>
        <v>0</v>
      </c>
      <c r="K117" s="145">
        <f t="shared" si="17"/>
        <v>0</v>
      </c>
      <c r="L117" s="145">
        <f t="shared" si="17"/>
        <v>0</v>
      </c>
      <c r="M117" s="145">
        <f t="shared" si="17"/>
        <v>0</v>
      </c>
      <c r="N117" s="145">
        <f t="shared" si="17"/>
        <v>0</v>
      </c>
      <c r="O117" s="145">
        <f t="shared" si="17"/>
        <v>0</v>
      </c>
      <c r="P117" s="145">
        <f t="shared" si="17"/>
        <v>0</v>
      </c>
      <c r="Q117" s="145">
        <f t="shared" si="17"/>
        <v>0</v>
      </c>
    </row>
    <row r="118" spans="1:17" x14ac:dyDescent="0.25">
      <c r="A118" s="76" t="s">
        <v>81</v>
      </c>
      <c r="B118" s="145">
        <f t="shared" ref="B118:Q118" si="18">IF(B$56=0,0,B$56/B$53)</f>
        <v>0</v>
      </c>
      <c r="C118" s="145">
        <f t="shared" si="18"/>
        <v>0</v>
      </c>
      <c r="D118" s="145">
        <f t="shared" si="18"/>
        <v>0</v>
      </c>
      <c r="E118" s="145">
        <f t="shared" si="18"/>
        <v>0</v>
      </c>
      <c r="F118" s="145">
        <f t="shared" si="18"/>
        <v>0</v>
      </c>
      <c r="G118" s="145">
        <f t="shared" si="18"/>
        <v>0</v>
      </c>
      <c r="H118" s="145">
        <f t="shared" si="18"/>
        <v>0</v>
      </c>
      <c r="I118" s="145">
        <f t="shared" si="18"/>
        <v>0</v>
      </c>
      <c r="J118" s="145">
        <f t="shared" si="18"/>
        <v>0</v>
      </c>
      <c r="K118" s="145">
        <f t="shared" si="18"/>
        <v>0</v>
      </c>
      <c r="L118" s="145">
        <f t="shared" si="18"/>
        <v>0</v>
      </c>
      <c r="M118" s="145">
        <f t="shared" si="18"/>
        <v>0</v>
      </c>
      <c r="N118" s="145">
        <f t="shared" si="18"/>
        <v>0</v>
      </c>
      <c r="O118" s="145">
        <f t="shared" si="18"/>
        <v>0</v>
      </c>
      <c r="P118" s="145">
        <f t="shared" si="18"/>
        <v>0</v>
      </c>
      <c r="Q118" s="145">
        <f t="shared" si="18"/>
        <v>0</v>
      </c>
    </row>
    <row r="119" spans="1:17" x14ac:dyDescent="0.25">
      <c r="A119" s="76" t="s">
        <v>80</v>
      </c>
      <c r="B119" s="145">
        <f t="shared" ref="B119:Q119" si="19">IF(B$57=0,0,B$57/B$53)</f>
        <v>0</v>
      </c>
      <c r="C119" s="145">
        <f t="shared" si="19"/>
        <v>0</v>
      </c>
      <c r="D119" s="145">
        <f t="shared" si="19"/>
        <v>0</v>
      </c>
      <c r="E119" s="145">
        <f t="shared" si="19"/>
        <v>0</v>
      </c>
      <c r="F119" s="145">
        <f t="shared" si="19"/>
        <v>0</v>
      </c>
      <c r="G119" s="145">
        <f t="shared" si="19"/>
        <v>0</v>
      </c>
      <c r="H119" s="145">
        <f t="shared" si="19"/>
        <v>0</v>
      </c>
      <c r="I119" s="145">
        <f t="shared" si="19"/>
        <v>0</v>
      </c>
      <c r="J119" s="145">
        <f t="shared" si="19"/>
        <v>0</v>
      </c>
      <c r="K119" s="145">
        <f t="shared" si="19"/>
        <v>0</v>
      </c>
      <c r="L119" s="145">
        <f t="shared" si="19"/>
        <v>0</v>
      </c>
      <c r="M119" s="145">
        <f t="shared" si="19"/>
        <v>0</v>
      </c>
      <c r="N119" s="145">
        <f t="shared" si="19"/>
        <v>0</v>
      </c>
      <c r="O119" s="145">
        <f t="shared" si="19"/>
        <v>0</v>
      </c>
      <c r="P119" s="145">
        <f t="shared" si="19"/>
        <v>0</v>
      </c>
      <c r="Q119" s="145">
        <f t="shared" si="19"/>
        <v>0</v>
      </c>
    </row>
    <row r="120" spans="1:17" x14ac:dyDescent="0.25">
      <c r="A120" s="129" t="s">
        <v>79</v>
      </c>
      <c r="B120" s="144">
        <f t="shared" ref="B120:Q120" si="20">IF(B$58=0,0,B$58/B$53)</f>
        <v>0</v>
      </c>
      <c r="C120" s="144">
        <f t="shared" si="20"/>
        <v>0</v>
      </c>
      <c r="D120" s="144">
        <f t="shared" si="20"/>
        <v>0</v>
      </c>
      <c r="E120" s="144">
        <f t="shared" si="20"/>
        <v>0</v>
      </c>
      <c r="F120" s="144">
        <f t="shared" si="20"/>
        <v>0</v>
      </c>
      <c r="G120" s="144">
        <f t="shared" si="20"/>
        <v>0</v>
      </c>
      <c r="H120" s="144">
        <f t="shared" si="20"/>
        <v>0</v>
      </c>
      <c r="I120" s="144">
        <f t="shared" si="20"/>
        <v>0</v>
      </c>
      <c r="J120" s="144">
        <f t="shared" si="20"/>
        <v>0</v>
      </c>
      <c r="K120" s="144">
        <f t="shared" si="20"/>
        <v>0</v>
      </c>
      <c r="L120" s="144">
        <f t="shared" si="20"/>
        <v>0</v>
      </c>
      <c r="M120" s="144">
        <f t="shared" si="20"/>
        <v>0</v>
      </c>
      <c r="N120" s="144">
        <f t="shared" si="20"/>
        <v>0</v>
      </c>
      <c r="O120" s="144">
        <f t="shared" si="20"/>
        <v>0</v>
      </c>
      <c r="P120" s="144">
        <f t="shared" si="20"/>
        <v>0</v>
      </c>
      <c r="Q120" s="144">
        <f t="shared" si="20"/>
        <v>0</v>
      </c>
    </row>
    <row r="121" spans="1:17" x14ac:dyDescent="0.25">
      <c r="A121" s="127" t="s">
        <v>115</v>
      </c>
      <c r="B121" s="143">
        <f t="shared" ref="B121:Q121" si="21">IF(B$63=0,0,B$63/B$53)</f>
        <v>0</v>
      </c>
      <c r="C121" s="143">
        <f t="shared" si="21"/>
        <v>0</v>
      </c>
      <c r="D121" s="143">
        <f t="shared" si="21"/>
        <v>0</v>
      </c>
      <c r="E121" s="143">
        <f t="shared" si="21"/>
        <v>0</v>
      </c>
      <c r="F121" s="143">
        <f t="shared" si="21"/>
        <v>0</v>
      </c>
      <c r="G121" s="143">
        <f t="shared" si="21"/>
        <v>0</v>
      </c>
      <c r="H121" s="143">
        <f t="shared" si="21"/>
        <v>0</v>
      </c>
      <c r="I121" s="143">
        <f t="shared" si="21"/>
        <v>0</v>
      </c>
      <c r="J121" s="143">
        <f t="shared" si="21"/>
        <v>0</v>
      </c>
      <c r="K121" s="143">
        <f t="shared" si="21"/>
        <v>0</v>
      </c>
      <c r="L121" s="143">
        <f t="shared" si="21"/>
        <v>0</v>
      </c>
      <c r="M121" s="143">
        <f t="shared" si="21"/>
        <v>0</v>
      </c>
      <c r="N121" s="143">
        <f t="shared" si="21"/>
        <v>0</v>
      </c>
      <c r="O121" s="143">
        <f t="shared" si="21"/>
        <v>0</v>
      </c>
      <c r="P121" s="143">
        <f t="shared" si="21"/>
        <v>0</v>
      </c>
      <c r="Q121" s="143">
        <f t="shared" si="21"/>
        <v>0</v>
      </c>
    </row>
    <row r="122" spans="1:17" x14ac:dyDescent="0.25">
      <c r="A122" s="127" t="s">
        <v>114</v>
      </c>
      <c r="B122" s="143">
        <f t="shared" ref="B122:Q122" si="22">IF(B$69=0,0,B$69/B$53)</f>
        <v>0</v>
      </c>
      <c r="C122" s="143">
        <f t="shared" si="22"/>
        <v>0</v>
      </c>
      <c r="D122" s="143">
        <f t="shared" si="22"/>
        <v>0</v>
      </c>
      <c r="E122" s="143">
        <f t="shared" si="22"/>
        <v>0</v>
      </c>
      <c r="F122" s="143">
        <f t="shared" si="22"/>
        <v>0</v>
      </c>
      <c r="G122" s="143">
        <f t="shared" si="22"/>
        <v>0</v>
      </c>
      <c r="H122" s="143">
        <f t="shared" si="22"/>
        <v>0</v>
      </c>
      <c r="I122" s="143">
        <f t="shared" si="22"/>
        <v>0</v>
      </c>
      <c r="J122" s="143">
        <f t="shared" si="22"/>
        <v>0</v>
      </c>
      <c r="K122" s="143">
        <f t="shared" si="22"/>
        <v>0</v>
      </c>
      <c r="L122" s="143">
        <f t="shared" si="22"/>
        <v>0</v>
      </c>
      <c r="M122" s="143">
        <f t="shared" si="22"/>
        <v>0</v>
      </c>
      <c r="N122" s="143">
        <f t="shared" si="22"/>
        <v>0</v>
      </c>
      <c r="O122" s="143">
        <f t="shared" si="22"/>
        <v>0</v>
      </c>
      <c r="P122" s="143">
        <f t="shared" si="22"/>
        <v>0</v>
      </c>
      <c r="Q122" s="143">
        <f t="shared" si="22"/>
        <v>0</v>
      </c>
    </row>
    <row r="123" spans="1:17" x14ac:dyDescent="0.25">
      <c r="A123" s="127" t="s">
        <v>113</v>
      </c>
      <c r="B123" s="143">
        <f t="shared" ref="B123:Q123" si="23">IF(B$70=0,0,B$70/B$53)</f>
        <v>0</v>
      </c>
      <c r="C123" s="143">
        <f t="shared" si="23"/>
        <v>0</v>
      </c>
      <c r="D123" s="143">
        <f t="shared" si="23"/>
        <v>0</v>
      </c>
      <c r="E123" s="143">
        <f t="shared" si="23"/>
        <v>0</v>
      </c>
      <c r="F123" s="143">
        <f t="shared" si="23"/>
        <v>0</v>
      </c>
      <c r="G123" s="143">
        <f t="shared" si="23"/>
        <v>0</v>
      </c>
      <c r="H123" s="143">
        <f t="shared" si="23"/>
        <v>0</v>
      </c>
      <c r="I123" s="143">
        <f t="shared" si="23"/>
        <v>0</v>
      </c>
      <c r="J123" s="143">
        <f t="shared" si="23"/>
        <v>0</v>
      </c>
      <c r="K123" s="143">
        <f t="shared" si="23"/>
        <v>0</v>
      </c>
      <c r="L123" s="143">
        <f t="shared" si="23"/>
        <v>0</v>
      </c>
      <c r="M123" s="143">
        <f t="shared" si="23"/>
        <v>0</v>
      </c>
      <c r="N123" s="143">
        <f t="shared" si="23"/>
        <v>0</v>
      </c>
      <c r="O123" s="143">
        <f t="shared" si="23"/>
        <v>0</v>
      </c>
      <c r="P123" s="143">
        <f t="shared" si="23"/>
        <v>0</v>
      </c>
      <c r="Q123" s="143">
        <f t="shared" si="23"/>
        <v>0</v>
      </c>
    </row>
    <row r="124" spans="1:17" x14ac:dyDescent="0.25">
      <c r="A124" s="142" t="s">
        <v>123</v>
      </c>
      <c r="B124" s="141">
        <f t="shared" ref="B124:Q124" si="24">IF(B$71=0,0,B$71/B$53)</f>
        <v>0</v>
      </c>
      <c r="C124" s="141">
        <f t="shared" si="24"/>
        <v>0</v>
      </c>
      <c r="D124" s="141">
        <f t="shared" si="24"/>
        <v>0</v>
      </c>
      <c r="E124" s="141">
        <f t="shared" si="24"/>
        <v>0</v>
      </c>
      <c r="F124" s="141">
        <f t="shared" si="24"/>
        <v>0</v>
      </c>
      <c r="G124" s="141">
        <f t="shared" si="24"/>
        <v>0</v>
      </c>
      <c r="H124" s="141">
        <f t="shared" si="24"/>
        <v>0</v>
      </c>
      <c r="I124" s="141">
        <f t="shared" si="24"/>
        <v>0</v>
      </c>
      <c r="J124" s="141">
        <f t="shared" si="24"/>
        <v>0</v>
      </c>
      <c r="K124" s="141">
        <f t="shared" si="24"/>
        <v>0</v>
      </c>
      <c r="L124" s="141">
        <f t="shared" si="24"/>
        <v>0</v>
      </c>
      <c r="M124" s="141">
        <f t="shared" si="24"/>
        <v>0</v>
      </c>
      <c r="N124" s="141">
        <f t="shared" si="24"/>
        <v>0</v>
      </c>
      <c r="O124" s="141">
        <f t="shared" si="24"/>
        <v>0</v>
      </c>
      <c r="P124" s="141">
        <f t="shared" si="24"/>
        <v>0</v>
      </c>
      <c r="Q124" s="141">
        <f t="shared" si="24"/>
        <v>0</v>
      </c>
    </row>
    <row r="125" spans="1:17" x14ac:dyDescent="0.25">
      <c r="A125" s="142" t="s">
        <v>122</v>
      </c>
      <c r="B125" s="141">
        <f t="shared" ref="B125:Q125" si="25">IF(B$76=0,0,B$76/B$53)</f>
        <v>0</v>
      </c>
      <c r="C125" s="141">
        <f t="shared" si="25"/>
        <v>0</v>
      </c>
      <c r="D125" s="141">
        <f t="shared" si="25"/>
        <v>0</v>
      </c>
      <c r="E125" s="141">
        <f t="shared" si="25"/>
        <v>0</v>
      </c>
      <c r="F125" s="141">
        <f t="shared" si="25"/>
        <v>0</v>
      </c>
      <c r="G125" s="141">
        <f t="shared" si="25"/>
        <v>0</v>
      </c>
      <c r="H125" s="141">
        <f t="shared" si="25"/>
        <v>0</v>
      </c>
      <c r="I125" s="141">
        <f t="shared" si="25"/>
        <v>0</v>
      </c>
      <c r="J125" s="141">
        <f t="shared" si="25"/>
        <v>0</v>
      </c>
      <c r="K125" s="141">
        <f t="shared" si="25"/>
        <v>0</v>
      </c>
      <c r="L125" s="141">
        <f t="shared" si="25"/>
        <v>0</v>
      </c>
      <c r="M125" s="141">
        <f t="shared" si="25"/>
        <v>0</v>
      </c>
      <c r="N125" s="141">
        <f t="shared" si="25"/>
        <v>0</v>
      </c>
      <c r="O125" s="141">
        <f t="shared" si="25"/>
        <v>0</v>
      </c>
      <c r="P125" s="141">
        <f t="shared" si="25"/>
        <v>0</v>
      </c>
      <c r="Q125" s="141">
        <f t="shared" si="25"/>
        <v>0</v>
      </c>
    </row>
    <row r="126" spans="1:17" x14ac:dyDescent="0.25">
      <c r="A126" s="127" t="s">
        <v>112</v>
      </c>
      <c r="B126" s="143">
        <f t="shared" ref="B126:Q126" si="26">IF(B$77=0,0,B$77/B$53)</f>
        <v>0</v>
      </c>
      <c r="C126" s="143">
        <f t="shared" si="26"/>
        <v>0</v>
      </c>
      <c r="D126" s="143">
        <f t="shared" si="26"/>
        <v>0</v>
      </c>
      <c r="E126" s="143">
        <f t="shared" si="26"/>
        <v>0</v>
      </c>
      <c r="F126" s="143">
        <f t="shared" si="26"/>
        <v>0</v>
      </c>
      <c r="G126" s="143">
        <f t="shared" si="26"/>
        <v>0</v>
      </c>
      <c r="H126" s="143">
        <f t="shared" si="26"/>
        <v>0</v>
      </c>
      <c r="I126" s="143">
        <f t="shared" si="26"/>
        <v>0</v>
      </c>
      <c r="J126" s="143">
        <f t="shared" si="26"/>
        <v>0</v>
      </c>
      <c r="K126" s="143">
        <f t="shared" si="26"/>
        <v>0</v>
      </c>
      <c r="L126" s="143">
        <f t="shared" si="26"/>
        <v>0</v>
      </c>
      <c r="M126" s="143">
        <f t="shared" si="26"/>
        <v>0</v>
      </c>
      <c r="N126" s="143">
        <f t="shared" si="26"/>
        <v>0</v>
      </c>
      <c r="O126" s="143">
        <f t="shared" si="26"/>
        <v>0</v>
      </c>
      <c r="P126" s="143">
        <f t="shared" si="26"/>
        <v>0</v>
      </c>
      <c r="Q126" s="143">
        <f t="shared" si="26"/>
        <v>0</v>
      </c>
    </row>
    <row r="127" spans="1:17" x14ac:dyDescent="0.25">
      <c r="A127" s="142" t="s">
        <v>121</v>
      </c>
      <c r="B127" s="141">
        <f t="shared" ref="B127:Q127" si="27">IF(B$78=0,0,B$78/B$53)</f>
        <v>0</v>
      </c>
      <c r="C127" s="141">
        <f t="shared" si="27"/>
        <v>0</v>
      </c>
      <c r="D127" s="141">
        <f t="shared" si="27"/>
        <v>0</v>
      </c>
      <c r="E127" s="141">
        <f t="shared" si="27"/>
        <v>0</v>
      </c>
      <c r="F127" s="141">
        <f t="shared" si="27"/>
        <v>0</v>
      </c>
      <c r="G127" s="141">
        <f t="shared" si="27"/>
        <v>0</v>
      </c>
      <c r="H127" s="141">
        <f t="shared" si="27"/>
        <v>0</v>
      </c>
      <c r="I127" s="141">
        <f t="shared" si="27"/>
        <v>0</v>
      </c>
      <c r="J127" s="141">
        <f t="shared" si="27"/>
        <v>0</v>
      </c>
      <c r="K127" s="141">
        <f t="shared" si="27"/>
        <v>0</v>
      </c>
      <c r="L127" s="141">
        <f t="shared" si="27"/>
        <v>0</v>
      </c>
      <c r="M127" s="141">
        <f t="shared" si="27"/>
        <v>0</v>
      </c>
      <c r="N127" s="141">
        <f t="shared" si="27"/>
        <v>0</v>
      </c>
      <c r="O127" s="141">
        <f t="shared" si="27"/>
        <v>0</v>
      </c>
      <c r="P127" s="141">
        <f t="shared" si="27"/>
        <v>0</v>
      </c>
      <c r="Q127" s="141">
        <f t="shared" si="27"/>
        <v>0</v>
      </c>
    </row>
    <row r="128" spans="1:17" x14ac:dyDescent="0.25">
      <c r="A128" s="142" t="s">
        <v>120</v>
      </c>
      <c r="B128" s="141">
        <f t="shared" ref="B128:Q128" si="28">IF(B$82=0,0,B$82/B$53)</f>
        <v>0</v>
      </c>
      <c r="C128" s="141">
        <f t="shared" si="28"/>
        <v>0</v>
      </c>
      <c r="D128" s="141">
        <f t="shared" si="28"/>
        <v>0</v>
      </c>
      <c r="E128" s="141">
        <f t="shared" si="28"/>
        <v>0</v>
      </c>
      <c r="F128" s="141">
        <f t="shared" si="28"/>
        <v>0</v>
      </c>
      <c r="G128" s="141">
        <f t="shared" si="28"/>
        <v>0</v>
      </c>
      <c r="H128" s="141">
        <f t="shared" si="28"/>
        <v>0</v>
      </c>
      <c r="I128" s="141">
        <f t="shared" si="28"/>
        <v>0</v>
      </c>
      <c r="J128" s="141">
        <f t="shared" si="28"/>
        <v>0</v>
      </c>
      <c r="K128" s="141">
        <f t="shared" si="28"/>
        <v>0</v>
      </c>
      <c r="L128" s="141">
        <f t="shared" si="28"/>
        <v>0</v>
      </c>
      <c r="M128" s="141">
        <f t="shared" si="28"/>
        <v>0</v>
      </c>
      <c r="N128" s="141">
        <f t="shared" si="28"/>
        <v>0</v>
      </c>
      <c r="O128" s="141">
        <f t="shared" si="28"/>
        <v>0</v>
      </c>
      <c r="P128" s="141">
        <f t="shared" si="28"/>
        <v>0</v>
      </c>
      <c r="Q128" s="141">
        <f t="shared" si="28"/>
        <v>0</v>
      </c>
    </row>
    <row r="129" spans="1:17" x14ac:dyDescent="0.25">
      <c r="A129" s="140" t="s">
        <v>119</v>
      </c>
      <c r="B129" s="139">
        <f t="shared" ref="B129:Q129" si="29">IF(B$93=0,0,B$93/B$53)</f>
        <v>0</v>
      </c>
      <c r="C129" s="139">
        <f t="shared" si="29"/>
        <v>0</v>
      </c>
      <c r="D129" s="139">
        <f t="shared" si="29"/>
        <v>0</v>
      </c>
      <c r="E129" s="139">
        <f t="shared" si="29"/>
        <v>0</v>
      </c>
      <c r="F129" s="139">
        <f t="shared" si="29"/>
        <v>0</v>
      </c>
      <c r="G129" s="139">
        <f t="shared" si="29"/>
        <v>0</v>
      </c>
      <c r="H129" s="139">
        <f t="shared" si="29"/>
        <v>0</v>
      </c>
      <c r="I129" s="139">
        <f t="shared" si="29"/>
        <v>0</v>
      </c>
      <c r="J129" s="139">
        <f t="shared" si="29"/>
        <v>0</v>
      </c>
      <c r="K129" s="139">
        <f t="shared" si="29"/>
        <v>0</v>
      </c>
      <c r="L129" s="139">
        <f t="shared" si="29"/>
        <v>0</v>
      </c>
      <c r="M129" s="139">
        <f t="shared" si="29"/>
        <v>0</v>
      </c>
      <c r="N129" s="139">
        <f t="shared" si="29"/>
        <v>0</v>
      </c>
      <c r="O129" s="139">
        <f t="shared" si="29"/>
        <v>0</v>
      </c>
      <c r="P129" s="139">
        <f t="shared" si="29"/>
        <v>0</v>
      </c>
      <c r="Q129" s="139">
        <f t="shared" si="29"/>
        <v>0</v>
      </c>
    </row>
    <row r="130" spans="1:17" hidden="1" x14ac:dyDescent="0.25"/>
    <row r="132" spans="1:17" ht="12.75" x14ac:dyDescent="0.25">
      <c r="A132" s="98" t="s">
        <v>128</v>
      </c>
      <c r="B132" s="136"/>
      <c r="C132" s="136"/>
      <c r="D132" s="136"/>
      <c r="E132" s="136"/>
      <c r="F132" s="136"/>
      <c r="G132" s="136"/>
      <c r="H132" s="136"/>
      <c r="I132" s="136"/>
      <c r="J132" s="136"/>
      <c r="K132" s="136"/>
      <c r="L132" s="136"/>
      <c r="M132" s="136"/>
      <c r="N132" s="136"/>
      <c r="O132" s="136"/>
      <c r="P132" s="136"/>
      <c r="Q132" s="136"/>
    </row>
    <row r="134" spans="1:17" x14ac:dyDescent="0.25">
      <c r="A134" s="78" t="s">
        <v>46</v>
      </c>
      <c r="B134" s="170">
        <f>IF(B$5=0,0,B$5/ISI_fec!B$5)</f>
        <v>0</v>
      </c>
      <c r="C134" s="170">
        <f>IF(C$5=0,0,C$5/ISI_fec!C$5)</f>
        <v>0</v>
      </c>
      <c r="D134" s="170">
        <f>IF(D$5=0,0,D$5/ISI_fec!D$5)</f>
        <v>0</v>
      </c>
      <c r="E134" s="170">
        <f>IF(E$5=0,0,E$5/ISI_fec!E$5)</f>
        <v>0</v>
      </c>
      <c r="F134" s="170">
        <f>IF(F$5=0,0,F$5/ISI_fec!F$5)</f>
        <v>0</v>
      </c>
      <c r="G134" s="170">
        <f>IF(G$5=0,0,G$5/ISI_fec!G$5)</f>
        <v>0</v>
      </c>
      <c r="H134" s="170">
        <f>IF(H$5=0,0,H$5/ISI_fec!H$5)</f>
        <v>0</v>
      </c>
      <c r="I134" s="170">
        <f>IF(I$5=0,0,I$5/ISI_fec!I$5)</f>
        <v>0</v>
      </c>
      <c r="J134" s="170">
        <f>IF(J$5=0,0,J$5/ISI_fec!J$5)</f>
        <v>0</v>
      </c>
      <c r="K134" s="170">
        <f>IF(K$5=0,0,K$5/ISI_fec!K$5)</f>
        <v>0</v>
      </c>
      <c r="L134" s="170">
        <f>IF(L$5=0,0,L$5/ISI_fec!L$5)</f>
        <v>0</v>
      </c>
      <c r="M134" s="170">
        <f>IF(M$5=0,0,M$5/ISI_fec!M$5)</f>
        <v>0</v>
      </c>
      <c r="N134" s="170">
        <f>IF(N$5=0,0,N$5/ISI_fec!N$5)</f>
        <v>0</v>
      </c>
      <c r="O134" s="170">
        <f>IF(O$5=0,0,O$5/ISI_fec!O$5)</f>
        <v>0</v>
      </c>
      <c r="P134" s="170">
        <f>IF(P$5=0,0,P$5/ISI_fec!P$5)</f>
        <v>0</v>
      </c>
      <c r="Q134" s="170">
        <f>IF(Q$5=0,0,Q$5/ISI_fec!Q$5)</f>
        <v>0</v>
      </c>
    </row>
    <row r="135" spans="1:17" x14ac:dyDescent="0.25">
      <c r="A135" s="132" t="s">
        <v>83</v>
      </c>
      <c r="B135" s="169">
        <f>IF(B$6=0,0,B$6/ISI_fec!B$6)</f>
        <v>0</v>
      </c>
      <c r="C135" s="169">
        <f>IF(C$6=0,0,C$6/ISI_fec!C$6)</f>
        <v>0</v>
      </c>
      <c r="D135" s="169">
        <f>IF(D$6=0,0,D$6/ISI_fec!D$6)</f>
        <v>0</v>
      </c>
      <c r="E135" s="169">
        <f>IF(E$6=0,0,E$6/ISI_fec!E$6)</f>
        <v>0</v>
      </c>
      <c r="F135" s="169">
        <f>IF(F$6=0,0,F$6/ISI_fec!F$6)</f>
        <v>0</v>
      </c>
      <c r="G135" s="169">
        <f>IF(G$6=0,0,G$6/ISI_fec!G$6)</f>
        <v>0</v>
      </c>
      <c r="H135" s="169">
        <f>IF(H$6=0,0,H$6/ISI_fec!H$6)</f>
        <v>0</v>
      </c>
      <c r="I135" s="169">
        <f>IF(I$6=0,0,I$6/ISI_fec!I$6)</f>
        <v>0</v>
      </c>
      <c r="J135" s="169">
        <f>IF(J$6=0,0,J$6/ISI_fec!J$6)</f>
        <v>0</v>
      </c>
      <c r="K135" s="169">
        <f>IF(K$6=0,0,K$6/ISI_fec!K$6)</f>
        <v>0</v>
      </c>
      <c r="L135" s="169">
        <f>IF(L$6=0,0,L$6/ISI_fec!L$6)</f>
        <v>0</v>
      </c>
      <c r="M135" s="169">
        <f>IF(M$6=0,0,M$6/ISI_fec!M$6)</f>
        <v>0</v>
      </c>
      <c r="N135" s="169">
        <f>IF(N$6=0,0,N$6/ISI_fec!N$6)</f>
        <v>0</v>
      </c>
      <c r="O135" s="169">
        <f>IF(O$6=0,0,O$6/ISI_fec!O$6)</f>
        <v>0</v>
      </c>
      <c r="P135" s="169">
        <f>IF(P$6=0,0,P$6/ISI_fec!P$6)</f>
        <v>0</v>
      </c>
      <c r="Q135" s="169">
        <f>IF(Q$6=0,0,Q$6/ISI_fec!Q$6)</f>
        <v>0</v>
      </c>
    </row>
    <row r="136" spans="1:17" x14ac:dyDescent="0.25">
      <c r="A136" s="76" t="s">
        <v>82</v>
      </c>
      <c r="B136" s="168">
        <f>IF(B$7=0,0,B$7/ISI_fec!B$7)</f>
        <v>0</v>
      </c>
      <c r="C136" s="168">
        <f>IF(C$7=0,0,C$7/ISI_fec!C$7)</f>
        <v>0</v>
      </c>
      <c r="D136" s="168">
        <f>IF(D$7=0,0,D$7/ISI_fec!D$7)</f>
        <v>0</v>
      </c>
      <c r="E136" s="168">
        <f>IF(E$7=0,0,E$7/ISI_fec!E$7)</f>
        <v>0</v>
      </c>
      <c r="F136" s="168">
        <f>IF(F$7=0,0,F$7/ISI_fec!F$7)</f>
        <v>0</v>
      </c>
      <c r="G136" s="168">
        <f>IF(G$7=0,0,G$7/ISI_fec!G$7)</f>
        <v>0</v>
      </c>
      <c r="H136" s="168">
        <f>IF(H$7=0,0,H$7/ISI_fec!H$7)</f>
        <v>0</v>
      </c>
      <c r="I136" s="168">
        <f>IF(I$7=0,0,I$7/ISI_fec!I$7)</f>
        <v>0</v>
      </c>
      <c r="J136" s="168">
        <f>IF(J$7=0,0,J$7/ISI_fec!J$7)</f>
        <v>0</v>
      </c>
      <c r="K136" s="168">
        <f>IF(K$7=0,0,K$7/ISI_fec!K$7)</f>
        <v>0</v>
      </c>
      <c r="L136" s="168">
        <f>IF(L$7=0,0,L$7/ISI_fec!L$7)</f>
        <v>0</v>
      </c>
      <c r="M136" s="168">
        <f>IF(M$7=0,0,M$7/ISI_fec!M$7)</f>
        <v>0</v>
      </c>
      <c r="N136" s="168">
        <f>IF(N$7=0,0,N$7/ISI_fec!N$7)</f>
        <v>0</v>
      </c>
      <c r="O136" s="168">
        <f>IF(O$7=0,0,O$7/ISI_fec!O$7)</f>
        <v>0</v>
      </c>
      <c r="P136" s="168">
        <f>IF(P$7=0,0,P$7/ISI_fec!P$7)</f>
        <v>0</v>
      </c>
      <c r="Q136" s="168">
        <f>IF(Q$7=0,0,Q$7/ISI_fec!Q$7)</f>
        <v>0</v>
      </c>
    </row>
    <row r="137" spans="1:17" x14ac:dyDescent="0.25">
      <c r="A137" s="76" t="s">
        <v>81</v>
      </c>
      <c r="B137" s="168">
        <f>IF(B$8=0,0,B$8/ISI_fec!B$8)</f>
        <v>0</v>
      </c>
      <c r="C137" s="168">
        <f>IF(C$8=0,0,C$8/ISI_fec!C$8)</f>
        <v>0</v>
      </c>
      <c r="D137" s="168">
        <f>IF(D$8=0,0,D$8/ISI_fec!D$8)</f>
        <v>0</v>
      </c>
      <c r="E137" s="168">
        <f>IF(E$8=0,0,E$8/ISI_fec!E$8)</f>
        <v>0</v>
      </c>
      <c r="F137" s="168">
        <f>IF(F$8=0,0,F$8/ISI_fec!F$8)</f>
        <v>0</v>
      </c>
      <c r="G137" s="168">
        <f>IF(G$8=0,0,G$8/ISI_fec!G$8)</f>
        <v>0</v>
      </c>
      <c r="H137" s="168">
        <f>IF(H$8=0,0,H$8/ISI_fec!H$8)</f>
        <v>0</v>
      </c>
      <c r="I137" s="168">
        <f>IF(I$8=0,0,I$8/ISI_fec!I$8)</f>
        <v>0</v>
      </c>
      <c r="J137" s="168">
        <f>IF(J$8=0,0,J$8/ISI_fec!J$8)</f>
        <v>0</v>
      </c>
      <c r="K137" s="168">
        <f>IF(K$8=0,0,K$8/ISI_fec!K$8)</f>
        <v>0</v>
      </c>
      <c r="L137" s="168">
        <f>IF(L$8=0,0,L$8/ISI_fec!L$8)</f>
        <v>0</v>
      </c>
      <c r="M137" s="168">
        <f>IF(M$8=0,0,M$8/ISI_fec!M$8)</f>
        <v>0</v>
      </c>
      <c r="N137" s="168">
        <f>IF(N$8=0,0,N$8/ISI_fec!N$8)</f>
        <v>0</v>
      </c>
      <c r="O137" s="168">
        <f>IF(O$8=0,0,O$8/ISI_fec!O$8)</f>
        <v>0</v>
      </c>
      <c r="P137" s="168">
        <f>IF(P$8=0,0,P$8/ISI_fec!P$8)</f>
        <v>0</v>
      </c>
      <c r="Q137" s="168">
        <f>IF(Q$8=0,0,Q$8/ISI_fec!Q$8)</f>
        <v>0</v>
      </c>
    </row>
    <row r="138" spans="1:17" x14ac:dyDescent="0.25">
      <c r="A138" s="76" t="s">
        <v>80</v>
      </c>
      <c r="B138" s="168">
        <f>IF(B$9=0,0,B$9/ISI_fec!B$9)</f>
        <v>0</v>
      </c>
      <c r="C138" s="168">
        <f>IF(C$9=0,0,C$9/ISI_fec!C$9)</f>
        <v>0</v>
      </c>
      <c r="D138" s="168">
        <f>IF(D$9=0,0,D$9/ISI_fec!D$9)</f>
        <v>0</v>
      </c>
      <c r="E138" s="168">
        <f>IF(E$9=0,0,E$9/ISI_fec!E$9)</f>
        <v>0</v>
      </c>
      <c r="F138" s="168">
        <f>IF(F$9=0,0,F$9/ISI_fec!F$9)</f>
        <v>0</v>
      </c>
      <c r="G138" s="168">
        <f>IF(G$9=0,0,G$9/ISI_fec!G$9)</f>
        <v>0</v>
      </c>
      <c r="H138" s="168">
        <f>IF(H$9=0,0,H$9/ISI_fec!H$9)</f>
        <v>0</v>
      </c>
      <c r="I138" s="168">
        <f>IF(I$9=0,0,I$9/ISI_fec!I$9)</f>
        <v>0</v>
      </c>
      <c r="J138" s="168">
        <f>IF(J$9=0,0,J$9/ISI_fec!J$9)</f>
        <v>0</v>
      </c>
      <c r="K138" s="168">
        <f>IF(K$9=0,0,K$9/ISI_fec!K$9)</f>
        <v>0</v>
      </c>
      <c r="L138" s="168">
        <f>IF(L$9=0,0,L$9/ISI_fec!L$9)</f>
        <v>0</v>
      </c>
      <c r="M138" s="168">
        <f>IF(M$9=0,0,M$9/ISI_fec!M$9)</f>
        <v>0</v>
      </c>
      <c r="N138" s="168">
        <f>IF(N$9=0,0,N$9/ISI_fec!N$9)</f>
        <v>0</v>
      </c>
      <c r="O138" s="168">
        <f>IF(O$9=0,0,O$9/ISI_fec!O$9)</f>
        <v>0</v>
      </c>
      <c r="P138" s="168">
        <f>IF(P$9=0,0,P$9/ISI_fec!P$9)</f>
        <v>0</v>
      </c>
      <c r="Q138" s="168">
        <f>IF(Q$9=0,0,Q$9/ISI_fec!Q$9)</f>
        <v>0</v>
      </c>
    </row>
    <row r="139" spans="1:17" x14ac:dyDescent="0.25">
      <c r="A139" s="129" t="s">
        <v>79</v>
      </c>
      <c r="B139" s="167">
        <f>IF(B$10=0,0,B$10/ISI_fec!B$10)</f>
        <v>0</v>
      </c>
      <c r="C139" s="167">
        <f>IF(C$10=0,0,C$10/ISI_fec!C$10)</f>
        <v>0</v>
      </c>
      <c r="D139" s="167">
        <f>IF(D$10=0,0,D$10/ISI_fec!D$10)</f>
        <v>0</v>
      </c>
      <c r="E139" s="167">
        <f>IF(E$10=0,0,E$10/ISI_fec!E$10)</f>
        <v>0</v>
      </c>
      <c r="F139" s="167">
        <f>IF(F$10=0,0,F$10/ISI_fec!F$10)</f>
        <v>0</v>
      </c>
      <c r="G139" s="167">
        <f>IF(G$10=0,0,G$10/ISI_fec!G$10)</f>
        <v>0</v>
      </c>
      <c r="H139" s="167">
        <f>IF(H$10=0,0,H$10/ISI_fec!H$10)</f>
        <v>0</v>
      </c>
      <c r="I139" s="167">
        <f>IF(I$10=0,0,I$10/ISI_fec!I$10)</f>
        <v>0</v>
      </c>
      <c r="J139" s="167">
        <f>IF(J$10=0,0,J$10/ISI_fec!J$10)</f>
        <v>0</v>
      </c>
      <c r="K139" s="167">
        <f>IF(K$10=0,0,K$10/ISI_fec!K$10)</f>
        <v>0</v>
      </c>
      <c r="L139" s="167">
        <f>IF(L$10=0,0,L$10/ISI_fec!L$10)</f>
        <v>0</v>
      </c>
      <c r="M139" s="167">
        <f>IF(M$10=0,0,M$10/ISI_fec!M$10)</f>
        <v>0</v>
      </c>
      <c r="N139" s="167">
        <f>IF(N$10=0,0,N$10/ISI_fec!N$10)</f>
        <v>0</v>
      </c>
      <c r="O139" s="167">
        <f>IF(O$10=0,0,O$10/ISI_fec!O$10)</f>
        <v>0</v>
      </c>
      <c r="P139" s="167">
        <f>IF(P$10=0,0,P$10/ISI_fec!P$10)</f>
        <v>0</v>
      </c>
      <c r="Q139" s="167">
        <f>IF(Q$10=0,0,Q$10/ISI_fec!Q$10)</f>
        <v>0</v>
      </c>
    </row>
    <row r="140" spans="1:17" x14ac:dyDescent="0.25">
      <c r="A140" s="127" t="s">
        <v>117</v>
      </c>
      <c r="B140" s="166">
        <f>IF(B$15=0,0,B$15/ISI_fec!B$15)</f>
        <v>0</v>
      </c>
      <c r="C140" s="166">
        <f>IF(C$15=0,0,C$15/ISI_fec!C$15)</f>
        <v>0</v>
      </c>
      <c r="D140" s="166">
        <f>IF(D$15=0,0,D$15/ISI_fec!D$15)</f>
        <v>0</v>
      </c>
      <c r="E140" s="166">
        <f>IF(E$15=0,0,E$15/ISI_fec!E$15)</f>
        <v>0</v>
      </c>
      <c r="F140" s="166">
        <f>IF(F$15=0,0,F$15/ISI_fec!F$15)</f>
        <v>0</v>
      </c>
      <c r="G140" s="166">
        <f>IF(G$15=0,0,G$15/ISI_fec!G$15)</f>
        <v>0</v>
      </c>
      <c r="H140" s="166">
        <f>IF(H$15=0,0,H$15/ISI_fec!H$15)</f>
        <v>0</v>
      </c>
      <c r="I140" s="166">
        <f>IF(I$15=0,0,I$15/ISI_fec!I$15)</f>
        <v>0</v>
      </c>
      <c r="J140" s="166">
        <f>IF(J$15=0,0,J$15/ISI_fec!J$15)</f>
        <v>0</v>
      </c>
      <c r="K140" s="166">
        <f>IF(K$15=0,0,K$15/ISI_fec!K$15)</f>
        <v>0</v>
      </c>
      <c r="L140" s="166">
        <f>IF(L$15=0,0,L$15/ISI_fec!L$15)</f>
        <v>0</v>
      </c>
      <c r="M140" s="166">
        <f>IF(M$15=0,0,M$15/ISI_fec!M$15)</f>
        <v>0</v>
      </c>
      <c r="N140" s="166">
        <f>IF(N$15=0,0,N$15/ISI_fec!N$15)</f>
        <v>0</v>
      </c>
      <c r="O140" s="166">
        <f>IF(O$15=0,0,O$15/ISI_fec!O$15)</f>
        <v>0</v>
      </c>
      <c r="P140" s="166">
        <f>IF(P$15=0,0,P$15/ISI_fec!P$15)</f>
        <v>0</v>
      </c>
      <c r="Q140" s="166">
        <f>IF(Q$15=0,0,Q$15/ISI_fec!Q$15)</f>
        <v>0</v>
      </c>
    </row>
    <row r="141" spans="1:17" x14ac:dyDescent="0.25">
      <c r="A141" s="127" t="s">
        <v>116</v>
      </c>
      <c r="B141" s="166">
        <f>IF(B$21=0,0,B$21/ISI_fec!B$21)</f>
        <v>0</v>
      </c>
      <c r="C141" s="166">
        <f>IF(C$21=0,0,C$21/ISI_fec!C$21)</f>
        <v>0</v>
      </c>
      <c r="D141" s="166">
        <f>IF(D$21=0,0,D$21/ISI_fec!D$21)</f>
        <v>0</v>
      </c>
      <c r="E141" s="166">
        <f>IF(E$21=0,0,E$21/ISI_fec!E$21)</f>
        <v>0</v>
      </c>
      <c r="F141" s="166">
        <f>IF(F$21=0,0,F$21/ISI_fec!F$21)</f>
        <v>0</v>
      </c>
      <c r="G141" s="166">
        <f>IF(G$21=0,0,G$21/ISI_fec!G$21)</f>
        <v>0</v>
      </c>
      <c r="H141" s="166">
        <f>IF(H$21=0,0,H$21/ISI_fec!H$21)</f>
        <v>0</v>
      </c>
      <c r="I141" s="166">
        <f>IF(I$21=0,0,I$21/ISI_fec!I$21)</f>
        <v>0</v>
      </c>
      <c r="J141" s="166">
        <f>IF(J$21=0,0,J$21/ISI_fec!J$21)</f>
        <v>0</v>
      </c>
      <c r="K141" s="166">
        <f>IF(K$21=0,0,K$21/ISI_fec!K$21)</f>
        <v>0</v>
      </c>
      <c r="L141" s="166">
        <f>IF(L$21=0,0,L$21/ISI_fec!L$21)</f>
        <v>0</v>
      </c>
      <c r="M141" s="166">
        <f>IF(M$21=0,0,M$21/ISI_fec!M$21)</f>
        <v>0</v>
      </c>
      <c r="N141" s="166">
        <f>IF(N$21=0,0,N$21/ISI_fec!N$21)</f>
        <v>0</v>
      </c>
      <c r="O141" s="166">
        <f>IF(O$21=0,0,O$21/ISI_fec!O$21)</f>
        <v>0</v>
      </c>
      <c r="P141" s="166">
        <f>IF(P$21=0,0,P$21/ISI_fec!P$21)</f>
        <v>0</v>
      </c>
      <c r="Q141" s="166">
        <f>IF(Q$21=0,0,Q$21/ISI_fec!Q$21)</f>
        <v>0</v>
      </c>
    </row>
    <row r="142" spans="1:17" x14ac:dyDescent="0.25">
      <c r="A142" s="127" t="s">
        <v>113</v>
      </c>
      <c r="B142" s="166">
        <f>IF(B$27=0,0,B$27/ISI_fec!B$27)</f>
        <v>0</v>
      </c>
      <c r="C142" s="166">
        <f>IF(C$27=0,0,C$27/ISI_fec!C$27)</f>
        <v>0</v>
      </c>
      <c r="D142" s="166">
        <f>IF(D$27=0,0,D$27/ISI_fec!D$27)</f>
        <v>0</v>
      </c>
      <c r="E142" s="166">
        <f>IF(E$27=0,0,E$27/ISI_fec!E$27)</f>
        <v>0</v>
      </c>
      <c r="F142" s="166">
        <f>IF(F$27=0,0,F$27/ISI_fec!F$27)</f>
        <v>0</v>
      </c>
      <c r="G142" s="166">
        <f>IF(G$27=0,0,G$27/ISI_fec!G$27)</f>
        <v>0</v>
      </c>
      <c r="H142" s="166">
        <f>IF(H$27=0,0,H$27/ISI_fec!H$27)</f>
        <v>0</v>
      </c>
      <c r="I142" s="166">
        <f>IF(I$27=0,0,I$27/ISI_fec!I$27)</f>
        <v>0</v>
      </c>
      <c r="J142" s="166">
        <f>IF(J$27=0,0,J$27/ISI_fec!J$27)</f>
        <v>0</v>
      </c>
      <c r="K142" s="166">
        <f>IF(K$27=0,0,K$27/ISI_fec!K$27)</f>
        <v>0</v>
      </c>
      <c r="L142" s="166">
        <f>IF(L$27=0,0,L$27/ISI_fec!L$27)</f>
        <v>0</v>
      </c>
      <c r="M142" s="166">
        <f>IF(M$27=0,0,M$27/ISI_fec!M$27)</f>
        <v>0</v>
      </c>
      <c r="N142" s="166">
        <f>IF(N$27=0,0,N$27/ISI_fec!N$27)</f>
        <v>0</v>
      </c>
      <c r="O142" s="166">
        <f>IF(O$27=0,0,O$27/ISI_fec!O$27)</f>
        <v>0</v>
      </c>
      <c r="P142" s="166">
        <f>IF(P$27=0,0,P$27/ISI_fec!P$27)</f>
        <v>0</v>
      </c>
      <c r="Q142" s="166">
        <f>IF(Q$27=0,0,Q$27/ISI_fec!Q$27)</f>
        <v>0</v>
      </c>
    </row>
    <row r="143" spans="1:17" x14ac:dyDescent="0.25">
      <c r="A143" s="72" t="s">
        <v>112</v>
      </c>
      <c r="B143" s="165">
        <f>IF(B$34=0,0,B$34/ISI_fec!B$34)</f>
        <v>0</v>
      </c>
      <c r="C143" s="165">
        <f>IF(C$34=0,0,C$34/ISI_fec!C$34)</f>
        <v>0</v>
      </c>
      <c r="D143" s="165">
        <f>IF(D$34=0,0,D$34/ISI_fec!D$34)</f>
        <v>0</v>
      </c>
      <c r="E143" s="165">
        <f>IF(E$34=0,0,E$34/ISI_fec!E$34)</f>
        <v>0</v>
      </c>
      <c r="F143" s="165">
        <f>IF(F$34=0,0,F$34/ISI_fec!F$34)</f>
        <v>0</v>
      </c>
      <c r="G143" s="165">
        <f>IF(G$34=0,0,G$34/ISI_fec!G$34)</f>
        <v>0</v>
      </c>
      <c r="H143" s="165">
        <f>IF(H$34=0,0,H$34/ISI_fec!H$34)</f>
        <v>0</v>
      </c>
      <c r="I143" s="165">
        <f>IF(I$34=0,0,I$34/ISI_fec!I$34)</f>
        <v>0</v>
      </c>
      <c r="J143" s="165">
        <f>IF(J$34=0,0,J$34/ISI_fec!J$34)</f>
        <v>0</v>
      </c>
      <c r="K143" s="165">
        <f>IF(K$34=0,0,K$34/ISI_fec!K$34)</f>
        <v>0</v>
      </c>
      <c r="L143" s="165">
        <f>IF(L$34=0,0,L$34/ISI_fec!L$34)</f>
        <v>0</v>
      </c>
      <c r="M143" s="165">
        <f>IF(M$34=0,0,M$34/ISI_fec!M$34)</f>
        <v>0</v>
      </c>
      <c r="N143" s="165">
        <f>IF(N$34=0,0,N$34/ISI_fec!N$34)</f>
        <v>0</v>
      </c>
      <c r="O143" s="165">
        <f>IF(O$34=0,0,O$34/ISI_fec!O$34)</f>
        <v>0</v>
      </c>
      <c r="P143" s="165">
        <f>IF(P$34=0,0,P$34/ISI_fec!P$34)</f>
        <v>0</v>
      </c>
      <c r="Q143" s="165">
        <f>IF(Q$34=0,0,Q$34/ISI_fec!Q$34)</f>
        <v>0</v>
      </c>
    </row>
    <row r="144" spans="1:17" x14ac:dyDescent="0.25"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</row>
    <row r="145" spans="1:17" x14ac:dyDescent="0.25">
      <c r="A145" s="78" t="s">
        <v>45</v>
      </c>
      <c r="B145" s="170">
        <f>IF(B$53=0,0,B$53/ISI_fec!B$53)</f>
        <v>0</v>
      </c>
      <c r="C145" s="170">
        <f>IF(C$53=0,0,C$53/ISI_fec!C$53)</f>
        <v>0</v>
      </c>
      <c r="D145" s="170">
        <f>IF(D$53=0,0,D$53/ISI_fec!D$53)</f>
        <v>0</v>
      </c>
      <c r="E145" s="170">
        <f>IF(E$53=0,0,E$53/ISI_fec!E$53)</f>
        <v>0</v>
      </c>
      <c r="F145" s="170">
        <f>IF(F$53=0,0,F$53/ISI_fec!F$53)</f>
        <v>0</v>
      </c>
      <c r="G145" s="170">
        <f>IF(G$53=0,0,G$53/ISI_fec!G$53)</f>
        <v>0</v>
      </c>
      <c r="H145" s="170">
        <f>IF(H$53=0,0,H$53/ISI_fec!H$53)</f>
        <v>0</v>
      </c>
      <c r="I145" s="170">
        <f>IF(I$53=0,0,I$53/ISI_fec!I$53)</f>
        <v>0</v>
      </c>
      <c r="J145" s="170">
        <f>IF(J$53=0,0,J$53/ISI_fec!J$53)</f>
        <v>0</v>
      </c>
      <c r="K145" s="170">
        <f>IF(K$53=0,0,K$53/ISI_fec!K$53)</f>
        <v>0</v>
      </c>
      <c r="L145" s="170">
        <f>IF(L$53=0,0,L$53/ISI_fec!L$53)</f>
        <v>0</v>
      </c>
      <c r="M145" s="170">
        <f>IF(M$53=0,0,M$53/ISI_fec!M$53)</f>
        <v>0</v>
      </c>
      <c r="N145" s="170">
        <f>IF(N$53=0,0,N$53/ISI_fec!N$53)</f>
        <v>0</v>
      </c>
      <c r="O145" s="170">
        <f>IF(O$53=0,0,O$53/ISI_fec!O$53)</f>
        <v>0</v>
      </c>
      <c r="P145" s="170">
        <f>IF(P$53=0,0,P$53/ISI_fec!P$53)</f>
        <v>0</v>
      </c>
      <c r="Q145" s="170">
        <f>IF(Q$53=0,0,Q$53/ISI_fec!Q$53)</f>
        <v>0</v>
      </c>
    </row>
    <row r="146" spans="1:17" x14ac:dyDescent="0.25">
      <c r="A146" s="132" t="s">
        <v>83</v>
      </c>
      <c r="B146" s="169">
        <f>IF(B$54=0,0,B$54/ISI_fec!B$54)</f>
        <v>0</v>
      </c>
      <c r="C146" s="169">
        <f>IF(C$54=0,0,C$54/ISI_fec!C$54)</f>
        <v>0</v>
      </c>
      <c r="D146" s="169">
        <f>IF(D$54=0,0,D$54/ISI_fec!D$54)</f>
        <v>0</v>
      </c>
      <c r="E146" s="169">
        <f>IF(E$54=0,0,E$54/ISI_fec!E$54)</f>
        <v>0</v>
      </c>
      <c r="F146" s="169">
        <f>IF(F$54=0,0,F$54/ISI_fec!F$54)</f>
        <v>0</v>
      </c>
      <c r="G146" s="169">
        <f>IF(G$54=0,0,G$54/ISI_fec!G$54)</f>
        <v>0</v>
      </c>
      <c r="H146" s="169">
        <f>IF(H$54=0,0,H$54/ISI_fec!H$54)</f>
        <v>0</v>
      </c>
      <c r="I146" s="169">
        <f>IF(I$54=0,0,I$54/ISI_fec!I$54)</f>
        <v>0</v>
      </c>
      <c r="J146" s="169">
        <f>IF(J$54=0,0,J$54/ISI_fec!J$54)</f>
        <v>0</v>
      </c>
      <c r="K146" s="169">
        <f>IF(K$54=0,0,K$54/ISI_fec!K$54)</f>
        <v>0</v>
      </c>
      <c r="L146" s="169">
        <f>IF(L$54=0,0,L$54/ISI_fec!L$54)</f>
        <v>0</v>
      </c>
      <c r="M146" s="169">
        <f>IF(M$54=0,0,M$54/ISI_fec!M$54)</f>
        <v>0</v>
      </c>
      <c r="N146" s="169">
        <f>IF(N$54=0,0,N$54/ISI_fec!N$54)</f>
        <v>0</v>
      </c>
      <c r="O146" s="169">
        <f>IF(O$54=0,0,O$54/ISI_fec!O$54)</f>
        <v>0</v>
      </c>
      <c r="P146" s="169">
        <f>IF(P$54=0,0,P$54/ISI_fec!P$54)</f>
        <v>0</v>
      </c>
      <c r="Q146" s="169">
        <f>IF(Q$54=0,0,Q$54/ISI_fec!Q$54)</f>
        <v>0</v>
      </c>
    </row>
    <row r="147" spans="1:17" x14ac:dyDescent="0.25">
      <c r="A147" s="76" t="s">
        <v>82</v>
      </c>
      <c r="B147" s="168">
        <f>IF(B$55=0,0,B$55/ISI_fec!B$55)</f>
        <v>0</v>
      </c>
      <c r="C147" s="168">
        <f>IF(C$55=0,0,C$55/ISI_fec!C$55)</f>
        <v>0</v>
      </c>
      <c r="D147" s="168">
        <f>IF(D$55=0,0,D$55/ISI_fec!D$55)</f>
        <v>0</v>
      </c>
      <c r="E147" s="168">
        <f>IF(E$55=0,0,E$55/ISI_fec!E$55)</f>
        <v>0</v>
      </c>
      <c r="F147" s="168">
        <f>IF(F$55=0,0,F$55/ISI_fec!F$55)</f>
        <v>0</v>
      </c>
      <c r="G147" s="168">
        <f>IF(G$55=0,0,G$55/ISI_fec!G$55)</f>
        <v>0</v>
      </c>
      <c r="H147" s="168">
        <f>IF(H$55=0,0,H$55/ISI_fec!H$55)</f>
        <v>0</v>
      </c>
      <c r="I147" s="168">
        <f>IF(I$55=0,0,I$55/ISI_fec!I$55)</f>
        <v>0</v>
      </c>
      <c r="J147" s="168">
        <f>IF(J$55=0,0,J$55/ISI_fec!J$55)</f>
        <v>0</v>
      </c>
      <c r="K147" s="168">
        <f>IF(K$55=0,0,K$55/ISI_fec!K$55)</f>
        <v>0</v>
      </c>
      <c r="L147" s="168">
        <f>IF(L$55=0,0,L$55/ISI_fec!L$55)</f>
        <v>0</v>
      </c>
      <c r="M147" s="168">
        <f>IF(M$55=0,0,M$55/ISI_fec!M$55)</f>
        <v>0</v>
      </c>
      <c r="N147" s="168">
        <f>IF(N$55=0,0,N$55/ISI_fec!N$55)</f>
        <v>0</v>
      </c>
      <c r="O147" s="168">
        <f>IF(O$55=0,0,O$55/ISI_fec!O$55)</f>
        <v>0</v>
      </c>
      <c r="P147" s="168">
        <f>IF(P$55=0,0,P$55/ISI_fec!P$55)</f>
        <v>0</v>
      </c>
      <c r="Q147" s="168">
        <f>IF(Q$55=0,0,Q$55/ISI_fec!Q$55)</f>
        <v>0</v>
      </c>
    </row>
    <row r="148" spans="1:17" x14ac:dyDescent="0.25">
      <c r="A148" s="76" t="s">
        <v>81</v>
      </c>
      <c r="B148" s="168">
        <f>IF(B$56=0,0,B$56/ISI_fec!B$56)</f>
        <v>0</v>
      </c>
      <c r="C148" s="168">
        <f>IF(C$56=0,0,C$56/ISI_fec!C$56)</f>
        <v>0</v>
      </c>
      <c r="D148" s="168">
        <f>IF(D$56=0,0,D$56/ISI_fec!D$56)</f>
        <v>0</v>
      </c>
      <c r="E148" s="168">
        <f>IF(E$56=0,0,E$56/ISI_fec!E$56)</f>
        <v>0</v>
      </c>
      <c r="F148" s="168">
        <f>IF(F$56=0,0,F$56/ISI_fec!F$56)</f>
        <v>0</v>
      </c>
      <c r="G148" s="168">
        <f>IF(G$56=0,0,G$56/ISI_fec!G$56)</f>
        <v>0</v>
      </c>
      <c r="H148" s="168">
        <f>IF(H$56=0,0,H$56/ISI_fec!H$56)</f>
        <v>0</v>
      </c>
      <c r="I148" s="168">
        <f>IF(I$56=0,0,I$56/ISI_fec!I$56)</f>
        <v>0</v>
      </c>
      <c r="J148" s="168">
        <f>IF(J$56=0,0,J$56/ISI_fec!J$56)</f>
        <v>0</v>
      </c>
      <c r="K148" s="168">
        <f>IF(K$56=0,0,K$56/ISI_fec!K$56)</f>
        <v>0</v>
      </c>
      <c r="L148" s="168">
        <f>IF(L$56=0,0,L$56/ISI_fec!L$56)</f>
        <v>0</v>
      </c>
      <c r="M148" s="168">
        <f>IF(M$56=0,0,M$56/ISI_fec!M$56)</f>
        <v>0</v>
      </c>
      <c r="N148" s="168">
        <f>IF(N$56=0,0,N$56/ISI_fec!N$56)</f>
        <v>0</v>
      </c>
      <c r="O148" s="168">
        <f>IF(O$56=0,0,O$56/ISI_fec!O$56)</f>
        <v>0</v>
      </c>
      <c r="P148" s="168">
        <f>IF(P$56=0,0,P$56/ISI_fec!P$56)</f>
        <v>0</v>
      </c>
      <c r="Q148" s="168">
        <f>IF(Q$56=0,0,Q$56/ISI_fec!Q$56)</f>
        <v>0</v>
      </c>
    </row>
    <row r="149" spans="1:17" x14ac:dyDescent="0.25">
      <c r="A149" s="76" t="s">
        <v>80</v>
      </c>
      <c r="B149" s="168">
        <f>IF(B$57=0,0,B$57/ISI_fec!B$57)</f>
        <v>0</v>
      </c>
      <c r="C149" s="168">
        <f>IF(C$57=0,0,C$57/ISI_fec!C$57)</f>
        <v>0</v>
      </c>
      <c r="D149" s="168">
        <f>IF(D$57=0,0,D$57/ISI_fec!D$57)</f>
        <v>0</v>
      </c>
      <c r="E149" s="168">
        <f>IF(E$57=0,0,E$57/ISI_fec!E$57)</f>
        <v>0</v>
      </c>
      <c r="F149" s="168">
        <f>IF(F$57=0,0,F$57/ISI_fec!F$57)</f>
        <v>0</v>
      </c>
      <c r="G149" s="168">
        <f>IF(G$57=0,0,G$57/ISI_fec!G$57)</f>
        <v>0</v>
      </c>
      <c r="H149" s="168">
        <f>IF(H$57=0,0,H$57/ISI_fec!H$57)</f>
        <v>0</v>
      </c>
      <c r="I149" s="168">
        <f>IF(I$57=0,0,I$57/ISI_fec!I$57)</f>
        <v>0</v>
      </c>
      <c r="J149" s="168">
        <f>IF(J$57=0,0,J$57/ISI_fec!J$57)</f>
        <v>0</v>
      </c>
      <c r="K149" s="168">
        <f>IF(K$57=0,0,K$57/ISI_fec!K$57)</f>
        <v>0</v>
      </c>
      <c r="L149" s="168">
        <f>IF(L$57=0,0,L$57/ISI_fec!L$57)</f>
        <v>0</v>
      </c>
      <c r="M149" s="168">
        <f>IF(M$57=0,0,M$57/ISI_fec!M$57)</f>
        <v>0</v>
      </c>
      <c r="N149" s="168">
        <f>IF(N$57=0,0,N$57/ISI_fec!N$57)</f>
        <v>0</v>
      </c>
      <c r="O149" s="168">
        <f>IF(O$57=0,0,O$57/ISI_fec!O$57)</f>
        <v>0</v>
      </c>
      <c r="P149" s="168">
        <f>IF(P$57=0,0,P$57/ISI_fec!P$57)</f>
        <v>0</v>
      </c>
      <c r="Q149" s="168">
        <f>IF(Q$57=0,0,Q$57/ISI_fec!Q$57)</f>
        <v>0</v>
      </c>
    </row>
    <row r="150" spans="1:17" x14ac:dyDescent="0.25">
      <c r="A150" s="129" t="s">
        <v>79</v>
      </c>
      <c r="B150" s="167">
        <f>IF(B$58=0,0,B$58/ISI_fec!B$58)</f>
        <v>0</v>
      </c>
      <c r="C150" s="167">
        <f>IF(C$58=0,0,C$58/ISI_fec!C$58)</f>
        <v>0</v>
      </c>
      <c r="D150" s="167">
        <f>IF(D$58=0,0,D$58/ISI_fec!D$58)</f>
        <v>0</v>
      </c>
      <c r="E150" s="167">
        <f>IF(E$58=0,0,E$58/ISI_fec!E$58)</f>
        <v>0</v>
      </c>
      <c r="F150" s="167">
        <f>IF(F$58=0,0,F$58/ISI_fec!F$58)</f>
        <v>0</v>
      </c>
      <c r="G150" s="167">
        <f>IF(G$58=0,0,G$58/ISI_fec!G$58)</f>
        <v>0</v>
      </c>
      <c r="H150" s="167">
        <f>IF(H$58=0,0,H$58/ISI_fec!H$58)</f>
        <v>0</v>
      </c>
      <c r="I150" s="167">
        <f>IF(I$58=0,0,I$58/ISI_fec!I$58)</f>
        <v>0</v>
      </c>
      <c r="J150" s="167">
        <f>IF(J$58=0,0,J$58/ISI_fec!J$58)</f>
        <v>0</v>
      </c>
      <c r="K150" s="167">
        <f>IF(K$58=0,0,K$58/ISI_fec!K$58)</f>
        <v>0</v>
      </c>
      <c r="L150" s="167">
        <f>IF(L$58=0,0,L$58/ISI_fec!L$58)</f>
        <v>0</v>
      </c>
      <c r="M150" s="167">
        <f>IF(M$58=0,0,M$58/ISI_fec!M$58)</f>
        <v>0</v>
      </c>
      <c r="N150" s="167">
        <f>IF(N$58=0,0,N$58/ISI_fec!N$58)</f>
        <v>0</v>
      </c>
      <c r="O150" s="167">
        <f>IF(O$58=0,0,O$58/ISI_fec!O$58)</f>
        <v>0</v>
      </c>
      <c r="P150" s="167">
        <f>IF(P$58=0,0,P$58/ISI_fec!P$58)</f>
        <v>0</v>
      </c>
      <c r="Q150" s="167">
        <f>IF(Q$58=0,0,Q$58/ISI_fec!Q$58)</f>
        <v>0</v>
      </c>
    </row>
    <row r="151" spans="1:17" x14ac:dyDescent="0.25">
      <c r="A151" s="127" t="s">
        <v>115</v>
      </c>
      <c r="B151" s="166">
        <f>IF(B$63=0,0,B$63/ISI_fec!B$63)</f>
        <v>0</v>
      </c>
      <c r="C151" s="166">
        <f>IF(C$63=0,0,C$63/ISI_fec!C$63)</f>
        <v>0</v>
      </c>
      <c r="D151" s="166">
        <f>IF(D$63=0,0,D$63/ISI_fec!D$63)</f>
        <v>0</v>
      </c>
      <c r="E151" s="166">
        <f>IF(E$63=0,0,E$63/ISI_fec!E$63)</f>
        <v>0</v>
      </c>
      <c r="F151" s="166">
        <f>IF(F$63=0,0,F$63/ISI_fec!F$63)</f>
        <v>0</v>
      </c>
      <c r="G151" s="166">
        <f>IF(G$63=0,0,G$63/ISI_fec!G$63)</f>
        <v>0</v>
      </c>
      <c r="H151" s="166">
        <f>IF(H$63=0,0,H$63/ISI_fec!H$63)</f>
        <v>0</v>
      </c>
      <c r="I151" s="166">
        <f>IF(I$63=0,0,I$63/ISI_fec!I$63)</f>
        <v>0</v>
      </c>
      <c r="J151" s="166">
        <f>IF(J$63=0,0,J$63/ISI_fec!J$63)</f>
        <v>0</v>
      </c>
      <c r="K151" s="166">
        <f>IF(K$63=0,0,K$63/ISI_fec!K$63)</f>
        <v>0</v>
      </c>
      <c r="L151" s="166">
        <f>IF(L$63=0,0,L$63/ISI_fec!L$63)</f>
        <v>0</v>
      </c>
      <c r="M151" s="166">
        <f>IF(M$63=0,0,M$63/ISI_fec!M$63)</f>
        <v>0</v>
      </c>
      <c r="N151" s="166">
        <f>IF(N$63=0,0,N$63/ISI_fec!N$63)</f>
        <v>0</v>
      </c>
      <c r="O151" s="166">
        <f>IF(O$63=0,0,O$63/ISI_fec!O$63)</f>
        <v>0</v>
      </c>
      <c r="P151" s="166">
        <f>IF(P$63=0,0,P$63/ISI_fec!P$63)</f>
        <v>0</v>
      </c>
      <c r="Q151" s="166">
        <f>IF(Q$63=0,0,Q$63/ISI_fec!Q$63)</f>
        <v>0</v>
      </c>
    </row>
    <row r="152" spans="1:17" x14ac:dyDescent="0.25">
      <c r="A152" s="127" t="s">
        <v>114</v>
      </c>
      <c r="B152" s="166">
        <f>IF(B$69=0,0,B$69/ISI_fec!B$69)</f>
        <v>0</v>
      </c>
      <c r="C152" s="166">
        <f>IF(C$69=0,0,C$69/ISI_fec!C$69)</f>
        <v>0</v>
      </c>
      <c r="D152" s="166">
        <f>IF(D$69=0,0,D$69/ISI_fec!D$69)</f>
        <v>0</v>
      </c>
      <c r="E152" s="166">
        <f>IF(E$69=0,0,E$69/ISI_fec!E$69)</f>
        <v>0</v>
      </c>
      <c r="F152" s="166">
        <f>IF(F$69=0,0,F$69/ISI_fec!F$69)</f>
        <v>0</v>
      </c>
      <c r="G152" s="166">
        <f>IF(G$69=0,0,G$69/ISI_fec!G$69)</f>
        <v>0</v>
      </c>
      <c r="H152" s="166">
        <f>IF(H$69=0,0,H$69/ISI_fec!H$69)</f>
        <v>0</v>
      </c>
      <c r="I152" s="166">
        <f>IF(I$69=0,0,I$69/ISI_fec!I$69)</f>
        <v>0</v>
      </c>
      <c r="J152" s="166">
        <f>IF(J$69=0,0,J$69/ISI_fec!J$69)</f>
        <v>0</v>
      </c>
      <c r="K152" s="166">
        <f>IF(K$69=0,0,K$69/ISI_fec!K$69)</f>
        <v>0</v>
      </c>
      <c r="L152" s="166">
        <f>IF(L$69=0,0,L$69/ISI_fec!L$69)</f>
        <v>0</v>
      </c>
      <c r="M152" s="166">
        <f>IF(M$69=0,0,M$69/ISI_fec!M$69)</f>
        <v>0</v>
      </c>
      <c r="N152" s="166">
        <f>IF(N$69=0,0,N$69/ISI_fec!N$69)</f>
        <v>0</v>
      </c>
      <c r="O152" s="166">
        <f>IF(O$69=0,0,O$69/ISI_fec!O$69)</f>
        <v>0</v>
      </c>
      <c r="P152" s="166">
        <f>IF(P$69=0,0,P$69/ISI_fec!P$69)</f>
        <v>0</v>
      </c>
      <c r="Q152" s="166">
        <f>IF(Q$69=0,0,Q$69/ISI_fec!Q$69)</f>
        <v>0</v>
      </c>
    </row>
    <row r="153" spans="1:17" x14ac:dyDescent="0.25">
      <c r="A153" s="127" t="s">
        <v>113</v>
      </c>
      <c r="B153" s="166">
        <f>IF(B$70=0,0,B$70/ISI_fec!B$70)</f>
        <v>0</v>
      </c>
      <c r="C153" s="166">
        <f>IF(C$70=0,0,C$70/ISI_fec!C$70)</f>
        <v>0</v>
      </c>
      <c r="D153" s="166">
        <f>IF(D$70=0,0,D$70/ISI_fec!D$70)</f>
        <v>0</v>
      </c>
      <c r="E153" s="166">
        <f>IF(E$70=0,0,E$70/ISI_fec!E$70)</f>
        <v>0</v>
      </c>
      <c r="F153" s="166">
        <f>IF(F$70=0,0,F$70/ISI_fec!F$70)</f>
        <v>0</v>
      </c>
      <c r="G153" s="166">
        <f>IF(G$70=0,0,G$70/ISI_fec!G$70)</f>
        <v>0</v>
      </c>
      <c r="H153" s="166">
        <f>IF(H$70=0,0,H$70/ISI_fec!H$70)</f>
        <v>0</v>
      </c>
      <c r="I153" s="166">
        <f>IF(I$70=0,0,I$70/ISI_fec!I$70)</f>
        <v>0</v>
      </c>
      <c r="J153" s="166">
        <f>IF(J$70=0,0,J$70/ISI_fec!J$70)</f>
        <v>0</v>
      </c>
      <c r="K153" s="166">
        <f>IF(K$70=0,0,K$70/ISI_fec!K$70)</f>
        <v>0</v>
      </c>
      <c r="L153" s="166">
        <f>IF(L$70=0,0,L$70/ISI_fec!L$70)</f>
        <v>0</v>
      </c>
      <c r="M153" s="166">
        <f>IF(M$70=0,0,M$70/ISI_fec!M$70)</f>
        <v>0</v>
      </c>
      <c r="N153" s="166">
        <f>IF(N$70=0,0,N$70/ISI_fec!N$70)</f>
        <v>0</v>
      </c>
      <c r="O153" s="166">
        <f>IF(O$70=0,0,O$70/ISI_fec!O$70)</f>
        <v>0</v>
      </c>
      <c r="P153" s="166">
        <f>IF(P$70=0,0,P$70/ISI_fec!P$70)</f>
        <v>0</v>
      </c>
      <c r="Q153" s="166">
        <f>IF(Q$70=0,0,Q$70/ISI_fec!Q$70)</f>
        <v>0</v>
      </c>
    </row>
    <row r="154" spans="1:17" x14ac:dyDescent="0.25">
      <c r="A154" s="72" t="s">
        <v>112</v>
      </c>
      <c r="B154" s="165">
        <f>IF(B$77=0,0,B$77/ISI_fec!B$77)</f>
        <v>0</v>
      </c>
      <c r="C154" s="165">
        <f>IF(C$77=0,0,C$77/ISI_fec!C$77)</f>
        <v>0</v>
      </c>
      <c r="D154" s="165">
        <f>IF(D$77=0,0,D$77/ISI_fec!D$77)</f>
        <v>0</v>
      </c>
      <c r="E154" s="165">
        <f>IF(E$77=0,0,E$77/ISI_fec!E$77)</f>
        <v>0</v>
      </c>
      <c r="F154" s="165">
        <f>IF(F$77=0,0,F$77/ISI_fec!F$77)</f>
        <v>0</v>
      </c>
      <c r="G154" s="165">
        <f>IF(G$77=0,0,G$77/ISI_fec!G$77)</f>
        <v>0</v>
      </c>
      <c r="H154" s="165">
        <f>IF(H$77=0,0,H$77/ISI_fec!H$77)</f>
        <v>0</v>
      </c>
      <c r="I154" s="165">
        <f>IF(I$77=0,0,I$77/ISI_fec!I$77)</f>
        <v>0</v>
      </c>
      <c r="J154" s="165">
        <f>IF(J$77=0,0,J$77/ISI_fec!J$77)</f>
        <v>0</v>
      </c>
      <c r="K154" s="165">
        <f>IF(K$77=0,0,K$77/ISI_fec!K$77)</f>
        <v>0</v>
      </c>
      <c r="L154" s="165">
        <f>IF(L$77=0,0,L$77/ISI_fec!L$77)</f>
        <v>0</v>
      </c>
      <c r="M154" s="165">
        <f>IF(M$77=0,0,M$77/ISI_fec!M$77)</f>
        <v>0</v>
      </c>
      <c r="N154" s="165">
        <f>IF(N$77=0,0,N$77/ISI_fec!N$77)</f>
        <v>0</v>
      </c>
      <c r="O154" s="165">
        <f>IF(O$77=0,0,O$77/ISI_fec!O$77)</f>
        <v>0</v>
      </c>
      <c r="P154" s="165">
        <f>IF(P$77=0,0,P$77/ISI_fec!P$77)</f>
        <v>0</v>
      </c>
      <c r="Q154" s="165">
        <f>IF(Q$77=0,0,Q$77/ISI_fec!Q$77)</f>
        <v>0</v>
      </c>
    </row>
  </sheetData>
  <pageMargins left="0.39370078740157483" right="0.39370078740157483" top="0.39370078740157483" bottom="0.39370078740157483" header="0.31496062992125984" footer="0.31496062992125984"/>
  <pageSetup paperSize="9" scale="46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50</vt:i4>
      </vt:variant>
      <vt:variant>
        <vt:lpstr>Named Ranges</vt:lpstr>
      </vt:variant>
      <vt:variant>
        <vt:i4>49</vt:i4>
      </vt:variant>
    </vt:vector>
  </HeadingPairs>
  <TitlesOfParts>
    <vt:vector size="99" baseType="lpstr">
      <vt:lpstr>cover</vt:lpstr>
      <vt:lpstr>index</vt:lpstr>
      <vt:lpstr>Ind_Summary</vt:lpstr>
      <vt:lpstr>Ind_Summary_fec</vt:lpstr>
      <vt:lpstr>Ind_Summary_ued</vt:lpstr>
      <vt:lpstr>Ind_Summary_emi</vt:lpstr>
      <vt:lpstr>ISI</vt:lpstr>
      <vt:lpstr>ISI_fec</vt:lpstr>
      <vt:lpstr>ISI_ued</vt:lpstr>
      <vt:lpstr>ISI_emi</vt:lpstr>
      <vt:lpstr>NFM</vt:lpstr>
      <vt:lpstr>NFM_fec</vt:lpstr>
      <vt:lpstr>NFM_ued</vt:lpstr>
      <vt:lpstr>NFM_emi</vt:lpstr>
      <vt:lpstr>CHI</vt:lpstr>
      <vt:lpstr>CHI_fec</vt:lpstr>
      <vt:lpstr>CHI_ued</vt:lpstr>
      <vt:lpstr>CHI_emi</vt:lpstr>
      <vt:lpstr>NMM</vt:lpstr>
      <vt:lpstr>NMM_fec</vt:lpstr>
      <vt:lpstr>NMM_ued</vt:lpstr>
      <vt:lpstr>NMM_emi</vt:lpstr>
      <vt:lpstr>PPA</vt:lpstr>
      <vt:lpstr>PPA_fec</vt:lpstr>
      <vt:lpstr>PPA_ued</vt:lpstr>
      <vt:lpstr>PPA_emi</vt:lpstr>
      <vt:lpstr>FBT</vt:lpstr>
      <vt:lpstr>FBT_fec</vt:lpstr>
      <vt:lpstr>FBT_ued</vt:lpstr>
      <vt:lpstr>FBT_emi</vt:lpstr>
      <vt:lpstr>TRE</vt:lpstr>
      <vt:lpstr>TRE_fec</vt:lpstr>
      <vt:lpstr>TRE_ued</vt:lpstr>
      <vt:lpstr>TRE_emi</vt:lpstr>
      <vt:lpstr>MAE</vt:lpstr>
      <vt:lpstr>MAE_fec</vt:lpstr>
      <vt:lpstr>MAE_ued</vt:lpstr>
      <vt:lpstr>MAE_emi</vt:lpstr>
      <vt:lpstr>TEL</vt:lpstr>
      <vt:lpstr>TEL_fec</vt:lpstr>
      <vt:lpstr>TEL_ued</vt:lpstr>
      <vt:lpstr>TEL_emi</vt:lpstr>
      <vt:lpstr>WWP</vt:lpstr>
      <vt:lpstr>WWP_fec</vt:lpstr>
      <vt:lpstr>WWP_ued</vt:lpstr>
      <vt:lpstr>WWP_emi</vt:lpstr>
      <vt:lpstr>OIS</vt:lpstr>
      <vt:lpstr>OIS_fec</vt:lpstr>
      <vt:lpstr>OIS_ued</vt:lpstr>
      <vt:lpstr>OIS_emi</vt:lpstr>
      <vt:lpstr>Ind_Summary!Print_Area</vt:lpstr>
      <vt:lpstr>CHI!Print_Titles</vt:lpstr>
      <vt:lpstr>CHI_emi!Print_Titles</vt:lpstr>
      <vt:lpstr>CHI_fec!Print_Titles</vt:lpstr>
      <vt:lpstr>CHI_ued!Print_Titles</vt:lpstr>
      <vt:lpstr>FBT!Print_Titles</vt:lpstr>
      <vt:lpstr>FBT_emi!Print_Titles</vt:lpstr>
      <vt:lpstr>FBT_fec!Print_Titles</vt:lpstr>
      <vt:lpstr>FBT_ued!Print_Titles</vt:lpstr>
      <vt:lpstr>Ind_Summary!Print_Titles</vt:lpstr>
      <vt:lpstr>Ind_Summary_emi!Print_Titles</vt:lpstr>
      <vt:lpstr>Ind_Summary_fec!Print_Titles</vt:lpstr>
      <vt:lpstr>Ind_Summary_ued!Print_Titles</vt:lpstr>
      <vt:lpstr>ISI!Print_Titles</vt:lpstr>
      <vt:lpstr>ISI_emi!Print_Titles</vt:lpstr>
      <vt:lpstr>ISI_fec!Print_Titles</vt:lpstr>
      <vt:lpstr>ISI_ued!Print_Titles</vt:lpstr>
      <vt:lpstr>MAE!Print_Titles</vt:lpstr>
      <vt:lpstr>MAE_emi!Print_Titles</vt:lpstr>
      <vt:lpstr>MAE_fec!Print_Titles</vt:lpstr>
      <vt:lpstr>MAE_ued!Print_Titles</vt:lpstr>
      <vt:lpstr>NFM!Print_Titles</vt:lpstr>
      <vt:lpstr>NFM_emi!Print_Titles</vt:lpstr>
      <vt:lpstr>NFM_fec!Print_Titles</vt:lpstr>
      <vt:lpstr>NFM_ued!Print_Titles</vt:lpstr>
      <vt:lpstr>NMM!Print_Titles</vt:lpstr>
      <vt:lpstr>NMM_emi!Print_Titles</vt:lpstr>
      <vt:lpstr>NMM_fec!Print_Titles</vt:lpstr>
      <vt:lpstr>NMM_ued!Print_Titles</vt:lpstr>
      <vt:lpstr>OIS!Print_Titles</vt:lpstr>
      <vt:lpstr>OIS_emi!Print_Titles</vt:lpstr>
      <vt:lpstr>OIS_fec!Print_Titles</vt:lpstr>
      <vt:lpstr>OIS_ued!Print_Titles</vt:lpstr>
      <vt:lpstr>PPA!Print_Titles</vt:lpstr>
      <vt:lpstr>PPA_emi!Print_Titles</vt:lpstr>
      <vt:lpstr>PPA_fec!Print_Titles</vt:lpstr>
      <vt:lpstr>PPA_ued!Print_Titles</vt:lpstr>
      <vt:lpstr>TEL!Print_Titles</vt:lpstr>
      <vt:lpstr>TEL_emi!Print_Titles</vt:lpstr>
      <vt:lpstr>TEL_fec!Print_Titles</vt:lpstr>
      <vt:lpstr>TEL_ued!Print_Titles</vt:lpstr>
      <vt:lpstr>TRE!Print_Titles</vt:lpstr>
      <vt:lpstr>TRE_emi!Print_Titles</vt:lpstr>
      <vt:lpstr>TRE_fec!Print_Titles</vt:lpstr>
      <vt:lpstr>TRE_ued!Print_Titles</vt:lpstr>
      <vt:lpstr>WWP!Print_Titles</vt:lpstr>
      <vt:lpstr>WWP_emi!Print_Titles</vt:lpstr>
      <vt:lpstr>WWP_fec!Print_Titles</vt:lpstr>
      <vt:lpstr>WWP_ued!Print_Titles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2018-07-16T15:43:54Z</dcterms:created>
  <dcterms:modified xsi:type="dcterms:W3CDTF">2018-07-16T15:43:54Z</dcterms:modified>
</cp:coreProperties>
</file>