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0" windowWidth="27795" windowHeight="1189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J4" i="18" l="1"/>
  <c r="J3" i="18" s="1"/>
  <c r="K4" i="18"/>
  <c r="K3" i="18" s="1"/>
  <c r="M4" i="18"/>
  <c r="M3" i="18" s="1"/>
  <c r="O4" i="18"/>
  <c r="O3" i="18" s="1"/>
  <c r="N4" i="18"/>
  <c r="N3" i="18" s="1"/>
  <c r="P4" i="18"/>
  <c r="P3" i="18" s="1"/>
  <c r="I4" i="18"/>
  <c r="I3" i="18" s="1"/>
  <c r="Q4" i="18"/>
  <c r="Q3" i="18" s="1"/>
  <c r="L4" i="18"/>
  <c r="L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F29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E27" i="26"/>
  <c r="Q28" i="26"/>
  <c r="P28" i="26"/>
  <c r="O28" i="26"/>
  <c r="N28" i="26"/>
  <c r="M28" i="26"/>
  <c r="L28" i="26"/>
  <c r="D27" i="26"/>
  <c r="C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M26" i="22"/>
  <c r="E26" i="22"/>
  <c r="I27" i="22"/>
  <c r="H27" i="22"/>
  <c r="E27" i="22"/>
  <c r="Q26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M29" i="18"/>
  <c r="L29" i="18"/>
  <c r="K29" i="18"/>
  <c r="J29" i="18"/>
  <c r="I29" i="18"/>
  <c r="H29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N29" i="18"/>
  <c r="G29" i="18"/>
  <c r="F29" i="18"/>
  <c r="E29" i="18"/>
  <c r="D29" i="18"/>
  <c r="C29" i="18"/>
  <c r="Q28" i="18"/>
  <c r="E28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O25" i="18" l="1"/>
  <c r="J25" i="14"/>
  <c r="I23" i="26"/>
  <c r="F24" i="18"/>
  <c r="C24" i="26"/>
  <c r="E19" i="10"/>
  <c r="P25" i="14"/>
  <c r="D25" i="14"/>
  <c r="O25" i="14"/>
  <c r="B37" i="14"/>
  <c r="F19" i="10"/>
  <c r="C23" i="26"/>
  <c r="E25" i="14"/>
  <c r="E19" i="14"/>
  <c r="E25" i="26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N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E23" i="22"/>
  <c r="D27" i="22"/>
  <c r="L27" i="22"/>
  <c r="F22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P37" i="14"/>
  <c r="Q37" i="14"/>
  <c r="N32" i="14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N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E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B87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E77" i="52"/>
  <c r="E78" i="52"/>
  <c r="H78" i="52"/>
  <c r="J79" i="52"/>
  <c r="J83" i="52"/>
  <c r="H84" i="52"/>
  <c r="H86" i="52"/>
  <c r="P86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M78" i="51"/>
  <c r="N77" i="51"/>
  <c r="Q82" i="51"/>
  <c r="N73" i="51"/>
  <c r="Q73" i="51"/>
  <c r="B74" i="51"/>
  <c r="C74" i="51"/>
  <c r="F97" i="52"/>
  <c r="B75" i="51"/>
  <c r="E75" i="51"/>
  <c r="G75" i="51"/>
  <c r="O98" i="51"/>
  <c r="Q75" i="51"/>
  <c r="F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O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C88" i="51"/>
  <c r="D88" i="51"/>
  <c r="E88" i="51"/>
  <c r="F88" i="51"/>
  <c r="G88" i="51"/>
  <c r="I88" i="51"/>
  <c r="M89" i="51"/>
  <c r="N89" i="51"/>
  <c r="B105" i="52"/>
  <c r="E90" i="51"/>
  <c r="F90" i="51"/>
  <c r="G90" i="51"/>
  <c r="I105" i="52"/>
  <c r="B91" i="51"/>
  <c r="C91" i="51"/>
  <c r="Q91" i="51"/>
  <c r="A70" i="51"/>
  <c r="B73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B83" i="51"/>
  <c r="B84" i="51"/>
  <c r="B85" i="51"/>
  <c r="E85" i="51"/>
  <c r="F85" i="51"/>
  <c r="J85" i="51"/>
  <c r="B87" i="51"/>
  <c r="F87" i="51"/>
  <c r="J87" i="51"/>
  <c r="M87" i="51"/>
  <c r="N87" i="51"/>
  <c r="Q87" i="51"/>
  <c r="B88" i="51"/>
  <c r="B89" i="51"/>
  <c r="C89" i="51"/>
  <c r="E91" i="51"/>
  <c r="F91" i="51"/>
  <c r="I91" i="51"/>
  <c r="J91" i="51"/>
  <c r="M91" i="51"/>
  <c r="N91" i="51"/>
  <c r="A93" i="51"/>
  <c r="K96" i="51"/>
  <c r="O97" i="51"/>
  <c r="K99" i="51"/>
  <c r="C102" i="51"/>
  <c r="F101" i="51"/>
  <c r="G101" i="51"/>
  <c r="K100" i="51"/>
  <c r="L105" i="51"/>
  <c r="N101" i="51"/>
  <c r="B37" i="50"/>
  <c r="E37" i="50"/>
  <c r="F34" i="50"/>
  <c r="H34" i="50"/>
  <c r="M37" i="50"/>
  <c r="O35" i="50"/>
  <c r="C35" i="50"/>
  <c r="H35" i="50"/>
  <c r="I35" i="50"/>
  <c r="K36" i="50"/>
  <c r="H57" i="49"/>
  <c r="K57" i="49"/>
  <c r="M56" i="49"/>
  <c r="B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L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K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C52" i="49"/>
  <c r="D52" i="49"/>
  <c r="E52" i="49"/>
  <c r="H52" i="49"/>
  <c r="K52" i="49"/>
  <c r="L52" i="49"/>
  <c r="M52" i="49"/>
  <c r="C54" i="49"/>
  <c r="M54" i="49"/>
  <c r="P54" i="49"/>
  <c r="D55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P58" i="49"/>
  <c r="D59" i="49"/>
  <c r="E59" i="49"/>
  <c r="H59" i="49"/>
  <c r="K59" i="49"/>
  <c r="L59" i="49"/>
  <c r="M59" i="49"/>
  <c r="D60" i="49"/>
  <c r="E60" i="49"/>
  <c r="C61" i="49"/>
  <c r="H61" i="49"/>
  <c r="E62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D69" i="49"/>
  <c r="E69" i="49"/>
  <c r="G69" i="49"/>
  <c r="H69" i="49"/>
  <c r="I69" i="49"/>
  <c r="J69" i="49"/>
  <c r="K69" i="49"/>
  <c r="L69" i="49"/>
  <c r="M69" i="49"/>
  <c r="N69" i="49"/>
  <c r="O69" i="49"/>
  <c r="Q69" i="49"/>
  <c r="B70" i="49"/>
  <c r="D70" i="49"/>
  <c r="E70" i="49"/>
  <c r="H70" i="49"/>
  <c r="L70" i="49"/>
  <c r="M70" i="49"/>
  <c r="N70" i="49"/>
  <c r="O70" i="49"/>
  <c r="P70" i="49"/>
  <c r="Q70" i="49"/>
  <c r="C71" i="49"/>
  <c r="D71" i="49"/>
  <c r="E71" i="49"/>
  <c r="F71" i="49"/>
  <c r="P71" i="49"/>
  <c r="Q71" i="49"/>
  <c r="D72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N36" i="46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B62" i="48"/>
  <c r="Q62" i="48"/>
  <c r="B63" i="48"/>
  <c r="C63" i="48"/>
  <c r="D63" i="48"/>
  <c r="E63" i="48"/>
  <c r="F63" i="48"/>
  <c r="G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O57" i="48"/>
  <c r="Q57" i="48"/>
  <c r="D58" i="48"/>
  <c r="Q58" i="48"/>
  <c r="Q60" i="48"/>
  <c r="I61" i="48"/>
  <c r="L61" i="48"/>
  <c r="Q61" i="48"/>
  <c r="D62" i="48"/>
  <c r="H62" i="48"/>
  <c r="I62" i="48"/>
  <c r="L62" i="48"/>
  <c r="H63" i="48"/>
  <c r="I63" i="48"/>
  <c r="L63" i="48"/>
  <c r="P63" i="48"/>
  <c r="I64" i="48"/>
  <c r="Q64" i="48"/>
  <c r="A3" i="47"/>
  <c r="C59" i="47"/>
  <c r="F60" i="47"/>
  <c r="G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P72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J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Q64" i="47"/>
  <c r="A49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E72" i="47"/>
  <c r="H70" i="47"/>
  <c r="O36" i="46"/>
  <c r="B37" i="46"/>
  <c r="D35" i="46"/>
  <c r="P34" i="46"/>
  <c r="D37" i="46"/>
  <c r="J37" i="46"/>
  <c r="L37" i="46"/>
  <c r="K34" i="46"/>
  <c r="H35" i="46"/>
  <c r="J35" i="46"/>
  <c r="L35" i="46"/>
  <c r="B36" i="46"/>
  <c r="D36" i="46"/>
  <c r="F36" i="46"/>
  <c r="H36" i="46"/>
  <c r="J36" i="46"/>
  <c r="L36" i="46"/>
  <c r="H37" i="46"/>
  <c r="P37" i="46"/>
  <c r="C67" i="45"/>
  <c r="D67" i="45"/>
  <c r="O72" i="45"/>
  <c r="P68" i="45"/>
  <c r="Q72" i="45"/>
  <c r="I81" i="45"/>
  <c r="J81" i="45"/>
  <c r="K81" i="45"/>
  <c r="L81" i="45"/>
  <c r="H64" i="45"/>
  <c r="L64" i="45"/>
  <c r="M64" i="45"/>
  <c r="E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P67" i="45"/>
  <c r="Q67" i="45"/>
  <c r="D68" i="45"/>
  <c r="E68" i="45"/>
  <c r="B69" i="45"/>
  <c r="C69" i="45"/>
  <c r="D69" i="45"/>
  <c r="H69" i="45"/>
  <c r="L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B71" i="45"/>
  <c r="C71" i="45"/>
  <c r="D71" i="45"/>
  <c r="H71" i="45"/>
  <c r="K71" i="45"/>
  <c r="N71" i="45"/>
  <c r="P71" i="45"/>
  <c r="Q71" i="45"/>
  <c r="D72" i="45"/>
  <c r="E72" i="45"/>
  <c r="G72" i="45"/>
  <c r="H72" i="45"/>
  <c r="I72" i="45"/>
  <c r="J72" i="45"/>
  <c r="D73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G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E69" i="45"/>
  <c r="F69" i="45"/>
  <c r="I69" i="45"/>
  <c r="J69" i="45"/>
  <c r="K69" i="45"/>
  <c r="M69" i="45"/>
  <c r="N69" i="45"/>
  <c r="O69" i="45"/>
  <c r="B70" i="45"/>
  <c r="C70" i="45"/>
  <c r="Q70" i="45"/>
  <c r="E71" i="45"/>
  <c r="F71" i="45"/>
  <c r="I71" i="45"/>
  <c r="F72" i="45"/>
  <c r="E73" i="45"/>
  <c r="F73" i="45"/>
  <c r="I73" i="45"/>
  <c r="M73" i="45"/>
  <c r="N73" i="45"/>
  <c r="O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B76" i="44"/>
  <c r="C64" i="44"/>
  <c r="I36" i="42"/>
  <c r="M36" i="42"/>
  <c r="O36" i="42"/>
  <c r="P63" i="44"/>
  <c r="G63" i="44"/>
  <c r="J63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J68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C72" i="44"/>
  <c r="D72" i="44"/>
  <c r="J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F64" i="44"/>
  <c r="D65" i="44"/>
  <c r="H65" i="44"/>
  <c r="J65" i="44"/>
  <c r="K65" i="44"/>
  <c r="L65" i="44"/>
  <c r="N65" i="44"/>
  <c r="O65" i="44"/>
  <c r="P65" i="44"/>
  <c r="C66" i="44"/>
  <c r="O67" i="44"/>
  <c r="C68" i="44"/>
  <c r="D68" i="44"/>
  <c r="G68" i="44"/>
  <c r="H68" i="44"/>
  <c r="L68" i="44"/>
  <c r="D70" i="44"/>
  <c r="D71" i="44"/>
  <c r="G71" i="44"/>
  <c r="H72" i="44"/>
  <c r="K72" i="44"/>
  <c r="L72" i="44"/>
  <c r="N72" i="44"/>
  <c r="O72" i="44"/>
  <c r="P72" i="44"/>
  <c r="C73" i="44"/>
  <c r="D73" i="44"/>
  <c r="F73" i="44"/>
  <c r="L75" i="44"/>
  <c r="O75" i="44"/>
  <c r="P75" i="44"/>
  <c r="O76" i="44"/>
  <c r="M81" i="44"/>
  <c r="E83" i="44"/>
  <c r="E85" i="44"/>
  <c r="A3" i="43"/>
  <c r="E80" i="45"/>
  <c r="I80" i="45"/>
  <c r="M80" i="45"/>
  <c r="Q80" i="45"/>
  <c r="B63" i="43"/>
  <c r="F63" i="43"/>
  <c r="G81" i="44"/>
  <c r="B64" i="43"/>
  <c r="E64" i="43"/>
  <c r="F64" i="43"/>
  <c r="G82" i="44"/>
  <c r="I64" i="43"/>
  <c r="N64" i="43"/>
  <c r="B65" i="43"/>
  <c r="E65" i="43"/>
  <c r="F65" i="43"/>
  <c r="G83" i="44"/>
  <c r="M83" i="44"/>
  <c r="O83" i="44"/>
  <c r="B66" i="43"/>
  <c r="C84" i="44"/>
  <c r="E66" i="43"/>
  <c r="F66" i="43"/>
  <c r="G84" i="44"/>
  <c r="H66" i="43"/>
  <c r="I66" i="43"/>
  <c r="O84" i="44"/>
  <c r="C85" i="44"/>
  <c r="D85" i="44"/>
  <c r="G67" i="43"/>
  <c r="K85" i="44"/>
  <c r="L85" i="44"/>
  <c r="N85" i="44"/>
  <c r="O85" i="44"/>
  <c r="C86" i="44"/>
  <c r="D86" i="44"/>
  <c r="E86" i="44"/>
  <c r="G86" i="44"/>
  <c r="O86" i="44"/>
  <c r="P86" i="44"/>
  <c r="L87" i="44"/>
  <c r="B70" i="43"/>
  <c r="D88" i="43"/>
  <c r="F70" i="43"/>
  <c r="H70" i="43"/>
  <c r="J70" i="43"/>
  <c r="L88" i="43"/>
  <c r="O88" i="44"/>
  <c r="D89" i="44"/>
  <c r="L89" i="44"/>
  <c r="B72" i="43"/>
  <c r="E72" i="43"/>
  <c r="F72" i="43"/>
  <c r="G72" i="43"/>
  <c r="B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K68" i="43"/>
  <c r="O68" i="43"/>
  <c r="C69" i="43"/>
  <c r="C71" i="43"/>
  <c r="G71" i="43"/>
  <c r="C72" i="43"/>
  <c r="C73" i="43"/>
  <c r="C75" i="43"/>
  <c r="G75" i="43"/>
  <c r="K75" i="43"/>
  <c r="A78" i="43"/>
  <c r="L84" i="43"/>
  <c r="L85" i="43"/>
  <c r="D89" i="43"/>
  <c r="G36" i="42"/>
  <c r="H81" i="43"/>
  <c r="C37" i="42"/>
  <c r="F37" i="42"/>
  <c r="G37" i="42"/>
  <c r="H37" i="42"/>
  <c r="L37" i="42"/>
  <c r="B34" i="42"/>
  <c r="C34" i="42"/>
  <c r="E34" i="42"/>
  <c r="Q35" i="42"/>
  <c r="K36" i="42"/>
  <c r="C60" i="41"/>
  <c r="D56" i="41"/>
  <c r="F65" i="41"/>
  <c r="G56" i="41"/>
  <c r="J65" i="41"/>
  <c r="K65" i="41"/>
  <c r="L65" i="41"/>
  <c r="N65" i="41"/>
  <c r="P55" i="41"/>
  <c r="B51" i="41"/>
  <c r="D72" i="41"/>
  <c r="E51" i="41"/>
  <c r="I51" i="41"/>
  <c r="K72" i="41"/>
  <c r="L72" i="41"/>
  <c r="N72" i="41"/>
  <c r="O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E54" i="41"/>
  <c r="H54" i="41"/>
  <c r="I54" i="41"/>
  <c r="L54" i="41"/>
  <c r="M54" i="41"/>
  <c r="Q54" i="41"/>
  <c r="K56" i="41"/>
  <c r="L56" i="41"/>
  <c r="M56" i="41"/>
  <c r="N56" i="41"/>
  <c r="O56" i="41"/>
  <c r="P56" i="41"/>
  <c r="Q56" i="41"/>
  <c r="B57" i="41"/>
  <c r="G57" i="41"/>
  <c r="B58" i="41"/>
  <c r="C58" i="41"/>
  <c r="D58" i="41"/>
  <c r="E58" i="41"/>
  <c r="I58" i="41"/>
  <c r="J58" i="41"/>
  <c r="M58" i="41"/>
  <c r="N58" i="41"/>
  <c r="O58" i="41"/>
  <c r="P58" i="41"/>
  <c r="Q58" i="41"/>
  <c r="C59" i="41"/>
  <c r="D59" i="41"/>
  <c r="H59" i="41"/>
  <c r="J59" i="41"/>
  <c r="K59" i="41"/>
  <c r="L59" i="41"/>
  <c r="L60" i="41"/>
  <c r="M60" i="41"/>
  <c r="N60" i="41"/>
  <c r="O60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K62" i="41"/>
  <c r="L62" i="41"/>
  <c r="M62" i="41"/>
  <c r="P62" i="41"/>
  <c r="Q62" i="41"/>
  <c r="K63" i="41"/>
  <c r="L63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G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M67" i="41"/>
  <c r="Q67" i="41"/>
  <c r="D51" i="41"/>
  <c r="F51" i="41"/>
  <c r="G51" i="41"/>
  <c r="H51" i="41"/>
  <c r="J51" i="41"/>
  <c r="O51" i="41"/>
  <c r="P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O54" i="41"/>
  <c r="P54" i="41"/>
  <c r="C55" i="41"/>
  <c r="N55" i="41"/>
  <c r="O55" i="41"/>
  <c r="C56" i="41"/>
  <c r="F58" i="41"/>
  <c r="G58" i="41"/>
  <c r="H58" i="41"/>
  <c r="K58" i="41"/>
  <c r="L58" i="41"/>
  <c r="B59" i="41"/>
  <c r="G59" i="41"/>
  <c r="H60" i="41"/>
  <c r="K60" i="41"/>
  <c r="J61" i="41"/>
  <c r="K61" i="41"/>
  <c r="L61" i="41"/>
  <c r="N61" i="41"/>
  <c r="O61" i="41"/>
  <c r="P61" i="41"/>
  <c r="C62" i="41"/>
  <c r="D62" i="41"/>
  <c r="J62" i="41"/>
  <c r="N62" i="41"/>
  <c r="O62" i="41"/>
  <c r="G63" i="41"/>
  <c r="H63" i="41"/>
  <c r="J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J72" i="41"/>
  <c r="G73" i="41"/>
  <c r="H73" i="41"/>
  <c r="I73" i="41"/>
  <c r="J73" i="41"/>
  <c r="K73" i="41"/>
  <c r="L73" i="41"/>
  <c r="M73" i="41"/>
  <c r="N73" i="41"/>
  <c r="P73" i="41"/>
  <c r="Q73" i="41"/>
  <c r="B74" i="41"/>
  <c r="C74" i="41"/>
  <c r="P74" i="41"/>
  <c r="C75" i="41"/>
  <c r="D75" i="41"/>
  <c r="E75" i="41"/>
  <c r="F75" i="41"/>
  <c r="G75" i="41"/>
  <c r="I75" i="41"/>
  <c r="J75" i="41"/>
  <c r="O75" i="41"/>
  <c r="P75" i="41"/>
  <c r="Q75" i="41"/>
  <c r="B81" i="41"/>
  <c r="C81" i="41"/>
  <c r="D81" i="41"/>
  <c r="G81" i="41"/>
  <c r="H81" i="41"/>
  <c r="H82" i="41"/>
  <c r="J82" i="41"/>
  <c r="K82" i="41"/>
  <c r="L82" i="41"/>
  <c r="N82" i="41"/>
  <c r="O82" i="41"/>
  <c r="P82" i="41"/>
  <c r="B36" i="38"/>
  <c r="D64" i="40"/>
  <c r="J36" i="38"/>
  <c r="I51" i="40"/>
  <c r="J51" i="40"/>
  <c r="K51" i="40"/>
  <c r="L51" i="40"/>
  <c r="M51" i="40"/>
  <c r="N51" i="40"/>
  <c r="O51" i="40"/>
  <c r="P51" i="40"/>
  <c r="Q52" i="40"/>
  <c r="B53" i="40"/>
  <c r="E53" i="40"/>
  <c r="F53" i="40"/>
  <c r="G53" i="40"/>
  <c r="H53" i="40"/>
  <c r="I53" i="40"/>
  <c r="J53" i="40"/>
  <c r="K53" i="40"/>
  <c r="L53" i="40"/>
  <c r="I54" i="40"/>
  <c r="J54" i="40"/>
  <c r="K54" i="40"/>
  <c r="L54" i="40"/>
  <c r="M54" i="40"/>
  <c r="N54" i="40"/>
  <c r="O54" i="40"/>
  <c r="P54" i="40"/>
  <c r="Q54" i="40"/>
  <c r="D55" i="40"/>
  <c r="I56" i="40"/>
  <c r="J56" i="40"/>
  <c r="K56" i="40"/>
  <c r="L56" i="40"/>
  <c r="M56" i="40"/>
  <c r="Q56" i="40"/>
  <c r="N57" i="40"/>
  <c r="Q57" i="40"/>
  <c r="D59" i="40"/>
  <c r="E59" i="40"/>
  <c r="F59" i="40"/>
  <c r="J59" i="40"/>
  <c r="K59" i="40"/>
  <c r="L59" i="40"/>
  <c r="M59" i="40"/>
  <c r="N59" i="40"/>
  <c r="Q59" i="40"/>
  <c r="I60" i="40"/>
  <c r="J60" i="40"/>
  <c r="K60" i="40"/>
  <c r="L60" i="40"/>
  <c r="M60" i="40"/>
  <c r="O60" i="40"/>
  <c r="P60" i="40"/>
  <c r="N61" i="40"/>
  <c r="Q61" i="40"/>
  <c r="B62" i="40"/>
  <c r="C62" i="40"/>
  <c r="D62" i="40"/>
  <c r="E62" i="40"/>
  <c r="F62" i="40"/>
  <c r="J62" i="40"/>
  <c r="N62" i="40"/>
  <c r="Q62" i="40"/>
  <c r="I63" i="40"/>
  <c r="J63" i="40"/>
  <c r="K63" i="40"/>
  <c r="L63" i="40"/>
  <c r="M63" i="40"/>
  <c r="N63" i="40"/>
  <c r="O63" i="40"/>
  <c r="P63" i="40"/>
  <c r="Q63" i="40"/>
  <c r="H64" i="40"/>
  <c r="I64" i="40"/>
  <c r="J64" i="40"/>
  <c r="K64" i="40"/>
  <c r="L64" i="40"/>
  <c r="M64" i="40"/>
  <c r="N64" i="40"/>
  <c r="O64" i="40"/>
  <c r="N65" i="40"/>
  <c r="O65" i="40"/>
  <c r="P65" i="40"/>
  <c r="I66" i="40"/>
  <c r="J66" i="40"/>
  <c r="K66" i="40"/>
  <c r="L66" i="40"/>
  <c r="M66" i="40"/>
  <c r="K67" i="40"/>
  <c r="N67" i="40"/>
  <c r="O67" i="40"/>
  <c r="P67" i="40"/>
  <c r="Q67" i="40"/>
  <c r="D52" i="40"/>
  <c r="G52" i="40"/>
  <c r="H52" i="40"/>
  <c r="I52" i="40"/>
  <c r="L52" i="40"/>
  <c r="M52" i="40"/>
  <c r="O52" i="40"/>
  <c r="P52" i="40"/>
  <c r="M53" i="40"/>
  <c r="O53" i="40"/>
  <c r="P53" i="40"/>
  <c r="G55" i="40"/>
  <c r="H55" i="40"/>
  <c r="I55" i="40"/>
  <c r="K55" i="40"/>
  <c r="L55" i="40"/>
  <c r="M55" i="40"/>
  <c r="O55" i="40"/>
  <c r="P55" i="40"/>
  <c r="O56" i="40"/>
  <c r="P56" i="40"/>
  <c r="O57" i="40"/>
  <c r="P57" i="40"/>
  <c r="O58" i="40"/>
  <c r="P58" i="40"/>
  <c r="G59" i="40"/>
  <c r="H59" i="40"/>
  <c r="I59" i="40"/>
  <c r="O59" i="40"/>
  <c r="P59" i="40"/>
  <c r="G60" i="40"/>
  <c r="O61" i="40"/>
  <c r="P61" i="40"/>
  <c r="G62" i="40"/>
  <c r="H62" i="40"/>
  <c r="I62" i="40"/>
  <c r="K62" i="40"/>
  <c r="L62" i="40"/>
  <c r="M62" i="40"/>
  <c r="O62" i="40"/>
  <c r="P62" i="40"/>
  <c r="P64" i="40"/>
  <c r="Q64" i="40"/>
  <c r="H66" i="40"/>
  <c r="O66" i="40"/>
  <c r="P66" i="40"/>
  <c r="Q66" i="40"/>
  <c r="A3" i="39"/>
  <c r="F71" i="40"/>
  <c r="J71" i="40"/>
  <c r="N71" i="40"/>
  <c r="I73" i="39"/>
  <c r="L73" i="40"/>
  <c r="E74" i="39"/>
  <c r="O74" i="40"/>
  <c r="E75" i="39"/>
  <c r="I75" i="39"/>
  <c r="M75" i="39"/>
  <c r="E76" i="39"/>
  <c r="I77" i="39"/>
  <c r="M77" i="39"/>
  <c r="N57" i="39"/>
  <c r="P57" i="39"/>
  <c r="Q57" i="39"/>
  <c r="E78" i="39"/>
  <c r="I78" i="39"/>
  <c r="O78" i="40"/>
  <c r="P59" i="39"/>
  <c r="Q78" i="39"/>
  <c r="K60" i="39"/>
  <c r="L60" i="39"/>
  <c r="N60" i="39"/>
  <c r="Q60" i="39"/>
  <c r="N61" i="39"/>
  <c r="O61" i="39"/>
  <c r="P61" i="39"/>
  <c r="E79" i="39"/>
  <c r="H79" i="41"/>
  <c r="I79" i="39"/>
  <c r="L62" i="39"/>
  <c r="Q79" i="39"/>
  <c r="I63" i="39"/>
  <c r="J63" i="39"/>
  <c r="K63" i="39"/>
  <c r="L63" i="39"/>
  <c r="I64" i="39"/>
  <c r="J64" i="39"/>
  <c r="K64" i="39"/>
  <c r="L64" i="39"/>
  <c r="M64" i="39"/>
  <c r="N64" i="39"/>
  <c r="O64" i="39"/>
  <c r="P64" i="39"/>
  <c r="Q64" i="39"/>
  <c r="E80" i="39"/>
  <c r="I66" i="39"/>
  <c r="Q66" i="39"/>
  <c r="B82" i="40"/>
  <c r="A48" i="39"/>
  <c r="D57" i="39"/>
  <c r="D63" i="39"/>
  <c r="A69" i="39"/>
  <c r="E72" i="39"/>
  <c r="E73" i="39"/>
  <c r="M73" i="39"/>
  <c r="I74" i="39"/>
  <c r="I76" i="39"/>
  <c r="M76" i="39"/>
  <c r="E77" i="39"/>
  <c r="E81" i="39"/>
  <c r="I82" i="39"/>
  <c r="K34" i="38"/>
  <c r="L34" i="38"/>
  <c r="O34" i="38"/>
  <c r="P34" i="38"/>
  <c r="F36" i="38"/>
  <c r="G36" i="38"/>
  <c r="Q72" i="39"/>
  <c r="G34" i="38"/>
  <c r="H34" i="38"/>
  <c r="M34" i="38"/>
  <c r="F37" i="38"/>
  <c r="H37" i="38"/>
  <c r="J37" i="38"/>
  <c r="K37" i="38"/>
  <c r="O37" i="38"/>
  <c r="N36" i="38"/>
  <c r="C55" i="37"/>
  <c r="D57" i="37"/>
  <c r="E57" i="37"/>
  <c r="G55" i="37"/>
  <c r="C51" i="37"/>
  <c r="F72" i="37"/>
  <c r="G51" i="37"/>
  <c r="I72" i="37"/>
  <c r="L72" i="37"/>
  <c r="M72" i="37"/>
  <c r="N72" i="37"/>
  <c r="C52" i="37"/>
  <c r="G52" i="37"/>
  <c r="K52" i="37"/>
  <c r="L52" i="37"/>
  <c r="M52" i="37"/>
  <c r="O52" i="37"/>
  <c r="D74" i="37"/>
  <c r="E53" i="37"/>
  <c r="F74" i="37"/>
  <c r="G53" i="37"/>
  <c r="K53" i="37"/>
  <c r="O53" i="37"/>
  <c r="I54" i="37"/>
  <c r="K54" i="37"/>
  <c r="O54" i="37"/>
  <c r="P54" i="37"/>
  <c r="J55" i="37"/>
  <c r="K55" i="37"/>
  <c r="N55" i="37"/>
  <c r="Q55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N58" i="37"/>
  <c r="Q58" i="37"/>
  <c r="B59" i="37"/>
  <c r="C59" i="37"/>
  <c r="D59" i="37"/>
  <c r="E59" i="37"/>
  <c r="G59" i="37"/>
  <c r="H59" i="37"/>
  <c r="J59" i="37"/>
  <c r="L59" i="37"/>
  <c r="M59" i="37"/>
  <c r="N59" i="37"/>
  <c r="O59" i="37"/>
  <c r="P59" i="37"/>
  <c r="C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Q61" i="37"/>
  <c r="B62" i="37"/>
  <c r="C62" i="37"/>
  <c r="D62" i="37"/>
  <c r="F62" i="37"/>
  <c r="J62" i="37"/>
  <c r="N62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F66" i="37"/>
  <c r="I66" i="37"/>
  <c r="K66" i="37"/>
  <c r="L81" i="37"/>
  <c r="O81" i="37"/>
  <c r="B67" i="37"/>
  <c r="C67" i="37"/>
  <c r="F67" i="37"/>
  <c r="H67" i="37"/>
  <c r="I82" i="37"/>
  <c r="K82" i="37"/>
  <c r="L82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Q54" i="37"/>
  <c r="H55" i="37"/>
  <c r="L55" i="37"/>
  <c r="M55" i="37"/>
  <c r="O55" i="37"/>
  <c r="P55" i="37"/>
  <c r="P56" i="37"/>
  <c r="H57" i="37"/>
  <c r="E58" i="37"/>
  <c r="G58" i="37"/>
  <c r="H58" i="37"/>
  <c r="I58" i="37"/>
  <c r="K58" i="37"/>
  <c r="L58" i="37"/>
  <c r="M58" i="37"/>
  <c r="O58" i="37"/>
  <c r="P58" i="37"/>
  <c r="I59" i="37"/>
  <c r="K59" i="37"/>
  <c r="Q59" i="37"/>
  <c r="P61" i="37"/>
  <c r="E62" i="37"/>
  <c r="G62" i="37"/>
  <c r="H62" i="37"/>
  <c r="K62" i="37"/>
  <c r="L62" i="37"/>
  <c r="M62" i="37"/>
  <c r="O62" i="37"/>
  <c r="P62" i="37"/>
  <c r="Q62" i="37"/>
  <c r="P63" i="37"/>
  <c r="P64" i="37"/>
  <c r="Q64" i="37"/>
  <c r="C65" i="37"/>
  <c r="D66" i="37"/>
  <c r="E66" i="37"/>
  <c r="G66" i="37"/>
  <c r="H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K73" i="37"/>
  <c r="L73" i="37"/>
  <c r="M73" i="37"/>
  <c r="O73" i="37"/>
  <c r="H74" i="37"/>
  <c r="I74" i="37"/>
  <c r="K74" i="37"/>
  <c r="L74" i="37"/>
  <c r="M74" i="37"/>
  <c r="O74" i="37"/>
  <c r="P74" i="37"/>
  <c r="O75" i="37"/>
  <c r="Q75" i="37"/>
  <c r="I76" i="37"/>
  <c r="B81" i="37"/>
  <c r="D81" i="37"/>
  <c r="E81" i="37"/>
  <c r="F81" i="37"/>
  <c r="G81" i="37"/>
  <c r="H81" i="37"/>
  <c r="I81" i="37"/>
  <c r="K81" i="37"/>
  <c r="P81" i="37"/>
  <c r="Q81" i="37"/>
  <c r="B82" i="37"/>
  <c r="D82" i="37"/>
  <c r="E82" i="37"/>
  <c r="G82" i="37"/>
  <c r="N82" i="37"/>
  <c r="P82" i="37"/>
  <c r="E56" i="36"/>
  <c r="I36" i="34"/>
  <c r="M51" i="36"/>
  <c r="M52" i="36"/>
  <c r="O52" i="36"/>
  <c r="B53" i="36"/>
  <c r="C53" i="36"/>
  <c r="I53" i="36"/>
  <c r="M53" i="36"/>
  <c r="N53" i="36"/>
  <c r="K54" i="36"/>
  <c r="B55" i="36"/>
  <c r="M55" i="36"/>
  <c r="N55" i="36"/>
  <c r="M56" i="36"/>
  <c r="B57" i="36"/>
  <c r="K57" i="36"/>
  <c r="B58" i="36"/>
  <c r="L58" i="36"/>
  <c r="M58" i="36"/>
  <c r="N58" i="36"/>
  <c r="Q58" i="36"/>
  <c r="B59" i="36"/>
  <c r="C59" i="36"/>
  <c r="E59" i="36"/>
  <c r="G59" i="36"/>
  <c r="I59" i="36"/>
  <c r="K59" i="36"/>
  <c r="K60" i="36"/>
  <c r="L60" i="36"/>
  <c r="M60" i="36"/>
  <c r="N60" i="36"/>
  <c r="Q60" i="36"/>
  <c r="B61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K64" i="36"/>
  <c r="L64" i="36"/>
  <c r="M64" i="36"/>
  <c r="N64" i="36"/>
  <c r="O64" i="36"/>
  <c r="P64" i="36"/>
  <c r="Q64" i="36"/>
  <c r="B65" i="36"/>
  <c r="M65" i="36"/>
  <c r="Q65" i="36"/>
  <c r="K66" i="36"/>
  <c r="M66" i="36"/>
  <c r="O66" i="36"/>
  <c r="Q66" i="36"/>
  <c r="B67" i="36"/>
  <c r="Q67" i="36"/>
  <c r="I61" i="36"/>
  <c r="Q62" i="36"/>
  <c r="I65" i="36"/>
  <c r="B76" i="36"/>
  <c r="J77" i="36"/>
  <c r="A3" i="35"/>
  <c r="H71" i="37"/>
  <c r="K56" i="35"/>
  <c r="P71" i="37"/>
  <c r="B72" i="36"/>
  <c r="C51" i="35"/>
  <c r="E51" i="35"/>
  <c r="G51" i="35"/>
  <c r="E52" i="35"/>
  <c r="G52" i="35"/>
  <c r="I52" i="35"/>
  <c r="J73" i="36"/>
  <c r="K52" i="35"/>
  <c r="M52" i="35"/>
  <c r="N52" i="35"/>
  <c r="C53" i="35"/>
  <c r="E53" i="35"/>
  <c r="J53" i="35"/>
  <c r="K53" i="35"/>
  <c r="M53" i="35"/>
  <c r="C54" i="35"/>
  <c r="E54" i="35"/>
  <c r="C55" i="35"/>
  <c r="E55" i="35"/>
  <c r="G55" i="35"/>
  <c r="I55" i="35"/>
  <c r="K55" i="35"/>
  <c r="M55" i="35"/>
  <c r="B77" i="35"/>
  <c r="C56" i="35"/>
  <c r="E77" i="37"/>
  <c r="C57" i="35"/>
  <c r="D57" i="35"/>
  <c r="E57" i="35"/>
  <c r="F57" i="35"/>
  <c r="G57" i="35"/>
  <c r="H57" i="35"/>
  <c r="I57" i="35"/>
  <c r="J57" i="35"/>
  <c r="K57" i="35"/>
  <c r="L57" i="35"/>
  <c r="M57" i="35"/>
  <c r="N57" i="35"/>
  <c r="B58" i="35"/>
  <c r="C58" i="35"/>
  <c r="D58" i="35"/>
  <c r="E58" i="35"/>
  <c r="F58" i="35"/>
  <c r="G58" i="35"/>
  <c r="H58" i="35"/>
  <c r="I58" i="35"/>
  <c r="J58" i="35"/>
  <c r="K58" i="35"/>
  <c r="L58" i="35"/>
  <c r="N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H60" i="35"/>
  <c r="D61" i="35"/>
  <c r="E61" i="35"/>
  <c r="F61" i="35"/>
  <c r="G61" i="35"/>
  <c r="H61" i="35"/>
  <c r="I61" i="35"/>
  <c r="J61" i="35"/>
  <c r="K61" i="35"/>
  <c r="L61" i="35"/>
  <c r="M61" i="35"/>
  <c r="N61" i="35"/>
  <c r="C62" i="35"/>
  <c r="I62" i="35"/>
  <c r="M62" i="35"/>
  <c r="Q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H64" i="35"/>
  <c r="C65" i="35"/>
  <c r="E65" i="35"/>
  <c r="G65" i="35"/>
  <c r="K65" i="35"/>
  <c r="C66" i="35"/>
  <c r="E66" i="35"/>
  <c r="G66" i="35"/>
  <c r="I66" i="35"/>
  <c r="C67" i="35"/>
  <c r="E67" i="35"/>
  <c r="G67" i="35"/>
  <c r="I67" i="35"/>
  <c r="K67" i="35"/>
  <c r="M67" i="35"/>
  <c r="A48" i="35"/>
  <c r="G53" i="35"/>
  <c r="I53" i="35"/>
  <c r="O53" i="35"/>
  <c r="Q53" i="35"/>
  <c r="G54" i="35"/>
  <c r="I54" i="35"/>
  <c r="O55" i="35"/>
  <c r="G56" i="35"/>
  <c r="I56" i="35"/>
  <c r="G59" i="35"/>
  <c r="G60" i="35"/>
  <c r="I60" i="35"/>
  <c r="K60" i="35"/>
  <c r="M60" i="35"/>
  <c r="O60" i="35"/>
  <c r="Q60" i="35"/>
  <c r="C61" i="35"/>
  <c r="E62" i="35"/>
  <c r="G62" i="35"/>
  <c r="K62" i="35"/>
  <c r="O62" i="35"/>
  <c r="I63" i="35"/>
  <c r="O63" i="35"/>
  <c r="Q63" i="35"/>
  <c r="G64" i="35"/>
  <c r="I64" i="35"/>
  <c r="A69" i="35"/>
  <c r="J74" i="35"/>
  <c r="N75" i="35"/>
  <c r="I34" i="34"/>
  <c r="M34" i="34"/>
  <c r="O34" i="34"/>
  <c r="Q34" i="34"/>
  <c r="B75" i="35"/>
  <c r="N77" i="35"/>
  <c r="C34" i="34"/>
  <c r="G34" i="34"/>
  <c r="H34" i="34"/>
  <c r="P35" i="34"/>
  <c r="H37" i="34"/>
  <c r="L37" i="34"/>
  <c r="H35" i="34"/>
  <c r="J35" i="34"/>
  <c r="K35" i="34"/>
  <c r="N35" i="34"/>
  <c r="O35" i="34"/>
  <c r="G93" i="33"/>
  <c r="K93" i="33"/>
  <c r="G113" i="33"/>
  <c r="I113" i="33"/>
  <c r="K113" i="33"/>
  <c r="M113" i="33"/>
  <c r="O113" i="33"/>
  <c r="Q113" i="33"/>
  <c r="C114" i="33"/>
  <c r="O85" i="33"/>
  <c r="E86" i="33"/>
  <c r="G86" i="33"/>
  <c r="I86" i="33"/>
  <c r="K86" i="33"/>
  <c r="M86" i="33"/>
  <c r="I87" i="33"/>
  <c r="O87" i="33"/>
  <c r="Q87" i="33"/>
  <c r="B88" i="33"/>
  <c r="C88" i="33"/>
  <c r="F88" i="33"/>
  <c r="J88" i="33"/>
  <c r="M89" i="33"/>
  <c r="J90" i="33"/>
  <c r="K90" i="33"/>
  <c r="M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O93" i="33"/>
  <c r="Q93" i="33"/>
  <c r="C94" i="33"/>
  <c r="E94" i="33"/>
  <c r="G94" i="33"/>
  <c r="I94" i="33"/>
  <c r="J94" i="33"/>
  <c r="K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K95" i="33"/>
  <c r="L95" i="33"/>
  <c r="N95" i="33"/>
  <c r="P95" i="33"/>
  <c r="B96" i="33"/>
  <c r="D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E97" i="33"/>
  <c r="F97" i="33"/>
  <c r="P97" i="33"/>
  <c r="C98" i="33"/>
  <c r="G98" i="33"/>
  <c r="H98" i="33"/>
  <c r="I98" i="33"/>
  <c r="J98" i="33"/>
  <c r="K98" i="33"/>
  <c r="L98" i="33"/>
  <c r="M98" i="33"/>
  <c r="N98" i="33"/>
  <c r="O98" i="33"/>
  <c r="P98" i="33"/>
  <c r="Q98" i="33"/>
  <c r="B99" i="33"/>
  <c r="C99" i="33"/>
  <c r="E99" i="33"/>
  <c r="F99" i="33"/>
  <c r="O99" i="33"/>
  <c r="M100" i="33"/>
  <c r="O100" i="33"/>
  <c r="P100" i="33"/>
  <c r="Q100" i="33"/>
  <c r="B101" i="33"/>
  <c r="C101" i="33"/>
  <c r="D101" i="33"/>
  <c r="E101" i="33"/>
  <c r="F101" i="33"/>
  <c r="H101" i="33"/>
  <c r="I101" i="33"/>
  <c r="J101" i="33"/>
  <c r="L101" i="33"/>
  <c r="M101" i="33"/>
  <c r="N101" i="33"/>
  <c r="P101" i="33"/>
  <c r="Q101" i="33"/>
  <c r="B102" i="33"/>
  <c r="C102" i="33"/>
  <c r="D102" i="33"/>
  <c r="F102" i="33"/>
  <c r="H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Q103" i="33"/>
  <c r="E104" i="33"/>
  <c r="G104" i="33"/>
  <c r="H104" i="33"/>
  <c r="I104" i="33"/>
  <c r="J104" i="33"/>
  <c r="K104" i="33"/>
  <c r="L104" i="33"/>
  <c r="M104" i="33"/>
  <c r="N104" i="33"/>
  <c r="O104" i="33"/>
  <c r="P104" i="33"/>
  <c r="Q104" i="33"/>
  <c r="B105" i="33"/>
  <c r="C105" i="33"/>
  <c r="D105" i="33"/>
  <c r="E105" i="33"/>
  <c r="F105" i="33"/>
  <c r="O105" i="33"/>
  <c r="Q105" i="33"/>
  <c r="C106" i="33"/>
  <c r="G106" i="33"/>
  <c r="H106" i="33"/>
  <c r="I106" i="33"/>
  <c r="J106" i="33"/>
  <c r="K106" i="33"/>
  <c r="M106" i="33"/>
  <c r="O106" i="33"/>
  <c r="P106" i="33"/>
  <c r="Q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O107" i="33"/>
  <c r="P107" i="33"/>
  <c r="I123" i="33"/>
  <c r="M123" i="33"/>
  <c r="O123" i="33"/>
  <c r="Q123" i="33"/>
  <c r="C84" i="33"/>
  <c r="E84" i="33"/>
  <c r="G84" i="33"/>
  <c r="K84" i="33"/>
  <c r="M84" i="33"/>
  <c r="O84" i="33"/>
  <c r="Q84" i="33"/>
  <c r="C85" i="33"/>
  <c r="E85" i="33"/>
  <c r="G85" i="33"/>
  <c r="I85" i="33"/>
  <c r="K85" i="33"/>
  <c r="M85" i="33"/>
  <c r="O86" i="33"/>
  <c r="Q86" i="33"/>
  <c r="C87" i="33"/>
  <c r="E87" i="33"/>
  <c r="G87" i="33"/>
  <c r="K87" i="33"/>
  <c r="M87" i="33"/>
  <c r="M88" i="33"/>
  <c r="O88" i="33"/>
  <c r="Q88" i="33"/>
  <c r="O89" i="33"/>
  <c r="Q89" i="33"/>
  <c r="E90" i="33"/>
  <c r="G90" i="33"/>
  <c r="I90" i="33"/>
  <c r="O91" i="33"/>
  <c r="Q91" i="33"/>
  <c r="C92" i="33"/>
  <c r="E92" i="33"/>
  <c r="G92" i="33"/>
  <c r="I92" i="33"/>
  <c r="M93" i="33"/>
  <c r="M94" i="33"/>
  <c r="M95" i="33"/>
  <c r="O95" i="33"/>
  <c r="Q95" i="33"/>
  <c r="C96" i="33"/>
  <c r="E96" i="33"/>
  <c r="O96" i="33"/>
  <c r="G97" i="33"/>
  <c r="I97" i="33"/>
  <c r="K97" i="33"/>
  <c r="M97" i="33"/>
  <c r="O97" i="33"/>
  <c r="Q97" i="33"/>
  <c r="E98" i="33"/>
  <c r="M99" i="33"/>
  <c r="Q99" i="33"/>
  <c r="G100" i="33"/>
  <c r="I100" i="33"/>
  <c r="G101" i="33"/>
  <c r="K101" i="33"/>
  <c r="O101" i="33"/>
  <c r="E102" i="33"/>
  <c r="G102" i="33"/>
  <c r="I102" i="33"/>
  <c r="K102" i="33"/>
  <c r="M102" i="33"/>
  <c r="O103" i="33"/>
  <c r="M105" i="33"/>
  <c r="G107" i="33"/>
  <c r="Q107" i="33"/>
  <c r="C108" i="33"/>
  <c r="E108" i="33"/>
  <c r="G108" i="33"/>
  <c r="M108" i="33"/>
  <c r="O108" i="33"/>
  <c r="Q108" i="33"/>
  <c r="C113" i="33"/>
  <c r="E113" i="33"/>
  <c r="E114" i="33"/>
  <c r="G114" i="33"/>
  <c r="I114" i="33"/>
  <c r="K114" i="33"/>
  <c r="M114" i="33"/>
  <c r="O114" i="33"/>
  <c r="M115" i="33"/>
  <c r="O115" i="33"/>
  <c r="Q115" i="33"/>
  <c r="C116" i="33"/>
  <c r="E116" i="33"/>
  <c r="G116" i="33"/>
  <c r="I116" i="33"/>
  <c r="K116" i="33"/>
  <c r="M116" i="33"/>
  <c r="O116" i="33"/>
  <c r="Q116" i="33"/>
  <c r="N120" i="33"/>
  <c r="C123" i="33"/>
  <c r="E123" i="33"/>
  <c r="G123" i="33"/>
  <c r="L105" i="32"/>
  <c r="N105" i="32"/>
  <c r="P91" i="32"/>
  <c r="B84" i="32"/>
  <c r="C84" i="32"/>
  <c r="D84" i="32"/>
  <c r="F84" i="32"/>
  <c r="C85" i="32"/>
  <c r="D85" i="32"/>
  <c r="E85" i="32"/>
  <c r="F85" i="32"/>
  <c r="G85" i="32"/>
  <c r="H85" i="32"/>
  <c r="I85" i="32"/>
  <c r="J85" i="32"/>
  <c r="N85" i="32"/>
  <c r="O85" i="32"/>
  <c r="C87" i="32"/>
  <c r="D87" i="32"/>
  <c r="E87" i="32"/>
  <c r="F87" i="32"/>
  <c r="G87" i="32"/>
  <c r="I87" i="32"/>
  <c r="E88" i="32"/>
  <c r="F88" i="32"/>
  <c r="G88" i="32"/>
  <c r="H88" i="32"/>
  <c r="I88" i="32"/>
  <c r="J88" i="32"/>
  <c r="L88" i="32"/>
  <c r="M88" i="32"/>
  <c r="N88" i="32"/>
  <c r="O88" i="32"/>
  <c r="C89" i="32"/>
  <c r="C90" i="32"/>
  <c r="D90" i="32"/>
  <c r="E90" i="32"/>
  <c r="F90" i="32"/>
  <c r="G90" i="32"/>
  <c r="H90" i="32"/>
  <c r="I90" i="32"/>
  <c r="O91" i="32"/>
  <c r="Q91" i="32"/>
  <c r="C92" i="32"/>
  <c r="D92" i="32"/>
  <c r="E92" i="32"/>
  <c r="F92" i="32"/>
  <c r="G92" i="32"/>
  <c r="H92" i="32"/>
  <c r="I92" i="32"/>
  <c r="J92" i="32"/>
  <c r="L92" i="32"/>
  <c r="C93" i="32"/>
  <c r="D93" i="32"/>
  <c r="E93" i="32"/>
  <c r="F93" i="32"/>
  <c r="G93" i="32"/>
  <c r="E94" i="32"/>
  <c r="F94" i="32"/>
  <c r="G94" i="32"/>
  <c r="H94" i="32"/>
  <c r="N94" i="32"/>
  <c r="E95" i="32"/>
  <c r="F95" i="32"/>
  <c r="G95" i="32"/>
  <c r="H95" i="32"/>
  <c r="I95" i="32"/>
  <c r="J95" i="32"/>
  <c r="O95" i="32"/>
  <c r="B96" i="32"/>
  <c r="C96" i="32"/>
  <c r="D96" i="32"/>
  <c r="E96" i="32"/>
  <c r="F96" i="32"/>
  <c r="G96" i="32"/>
  <c r="H96" i="32"/>
  <c r="M96" i="32"/>
  <c r="N96" i="32"/>
  <c r="O96" i="32"/>
  <c r="F97" i="32"/>
  <c r="G97" i="32"/>
  <c r="C98" i="32"/>
  <c r="D98" i="32"/>
  <c r="E98" i="32"/>
  <c r="F98" i="32"/>
  <c r="G98" i="32"/>
  <c r="H98" i="32"/>
  <c r="I98" i="32"/>
  <c r="J98" i="32"/>
  <c r="L98" i="32"/>
  <c r="C99" i="32"/>
  <c r="D99" i="32"/>
  <c r="E99" i="32"/>
  <c r="F99" i="32"/>
  <c r="G99" i="32"/>
  <c r="I99" i="32"/>
  <c r="J99" i="32"/>
  <c r="B100" i="32"/>
  <c r="C100" i="32"/>
  <c r="D100" i="32"/>
  <c r="E100" i="32"/>
  <c r="F100" i="32"/>
  <c r="G100" i="32"/>
  <c r="H100" i="32"/>
  <c r="I100" i="32"/>
  <c r="J100" i="32"/>
  <c r="B101" i="32"/>
  <c r="C101" i="32"/>
  <c r="D101" i="32"/>
  <c r="N101" i="32"/>
  <c r="Q101" i="32"/>
  <c r="B102" i="32"/>
  <c r="C102" i="32"/>
  <c r="F102" i="32"/>
  <c r="G102" i="32"/>
  <c r="J103" i="32"/>
  <c r="B104" i="32"/>
  <c r="C104" i="32"/>
  <c r="D104" i="32"/>
  <c r="E104" i="32"/>
  <c r="F104" i="32"/>
  <c r="G104" i="32"/>
  <c r="C105" i="32"/>
  <c r="D105" i="32"/>
  <c r="F105" i="32"/>
  <c r="I105" i="32"/>
  <c r="M105" i="32"/>
  <c r="B106" i="32"/>
  <c r="C106" i="32"/>
  <c r="D106" i="32"/>
  <c r="E106" i="32"/>
  <c r="F106" i="32"/>
  <c r="G106" i="32"/>
  <c r="H106" i="32"/>
  <c r="B107" i="32"/>
  <c r="C107" i="32"/>
  <c r="F107" i="32"/>
  <c r="G107" i="32"/>
  <c r="B108" i="32"/>
  <c r="C108" i="32"/>
  <c r="D108" i="32"/>
  <c r="E108" i="32"/>
  <c r="F108" i="32"/>
  <c r="G108" i="32"/>
  <c r="H108" i="32"/>
  <c r="I108" i="32"/>
  <c r="J108" i="32"/>
  <c r="L108" i="32"/>
  <c r="N108" i="32"/>
  <c r="I84" i="32"/>
  <c r="J84" i="32"/>
  <c r="B85" i="32"/>
  <c r="B86" i="32"/>
  <c r="C86" i="32"/>
  <c r="D86" i="32"/>
  <c r="E86" i="32"/>
  <c r="F86" i="32"/>
  <c r="G86" i="32"/>
  <c r="H86" i="32"/>
  <c r="I86" i="32"/>
  <c r="J86" i="32"/>
  <c r="L86" i="32"/>
  <c r="M86" i="32"/>
  <c r="B88" i="32"/>
  <c r="C88" i="32"/>
  <c r="D88" i="32"/>
  <c r="D89" i="32"/>
  <c r="J89" i="32"/>
  <c r="M89" i="32"/>
  <c r="J90" i="32"/>
  <c r="L90" i="32"/>
  <c r="C91" i="32"/>
  <c r="D91" i="32"/>
  <c r="F91" i="32"/>
  <c r="I91" i="32"/>
  <c r="J91" i="32"/>
  <c r="L91" i="32"/>
  <c r="M91" i="32"/>
  <c r="N91" i="32"/>
  <c r="B92" i="32"/>
  <c r="H93" i="32"/>
  <c r="I93" i="32"/>
  <c r="J93" i="32"/>
  <c r="L93" i="32"/>
  <c r="M93" i="32"/>
  <c r="N93" i="32"/>
  <c r="P93" i="32"/>
  <c r="Q93" i="32"/>
  <c r="B94" i="32"/>
  <c r="C94" i="32"/>
  <c r="D94" i="32"/>
  <c r="Q94" i="32"/>
  <c r="B95" i="32"/>
  <c r="C95" i="32"/>
  <c r="D95" i="32"/>
  <c r="J96" i="32"/>
  <c r="P96" i="32"/>
  <c r="Q96" i="32"/>
  <c r="B97" i="32"/>
  <c r="C97" i="32"/>
  <c r="D97" i="32"/>
  <c r="E97" i="32"/>
  <c r="H97" i="32"/>
  <c r="I97" i="32"/>
  <c r="J97" i="32"/>
  <c r="Q98" i="32"/>
  <c r="B99" i="32"/>
  <c r="H99" i="32"/>
  <c r="D102" i="32"/>
  <c r="E102" i="32"/>
  <c r="H102" i="32"/>
  <c r="I102" i="32"/>
  <c r="J102" i="32"/>
  <c r="L102" i="32"/>
  <c r="C103" i="32"/>
  <c r="D103" i="32"/>
  <c r="H104" i="32"/>
  <c r="I104" i="32"/>
  <c r="J104" i="32"/>
  <c r="L104" i="32"/>
  <c r="J105" i="32"/>
  <c r="D107" i="32"/>
  <c r="E107" i="32"/>
  <c r="H107" i="32"/>
  <c r="I107" i="32"/>
  <c r="J107" i="32"/>
  <c r="L107" i="32"/>
  <c r="M107" i="32"/>
  <c r="N107" i="32"/>
  <c r="O107" i="32"/>
  <c r="P107" i="32"/>
  <c r="Q107" i="32"/>
  <c r="I97" i="31"/>
  <c r="J97" i="31"/>
  <c r="K112" i="33"/>
  <c r="L99" i="31"/>
  <c r="M99" i="31"/>
  <c r="N97" i="31"/>
  <c r="O112" i="33"/>
  <c r="P90" i="31"/>
  <c r="Q85" i="31"/>
  <c r="B84" i="31"/>
  <c r="C84" i="31"/>
  <c r="D84" i="31"/>
  <c r="E84" i="31"/>
  <c r="I113" i="32"/>
  <c r="K84" i="31"/>
  <c r="Q113" i="32"/>
  <c r="C85" i="31"/>
  <c r="Q114" i="32"/>
  <c r="C86" i="31"/>
  <c r="F86" i="31"/>
  <c r="I115" i="32"/>
  <c r="K86" i="31"/>
  <c r="L86" i="31"/>
  <c r="M115" i="32"/>
  <c r="N86" i="31"/>
  <c r="O86" i="31"/>
  <c r="P86" i="31"/>
  <c r="Q115" i="32"/>
  <c r="B116" i="31"/>
  <c r="D87" i="31"/>
  <c r="Q116" i="32"/>
  <c r="E88" i="31"/>
  <c r="F88" i="31"/>
  <c r="L88" i="31"/>
  <c r="M117" i="33"/>
  <c r="O117" i="33"/>
  <c r="B118" i="31"/>
  <c r="C89" i="31"/>
  <c r="D89" i="31"/>
  <c r="E89" i="31"/>
  <c r="Q118" i="33"/>
  <c r="L90" i="31"/>
  <c r="O90" i="31"/>
  <c r="B91" i="31"/>
  <c r="C91" i="31"/>
  <c r="D91" i="31"/>
  <c r="E91" i="31"/>
  <c r="F91" i="31"/>
  <c r="H91" i="31"/>
  <c r="I91" i="31"/>
  <c r="J91" i="31"/>
  <c r="B92" i="31"/>
  <c r="L92" i="31"/>
  <c r="Q92" i="31"/>
  <c r="B93" i="31"/>
  <c r="C93" i="31"/>
  <c r="D93" i="31"/>
  <c r="E93" i="31"/>
  <c r="H94" i="31"/>
  <c r="E95" i="31"/>
  <c r="F95" i="31"/>
  <c r="H95" i="31"/>
  <c r="I95" i="31"/>
  <c r="J95" i="31"/>
  <c r="K95" i="31"/>
  <c r="L95" i="31"/>
  <c r="M95" i="31"/>
  <c r="O95" i="31"/>
  <c r="C96" i="31"/>
  <c r="H96" i="31"/>
  <c r="H97" i="31"/>
  <c r="I120" i="33"/>
  <c r="K120" i="33"/>
  <c r="Q97" i="31"/>
  <c r="C121" i="33"/>
  <c r="E121" i="33"/>
  <c r="K98" i="31"/>
  <c r="L98" i="31"/>
  <c r="M98" i="31"/>
  <c r="N98" i="31"/>
  <c r="P98" i="31"/>
  <c r="Q98" i="31"/>
  <c r="B99" i="31"/>
  <c r="C99" i="31"/>
  <c r="D99" i="31"/>
  <c r="E99" i="31"/>
  <c r="Q99" i="31"/>
  <c r="B100" i="31"/>
  <c r="C100" i="31"/>
  <c r="D100" i="31"/>
  <c r="E100" i="31"/>
  <c r="K100" i="31"/>
  <c r="Q100" i="31"/>
  <c r="I101" i="31"/>
  <c r="M101" i="31"/>
  <c r="N101" i="31"/>
  <c r="O101" i="31"/>
  <c r="P101" i="31"/>
  <c r="Q101" i="31"/>
  <c r="B102" i="31"/>
  <c r="C102" i="31"/>
  <c r="D102" i="31"/>
  <c r="E102" i="31"/>
  <c r="F102" i="31"/>
  <c r="K102" i="31"/>
  <c r="Q102" i="31"/>
  <c r="C103" i="31"/>
  <c r="D103" i="31"/>
  <c r="E103" i="31"/>
  <c r="F103" i="31"/>
  <c r="H103" i="31"/>
  <c r="I103" i="31"/>
  <c r="J103" i="31"/>
  <c r="K103" i="31"/>
  <c r="L103" i="31"/>
  <c r="B104" i="31"/>
  <c r="C122" i="33"/>
  <c r="E122" i="33"/>
  <c r="K104" i="31"/>
  <c r="L104" i="31"/>
  <c r="M104" i="31"/>
  <c r="N104" i="31"/>
  <c r="O104" i="31"/>
  <c r="P104" i="31"/>
  <c r="B105" i="31"/>
  <c r="C105" i="31"/>
  <c r="D105" i="31"/>
  <c r="E105" i="31"/>
  <c r="D106" i="31"/>
  <c r="E106" i="31"/>
  <c r="F106" i="31"/>
  <c r="H106" i="31"/>
  <c r="K106" i="31"/>
  <c r="L106" i="31"/>
  <c r="M106" i="31"/>
  <c r="B107" i="31"/>
  <c r="C107" i="31"/>
  <c r="D107" i="31"/>
  <c r="E107" i="31"/>
  <c r="Q107" i="31"/>
  <c r="D108" i="31"/>
  <c r="E108" i="31"/>
  <c r="F108" i="31"/>
  <c r="H108" i="31"/>
  <c r="I108" i="31"/>
  <c r="J108" i="31"/>
  <c r="L108" i="31"/>
  <c r="M123" i="32"/>
  <c r="Q123" i="32"/>
  <c r="F84" i="31"/>
  <c r="N84" i="31"/>
  <c r="Q84" i="31"/>
  <c r="B85" i="31"/>
  <c r="D85" i="31"/>
  <c r="E85" i="31"/>
  <c r="F85" i="31"/>
  <c r="H85" i="31"/>
  <c r="K85" i="31"/>
  <c r="L85" i="31"/>
  <c r="M85" i="31"/>
  <c r="N85" i="31"/>
  <c r="O85" i="31"/>
  <c r="P85" i="31"/>
  <c r="B86" i="31"/>
  <c r="D86" i="31"/>
  <c r="E86" i="31"/>
  <c r="H87" i="31"/>
  <c r="I87" i="31"/>
  <c r="J87" i="31"/>
  <c r="K87" i="31"/>
  <c r="L87" i="31"/>
  <c r="M87" i="31"/>
  <c r="N87" i="31"/>
  <c r="O87" i="31"/>
  <c r="P87" i="31"/>
  <c r="Q87" i="31"/>
  <c r="B88" i="31"/>
  <c r="C88" i="31"/>
  <c r="D88" i="31"/>
  <c r="F89" i="31"/>
  <c r="H89" i="31"/>
  <c r="J89" i="31"/>
  <c r="K89" i="31"/>
  <c r="L89" i="31"/>
  <c r="M89" i="31"/>
  <c r="N89" i="31"/>
  <c r="P89" i="31"/>
  <c r="B90" i="31"/>
  <c r="D90" i="31"/>
  <c r="E90" i="31"/>
  <c r="F90" i="31"/>
  <c r="K90" i="31"/>
  <c r="M90" i="31"/>
  <c r="N90" i="31"/>
  <c r="K91" i="31"/>
  <c r="L91" i="31"/>
  <c r="M91" i="31"/>
  <c r="N91" i="31"/>
  <c r="Q91" i="31"/>
  <c r="D92" i="31"/>
  <c r="E92" i="31"/>
  <c r="F92" i="31"/>
  <c r="K92" i="31"/>
  <c r="M92" i="31"/>
  <c r="N92" i="31"/>
  <c r="O92" i="31"/>
  <c r="P92" i="31"/>
  <c r="F93" i="31"/>
  <c r="H93" i="31"/>
  <c r="P93" i="31"/>
  <c r="Q93" i="31"/>
  <c r="B94" i="31"/>
  <c r="D94" i="31"/>
  <c r="K94" i="31"/>
  <c r="L94" i="31"/>
  <c r="M94" i="31"/>
  <c r="O94" i="31"/>
  <c r="P94" i="31"/>
  <c r="Q94" i="31"/>
  <c r="B95" i="31"/>
  <c r="C95" i="31"/>
  <c r="D95" i="31"/>
  <c r="D96" i="31"/>
  <c r="E96" i="31"/>
  <c r="F96" i="31"/>
  <c r="K96" i="31"/>
  <c r="L96" i="31"/>
  <c r="M96" i="31"/>
  <c r="N96" i="31"/>
  <c r="O96" i="31"/>
  <c r="P96" i="31"/>
  <c r="Q96" i="31"/>
  <c r="B97" i="31"/>
  <c r="D97" i="31"/>
  <c r="E97" i="31"/>
  <c r="F97" i="31"/>
  <c r="B98" i="31"/>
  <c r="C98" i="31"/>
  <c r="D98" i="31"/>
  <c r="E98" i="31"/>
  <c r="F98" i="31"/>
  <c r="F99" i="31"/>
  <c r="H99" i="31"/>
  <c r="F100" i="31"/>
  <c r="M100" i="31"/>
  <c r="N100" i="31"/>
  <c r="P100" i="31"/>
  <c r="B101" i="31"/>
  <c r="D101" i="31"/>
  <c r="H101" i="31"/>
  <c r="J101" i="31"/>
  <c r="K101" i="31"/>
  <c r="L101" i="31"/>
  <c r="M103" i="31"/>
  <c r="N103" i="31"/>
  <c r="Q103" i="31"/>
  <c r="D104" i="31"/>
  <c r="E104" i="31"/>
  <c r="F104" i="31"/>
  <c r="F105" i="31"/>
  <c r="H105" i="31"/>
  <c r="I105" i="31"/>
  <c r="J105" i="31"/>
  <c r="O105" i="31"/>
  <c r="P105" i="31"/>
  <c r="Q105" i="31"/>
  <c r="B106" i="31"/>
  <c r="F107" i="31"/>
  <c r="H107" i="31"/>
  <c r="J107" i="31"/>
  <c r="L107" i="31"/>
  <c r="M107" i="31"/>
  <c r="N107" i="31"/>
  <c r="K108" i="31"/>
  <c r="M108" i="31"/>
  <c r="N108" i="31"/>
  <c r="O108" i="31"/>
  <c r="P108" i="31"/>
  <c r="Q108" i="31"/>
  <c r="B114" i="31"/>
  <c r="B115" i="31"/>
  <c r="B122" i="31"/>
  <c r="F35" i="30"/>
  <c r="G36" i="30"/>
  <c r="H36" i="30"/>
  <c r="O36" i="30"/>
  <c r="F34" i="30"/>
  <c r="J34" i="30"/>
  <c r="L34" i="30"/>
  <c r="N35" i="30"/>
  <c r="P34" i="30"/>
  <c r="F37" i="30"/>
  <c r="O37" i="30"/>
  <c r="O174" i="6" s="1"/>
  <c r="P37" i="30"/>
  <c r="B34" i="30"/>
  <c r="N34" i="30"/>
  <c r="C36" i="30"/>
  <c r="N37" i="30"/>
  <c r="B57" i="26"/>
  <c r="E57" i="26"/>
  <c r="B134" i="29"/>
  <c r="D96" i="29"/>
  <c r="J134" i="29"/>
  <c r="K96" i="29"/>
  <c r="L96" i="29"/>
  <c r="M96" i="29"/>
  <c r="P96" i="29"/>
  <c r="Q96" i="29"/>
  <c r="C97" i="29"/>
  <c r="D97" i="29"/>
  <c r="H97" i="29"/>
  <c r="J135" i="29"/>
  <c r="L97" i="29"/>
  <c r="Q135" i="29"/>
  <c r="B136" i="29"/>
  <c r="C136" i="29"/>
  <c r="D98" i="29"/>
  <c r="E98" i="29"/>
  <c r="F136" i="29"/>
  <c r="H98" i="29"/>
  <c r="I136" i="29"/>
  <c r="L98" i="29"/>
  <c r="P98" i="29"/>
  <c r="Q98" i="29"/>
  <c r="B137" i="29"/>
  <c r="C99" i="29"/>
  <c r="D99" i="29"/>
  <c r="J137" i="29"/>
  <c r="K99" i="29"/>
  <c r="L99" i="29"/>
  <c r="M99" i="29"/>
  <c r="N137" i="29"/>
  <c r="P99" i="29"/>
  <c r="Q99" i="29"/>
  <c r="Q100" i="29"/>
  <c r="D101" i="29"/>
  <c r="H101" i="29"/>
  <c r="I101" i="29"/>
  <c r="K101" i="29"/>
  <c r="L101" i="29"/>
  <c r="M139" i="29"/>
  <c r="P101" i="29"/>
  <c r="Q139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C104" i="29"/>
  <c r="D104" i="29"/>
  <c r="F104" i="29"/>
  <c r="H104" i="29"/>
  <c r="J104" i="29"/>
  <c r="L104" i="29"/>
  <c r="N104" i="29"/>
  <c r="P104" i="29"/>
  <c r="Q104" i="29"/>
  <c r="K141" i="29"/>
  <c r="Q105" i="29"/>
  <c r="H113" i="29"/>
  <c r="I113" i="29"/>
  <c r="K112" i="29"/>
  <c r="M113" i="29"/>
  <c r="P112" i="29"/>
  <c r="Q114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Q144" i="29"/>
  <c r="B109" i="29"/>
  <c r="C145" i="29"/>
  <c r="E109" i="29"/>
  <c r="F109" i="29"/>
  <c r="H145" i="29"/>
  <c r="I109" i="29"/>
  <c r="J109" i="29"/>
  <c r="K109" i="29"/>
  <c r="M109" i="29"/>
  <c r="N109" i="29"/>
  <c r="P145" i="29"/>
  <c r="B110" i="29"/>
  <c r="F110" i="29"/>
  <c r="I110" i="29"/>
  <c r="J110" i="29"/>
  <c r="K110" i="29"/>
  <c r="M110" i="29"/>
  <c r="N110" i="29"/>
  <c r="B111" i="29"/>
  <c r="F111" i="29"/>
  <c r="H147" i="29"/>
  <c r="J111" i="29"/>
  <c r="K147" i="29"/>
  <c r="M147" i="29"/>
  <c r="N111" i="29"/>
  <c r="O147" i="29"/>
  <c r="P147" i="29"/>
  <c r="Q147" i="29"/>
  <c r="B112" i="29"/>
  <c r="G112" i="29"/>
  <c r="H112" i="29"/>
  <c r="C113" i="29"/>
  <c r="E114" i="29"/>
  <c r="F114" i="29"/>
  <c r="G114" i="29"/>
  <c r="H114" i="29"/>
  <c r="I114" i="29"/>
  <c r="B115" i="29"/>
  <c r="C115" i="29"/>
  <c r="D115" i="29"/>
  <c r="F115" i="29"/>
  <c r="J115" i="29"/>
  <c r="L115" i="29"/>
  <c r="N115" i="29"/>
  <c r="P115" i="29"/>
  <c r="G116" i="29"/>
  <c r="H116" i="29"/>
  <c r="I116" i="29"/>
  <c r="B117" i="29"/>
  <c r="C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H118" i="29"/>
  <c r="I118" i="29"/>
  <c r="J118" i="29"/>
  <c r="L118" i="29"/>
  <c r="N118" i="29"/>
  <c r="Q118" i="29"/>
  <c r="B119" i="29"/>
  <c r="C119" i="29"/>
  <c r="G119" i="29"/>
  <c r="H119" i="29"/>
  <c r="I119" i="29"/>
  <c r="K119" i="29"/>
  <c r="M119" i="29"/>
  <c r="O119" i="29"/>
  <c r="P119" i="29"/>
  <c r="F120" i="29"/>
  <c r="P120" i="29"/>
  <c r="B121" i="29"/>
  <c r="D121" i="29"/>
  <c r="E121" i="29"/>
  <c r="F121" i="29"/>
  <c r="H121" i="29"/>
  <c r="I121" i="29"/>
  <c r="J121" i="29"/>
  <c r="K121" i="29"/>
  <c r="L121" i="29"/>
  <c r="M121" i="29"/>
  <c r="N121" i="29"/>
  <c r="O121" i="29"/>
  <c r="P121" i="29"/>
  <c r="Q121" i="29"/>
  <c r="B59" i="26"/>
  <c r="E124" i="29"/>
  <c r="K124" i="29"/>
  <c r="M124" i="29"/>
  <c r="O124" i="29"/>
  <c r="B125" i="29"/>
  <c r="E125" i="29"/>
  <c r="F125" i="29"/>
  <c r="G125" i="29"/>
  <c r="I125" i="29"/>
  <c r="J125" i="29"/>
  <c r="K125" i="29"/>
  <c r="M125" i="29"/>
  <c r="Q125" i="29"/>
  <c r="B126" i="29"/>
  <c r="C126" i="29"/>
  <c r="F126" i="29"/>
  <c r="G156" i="29"/>
  <c r="I156" i="29"/>
  <c r="J126" i="29"/>
  <c r="K156" i="29"/>
  <c r="M126" i="29"/>
  <c r="N126" i="29"/>
  <c r="Q156" i="29"/>
  <c r="B127" i="29"/>
  <c r="C157" i="29"/>
  <c r="F127" i="29"/>
  <c r="I127" i="29"/>
  <c r="J127" i="29"/>
  <c r="K157" i="29"/>
  <c r="M127" i="29"/>
  <c r="N127" i="29"/>
  <c r="E128" i="29"/>
  <c r="O128" i="29"/>
  <c r="B159" i="29"/>
  <c r="D129" i="29"/>
  <c r="E129" i="29"/>
  <c r="F159" i="29"/>
  <c r="H129" i="29"/>
  <c r="J159" i="29"/>
  <c r="L129" i="29"/>
  <c r="M129" i="29"/>
  <c r="N159" i="29"/>
  <c r="P129" i="29"/>
  <c r="C96" i="29"/>
  <c r="E96" i="29"/>
  <c r="G96" i="29"/>
  <c r="E97" i="29"/>
  <c r="G97" i="29"/>
  <c r="I97" i="29"/>
  <c r="K97" i="29"/>
  <c r="M97" i="29"/>
  <c r="O97" i="29"/>
  <c r="Q97" i="29"/>
  <c r="C98" i="29"/>
  <c r="I98" i="29"/>
  <c r="K98" i="29"/>
  <c r="M98" i="29"/>
  <c r="O98" i="29"/>
  <c r="E99" i="29"/>
  <c r="G99" i="29"/>
  <c r="M100" i="29"/>
  <c r="O100" i="29"/>
  <c r="C101" i="29"/>
  <c r="E101" i="29"/>
  <c r="G101" i="29"/>
  <c r="C102" i="29"/>
  <c r="E102" i="29"/>
  <c r="M102" i="29"/>
  <c r="O102" i="29"/>
  <c r="Q103" i="29"/>
  <c r="E104" i="29"/>
  <c r="G104" i="29"/>
  <c r="I104" i="29"/>
  <c r="K104" i="29"/>
  <c r="M104" i="29"/>
  <c r="O104" i="29"/>
  <c r="K105" i="29"/>
  <c r="M105" i="29"/>
  <c r="O105" i="29"/>
  <c r="O109" i="29"/>
  <c r="P109" i="29"/>
  <c r="Q109" i="29"/>
  <c r="C110" i="29"/>
  <c r="E110" i="29"/>
  <c r="G110" i="29"/>
  <c r="E111" i="29"/>
  <c r="G111" i="29"/>
  <c r="H111" i="29"/>
  <c r="Q111" i="29"/>
  <c r="C112" i="29"/>
  <c r="E112" i="29"/>
  <c r="I112" i="29"/>
  <c r="E113" i="29"/>
  <c r="G113" i="29"/>
  <c r="E115" i="29"/>
  <c r="G115" i="29"/>
  <c r="H115" i="29"/>
  <c r="I115" i="29"/>
  <c r="K115" i="29"/>
  <c r="M115" i="29"/>
  <c r="O115" i="29"/>
  <c r="Q115" i="29"/>
  <c r="C116" i="29"/>
  <c r="E116" i="29"/>
  <c r="K118" i="29"/>
  <c r="M118" i="29"/>
  <c r="O118" i="29"/>
  <c r="P118" i="29"/>
  <c r="E119" i="29"/>
  <c r="E120" i="29"/>
  <c r="G120" i="29"/>
  <c r="C121" i="29"/>
  <c r="G121" i="29"/>
  <c r="Q124" i="29"/>
  <c r="C125" i="29"/>
  <c r="K126" i="29"/>
  <c r="O126" i="29"/>
  <c r="Q126" i="29"/>
  <c r="K127" i="29"/>
  <c r="O127" i="29"/>
  <c r="Q127" i="29"/>
  <c r="C128" i="29"/>
  <c r="G128" i="29"/>
  <c r="I128" i="29"/>
  <c r="K128" i="29"/>
  <c r="O129" i="29"/>
  <c r="Q129" i="29"/>
  <c r="C134" i="29"/>
  <c r="D134" i="29"/>
  <c r="E134" i="29"/>
  <c r="F134" i="29"/>
  <c r="G134" i="29"/>
  <c r="M134" i="29"/>
  <c r="N134" i="29"/>
  <c r="Q134" i="29"/>
  <c r="B135" i="29"/>
  <c r="C135" i="29"/>
  <c r="D135" i="29"/>
  <c r="E135" i="29"/>
  <c r="F135" i="29"/>
  <c r="G135" i="29"/>
  <c r="H135" i="29"/>
  <c r="I135" i="29"/>
  <c r="K135" i="29"/>
  <c r="L135" i="29"/>
  <c r="M135" i="29"/>
  <c r="N135" i="29"/>
  <c r="O135" i="29"/>
  <c r="J136" i="29"/>
  <c r="K136" i="29"/>
  <c r="L136" i="29"/>
  <c r="M136" i="29"/>
  <c r="N136" i="29"/>
  <c r="O136" i="29"/>
  <c r="P136" i="29"/>
  <c r="Q136" i="29"/>
  <c r="C137" i="29"/>
  <c r="D137" i="29"/>
  <c r="E137" i="29"/>
  <c r="F137" i="29"/>
  <c r="G137" i="29"/>
  <c r="C139" i="29"/>
  <c r="E139" i="29"/>
  <c r="G139" i="29"/>
  <c r="I139" i="29"/>
  <c r="K139" i="29"/>
  <c r="M141" i="29"/>
  <c r="O141" i="29"/>
  <c r="E145" i="29"/>
  <c r="I145" i="29"/>
  <c r="K145" i="29"/>
  <c r="M145" i="29"/>
  <c r="O145" i="29"/>
  <c r="Q145" i="29"/>
  <c r="C146" i="29"/>
  <c r="E146" i="29"/>
  <c r="G146" i="29"/>
  <c r="E147" i="29"/>
  <c r="G147" i="29"/>
  <c r="O154" i="29"/>
  <c r="Q154" i="29"/>
  <c r="C155" i="29"/>
  <c r="E155" i="29"/>
  <c r="F155" i="29"/>
  <c r="G155" i="29"/>
  <c r="I155" i="29"/>
  <c r="J155" i="29"/>
  <c r="K155" i="29"/>
  <c r="Q155" i="29"/>
  <c r="C156" i="29"/>
  <c r="F156" i="29"/>
  <c r="M156" i="29"/>
  <c r="N156" i="29"/>
  <c r="O156" i="29"/>
  <c r="M157" i="29"/>
  <c r="O157" i="29"/>
  <c r="Q157" i="29"/>
  <c r="O159" i="29"/>
  <c r="Q159" i="29"/>
  <c r="I96" i="28"/>
  <c r="L96" i="28"/>
  <c r="M134" i="28"/>
  <c r="N96" i="28"/>
  <c r="O96" i="28"/>
  <c r="I97" i="28"/>
  <c r="P97" i="28"/>
  <c r="B98" i="28"/>
  <c r="D98" i="28"/>
  <c r="E98" i="28"/>
  <c r="H98" i="28"/>
  <c r="I136" i="28"/>
  <c r="L99" i="28"/>
  <c r="N99" i="28"/>
  <c r="O137" i="28"/>
  <c r="P99" i="28"/>
  <c r="Q99" i="28"/>
  <c r="B100" i="28"/>
  <c r="I100" i="28"/>
  <c r="M101" i="28"/>
  <c r="N101" i="28"/>
  <c r="O101" i="28"/>
  <c r="P101" i="28"/>
  <c r="Q101" i="28"/>
  <c r="B102" i="28"/>
  <c r="L102" i="28"/>
  <c r="N102" i="28"/>
  <c r="P102" i="28"/>
  <c r="H103" i="28"/>
  <c r="I103" i="28"/>
  <c r="J103" i="28"/>
  <c r="K103" i="28"/>
  <c r="I104" i="28"/>
  <c r="I141" i="28"/>
  <c r="G113" i="28"/>
  <c r="K113" i="28"/>
  <c r="P118" i="28"/>
  <c r="Q113" i="28"/>
  <c r="B108" i="28"/>
  <c r="D108" i="28"/>
  <c r="Q108" i="28"/>
  <c r="D109" i="28"/>
  <c r="E145" i="28"/>
  <c r="F109" i="28"/>
  <c r="G145" i="28"/>
  <c r="H109" i="28"/>
  <c r="B110" i="28"/>
  <c r="I110" i="28"/>
  <c r="J110" i="28"/>
  <c r="K110" i="28"/>
  <c r="L110" i="28"/>
  <c r="M110" i="28"/>
  <c r="N110" i="28"/>
  <c r="O110" i="28"/>
  <c r="P110" i="28"/>
  <c r="B111" i="28"/>
  <c r="C147" i="28"/>
  <c r="D111" i="28"/>
  <c r="I112" i="28"/>
  <c r="J112" i="28"/>
  <c r="K112" i="28"/>
  <c r="B113" i="28"/>
  <c r="E113" i="28"/>
  <c r="C114" i="28"/>
  <c r="D114" i="28"/>
  <c r="G114" i="28"/>
  <c r="K114" i="28"/>
  <c r="B115" i="28"/>
  <c r="C115" i="28"/>
  <c r="D115" i="28"/>
  <c r="E115" i="28"/>
  <c r="B116" i="28"/>
  <c r="C116" i="28"/>
  <c r="D116" i="28"/>
  <c r="F116" i="28"/>
  <c r="G150" i="28"/>
  <c r="H116" i="28"/>
  <c r="B117" i="28"/>
  <c r="C117" i="28"/>
  <c r="J117" i="28"/>
  <c r="K117" i="28"/>
  <c r="L117" i="28"/>
  <c r="M117" i="28"/>
  <c r="N117" i="28"/>
  <c r="O117" i="28"/>
  <c r="P117" i="28"/>
  <c r="Q117" i="28"/>
  <c r="B118" i="28"/>
  <c r="C118" i="28"/>
  <c r="D118" i="28"/>
  <c r="E118" i="28"/>
  <c r="F118" i="28"/>
  <c r="G118" i="28"/>
  <c r="H118" i="28"/>
  <c r="I118" i="28"/>
  <c r="J118" i="28"/>
  <c r="K118" i="28"/>
  <c r="Q118" i="28"/>
  <c r="D119" i="28"/>
  <c r="F119" i="28"/>
  <c r="G119" i="28"/>
  <c r="O119" i="28"/>
  <c r="D120" i="28"/>
  <c r="E120" i="28"/>
  <c r="F121" i="28"/>
  <c r="G121" i="28"/>
  <c r="H121" i="28"/>
  <c r="I121" i="28"/>
  <c r="J121" i="28"/>
  <c r="K121" i="28"/>
  <c r="B128" i="28"/>
  <c r="C127" i="28"/>
  <c r="N72" i="26"/>
  <c r="O129" i="28"/>
  <c r="P129" i="28"/>
  <c r="Q127" i="28"/>
  <c r="D124" i="28"/>
  <c r="F124" i="28"/>
  <c r="H124" i="28"/>
  <c r="I124" i="28"/>
  <c r="J124" i="28"/>
  <c r="K124" i="28"/>
  <c r="N125" i="28"/>
  <c r="P125" i="28"/>
  <c r="B126" i="28"/>
  <c r="I126" i="28"/>
  <c r="N126" i="28"/>
  <c r="O126" i="28"/>
  <c r="P126" i="28"/>
  <c r="F127" i="28"/>
  <c r="G128" i="28"/>
  <c r="N128" i="28"/>
  <c r="P128" i="28"/>
  <c r="D129" i="28"/>
  <c r="E129" i="28"/>
  <c r="F129" i="28"/>
  <c r="G129" i="28"/>
  <c r="J129" i="28"/>
  <c r="M129" i="28"/>
  <c r="F97" i="28"/>
  <c r="H97" i="28"/>
  <c r="L97" i="28"/>
  <c r="M97" i="28"/>
  <c r="N97" i="28"/>
  <c r="F98" i="28"/>
  <c r="J98" i="28"/>
  <c r="L98" i="28"/>
  <c r="M98" i="28"/>
  <c r="N98" i="28"/>
  <c r="O98" i="28"/>
  <c r="D99" i="28"/>
  <c r="E99" i="28"/>
  <c r="L100" i="28"/>
  <c r="M100" i="28"/>
  <c r="N100" i="28"/>
  <c r="O100" i="28"/>
  <c r="E101" i="28"/>
  <c r="F101" i="28"/>
  <c r="H101" i="28"/>
  <c r="I101" i="28"/>
  <c r="J101" i="28"/>
  <c r="K101" i="28"/>
  <c r="L101" i="28"/>
  <c r="Q102" i="28"/>
  <c r="B103" i="28"/>
  <c r="D103" i="28"/>
  <c r="E103" i="28"/>
  <c r="F103" i="28"/>
  <c r="G103" i="28"/>
  <c r="L103" i="28"/>
  <c r="M103" i="28"/>
  <c r="N103" i="28"/>
  <c r="O103" i="28"/>
  <c r="L104" i="28"/>
  <c r="M104" i="28"/>
  <c r="N104" i="28"/>
  <c r="O104" i="28"/>
  <c r="P104" i="28"/>
  <c r="Q104" i="28"/>
  <c r="B105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B109" i="28"/>
  <c r="C109" i="28"/>
  <c r="D110" i="28"/>
  <c r="E110" i="28"/>
  <c r="F110" i="28"/>
  <c r="G110" i="28"/>
  <c r="H110" i="28"/>
  <c r="Q111" i="28"/>
  <c r="B112" i="28"/>
  <c r="C112" i="28"/>
  <c r="D112" i="28"/>
  <c r="E112" i="28"/>
  <c r="F112" i="28"/>
  <c r="G112" i="28"/>
  <c r="H112" i="28"/>
  <c r="D113" i="28"/>
  <c r="F113" i="28"/>
  <c r="B114" i="28"/>
  <c r="E114" i="28"/>
  <c r="F114" i="28"/>
  <c r="H114" i="28"/>
  <c r="I114" i="28"/>
  <c r="J114" i="28"/>
  <c r="H115" i="28"/>
  <c r="I115" i="28"/>
  <c r="J115" i="28"/>
  <c r="K115" i="28"/>
  <c r="D117" i="28"/>
  <c r="E117" i="28"/>
  <c r="F117" i="28"/>
  <c r="G117" i="28"/>
  <c r="H117" i="28"/>
  <c r="I117" i="28"/>
  <c r="B119" i="28"/>
  <c r="C119" i="28"/>
  <c r="H119" i="28"/>
  <c r="I119" i="28"/>
  <c r="J119" i="28"/>
  <c r="L119" i="28"/>
  <c r="M119" i="28"/>
  <c r="N119" i="28"/>
  <c r="B120" i="28"/>
  <c r="C120" i="28"/>
  <c r="L120" i="28"/>
  <c r="M120" i="28"/>
  <c r="N120" i="28"/>
  <c r="B121" i="28"/>
  <c r="C121" i="28"/>
  <c r="D121" i="28"/>
  <c r="E121" i="28"/>
  <c r="L124" i="28"/>
  <c r="N124" i="28"/>
  <c r="O124" i="28"/>
  <c r="P124" i="28"/>
  <c r="Q124" i="28"/>
  <c r="D125" i="28"/>
  <c r="E125" i="28"/>
  <c r="F125" i="28"/>
  <c r="G125" i="28"/>
  <c r="D126" i="28"/>
  <c r="E126" i="28"/>
  <c r="F126" i="28"/>
  <c r="G126" i="28"/>
  <c r="H126" i="28"/>
  <c r="J126" i="28"/>
  <c r="K126" i="28"/>
  <c r="L126" i="28"/>
  <c r="M126" i="28"/>
  <c r="B127" i="28"/>
  <c r="P127" i="28"/>
  <c r="D128" i="28"/>
  <c r="E128" i="28"/>
  <c r="F128" i="28"/>
  <c r="H128" i="28"/>
  <c r="I128" i="28"/>
  <c r="J128" i="28"/>
  <c r="K128" i="28"/>
  <c r="L129" i="28"/>
  <c r="Q129" i="28"/>
  <c r="H150" i="28"/>
  <c r="L150" i="28"/>
  <c r="D153" i="28"/>
  <c r="H153" i="28"/>
  <c r="L158" i="28"/>
  <c r="L159" i="28"/>
  <c r="B133" i="28"/>
  <c r="L133" i="28"/>
  <c r="M133" i="29"/>
  <c r="N133" i="28"/>
  <c r="O133" i="29"/>
  <c r="Q133" i="29"/>
  <c r="M96" i="27"/>
  <c r="E135" i="27"/>
  <c r="G97" i="27"/>
  <c r="O97" i="27"/>
  <c r="O98" i="27"/>
  <c r="E137" i="27"/>
  <c r="G100" i="27"/>
  <c r="I138" i="29"/>
  <c r="K100" i="27"/>
  <c r="M138" i="29"/>
  <c r="O100" i="27"/>
  <c r="E139" i="27"/>
  <c r="G101" i="27"/>
  <c r="I101" i="27"/>
  <c r="K101" i="27"/>
  <c r="M101" i="27"/>
  <c r="E140" i="29"/>
  <c r="I140" i="29"/>
  <c r="O102" i="27"/>
  <c r="Q140" i="28"/>
  <c r="G103" i="27"/>
  <c r="H103" i="27"/>
  <c r="I103" i="27"/>
  <c r="J103" i="27"/>
  <c r="K103" i="27"/>
  <c r="L103" i="27"/>
  <c r="M103" i="27"/>
  <c r="N103" i="27"/>
  <c r="O103" i="27"/>
  <c r="P103" i="27"/>
  <c r="Q103" i="27"/>
  <c r="G104" i="27"/>
  <c r="I104" i="27"/>
  <c r="K104" i="27"/>
  <c r="L104" i="27"/>
  <c r="M104" i="27"/>
  <c r="N104" i="27"/>
  <c r="O104" i="27"/>
  <c r="P104" i="27"/>
  <c r="Q104" i="27"/>
  <c r="C105" i="27"/>
  <c r="K105" i="27"/>
  <c r="M141" i="27"/>
  <c r="O105" i="27"/>
  <c r="C109" i="27"/>
  <c r="D116" i="27"/>
  <c r="E143" i="29"/>
  <c r="F143" i="28"/>
  <c r="H114" i="27"/>
  <c r="I143" i="29"/>
  <c r="K112" i="27"/>
  <c r="K108" i="27"/>
  <c r="M108" i="27"/>
  <c r="O108" i="27"/>
  <c r="P144" i="28"/>
  <c r="B145" i="28"/>
  <c r="L145" i="28"/>
  <c r="N145" i="28"/>
  <c r="O109" i="27"/>
  <c r="P109" i="27"/>
  <c r="Q109" i="27"/>
  <c r="C110" i="27"/>
  <c r="D146" i="28"/>
  <c r="E110" i="27"/>
  <c r="F146" i="28"/>
  <c r="G110" i="27"/>
  <c r="I110" i="27"/>
  <c r="K110" i="27"/>
  <c r="J147" i="28"/>
  <c r="L111" i="27"/>
  <c r="M111" i="27"/>
  <c r="N111" i="27"/>
  <c r="O111" i="27"/>
  <c r="P147" i="28"/>
  <c r="Q111" i="27"/>
  <c r="B148" i="28"/>
  <c r="C112" i="27"/>
  <c r="M148" i="29"/>
  <c r="O112" i="27"/>
  <c r="Q148" i="29"/>
  <c r="E149" i="29"/>
  <c r="F149" i="28"/>
  <c r="K113" i="27"/>
  <c r="L149" i="28"/>
  <c r="M149" i="29"/>
  <c r="N149" i="28"/>
  <c r="O113" i="27"/>
  <c r="Q149" i="29"/>
  <c r="O114" i="27"/>
  <c r="P114" i="27"/>
  <c r="Q114" i="27"/>
  <c r="F115" i="27"/>
  <c r="J115" i="27"/>
  <c r="K115" i="27"/>
  <c r="L115" i="27"/>
  <c r="M115" i="27"/>
  <c r="N115" i="27"/>
  <c r="O115" i="27"/>
  <c r="B150" i="28"/>
  <c r="L116" i="27"/>
  <c r="M150" i="29"/>
  <c r="N150" i="28"/>
  <c r="O116" i="27"/>
  <c r="B117" i="27"/>
  <c r="C117" i="27"/>
  <c r="D117" i="27"/>
  <c r="E117" i="27"/>
  <c r="F117" i="27"/>
  <c r="G117" i="27"/>
  <c r="H117" i="27"/>
  <c r="I117" i="27"/>
  <c r="J117" i="27"/>
  <c r="K117" i="27"/>
  <c r="M117" i="27"/>
  <c r="N118" i="27"/>
  <c r="O118" i="27"/>
  <c r="P118" i="27"/>
  <c r="Q118" i="27"/>
  <c r="C119" i="27"/>
  <c r="D119" i="27"/>
  <c r="E151" i="29"/>
  <c r="G119" i="27"/>
  <c r="H151" i="28"/>
  <c r="J151" i="28"/>
  <c r="K119" i="27"/>
  <c r="O119" i="27"/>
  <c r="F120" i="27"/>
  <c r="J120" i="27"/>
  <c r="L120" i="27"/>
  <c r="M120" i="27"/>
  <c r="N120" i="27"/>
  <c r="O120" i="27"/>
  <c r="P120" i="27"/>
  <c r="Q120" i="27"/>
  <c r="D121" i="27"/>
  <c r="E121" i="27"/>
  <c r="F121" i="27"/>
  <c r="G121" i="27"/>
  <c r="H121" i="27"/>
  <c r="I121" i="27"/>
  <c r="J121" i="27"/>
  <c r="K121" i="27"/>
  <c r="M121" i="27"/>
  <c r="Q121" i="27"/>
  <c r="E153" i="29"/>
  <c r="F153" i="28"/>
  <c r="G153" i="29"/>
  <c r="I153" i="29"/>
  <c r="K153" i="29"/>
  <c r="L153" i="28"/>
  <c r="M153" i="29"/>
  <c r="P153" i="28"/>
  <c r="Q124" i="27"/>
  <c r="D124" i="27"/>
  <c r="M154" i="27"/>
  <c r="D125" i="27"/>
  <c r="C126" i="27"/>
  <c r="E126" i="27"/>
  <c r="G126" i="27"/>
  <c r="K126" i="27"/>
  <c r="L126" i="27"/>
  <c r="M126" i="27"/>
  <c r="C128" i="27"/>
  <c r="G128" i="27"/>
  <c r="K128" i="27"/>
  <c r="C129" i="27"/>
  <c r="D129" i="27"/>
  <c r="E129" i="27"/>
  <c r="M97" i="27"/>
  <c r="Q97" i="27"/>
  <c r="I98" i="27"/>
  <c r="K98" i="27"/>
  <c r="M98" i="27"/>
  <c r="M99" i="27"/>
  <c r="O99" i="27"/>
  <c r="E105" i="27"/>
  <c r="G105" i="27"/>
  <c r="I105" i="27"/>
  <c r="B109" i="27"/>
  <c r="J109" i="27"/>
  <c r="N109" i="27"/>
  <c r="L110" i="27"/>
  <c r="N110" i="27"/>
  <c r="O110" i="27"/>
  <c r="J111" i="27"/>
  <c r="K111" i="27"/>
  <c r="J112" i="27"/>
  <c r="L112" i="27"/>
  <c r="N112" i="27"/>
  <c r="N113" i="27"/>
  <c r="L114" i="27"/>
  <c r="N114" i="27"/>
  <c r="B115" i="27"/>
  <c r="C115" i="27"/>
  <c r="D115" i="27"/>
  <c r="H116" i="27"/>
  <c r="J116" i="27"/>
  <c r="K116" i="27"/>
  <c r="L117" i="27"/>
  <c r="N117" i="27"/>
  <c r="O117" i="27"/>
  <c r="P117" i="27"/>
  <c r="L118" i="27"/>
  <c r="K120" i="27"/>
  <c r="L121" i="27"/>
  <c r="N121" i="27"/>
  <c r="O121" i="27"/>
  <c r="P121" i="27"/>
  <c r="C124" i="27"/>
  <c r="E124" i="27"/>
  <c r="E125" i="27"/>
  <c r="K125" i="27"/>
  <c r="O126" i="27"/>
  <c r="E127" i="27"/>
  <c r="E136" i="27"/>
  <c r="E138" i="27"/>
  <c r="E140" i="27"/>
  <c r="E141" i="27"/>
  <c r="I145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F72" i="26"/>
  <c r="G64" i="26"/>
  <c r="H64" i="26"/>
  <c r="J64" i="26"/>
  <c r="K64" i="26"/>
  <c r="J51" i="26"/>
  <c r="B66" i="26"/>
  <c r="H66" i="26"/>
  <c r="B67" i="26"/>
  <c r="D67" i="26"/>
  <c r="F67" i="26"/>
  <c r="H67" i="26"/>
  <c r="J67" i="26"/>
  <c r="L67" i="26"/>
  <c r="N67" i="26"/>
  <c r="P67" i="26"/>
  <c r="B68" i="26"/>
  <c r="D68" i="26"/>
  <c r="N68" i="26"/>
  <c r="P68" i="26"/>
  <c r="C57" i="26"/>
  <c r="I57" i="26"/>
  <c r="K57" i="26"/>
  <c r="M57" i="26"/>
  <c r="O57" i="26"/>
  <c r="Q57" i="26"/>
  <c r="Q74" i="26" s="1"/>
  <c r="Q171" i="6" s="1"/>
  <c r="E58" i="26"/>
  <c r="E75" i="26" s="1"/>
  <c r="E172" i="6" s="1"/>
  <c r="G58" i="26"/>
  <c r="G75" i="26" s="1"/>
  <c r="G172" i="6" s="1"/>
  <c r="M58" i="26"/>
  <c r="Q58" i="26"/>
  <c r="C59" i="26"/>
  <c r="E59" i="26"/>
  <c r="G59" i="26"/>
  <c r="I59" i="26"/>
  <c r="I76" i="26" s="1"/>
  <c r="I173" i="6" s="1"/>
  <c r="K59" i="26"/>
  <c r="K76" i="26" s="1"/>
  <c r="M59" i="26"/>
  <c r="M76" i="26" s="1"/>
  <c r="O59" i="26"/>
  <c r="Q59" i="26"/>
  <c r="B62" i="26"/>
  <c r="J62" i="26"/>
  <c r="P62" i="26"/>
  <c r="B63" i="26"/>
  <c r="P64" i="26"/>
  <c r="B71" i="26"/>
  <c r="F71" i="26"/>
  <c r="J71" i="26"/>
  <c r="B72" i="26"/>
  <c r="M74" i="26"/>
  <c r="B130" i="25"/>
  <c r="I130" i="25"/>
  <c r="J130" i="25"/>
  <c r="K130" i="25"/>
  <c r="C182" i="25"/>
  <c r="E182" i="25"/>
  <c r="F182" i="25"/>
  <c r="G182" i="25"/>
  <c r="I182" i="25"/>
  <c r="J182" i="25"/>
  <c r="K182" i="25"/>
  <c r="M182" i="25"/>
  <c r="B183" i="25"/>
  <c r="E183" i="25"/>
  <c r="N132" i="25"/>
  <c r="O132" i="25"/>
  <c r="Q132" i="25"/>
  <c r="B133" i="25"/>
  <c r="C133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E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E139" i="25"/>
  <c r="F59" i="22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O192" i="25"/>
  <c r="Q144" i="25"/>
  <c r="E145" i="25"/>
  <c r="H145" i="25"/>
  <c r="I145" i="25"/>
  <c r="K145" i="25"/>
  <c r="L193" i="25"/>
  <c r="M145" i="25"/>
  <c r="N145" i="25"/>
  <c r="O145" i="25"/>
  <c r="P193" i="25"/>
  <c r="Q145" i="25"/>
  <c r="B146" i="25"/>
  <c r="C194" i="25"/>
  <c r="D194" i="25"/>
  <c r="E146" i="25"/>
  <c r="H146" i="25"/>
  <c r="J194" i="25"/>
  <c r="K194" i="25"/>
  <c r="M146" i="25"/>
  <c r="Q146" i="25"/>
  <c r="E147" i="25"/>
  <c r="F195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J149" i="25"/>
  <c r="K149" i="25"/>
  <c r="L197" i="25"/>
  <c r="M149" i="25"/>
  <c r="P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C156" i="25"/>
  <c r="D156" i="25"/>
  <c r="F156" i="25"/>
  <c r="G156" i="25"/>
  <c r="H156" i="25"/>
  <c r="I156" i="25"/>
  <c r="J156" i="25"/>
  <c r="K156" i="25"/>
  <c r="L156" i="25"/>
  <c r="M156" i="25"/>
  <c r="N156" i="25"/>
  <c r="O156" i="25"/>
  <c r="P156" i="25"/>
  <c r="E159" i="25"/>
  <c r="I159" i="25"/>
  <c r="K159" i="25"/>
  <c r="L159" i="25"/>
  <c r="M159" i="25"/>
  <c r="N159" i="25"/>
  <c r="O159" i="25"/>
  <c r="P159" i="25"/>
  <c r="Q159" i="25"/>
  <c r="D60" i="22"/>
  <c r="F60" i="22"/>
  <c r="H60" i="22"/>
  <c r="J60" i="22"/>
  <c r="L60" i="22"/>
  <c r="N60" i="22"/>
  <c r="P60" i="22"/>
  <c r="C163" i="25"/>
  <c r="D203" i="25"/>
  <c r="E203" i="25"/>
  <c r="F163" i="25"/>
  <c r="G163" i="25"/>
  <c r="H203" i="25"/>
  <c r="I203" i="25"/>
  <c r="K163" i="25"/>
  <c r="L163" i="25"/>
  <c r="M20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G165" i="25"/>
  <c r="H165" i="25"/>
  <c r="K165" i="25"/>
  <c r="M205" i="25"/>
  <c r="O165" i="25"/>
  <c r="P165" i="25"/>
  <c r="Q205" i="25"/>
  <c r="C166" i="25"/>
  <c r="D206" i="25"/>
  <c r="F166" i="25"/>
  <c r="G166" i="25"/>
  <c r="K166" i="25"/>
  <c r="M166" i="25"/>
  <c r="O166" i="25"/>
  <c r="P166" i="25"/>
  <c r="B170" i="25"/>
  <c r="F170" i="25"/>
  <c r="K170" i="25"/>
  <c r="L170" i="25"/>
  <c r="M170" i="25"/>
  <c r="N170" i="25"/>
  <c r="O170" i="25"/>
  <c r="P170" i="25"/>
  <c r="Q170" i="25"/>
  <c r="C209" i="25"/>
  <c r="D171" i="25"/>
  <c r="E209" i="25"/>
  <c r="H209" i="25"/>
  <c r="I209" i="25"/>
  <c r="J209" i="25"/>
  <c r="K209" i="25"/>
  <c r="N209" i="25"/>
  <c r="O209" i="25"/>
  <c r="B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175" i="25"/>
  <c r="F175" i="25"/>
  <c r="H175" i="25"/>
  <c r="I175" i="25"/>
  <c r="J175" i="25"/>
  <c r="N175" i="25"/>
  <c r="B61" i="22"/>
  <c r="D61" i="22"/>
  <c r="F61" i="22"/>
  <c r="H61" i="22"/>
  <c r="J61" i="22"/>
  <c r="L61" i="22"/>
  <c r="N61" i="22"/>
  <c r="N114" i="6" s="1"/>
  <c r="P61" i="22"/>
  <c r="P78" i="22" s="1"/>
  <c r="M130" i="25"/>
  <c r="N130" i="25"/>
  <c r="O130" i="25"/>
  <c r="Q130" i="25"/>
  <c r="B131" i="25"/>
  <c r="K131" i="25"/>
  <c r="M131" i="25"/>
  <c r="Q131" i="25"/>
  <c r="B132" i="25"/>
  <c r="C132" i="25"/>
  <c r="E132" i="25"/>
  <c r="F132" i="25"/>
  <c r="G132" i="25"/>
  <c r="I132" i="25"/>
  <c r="J132" i="25"/>
  <c r="K132" i="25"/>
  <c r="M132" i="25"/>
  <c r="I135" i="25"/>
  <c r="J135" i="25"/>
  <c r="K135" i="25"/>
  <c r="M135" i="25"/>
  <c r="N135" i="25"/>
  <c r="O135" i="25"/>
  <c r="Q135" i="25"/>
  <c r="B140" i="25"/>
  <c r="F140" i="25"/>
  <c r="O144" i="25"/>
  <c r="P144" i="25"/>
  <c r="B145" i="25"/>
  <c r="C145" i="25"/>
  <c r="D145" i="25"/>
  <c r="F145" i="25"/>
  <c r="G145" i="25"/>
  <c r="J145" i="25"/>
  <c r="J146" i="25"/>
  <c r="K146" i="25"/>
  <c r="L146" i="25"/>
  <c r="N146" i="25"/>
  <c r="O146" i="25"/>
  <c r="P146" i="25"/>
  <c r="B147" i="25"/>
  <c r="C147" i="25"/>
  <c r="D147" i="25"/>
  <c r="F147" i="25"/>
  <c r="G147" i="25"/>
  <c r="C149" i="25"/>
  <c r="Q149" i="25"/>
  <c r="M151" i="25"/>
  <c r="B153" i="25"/>
  <c r="C153" i="25"/>
  <c r="Q153" i="25"/>
  <c r="E156" i="25"/>
  <c r="Q156" i="25"/>
  <c r="B159" i="25"/>
  <c r="C159" i="25"/>
  <c r="D159" i="25"/>
  <c r="F159" i="25"/>
  <c r="G159" i="25"/>
  <c r="H159" i="25"/>
  <c r="J159" i="25"/>
  <c r="I163" i="25"/>
  <c r="M163" i="25"/>
  <c r="M164" i="25"/>
  <c r="Q164" i="25"/>
  <c r="D165" i="25"/>
  <c r="E165" i="25"/>
  <c r="I165" i="25"/>
  <c r="M165" i="25"/>
  <c r="D166" i="25"/>
  <c r="E166" i="25"/>
  <c r="H166" i="25"/>
  <c r="I166" i="25"/>
  <c r="L166" i="25"/>
  <c r="Q166" i="25"/>
  <c r="C170" i="25"/>
  <c r="D170" i="25"/>
  <c r="E170" i="25"/>
  <c r="G170" i="25"/>
  <c r="H170" i="25"/>
  <c r="I170" i="25"/>
  <c r="J170" i="25"/>
  <c r="E171" i="25"/>
  <c r="I171" i="25"/>
  <c r="J171" i="25"/>
  <c r="K171" i="25"/>
  <c r="L171" i="25"/>
  <c r="M171" i="25"/>
  <c r="N171" i="25"/>
  <c r="O171" i="25"/>
  <c r="P171" i="25"/>
  <c r="Q171" i="25"/>
  <c r="C174" i="25"/>
  <c r="D174" i="25"/>
  <c r="E174" i="25"/>
  <c r="K175" i="25"/>
  <c r="L175" i="25"/>
  <c r="M175" i="25"/>
  <c r="O175" i="25"/>
  <c r="P175" i="25"/>
  <c r="Q175" i="25"/>
  <c r="B181" i="25"/>
  <c r="I181" i="25"/>
  <c r="J181" i="25"/>
  <c r="K181" i="25"/>
  <c r="M181" i="25"/>
  <c r="N181" i="25"/>
  <c r="O181" i="25"/>
  <c r="Q181" i="25"/>
  <c r="B182" i="25"/>
  <c r="Q182" i="25"/>
  <c r="C183" i="25"/>
  <c r="F183" i="25"/>
  <c r="G183" i="25"/>
  <c r="I183" i="25"/>
  <c r="J183" i="25"/>
  <c r="K183" i="25"/>
  <c r="M183" i="25"/>
  <c r="O183" i="25"/>
  <c r="Q183" i="25"/>
  <c r="B184" i="25"/>
  <c r="C184" i="25"/>
  <c r="E186" i="25"/>
  <c r="I186" i="25"/>
  <c r="J186" i="25"/>
  <c r="K186" i="25"/>
  <c r="M186" i="25"/>
  <c r="N186" i="25"/>
  <c r="O186" i="25"/>
  <c r="Q186" i="25"/>
  <c r="C189" i="25"/>
  <c r="E189" i="25"/>
  <c r="G189" i="25"/>
  <c r="I189" i="25"/>
  <c r="O189" i="25"/>
  <c r="P192" i="25"/>
  <c r="Q192" i="25"/>
  <c r="B193" i="25"/>
  <c r="C193" i="25"/>
  <c r="D193" i="25"/>
  <c r="E193" i="25"/>
  <c r="F193" i="25"/>
  <c r="G193" i="25"/>
  <c r="H193" i="25"/>
  <c r="I193" i="25"/>
  <c r="J193" i="25"/>
  <c r="K193" i="25"/>
  <c r="L194" i="25"/>
  <c r="M194" i="25"/>
  <c r="N194" i="25"/>
  <c r="O194" i="25"/>
  <c r="P194" i="25"/>
  <c r="Q194" i="25"/>
  <c r="B195" i="25"/>
  <c r="C195" i="25"/>
  <c r="D195" i="25"/>
  <c r="E195" i="25"/>
  <c r="G195" i="25"/>
  <c r="H195" i="25"/>
  <c r="I195" i="25"/>
  <c r="J195" i="25"/>
  <c r="L195" i="25"/>
  <c r="J197" i="25"/>
  <c r="K197" i="25"/>
  <c r="M197" i="25"/>
  <c r="Q197" i="25"/>
  <c r="Q203" i="25"/>
  <c r="D204" i="25"/>
  <c r="M204" i="25"/>
  <c r="Q204" i="25"/>
  <c r="D205" i="25"/>
  <c r="E205" i="25"/>
  <c r="I205" i="25"/>
  <c r="E206" i="25"/>
  <c r="H206" i="25"/>
  <c r="I206" i="25"/>
  <c r="L206" i="25"/>
  <c r="Q206" i="25"/>
  <c r="L209" i="25"/>
  <c r="M209" i="25"/>
  <c r="P209" i="25"/>
  <c r="Q209" i="25"/>
  <c r="E211" i="25"/>
  <c r="I211" i="25"/>
  <c r="J211" i="25"/>
  <c r="K211" i="25"/>
  <c r="L211" i="25"/>
  <c r="M211" i="25"/>
  <c r="N211" i="25"/>
  <c r="O211" i="25"/>
  <c r="P211" i="25"/>
  <c r="Q211" i="25"/>
  <c r="I72" i="22"/>
  <c r="K72" i="22"/>
  <c r="M72" i="22"/>
  <c r="P133" i="24"/>
  <c r="B130" i="24"/>
  <c r="D130" i="24"/>
  <c r="F130" i="24"/>
  <c r="H130" i="24"/>
  <c r="G131" i="24"/>
  <c r="H131" i="24"/>
  <c r="I131" i="24"/>
  <c r="P131" i="24"/>
  <c r="Q131" i="24"/>
  <c r="O132" i="24"/>
  <c r="P132" i="24"/>
  <c r="Q132" i="24"/>
  <c r="C133" i="24"/>
  <c r="D133" i="24"/>
  <c r="E133" i="24"/>
  <c r="I134" i="24"/>
  <c r="J134" i="24"/>
  <c r="K134" i="24"/>
  <c r="N134" i="24"/>
  <c r="O134" i="24"/>
  <c r="P134" i="24"/>
  <c r="Q134" i="24"/>
  <c r="E136" i="24"/>
  <c r="O136" i="24"/>
  <c r="P136" i="24"/>
  <c r="Q136" i="24"/>
  <c r="B137" i="24"/>
  <c r="C137" i="24"/>
  <c r="D137" i="24"/>
  <c r="I137" i="24"/>
  <c r="J137" i="24"/>
  <c r="K137" i="24"/>
  <c r="N137" i="24"/>
  <c r="O137" i="24"/>
  <c r="P137" i="24"/>
  <c r="Q137" i="24"/>
  <c r="N138" i="24"/>
  <c r="O138" i="24"/>
  <c r="P138" i="24"/>
  <c r="Q138" i="24"/>
  <c r="D139" i="24"/>
  <c r="H139" i="24"/>
  <c r="J139" i="24"/>
  <c r="C140" i="24"/>
  <c r="D140" i="24"/>
  <c r="E140" i="24"/>
  <c r="N140" i="24"/>
  <c r="O140" i="24"/>
  <c r="P140" i="24"/>
  <c r="Q140" i="24"/>
  <c r="B144" i="24"/>
  <c r="D157" i="24"/>
  <c r="H158" i="24"/>
  <c r="J145" i="24"/>
  <c r="L145" i="24"/>
  <c r="Q73" i="22"/>
  <c r="B145" i="24"/>
  <c r="M145" i="24"/>
  <c r="P145" i="24"/>
  <c r="H146" i="24"/>
  <c r="J146" i="24"/>
  <c r="F147" i="24"/>
  <c r="G147" i="24"/>
  <c r="H147" i="24"/>
  <c r="M148" i="24"/>
  <c r="N148" i="24"/>
  <c r="O148" i="24"/>
  <c r="L149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J152" i="24"/>
  <c r="C153" i="24"/>
  <c r="D153" i="24"/>
  <c r="E153" i="24"/>
  <c r="G153" i="24"/>
  <c r="I153" i="24"/>
  <c r="K153" i="24"/>
  <c r="M153" i="24"/>
  <c r="N153" i="24"/>
  <c r="O153" i="24"/>
  <c r="P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G157" i="24"/>
  <c r="H157" i="24"/>
  <c r="M157" i="24"/>
  <c r="O157" i="24"/>
  <c r="Q157" i="24"/>
  <c r="B158" i="24"/>
  <c r="M159" i="24"/>
  <c r="O159" i="24"/>
  <c r="P159" i="24"/>
  <c r="Q159" i="24"/>
  <c r="E74" i="22"/>
  <c r="G74" i="22"/>
  <c r="J164" i="24"/>
  <c r="L164" i="24"/>
  <c r="H163" i="24"/>
  <c r="K163" i="24"/>
  <c r="L163" i="24"/>
  <c r="M163" i="24"/>
  <c r="N163" i="24"/>
  <c r="O163" i="24"/>
  <c r="P163" i="24"/>
  <c r="Q163" i="24"/>
  <c r="M164" i="24"/>
  <c r="N164" i="24"/>
  <c r="O164" i="24"/>
  <c r="P164" i="24"/>
  <c r="Q164" i="24"/>
  <c r="G165" i="24"/>
  <c r="H165" i="24"/>
  <c r="I165" i="24"/>
  <c r="J165" i="24"/>
  <c r="K165" i="24"/>
  <c r="L165" i="24"/>
  <c r="M165" i="24"/>
  <c r="P165" i="24"/>
  <c r="F166" i="24"/>
  <c r="G166" i="24"/>
  <c r="H166" i="24"/>
  <c r="K166" i="24"/>
  <c r="L166" i="24"/>
  <c r="M166" i="24"/>
  <c r="N166" i="24"/>
  <c r="O166" i="24"/>
  <c r="P166" i="24"/>
  <c r="Q166" i="24"/>
  <c r="P207" i="24"/>
  <c r="Q167" i="24"/>
  <c r="F168" i="24"/>
  <c r="G168" i="24"/>
  <c r="H168" i="24"/>
  <c r="K168" i="24"/>
  <c r="L168" i="24"/>
  <c r="M168" i="24"/>
  <c r="O168" i="24"/>
  <c r="M169" i="24"/>
  <c r="P169" i="24"/>
  <c r="Q169" i="24"/>
  <c r="K170" i="24"/>
  <c r="M170" i="24"/>
  <c r="O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F172" i="24"/>
  <c r="G172" i="24"/>
  <c r="H172" i="24"/>
  <c r="J172" i="24"/>
  <c r="K172" i="24"/>
  <c r="L172" i="24"/>
  <c r="N172" i="24"/>
  <c r="O172" i="24"/>
  <c r="P172" i="24"/>
  <c r="Q172" i="24"/>
  <c r="K173" i="24"/>
  <c r="M173" i="24"/>
  <c r="N173" i="24"/>
  <c r="O173" i="24"/>
  <c r="P173" i="24"/>
  <c r="Q173" i="24"/>
  <c r="M174" i="24"/>
  <c r="P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N131" i="24"/>
  <c r="D132" i="24"/>
  <c r="H132" i="24"/>
  <c r="N133" i="24"/>
  <c r="B136" i="24"/>
  <c r="D136" i="24"/>
  <c r="F136" i="24"/>
  <c r="H136" i="24"/>
  <c r="J136" i="24"/>
  <c r="N136" i="24"/>
  <c r="F137" i="24"/>
  <c r="H137" i="24"/>
  <c r="N145" i="24"/>
  <c r="B146" i="24"/>
  <c r="D146" i="24"/>
  <c r="F146" i="24"/>
  <c r="B149" i="24"/>
  <c r="L150" i="24"/>
  <c r="N150" i="24"/>
  <c r="L152" i="24"/>
  <c r="N152" i="24"/>
  <c r="B153" i="24"/>
  <c r="F153" i="24"/>
  <c r="H153" i="24"/>
  <c r="J153" i="24"/>
  <c r="L153" i="24"/>
  <c r="F157" i="24"/>
  <c r="L157" i="24"/>
  <c r="N157" i="24"/>
  <c r="L159" i="24"/>
  <c r="N159" i="24"/>
  <c r="F163" i="24"/>
  <c r="G163" i="24"/>
  <c r="F164" i="24"/>
  <c r="G164" i="24"/>
  <c r="K164" i="24"/>
  <c r="N165" i="24"/>
  <c r="O165" i="24"/>
  <c r="K167" i="24"/>
  <c r="L167" i="24"/>
  <c r="N167" i="24"/>
  <c r="O167" i="24"/>
  <c r="N168" i="24"/>
  <c r="F169" i="24"/>
  <c r="K169" i="24"/>
  <c r="L169" i="24"/>
  <c r="N169" i="24"/>
  <c r="O169" i="24"/>
  <c r="N170" i="24"/>
  <c r="K174" i="24"/>
  <c r="N174" i="24"/>
  <c r="O174" i="24"/>
  <c r="F175" i="24"/>
  <c r="B180" i="24"/>
  <c r="E135" i="23"/>
  <c r="F180" i="24"/>
  <c r="J180" i="24"/>
  <c r="B181" i="24"/>
  <c r="F181" i="24"/>
  <c r="J181" i="24"/>
  <c r="K130" i="23"/>
  <c r="L130" i="23"/>
  <c r="N181" i="24"/>
  <c r="O130" i="23"/>
  <c r="P130" i="23"/>
  <c r="B182" i="24"/>
  <c r="I131" i="23"/>
  <c r="J182" i="24"/>
  <c r="K131" i="23"/>
  <c r="L131" i="23"/>
  <c r="M131" i="23"/>
  <c r="N182" i="24"/>
  <c r="O182" i="23"/>
  <c r="P131" i="23"/>
  <c r="Q131" i="23"/>
  <c r="B183" i="24"/>
  <c r="E132" i="23"/>
  <c r="F183" i="24"/>
  <c r="I132" i="23"/>
  <c r="J183" i="24"/>
  <c r="K132" i="23"/>
  <c r="L132" i="23"/>
  <c r="N132" i="23"/>
  <c r="O132" i="23"/>
  <c r="P132" i="23"/>
  <c r="Q132" i="23"/>
  <c r="B184" i="24"/>
  <c r="F184" i="24"/>
  <c r="J184" i="24"/>
  <c r="K133" i="23"/>
  <c r="L133" i="23"/>
  <c r="M184" i="23"/>
  <c r="N184" i="24"/>
  <c r="O133" i="23"/>
  <c r="P133" i="23"/>
  <c r="B185" i="25"/>
  <c r="G134" i="23"/>
  <c r="I134" i="23"/>
  <c r="K134" i="23"/>
  <c r="M134" i="23"/>
  <c r="B186" i="24"/>
  <c r="C186" i="23"/>
  <c r="J186" i="24"/>
  <c r="L135" i="23"/>
  <c r="M186" i="23"/>
  <c r="N186" i="24"/>
  <c r="P135" i="23"/>
  <c r="B187" i="25"/>
  <c r="I136" i="23"/>
  <c r="K136" i="23"/>
  <c r="M136" i="23"/>
  <c r="O136" i="23"/>
  <c r="Q136" i="23"/>
  <c r="F137" i="23"/>
  <c r="G137" i="23"/>
  <c r="H137" i="23"/>
  <c r="I137" i="23"/>
  <c r="J137" i="23"/>
  <c r="K137" i="23"/>
  <c r="L137" i="23"/>
  <c r="M137" i="23"/>
  <c r="N137" i="23"/>
  <c r="Q137" i="23"/>
  <c r="K138" i="23"/>
  <c r="L138" i="23"/>
  <c r="M138" i="23"/>
  <c r="N138" i="23"/>
  <c r="O138" i="23"/>
  <c r="P138" i="23"/>
  <c r="Q138" i="23"/>
  <c r="C188" i="23"/>
  <c r="E188" i="23"/>
  <c r="G188" i="23"/>
  <c r="I139" i="23"/>
  <c r="K139" i="23"/>
  <c r="M188" i="23"/>
  <c r="F189" i="24"/>
  <c r="J189" i="24"/>
  <c r="L140" i="23"/>
  <c r="O140" i="23"/>
  <c r="P140" i="23"/>
  <c r="Q140" i="23"/>
  <c r="B149" i="23"/>
  <c r="C149" i="23"/>
  <c r="I158" i="23"/>
  <c r="M144" i="23"/>
  <c r="N144" i="23"/>
  <c r="B192" i="24"/>
  <c r="J192" i="24"/>
  <c r="P144" i="23"/>
  <c r="Q144" i="23"/>
  <c r="D145" i="23"/>
  <c r="E145" i="23"/>
  <c r="Q145" i="23"/>
  <c r="B194" i="24"/>
  <c r="F194" i="24"/>
  <c r="M146" i="23"/>
  <c r="P146" i="23"/>
  <c r="B195" i="24"/>
  <c r="C195" i="23"/>
  <c r="J195" i="24"/>
  <c r="K147" i="23"/>
  <c r="N195" i="24"/>
  <c r="O147" i="23"/>
  <c r="P147" i="23"/>
  <c r="Q147" i="23"/>
  <c r="O148" i="23"/>
  <c r="Q148" i="23"/>
  <c r="B197" i="24"/>
  <c r="J197" i="24"/>
  <c r="K149" i="23"/>
  <c r="O149" i="23"/>
  <c r="P149" i="23"/>
  <c r="Q149" i="23"/>
  <c r="C150" i="23"/>
  <c r="E150" i="23"/>
  <c r="Q150" i="23"/>
  <c r="D151" i="23"/>
  <c r="J151" i="23"/>
  <c r="K151" i="23"/>
  <c r="L151" i="23"/>
  <c r="M151" i="23"/>
  <c r="N151" i="23"/>
  <c r="P151" i="23"/>
  <c r="D152" i="23"/>
  <c r="P152" i="23"/>
  <c r="Q152" i="23"/>
  <c r="D153" i="23"/>
  <c r="E153" i="23"/>
  <c r="F153" i="23"/>
  <c r="H153" i="23"/>
  <c r="L153" i="23"/>
  <c r="N153" i="23"/>
  <c r="P153" i="23"/>
  <c r="Q153" i="23"/>
  <c r="B154" i="23"/>
  <c r="C199" i="23"/>
  <c r="E154" i="23"/>
  <c r="G154" i="23"/>
  <c r="I154" i="23"/>
  <c r="J154" i="23"/>
  <c r="K154" i="23"/>
  <c r="M154" i="23"/>
  <c r="N154" i="23"/>
  <c r="Q154" i="23"/>
  <c r="O155" i="23"/>
  <c r="P155" i="23"/>
  <c r="Q155" i="23"/>
  <c r="C156" i="23"/>
  <c r="D156" i="23"/>
  <c r="E156" i="23"/>
  <c r="P156" i="23"/>
  <c r="C200" i="23"/>
  <c r="J157" i="23"/>
  <c r="K157" i="23"/>
  <c r="Q157" i="23"/>
  <c r="B158" i="23"/>
  <c r="B159" i="23"/>
  <c r="C159" i="23"/>
  <c r="D159" i="23"/>
  <c r="E159" i="23"/>
  <c r="O159" i="23"/>
  <c r="Q159" i="23"/>
  <c r="F202" i="24"/>
  <c r="G164" i="23"/>
  <c r="I164" i="23"/>
  <c r="K174" i="23"/>
  <c r="L202" i="24"/>
  <c r="N202" i="24"/>
  <c r="J163" i="23"/>
  <c r="O203" i="23"/>
  <c r="B204" i="24"/>
  <c r="C164" i="23"/>
  <c r="E164" i="23"/>
  <c r="F164" i="23"/>
  <c r="J204" i="24"/>
  <c r="K204" i="23"/>
  <c r="B205" i="24"/>
  <c r="C165" i="23"/>
  <c r="E205" i="23"/>
  <c r="F165" i="23"/>
  <c r="I165" i="23"/>
  <c r="K205" i="23"/>
  <c r="M205" i="23"/>
  <c r="N205" i="24"/>
  <c r="B206" i="24"/>
  <c r="J206" i="24"/>
  <c r="K166" i="23"/>
  <c r="N206" i="24"/>
  <c r="Q166" i="23"/>
  <c r="E207" i="23"/>
  <c r="F207" i="25"/>
  <c r="Q168" i="23"/>
  <c r="C169" i="23"/>
  <c r="D169" i="23"/>
  <c r="E169" i="23"/>
  <c r="F169" i="23"/>
  <c r="O169" i="23"/>
  <c r="Q169" i="23"/>
  <c r="B170" i="23"/>
  <c r="C170" i="23"/>
  <c r="D170" i="23"/>
  <c r="E170" i="23"/>
  <c r="F170" i="23"/>
  <c r="Q170" i="23"/>
  <c r="B209" i="24"/>
  <c r="E209" i="23"/>
  <c r="J209" i="24"/>
  <c r="K209" i="23"/>
  <c r="M209" i="23"/>
  <c r="N209" i="24"/>
  <c r="O209" i="23"/>
  <c r="E210" i="23"/>
  <c r="I172" i="23"/>
  <c r="K172" i="23"/>
  <c r="L210" i="24"/>
  <c r="O210" i="23"/>
  <c r="C173" i="23"/>
  <c r="D173" i="23"/>
  <c r="E173" i="23"/>
  <c r="F173" i="23"/>
  <c r="O173" i="23"/>
  <c r="Q173" i="23"/>
  <c r="B174" i="23"/>
  <c r="C174" i="23"/>
  <c r="D174" i="23"/>
  <c r="E174" i="23"/>
  <c r="F174" i="23"/>
  <c r="Q174" i="23"/>
  <c r="B211" i="24"/>
  <c r="C175" i="23"/>
  <c r="F175" i="23"/>
  <c r="G175" i="23"/>
  <c r="I175" i="23"/>
  <c r="J211" i="24"/>
  <c r="N211" i="24"/>
  <c r="O211" i="23"/>
  <c r="P175" i="23"/>
  <c r="Q175" i="23"/>
  <c r="G131" i="23"/>
  <c r="O134" i="23"/>
  <c r="Q134" i="23"/>
  <c r="C135" i="23"/>
  <c r="G135" i="23"/>
  <c r="I135" i="23"/>
  <c r="K135" i="23"/>
  <c r="M135" i="23"/>
  <c r="O135" i="23"/>
  <c r="Q135" i="23"/>
  <c r="C136" i="23"/>
  <c r="E136" i="23"/>
  <c r="G136" i="23"/>
  <c r="O137" i="23"/>
  <c r="O139" i="23"/>
  <c r="K140" i="23"/>
  <c r="M140" i="23"/>
  <c r="G144" i="23"/>
  <c r="I144" i="23"/>
  <c r="J144" i="23"/>
  <c r="K144" i="23"/>
  <c r="O144" i="23"/>
  <c r="O145" i="23"/>
  <c r="Q146" i="23"/>
  <c r="B147" i="23"/>
  <c r="C147" i="23"/>
  <c r="E147" i="23"/>
  <c r="F147" i="23"/>
  <c r="G147" i="23"/>
  <c r="O150" i="23"/>
  <c r="O151" i="23"/>
  <c r="Q151" i="23"/>
  <c r="B152" i="23"/>
  <c r="C152" i="23"/>
  <c r="E152" i="23"/>
  <c r="F152" i="23"/>
  <c r="O152" i="23"/>
  <c r="B153" i="23"/>
  <c r="C153" i="23"/>
  <c r="G153" i="23"/>
  <c r="I153" i="23"/>
  <c r="J153" i="23"/>
  <c r="K153" i="23"/>
  <c r="M153" i="23"/>
  <c r="O153" i="23"/>
  <c r="O154" i="23"/>
  <c r="B156" i="23"/>
  <c r="O156" i="23"/>
  <c r="Q156" i="23"/>
  <c r="B157" i="23"/>
  <c r="C157" i="23"/>
  <c r="E157" i="23"/>
  <c r="G158" i="23"/>
  <c r="J158" i="23"/>
  <c r="K158" i="23"/>
  <c r="M158" i="23"/>
  <c r="O158" i="23"/>
  <c r="Q158" i="23"/>
  <c r="O164" i="23"/>
  <c r="Q164" i="23"/>
  <c r="E165" i="23"/>
  <c r="G165" i="23"/>
  <c r="K165" i="23"/>
  <c r="C166" i="23"/>
  <c r="E166" i="23"/>
  <c r="C167" i="23"/>
  <c r="G167" i="23"/>
  <c r="K167" i="23"/>
  <c r="O167" i="23"/>
  <c r="O170" i="23"/>
  <c r="C171" i="23"/>
  <c r="E171" i="23"/>
  <c r="G171" i="23"/>
  <c r="I171" i="23"/>
  <c r="K171" i="23"/>
  <c r="Q171" i="23"/>
  <c r="C172" i="23"/>
  <c r="E172" i="23"/>
  <c r="G172" i="23"/>
  <c r="G174" i="23"/>
  <c r="E186" i="23"/>
  <c r="G186" i="23"/>
  <c r="C187" i="23"/>
  <c r="G187" i="23"/>
  <c r="M187" i="23"/>
  <c r="C192" i="23"/>
  <c r="C194" i="23"/>
  <c r="C196" i="23"/>
  <c r="O196" i="23"/>
  <c r="C197" i="23"/>
  <c r="I197" i="23"/>
  <c r="C198" i="23"/>
  <c r="O198" i="23"/>
  <c r="O204" i="23"/>
  <c r="O205" i="23"/>
  <c r="K207" i="23"/>
  <c r="M207" i="23"/>
  <c r="O207" i="23"/>
  <c r="O64" i="22"/>
  <c r="P64" i="22"/>
  <c r="C65" i="22"/>
  <c r="D65" i="22"/>
  <c r="O66" i="22"/>
  <c r="P66" i="22"/>
  <c r="Q66" i="22"/>
  <c r="B64" i="22"/>
  <c r="C185" i="23"/>
  <c r="D64" i="22"/>
  <c r="G184" i="23"/>
  <c r="J64" i="22"/>
  <c r="M189" i="23"/>
  <c r="H65" i="22"/>
  <c r="J65" i="22"/>
  <c r="L65" i="22"/>
  <c r="M65" i="22"/>
  <c r="N65" i="22"/>
  <c r="P65" i="22"/>
  <c r="B66" i="22"/>
  <c r="D66" i="22"/>
  <c r="F66" i="22"/>
  <c r="G204" i="23"/>
  <c r="M74" i="22"/>
  <c r="P74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J59" i="22"/>
  <c r="L59" i="22"/>
  <c r="L76" i="22" s="1"/>
  <c r="P59" i="22"/>
  <c r="B60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O72" i="22"/>
  <c r="P72" i="22"/>
  <c r="Q72" i="22"/>
  <c r="C73" i="22"/>
  <c r="D73" i="22"/>
  <c r="E73" i="22"/>
  <c r="O73" i="22"/>
  <c r="P73" i="22"/>
  <c r="K74" i="22"/>
  <c r="L74" i="22"/>
  <c r="O74" i="22"/>
  <c r="Q74" i="22"/>
  <c r="E158" i="21"/>
  <c r="F158" i="21"/>
  <c r="G158" i="21"/>
  <c r="H158" i="21"/>
  <c r="I158" i="21"/>
  <c r="K158" i="21"/>
  <c r="O158" i="21"/>
  <c r="Q158" i="21"/>
  <c r="B159" i="21"/>
  <c r="C159" i="21"/>
  <c r="E159" i="21"/>
  <c r="F159" i="21"/>
  <c r="G159" i="21"/>
  <c r="H216" i="21"/>
  <c r="I216" i="21"/>
  <c r="M159" i="21"/>
  <c r="N159" i="21"/>
  <c r="O159" i="21"/>
  <c r="C160" i="21"/>
  <c r="G160" i="21"/>
  <c r="K160" i="21"/>
  <c r="M160" i="21"/>
  <c r="N160" i="21"/>
  <c r="O160" i="21"/>
  <c r="E161" i="21"/>
  <c r="F161" i="21"/>
  <c r="G161" i="21"/>
  <c r="H161" i="21"/>
  <c r="I161" i="21"/>
  <c r="J161" i="21"/>
  <c r="K161" i="21"/>
  <c r="L161" i="21"/>
  <c r="M161" i="21"/>
  <c r="O161" i="21"/>
  <c r="K162" i="21"/>
  <c r="C220" i="21"/>
  <c r="E220" i="21"/>
  <c r="G220" i="21"/>
  <c r="H220" i="21"/>
  <c r="I220" i="21"/>
  <c r="K220" i="21"/>
  <c r="L220" i="21"/>
  <c r="M220" i="21"/>
  <c r="N163" i="21"/>
  <c r="O220" i="21"/>
  <c r="P163" i="21"/>
  <c r="Q163" i="21"/>
  <c r="C221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G169" i="21"/>
  <c r="D171" i="21"/>
  <c r="E171" i="21"/>
  <c r="I171" i="21"/>
  <c r="J171" i="21"/>
  <c r="K171" i="21"/>
  <c r="L171" i="21"/>
  <c r="M171" i="21"/>
  <c r="N171" i="21"/>
  <c r="P171" i="21"/>
  <c r="Q171" i="21"/>
  <c r="B172" i="21"/>
  <c r="C172" i="21"/>
  <c r="E172" i="21"/>
  <c r="F172" i="21"/>
  <c r="H172" i="21"/>
  <c r="I172" i="21"/>
  <c r="J172" i="21"/>
  <c r="K172" i="21"/>
  <c r="L224" i="21"/>
  <c r="M224" i="21"/>
  <c r="F176" i="21"/>
  <c r="G176" i="21"/>
  <c r="H176" i="21"/>
  <c r="I176" i="21"/>
  <c r="K176" i="21"/>
  <c r="L176" i="21"/>
  <c r="N176" i="21"/>
  <c r="O176" i="21"/>
  <c r="P176" i="21"/>
  <c r="Q176" i="21"/>
  <c r="B228" i="21"/>
  <c r="C228" i="21"/>
  <c r="F228" i="21"/>
  <c r="G228" i="21"/>
  <c r="H228" i="21"/>
  <c r="I228" i="21"/>
  <c r="J228" i="21"/>
  <c r="K228" i="21"/>
  <c r="L228" i="21"/>
  <c r="M228" i="21"/>
  <c r="B178" i="21"/>
  <c r="C178" i="21"/>
  <c r="D178" i="21"/>
  <c r="E178" i="21"/>
  <c r="G178" i="21"/>
  <c r="H178" i="21"/>
  <c r="I178" i="21"/>
  <c r="J178" i="21"/>
  <c r="K178" i="21"/>
  <c r="M178" i="21"/>
  <c r="N229" i="21"/>
  <c r="O229" i="21"/>
  <c r="P229" i="21"/>
  <c r="Q229" i="21"/>
  <c r="B179" i="21"/>
  <c r="C179" i="21"/>
  <c r="N179" i="21"/>
  <c r="O179" i="21"/>
  <c r="P179" i="21"/>
  <c r="Q179" i="21"/>
  <c r="K180" i="21"/>
  <c r="B183" i="21"/>
  <c r="D183" i="21"/>
  <c r="F183" i="21"/>
  <c r="H183" i="21"/>
  <c r="I183" i="21"/>
  <c r="J183" i="21"/>
  <c r="L183" i="21"/>
  <c r="N183" i="21"/>
  <c r="P183" i="21"/>
  <c r="Q183" i="21"/>
  <c r="K185" i="21"/>
  <c r="B186" i="21"/>
  <c r="C186" i="21"/>
  <c r="D186" i="21"/>
  <c r="E186" i="21"/>
  <c r="F186" i="21"/>
  <c r="H186" i="21"/>
  <c r="I186" i="21"/>
  <c r="J186" i="21"/>
  <c r="K186" i="21"/>
  <c r="L186" i="21"/>
  <c r="M186" i="21"/>
  <c r="N186" i="21"/>
  <c r="O186" i="21"/>
  <c r="P186" i="21"/>
  <c r="Q186" i="21"/>
  <c r="C188" i="21"/>
  <c r="K188" i="21"/>
  <c r="B190" i="21"/>
  <c r="C190" i="21"/>
  <c r="D190" i="21"/>
  <c r="E190" i="21"/>
  <c r="F190" i="21"/>
  <c r="G190" i="21"/>
  <c r="H190" i="21"/>
  <c r="D235" i="21"/>
  <c r="G235" i="21"/>
  <c r="M191" i="21"/>
  <c r="N235" i="21"/>
  <c r="O235" i="21"/>
  <c r="P235" i="21"/>
  <c r="B206" i="21"/>
  <c r="D81" i="18"/>
  <c r="E206" i="21"/>
  <c r="P81" i="18"/>
  <c r="B238" i="21"/>
  <c r="C195" i="21"/>
  <c r="D238" i="21"/>
  <c r="F238" i="21"/>
  <c r="G195" i="21"/>
  <c r="H238" i="21"/>
  <c r="I195" i="21"/>
  <c r="J238" i="21"/>
  <c r="K195" i="21"/>
  <c r="M195" i="21"/>
  <c r="N238" i="21"/>
  <c r="P238" i="21"/>
  <c r="B239" i="21"/>
  <c r="D239" i="21"/>
  <c r="G196" i="21"/>
  <c r="J239" i="21"/>
  <c r="K196" i="21"/>
  <c r="L239" i="21"/>
  <c r="N239" i="21"/>
  <c r="O196" i="21"/>
  <c r="P239" i="21"/>
  <c r="Q239" i="21"/>
  <c r="B240" i="21"/>
  <c r="D240" i="21"/>
  <c r="E240" i="21"/>
  <c r="F240" i="21"/>
  <c r="G197" i="21"/>
  <c r="K197" i="21"/>
  <c r="M197" i="21"/>
  <c r="N240" i="21"/>
  <c r="O197" i="21"/>
  <c r="P240" i="21"/>
  <c r="Q240" i="21"/>
  <c r="B241" i="21"/>
  <c r="D241" i="21"/>
  <c r="F241" i="21"/>
  <c r="G198" i="21"/>
  <c r="I198" i="21"/>
  <c r="K198" i="21"/>
  <c r="M241" i="21"/>
  <c r="N241" i="21"/>
  <c r="O198" i="21"/>
  <c r="P241" i="21"/>
  <c r="N199" i="21"/>
  <c r="P199" i="21"/>
  <c r="Q199" i="21"/>
  <c r="H200" i="21"/>
  <c r="I200" i="21"/>
  <c r="N200" i="21"/>
  <c r="O200" i="21"/>
  <c r="P200" i="21"/>
  <c r="Q200" i="21"/>
  <c r="O201" i="21"/>
  <c r="P201" i="21"/>
  <c r="Q201" i="21"/>
  <c r="C202" i="21"/>
  <c r="D202" i="21"/>
  <c r="G202" i="21"/>
  <c r="H202" i="21"/>
  <c r="I202" i="21"/>
  <c r="J202" i="21"/>
  <c r="K202" i="21"/>
  <c r="L202" i="21"/>
  <c r="M202" i="21"/>
  <c r="N202" i="21"/>
  <c r="O202" i="21"/>
  <c r="P202" i="21"/>
  <c r="Q202" i="21"/>
  <c r="B203" i="21"/>
  <c r="E203" i="21"/>
  <c r="O203" i="21"/>
  <c r="P203" i="21"/>
  <c r="Q203" i="21"/>
  <c r="B204" i="21"/>
  <c r="C204" i="21"/>
  <c r="E204" i="21"/>
  <c r="O204" i="21"/>
  <c r="Q204" i="21"/>
  <c r="C205" i="21"/>
  <c r="D205" i="21"/>
  <c r="E205" i="21"/>
  <c r="F205" i="21"/>
  <c r="G205" i="21"/>
  <c r="H205" i="21"/>
  <c r="I205" i="21"/>
  <c r="K205" i="21"/>
  <c r="O205" i="21"/>
  <c r="H206" i="21"/>
  <c r="K245" i="21"/>
  <c r="N206" i="21"/>
  <c r="O206" i="21"/>
  <c r="P206" i="21"/>
  <c r="Q206" i="21"/>
  <c r="O207" i="21"/>
  <c r="P207" i="21"/>
  <c r="Q207" i="21"/>
  <c r="B208" i="21"/>
  <c r="E208" i="21"/>
  <c r="F208" i="21"/>
  <c r="G208" i="21"/>
  <c r="H208" i="21"/>
  <c r="I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Q209" i="21"/>
  <c r="B246" i="21"/>
  <c r="C210" i="21"/>
  <c r="D246" i="21"/>
  <c r="E210" i="21"/>
  <c r="G210" i="21"/>
  <c r="I210" i="21"/>
  <c r="K210" i="21"/>
  <c r="N246" i="21"/>
  <c r="O210" i="21"/>
  <c r="P246" i="21"/>
  <c r="J158" i="21"/>
  <c r="L158" i="21"/>
  <c r="M158" i="21"/>
  <c r="N158" i="21"/>
  <c r="P158" i="21"/>
  <c r="D159" i="21"/>
  <c r="H159" i="21"/>
  <c r="I159" i="21"/>
  <c r="P159" i="21"/>
  <c r="Q159" i="21"/>
  <c r="B160" i="21"/>
  <c r="D160" i="21"/>
  <c r="E160" i="21"/>
  <c r="F160" i="21"/>
  <c r="H160" i="21"/>
  <c r="I160" i="21"/>
  <c r="J160" i="21"/>
  <c r="L160" i="21"/>
  <c r="N161" i="21"/>
  <c r="P161" i="21"/>
  <c r="Q161" i="21"/>
  <c r="E163" i="21"/>
  <c r="G163" i="21"/>
  <c r="H163" i="21"/>
  <c r="I163" i="21"/>
  <c r="K163" i="21"/>
  <c r="L163" i="21"/>
  <c r="M163" i="21"/>
  <c r="P167" i="21"/>
  <c r="Q167" i="21"/>
  <c r="B171" i="21"/>
  <c r="C171" i="21"/>
  <c r="F171" i="21"/>
  <c r="G171" i="21"/>
  <c r="H171" i="21"/>
  <c r="O171" i="21"/>
  <c r="G172" i="21"/>
  <c r="L172" i="21"/>
  <c r="M172" i="21"/>
  <c r="N172" i="21"/>
  <c r="O172" i="21"/>
  <c r="P172" i="21"/>
  <c r="Q172" i="21"/>
  <c r="J176" i="21"/>
  <c r="M176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F178" i="21"/>
  <c r="F179" i="21"/>
  <c r="G179" i="21"/>
  <c r="H179" i="21"/>
  <c r="I179" i="21"/>
  <c r="J179" i="21"/>
  <c r="K179" i="21"/>
  <c r="L179" i="21"/>
  <c r="M179" i="21"/>
  <c r="C182" i="21"/>
  <c r="C183" i="21"/>
  <c r="E183" i="21"/>
  <c r="G183" i="21"/>
  <c r="K183" i="21"/>
  <c r="M183" i="21"/>
  <c r="O183" i="21"/>
  <c r="C185" i="21"/>
  <c r="G186" i="21"/>
  <c r="I190" i="21"/>
  <c r="J190" i="21"/>
  <c r="K190" i="21"/>
  <c r="L190" i="21"/>
  <c r="M190" i="21"/>
  <c r="N190" i="21"/>
  <c r="O190" i="21"/>
  <c r="P190" i="21"/>
  <c r="Q190" i="21"/>
  <c r="B191" i="21"/>
  <c r="C191" i="21"/>
  <c r="D191" i="21"/>
  <c r="E191" i="21"/>
  <c r="F191" i="21"/>
  <c r="G191" i="21"/>
  <c r="K192" i="21"/>
  <c r="B195" i="21"/>
  <c r="E195" i="21"/>
  <c r="F195" i="21"/>
  <c r="H195" i="21"/>
  <c r="J196" i="21"/>
  <c r="L196" i="21"/>
  <c r="M196" i="21"/>
  <c r="N196" i="21"/>
  <c r="N197" i="21"/>
  <c r="P197" i="21"/>
  <c r="F198" i="21"/>
  <c r="P198" i="21"/>
  <c r="Q198" i="21"/>
  <c r="B199" i="21"/>
  <c r="E199" i="21"/>
  <c r="H199" i="21"/>
  <c r="I199" i="21"/>
  <c r="B200" i="21"/>
  <c r="E200" i="21"/>
  <c r="N201" i="21"/>
  <c r="B202" i="21"/>
  <c r="E202" i="21"/>
  <c r="F202" i="21"/>
  <c r="N203" i="21"/>
  <c r="H204" i="21"/>
  <c r="N204" i="21"/>
  <c r="P204" i="21"/>
  <c r="B205" i="21"/>
  <c r="J205" i="21"/>
  <c r="L205" i="21"/>
  <c r="M205" i="21"/>
  <c r="N205" i="21"/>
  <c r="P205" i="21"/>
  <c r="Q205" i="21"/>
  <c r="N207" i="21"/>
  <c r="J209" i="21"/>
  <c r="L209" i="21"/>
  <c r="M209" i="21"/>
  <c r="N209" i="21"/>
  <c r="N210" i="21"/>
  <c r="P210" i="21"/>
  <c r="Q210" i="21"/>
  <c r="E215" i="21"/>
  <c r="G215" i="21"/>
  <c r="H215" i="21"/>
  <c r="I215" i="21"/>
  <c r="J215" i="21"/>
  <c r="K215" i="21"/>
  <c r="L215" i="21"/>
  <c r="M215" i="21"/>
  <c r="N215" i="21"/>
  <c r="O215" i="21"/>
  <c r="P215" i="21"/>
  <c r="Q215" i="21"/>
  <c r="B216" i="21"/>
  <c r="C216" i="21"/>
  <c r="D216" i="21"/>
  <c r="E216" i="21"/>
  <c r="F216" i="21"/>
  <c r="G216" i="21"/>
  <c r="M216" i="21"/>
  <c r="O216" i="21"/>
  <c r="P216" i="21"/>
  <c r="Q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E218" i="21"/>
  <c r="G218" i="21"/>
  <c r="H218" i="21"/>
  <c r="I218" i="21"/>
  <c r="J218" i="21"/>
  <c r="K218" i="21"/>
  <c r="L218" i="21"/>
  <c r="M218" i="21"/>
  <c r="N218" i="21"/>
  <c r="O218" i="21"/>
  <c r="P218" i="21"/>
  <c r="Q218" i="21"/>
  <c r="N220" i="21"/>
  <c r="P220" i="21"/>
  <c r="Q220" i="21"/>
  <c r="G224" i="21"/>
  <c r="H224" i="21"/>
  <c r="I224" i="21"/>
  <c r="J224" i="21"/>
  <c r="K224" i="21"/>
  <c r="N224" i="21"/>
  <c r="O224" i="21"/>
  <c r="P224" i="21"/>
  <c r="Q224" i="21"/>
  <c r="F227" i="21"/>
  <c r="G227" i="21"/>
  <c r="H227" i="21"/>
  <c r="I227" i="21"/>
  <c r="J227" i="21"/>
  <c r="K227" i="21"/>
  <c r="L227" i="21"/>
  <c r="M227" i="21"/>
  <c r="N227" i="21"/>
  <c r="O227" i="21"/>
  <c r="N228" i="21"/>
  <c r="O228" i="21"/>
  <c r="P228" i="21"/>
  <c r="Q228" i="21"/>
  <c r="B229" i="21"/>
  <c r="C229" i="21"/>
  <c r="D229" i="21"/>
  <c r="E229" i="21"/>
  <c r="F229" i="21"/>
  <c r="G229" i="21"/>
  <c r="H229" i="21"/>
  <c r="J229" i="21"/>
  <c r="K229" i="21"/>
  <c r="B230" i="21"/>
  <c r="C230" i="21"/>
  <c r="F230" i="21"/>
  <c r="G230" i="21"/>
  <c r="H230" i="21"/>
  <c r="I230" i="21"/>
  <c r="J230" i="21"/>
  <c r="K230" i="21"/>
  <c r="L230" i="21"/>
  <c r="M230" i="21"/>
  <c r="N230" i="21"/>
  <c r="O230" i="21"/>
  <c r="B235" i="21"/>
  <c r="C235" i="21"/>
  <c r="E235" i="21"/>
  <c r="F235" i="21"/>
  <c r="C238" i="21"/>
  <c r="E238" i="21"/>
  <c r="G238" i="21"/>
  <c r="K238" i="21"/>
  <c r="K239" i="21"/>
  <c r="M239" i="21"/>
  <c r="O239" i="21"/>
  <c r="G240" i="21"/>
  <c r="G241" i="21"/>
  <c r="Q241" i="21"/>
  <c r="G246" i="21"/>
  <c r="I246" i="21"/>
  <c r="K246" i="21"/>
  <c r="O246" i="21"/>
  <c r="Q246" i="21"/>
  <c r="H170" i="20"/>
  <c r="I170" i="20"/>
  <c r="M166" i="20"/>
  <c r="Q159" i="20"/>
  <c r="C158" i="20"/>
  <c r="C159" i="20"/>
  <c r="D159" i="20"/>
  <c r="E159" i="20"/>
  <c r="G159" i="20"/>
  <c r="H159" i="20"/>
  <c r="I159" i="20"/>
  <c r="K159" i="20"/>
  <c r="L159" i="20"/>
  <c r="M159" i="20"/>
  <c r="C161" i="20"/>
  <c r="D161" i="20"/>
  <c r="E161" i="20"/>
  <c r="C162" i="20"/>
  <c r="E162" i="20"/>
  <c r="G162" i="20"/>
  <c r="H162" i="20"/>
  <c r="I162" i="20"/>
  <c r="K162" i="20"/>
  <c r="L162" i="20"/>
  <c r="M162" i="20"/>
  <c r="C163" i="20"/>
  <c r="E163" i="20"/>
  <c r="G163" i="20"/>
  <c r="C164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E166" i="20"/>
  <c r="F166" i="20"/>
  <c r="G166" i="20"/>
  <c r="C167" i="20"/>
  <c r="D167" i="20"/>
  <c r="E167" i="20"/>
  <c r="F167" i="20"/>
  <c r="C168" i="20"/>
  <c r="G168" i="20"/>
  <c r="H168" i="20"/>
  <c r="I168" i="20"/>
  <c r="K168" i="20"/>
  <c r="L168" i="20"/>
  <c r="M168" i="20"/>
  <c r="F169" i="20"/>
  <c r="H169" i="20"/>
  <c r="I169" i="20"/>
  <c r="J169" i="20"/>
  <c r="K169" i="20"/>
  <c r="L169" i="20"/>
  <c r="M169" i="20"/>
  <c r="N169" i="20"/>
  <c r="O169" i="20"/>
  <c r="P169" i="20"/>
  <c r="Q169" i="20"/>
  <c r="B170" i="20"/>
  <c r="C170" i="20"/>
  <c r="D170" i="20"/>
  <c r="E170" i="20"/>
  <c r="F170" i="20"/>
  <c r="F171" i="20"/>
  <c r="J171" i="20"/>
  <c r="L171" i="20"/>
  <c r="M171" i="20"/>
  <c r="N171" i="20"/>
  <c r="O171" i="20"/>
  <c r="P171" i="20"/>
  <c r="Q171" i="20"/>
  <c r="C172" i="20"/>
  <c r="D172" i="20"/>
  <c r="E172" i="20"/>
  <c r="G172" i="20"/>
  <c r="E183" i="20"/>
  <c r="H176" i="20"/>
  <c r="I187" i="20"/>
  <c r="L190" i="20"/>
  <c r="M190" i="20"/>
  <c r="O176" i="20"/>
  <c r="P176" i="20"/>
  <c r="Q176" i="20"/>
  <c r="C177" i="20"/>
  <c r="D177" i="20"/>
  <c r="E177" i="20"/>
  <c r="N177" i="20"/>
  <c r="P177" i="20"/>
  <c r="D178" i="20"/>
  <c r="E178" i="20"/>
  <c r="G178" i="20"/>
  <c r="M178" i="20"/>
  <c r="P178" i="20"/>
  <c r="Q178" i="20"/>
  <c r="P179" i="20"/>
  <c r="C180" i="20"/>
  <c r="P181" i="20"/>
  <c r="Q181" i="20"/>
  <c r="C182" i="20"/>
  <c r="D182" i="20"/>
  <c r="E182" i="20"/>
  <c r="O183" i="20"/>
  <c r="P183" i="20"/>
  <c r="D184" i="20"/>
  <c r="E184" i="20"/>
  <c r="P184" i="20"/>
  <c r="Q184" i="20"/>
  <c r="B185" i="20"/>
  <c r="G185" i="20"/>
  <c r="M185" i="20"/>
  <c r="P185" i="20"/>
  <c r="Q185" i="20"/>
  <c r="B186" i="20"/>
  <c r="D186" i="20"/>
  <c r="E186" i="20"/>
  <c r="F186" i="20"/>
  <c r="G186" i="20"/>
  <c r="H186" i="20"/>
  <c r="I186" i="20"/>
  <c r="J186" i="20"/>
  <c r="K186" i="20"/>
  <c r="L186" i="20"/>
  <c r="M186" i="20"/>
  <c r="N186" i="20"/>
  <c r="Q186" i="20"/>
  <c r="Q187" i="20"/>
  <c r="C188" i="20"/>
  <c r="D188" i="20"/>
  <c r="E188" i="20"/>
  <c r="C189" i="20"/>
  <c r="D189" i="20"/>
  <c r="E189" i="20"/>
  <c r="F189" i="20"/>
  <c r="G189" i="20"/>
  <c r="L189" i="20"/>
  <c r="M189" i="20"/>
  <c r="N189" i="20"/>
  <c r="O189" i="20"/>
  <c r="Q189" i="20"/>
  <c r="B190" i="20"/>
  <c r="C190" i="20"/>
  <c r="D190" i="20"/>
  <c r="E190" i="20"/>
  <c r="N190" i="20"/>
  <c r="O190" i="20"/>
  <c r="P190" i="20"/>
  <c r="Q190" i="20"/>
  <c r="C191" i="20"/>
  <c r="P191" i="20"/>
  <c r="Q191" i="20"/>
  <c r="P201" i="20"/>
  <c r="Q98" i="18"/>
  <c r="G196" i="20"/>
  <c r="H196" i="20"/>
  <c r="K196" i="20"/>
  <c r="M196" i="20"/>
  <c r="H197" i="20"/>
  <c r="I197" i="20"/>
  <c r="J197" i="20"/>
  <c r="K197" i="20"/>
  <c r="O197" i="20"/>
  <c r="P197" i="20"/>
  <c r="Q197" i="20"/>
  <c r="E199" i="20"/>
  <c r="G199" i="20"/>
  <c r="I199" i="20"/>
  <c r="K199" i="20"/>
  <c r="M199" i="20"/>
  <c r="C203" i="20"/>
  <c r="G203" i="20"/>
  <c r="H244" i="20"/>
  <c r="L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O205" i="20"/>
  <c r="Q205" i="20"/>
  <c r="C207" i="20"/>
  <c r="D207" i="20"/>
  <c r="H207" i="20"/>
  <c r="K207" i="20"/>
  <c r="M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M209" i="20"/>
  <c r="I210" i="20"/>
  <c r="J210" i="20"/>
  <c r="K210" i="20"/>
  <c r="M210" i="20"/>
  <c r="O210" i="20"/>
  <c r="Q210" i="20"/>
  <c r="D158" i="20"/>
  <c r="E158" i="20"/>
  <c r="O158" i="20"/>
  <c r="C160" i="20"/>
  <c r="D160" i="20"/>
  <c r="E160" i="20"/>
  <c r="G160" i="20"/>
  <c r="H160" i="20"/>
  <c r="I160" i="20"/>
  <c r="K160" i="20"/>
  <c r="L160" i="20"/>
  <c r="G161" i="20"/>
  <c r="I161" i="20"/>
  <c r="K161" i="20"/>
  <c r="M161" i="20"/>
  <c r="D164" i="20"/>
  <c r="E164" i="20"/>
  <c r="G164" i="20"/>
  <c r="H164" i="20"/>
  <c r="I164" i="20"/>
  <c r="K164" i="20"/>
  <c r="L164" i="20"/>
  <c r="M164" i="20"/>
  <c r="O164" i="20"/>
  <c r="C165" i="20"/>
  <c r="D165" i="20"/>
  <c r="E165" i="20"/>
  <c r="G165" i="20"/>
  <c r="G167" i="20"/>
  <c r="H167" i="20"/>
  <c r="I167" i="20"/>
  <c r="K167" i="20"/>
  <c r="E168" i="20"/>
  <c r="C169" i="20"/>
  <c r="D169" i="20"/>
  <c r="E169" i="20"/>
  <c r="G169" i="20"/>
  <c r="G170" i="20"/>
  <c r="C171" i="20"/>
  <c r="D171" i="20"/>
  <c r="E171" i="20"/>
  <c r="G171" i="20"/>
  <c r="H171" i="20"/>
  <c r="I171" i="20"/>
  <c r="K171" i="20"/>
  <c r="L172" i="20"/>
  <c r="O172" i="20"/>
  <c r="E176" i="20"/>
  <c r="E179" i="20"/>
  <c r="H179" i="20"/>
  <c r="I179" i="20"/>
  <c r="M179" i="20"/>
  <c r="K180" i="20"/>
  <c r="O180" i="20"/>
  <c r="P180" i="20"/>
  <c r="C181" i="20"/>
  <c r="D181" i="20"/>
  <c r="E181" i="20"/>
  <c r="G181" i="20"/>
  <c r="D183" i="20"/>
  <c r="Q183" i="20"/>
  <c r="C184" i="20"/>
  <c r="D185" i="20"/>
  <c r="E185" i="20"/>
  <c r="C186" i="20"/>
  <c r="O186" i="20"/>
  <c r="P186" i="20"/>
  <c r="K187" i="20"/>
  <c r="O187" i="20"/>
  <c r="P187" i="20"/>
  <c r="P189" i="20"/>
  <c r="D191" i="20"/>
  <c r="E191" i="20"/>
  <c r="G191" i="20"/>
  <c r="C196" i="20"/>
  <c r="E196" i="20"/>
  <c r="I196" i="20"/>
  <c r="L196" i="20"/>
  <c r="M197" i="20"/>
  <c r="C201" i="20"/>
  <c r="E203" i="20"/>
  <c r="H203" i="20"/>
  <c r="I203" i="20"/>
  <c r="K203" i="20"/>
  <c r="M203" i="20"/>
  <c r="O203" i="20"/>
  <c r="P203" i="20"/>
  <c r="P205" i="20"/>
  <c r="I207" i="20"/>
  <c r="L207" i="20"/>
  <c r="C210" i="20"/>
  <c r="D210" i="20"/>
  <c r="L234" i="20"/>
  <c r="C159" i="19"/>
  <c r="D159" i="19"/>
  <c r="H166" i="19"/>
  <c r="E215" i="19"/>
  <c r="K158" i="19"/>
  <c r="M158" i="19"/>
  <c r="O215" i="20"/>
  <c r="P215" i="20"/>
  <c r="Q215" i="20"/>
  <c r="D216" i="20"/>
  <c r="E216" i="20"/>
  <c r="L216" i="20"/>
  <c r="M216" i="20"/>
  <c r="B160" i="19"/>
  <c r="E160" i="19"/>
  <c r="G217" i="19"/>
  <c r="K160" i="19"/>
  <c r="M217" i="20"/>
  <c r="N160" i="19"/>
  <c r="D218" i="20"/>
  <c r="E218" i="20"/>
  <c r="G218" i="20"/>
  <c r="H218" i="20"/>
  <c r="I218" i="20"/>
  <c r="K161" i="19"/>
  <c r="L161" i="19"/>
  <c r="P161" i="19"/>
  <c r="D219" i="21"/>
  <c r="K162" i="19"/>
  <c r="Q219" i="19"/>
  <c r="K163" i="19"/>
  <c r="L220" i="20"/>
  <c r="M220" i="20"/>
  <c r="N163" i="19"/>
  <c r="O220" i="20"/>
  <c r="P220" i="20"/>
  <c r="Q220" i="20"/>
  <c r="E164" i="19"/>
  <c r="G221" i="20"/>
  <c r="I221" i="20"/>
  <c r="I222" i="20"/>
  <c r="L222" i="21"/>
  <c r="M222" i="20"/>
  <c r="C166" i="19"/>
  <c r="E166" i="19"/>
  <c r="G166" i="19"/>
  <c r="K166" i="19"/>
  <c r="L166" i="19"/>
  <c r="N166" i="19"/>
  <c r="O166" i="19"/>
  <c r="P166" i="19"/>
  <c r="Q166" i="19"/>
  <c r="E167" i="19"/>
  <c r="G167" i="19"/>
  <c r="I167" i="19"/>
  <c r="J167" i="19"/>
  <c r="P167" i="19"/>
  <c r="C223" i="21"/>
  <c r="D223" i="21"/>
  <c r="K223" i="21"/>
  <c r="M223" i="20"/>
  <c r="O223" i="20"/>
  <c r="P223" i="21"/>
  <c r="Q223" i="20"/>
  <c r="B169" i="19"/>
  <c r="E169" i="19"/>
  <c r="L169" i="19"/>
  <c r="M169" i="19"/>
  <c r="G170" i="19"/>
  <c r="I170" i="19"/>
  <c r="J170" i="19"/>
  <c r="K170" i="19"/>
  <c r="L170" i="19"/>
  <c r="M170" i="19"/>
  <c r="N170" i="19"/>
  <c r="O170" i="19"/>
  <c r="P170" i="19"/>
  <c r="B171" i="19"/>
  <c r="C171" i="19"/>
  <c r="D171" i="19"/>
  <c r="E171" i="19"/>
  <c r="G171" i="19"/>
  <c r="H171" i="19"/>
  <c r="I171" i="19"/>
  <c r="J171" i="19"/>
  <c r="D224" i="20"/>
  <c r="K172" i="19"/>
  <c r="L172" i="19"/>
  <c r="N172" i="19"/>
  <c r="C226" i="20"/>
  <c r="E226" i="20"/>
  <c r="K176" i="19"/>
  <c r="L187" i="19"/>
  <c r="O187" i="19"/>
  <c r="P187" i="19"/>
  <c r="C176" i="19"/>
  <c r="D227" i="20"/>
  <c r="G176" i="19"/>
  <c r="H227" i="20"/>
  <c r="K227" i="20"/>
  <c r="L227" i="20"/>
  <c r="N176" i="19"/>
  <c r="C228" i="20"/>
  <c r="I228" i="19"/>
  <c r="J177" i="19"/>
  <c r="E229" i="20"/>
  <c r="F178" i="19"/>
  <c r="G178" i="19"/>
  <c r="J178" i="19"/>
  <c r="L178" i="19"/>
  <c r="N178" i="19"/>
  <c r="O178" i="19"/>
  <c r="Q229" i="20"/>
  <c r="N179" i="19"/>
  <c r="C231" i="20"/>
  <c r="D231" i="20"/>
  <c r="E231" i="20"/>
  <c r="G180" i="19"/>
  <c r="H180" i="19"/>
  <c r="I231" i="20"/>
  <c r="K231" i="20"/>
  <c r="L180" i="19"/>
  <c r="M231" i="20"/>
  <c r="O180" i="19"/>
  <c r="P180" i="19"/>
  <c r="C232" i="20"/>
  <c r="D181" i="19"/>
  <c r="E232" i="20"/>
  <c r="G232" i="21"/>
  <c r="H181" i="19"/>
  <c r="I232" i="20"/>
  <c r="M232" i="20"/>
  <c r="G182" i="19"/>
  <c r="L182" i="19"/>
  <c r="N182" i="19"/>
  <c r="P182" i="19"/>
  <c r="C183" i="19"/>
  <c r="G183" i="19"/>
  <c r="H183" i="19"/>
  <c r="I183" i="19"/>
  <c r="J183" i="19"/>
  <c r="N183" i="19"/>
  <c r="C233" i="20"/>
  <c r="G184" i="19"/>
  <c r="I233" i="19"/>
  <c r="K184" i="19"/>
  <c r="L233" i="20"/>
  <c r="M233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C187" i="19"/>
  <c r="D234" i="20"/>
  <c r="E234" i="20"/>
  <c r="G234" i="21"/>
  <c r="H187" i="19"/>
  <c r="I234" i="20"/>
  <c r="K234" i="20"/>
  <c r="M234" i="20"/>
  <c r="C188" i="19"/>
  <c r="D188" i="19"/>
  <c r="G188" i="19"/>
  <c r="K188" i="19"/>
  <c r="N188" i="19"/>
  <c r="O188" i="19"/>
  <c r="P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D190" i="19"/>
  <c r="G190" i="19"/>
  <c r="J190" i="19"/>
  <c r="K190" i="19"/>
  <c r="C235" i="20"/>
  <c r="D191" i="19"/>
  <c r="E235" i="20"/>
  <c r="F191" i="19"/>
  <c r="K235" i="20"/>
  <c r="L235" i="20"/>
  <c r="M235" i="20"/>
  <c r="N191" i="19"/>
  <c r="B237" i="21"/>
  <c r="D196" i="19"/>
  <c r="E209" i="19"/>
  <c r="F237" i="21"/>
  <c r="G196" i="19"/>
  <c r="H196" i="19"/>
  <c r="J195" i="19"/>
  <c r="K195" i="19"/>
  <c r="L195" i="19"/>
  <c r="P195" i="19"/>
  <c r="K196" i="19"/>
  <c r="L239" i="20"/>
  <c r="M239" i="20"/>
  <c r="O239" i="20"/>
  <c r="P239" i="20"/>
  <c r="Q196" i="19"/>
  <c r="B197" i="19"/>
  <c r="C197" i="19"/>
  <c r="F197" i="19"/>
  <c r="K197" i="19"/>
  <c r="L197" i="19"/>
  <c r="M240" i="19"/>
  <c r="D198" i="19"/>
  <c r="E198" i="19"/>
  <c r="G241" i="20"/>
  <c r="H241" i="20"/>
  <c r="J198" i="19"/>
  <c r="K198" i="19"/>
  <c r="L241" i="20"/>
  <c r="M241" i="20"/>
  <c r="O241" i="20"/>
  <c r="P241" i="20"/>
  <c r="L200" i="19"/>
  <c r="M200" i="19"/>
  <c r="I201" i="19"/>
  <c r="K201" i="19"/>
  <c r="L201" i="19"/>
  <c r="M201" i="19"/>
  <c r="D202" i="19"/>
  <c r="E202" i="19"/>
  <c r="G202" i="19"/>
  <c r="I202" i="19"/>
  <c r="J202" i="19"/>
  <c r="K202" i="19"/>
  <c r="L202" i="19"/>
  <c r="M202" i="19"/>
  <c r="K203" i="19"/>
  <c r="L203" i="19"/>
  <c r="M244" i="20"/>
  <c r="O244" i="20"/>
  <c r="Q244" i="20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H205" i="19"/>
  <c r="J205" i="19"/>
  <c r="K205" i="19"/>
  <c r="L205" i="19"/>
  <c r="M205" i="19"/>
  <c r="N205" i="19"/>
  <c r="E245" i="20"/>
  <c r="G206" i="19"/>
  <c r="H206" i="19"/>
  <c r="K206" i="19"/>
  <c r="L206" i="19"/>
  <c r="M206" i="19"/>
  <c r="I207" i="19"/>
  <c r="K207" i="19"/>
  <c r="L207" i="19"/>
  <c r="M207" i="19"/>
  <c r="P207" i="19"/>
  <c r="B208" i="19"/>
  <c r="C208" i="19"/>
  <c r="F208" i="19"/>
  <c r="H208" i="19"/>
  <c r="J208" i="19"/>
  <c r="K209" i="19"/>
  <c r="L209" i="19"/>
  <c r="M209" i="19"/>
  <c r="N209" i="19"/>
  <c r="B210" i="19"/>
  <c r="C210" i="19"/>
  <c r="E246" i="20"/>
  <c r="F210" i="19"/>
  <c r="G246" i="20"/>
  <c r="H210" i="19"/>
  <c r="M210" i="19"/>
  <c r="I158" i="19"/>
  <c r="L158" i="19"/>
  <c r="O158" i="19"/>
  <c r="Q158" i="19"/>
  <c r="E159" i="19"/>
  <c r="G159" i="19"/>
  <c r="I159" i="19"/>
  <c r="K159" i="19"/>
  <c r="L159" i="19"/>
  <c r="O160" i="19"/>
  <c r="P160" i="19"/>
  <c r="Q160" i="19"/>
  <c r="M161" i="19"/>
  <c r="O161" i="19"/>
  <c r="Q161" i="19"/>
  <c r="E162" i="19"/>
  <c r="D163" i="19"/>
  <c r="E163" i="19"/>
  <c r="G163" i="19"/>
  <c r="H163" i="19"/>
  <c r="I163" i="19"/>
  <c r="M163" i="19"/>
  <c r="O163" i="19"/>
  <c r="Q163" i="19"/>
  <c r="K165" i="19"/>
  <c r="L165" i="19"/>
  <c r="M165" i="19"/>
  <c r="O165" i="19"/>
  <c r="P165" i="19"/>
  <c r="Q165" i="19"/>
  <c r="I166" i="19"/>
  <c r="O167" i="19"/>
  <c r="Q167" i="19"/>
  <c r="E168" i="19"/>
  <c r="G168" i="19"/>
  <c r="I168" i="19"/>
  <c r="M168" i="19"/>
  <c r="Q168" i="19"/>
  <c r="E170" i="19"/>
  <c r="Q170" i="19"/>
  <c r="D176" i="19"/>
  <c r="L176" i="19"/>
  <c r="O176" i="19"/>
  <c r="P176" i="19"/>
  <c r="G177" i="19"/>
  <c r="K177" i="19"/>
  <c r="L177" i="19"/>
  <c r="O177" i="19"/>
  <c r="P177" i="19"/>
  <c r="K179" i="19"/>
  <c r="L179" i="19"/>
  <c r="D183" i="19"/>
  <c r="D184" i="19"/>
  <c r="H184" i="19"/>
  <c r="L184" i="19"/>
  <c r="O184" i="19"/>
  <c r="P184" i="19"/>
  <c r="K186" i="19"/>
  <c r="L186" i="19"/>
  <c r="O186" i="19"/>
  <c r="P186" i="19"/>
  <c r="L188" i="19"/>
  <c r="P189" i="19"/>
  <c r="H190" i="19"/>
  <c r="L190" i="19"/>
  <c r="O190" i="19"/>
  <c r="P190" i="19"/>
  <c r="G191" i="19"/>
  <c r="H191" i="19"/>
  <c r="K191" i="19"/>
  <c r="L191" i="19"/>
  <c r="O191" i="19"/>
  <c r="Q195" i="19"/>
  <c r="I196" i="19"/>
  <c r="L198" i="19"/>
  <c r="M198" i="19"/>
  <c r="Q198" i="19"/>
  <c r="D199" i="19"/>
  <c r="E199" i="19"/>
  <c r="G199" i="19"/>
  <c r="I199" i="19"/>
  <c r="K199" i="19"/>
  <c r="L199" i="19"/>
  <c r="M199" i="19"/>
  <c r="D203" i="19"/>
  <c r="E203" i="19"/>
  <c r="G203" i="19"/>
  <c r="I203" i="19"/>
  <c r="D205" i="19"/>
  <c r="E205" i="19"/>
  <c r="G205" i="19"/>
  <c r="I205" i="19"/>
  <c r="D206" i="19"/>
  <c r="D208" i="19"/>
  <c r="E208" i="19"/>
  <c r="G208" i="19"/>
  <c r="I208" i="19"/>
  <c r="K208" i="19"/>
  <c r="L208" i="19"/>
  <c r="M208" i="19"/>
  <c r="C209" i="19"/>
  <c r="D209" i="19"/>
  <c r="G209" i="19"/>
  <c r="I209" i="19"/>
  <c r="D210" i="19"/>
  <c r="I210" i="19"/>
  <c r="K210" i="19"/>
  <c r="L210" i="19"/>
  <c r="O210" i="19"/>
  <c r="Q220" i="19"/>
  <c r="Q221" i="19"/>
  <c r="Q222" i="19"/>
  <c r="E223" i="19"/>
  <c r="Q223" i="19"/>
  <c r="E230" i="19"/>
  <c r="Q230" i="19"/>
  <c r="I231" i="19"/>
  <c r="M231" i="19"/>
  <c r="E232" i="19"/>
  <c r="I232" i="19"/>
  <c r="M232" i="19"/>
  <c r="Q232" i="19"/>
  <c r="C233" i="19"/>
  <c r="I234" i="19"/>
  <c r="M234" i="19"/>
  <c r="Q234" i="19"/>
  <c r="Q243" i="19"/>
  <c r="Q245" i="19"/>
  <c r="E84" i="18"/>
  <c r="C85" i="18"/>
  <c r="Q86" i="18"/>
  <c r="I220" i="19"/>
  <c r="Q215" i="19"/>
  <c r="I230" i="19"/>
  <c r="Q228" i="19"/>
  <c r="E244" i="19"/>
  <c r="K92" i="18"/>
  <c r="M86" i="18"/>
  <c r="O240" i="19"/>
  <c r="B61" i="6"/>
  <c r="D51" i="18"/>
  <c r="D60" i="6" s="1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N63" i="6"/>
  <c r="O92" i="18"/>
  <c r="Q92" i="18"/>
  <c r="B94" i="6"/>
  <c r="F94" i="6"/>
  <c r="J94" i="6"/>
  <c r="N94" i="6"/>
  <c r="A71" i="18"/>
  <c r="B70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108" i="6" s="1"/>
  <c r="C80" i="18"/>
  <c r="C109" i="6" s="1"/>
  <c r="G80" i="18"/>
  <c r="G109" i="6" s="1"/>
  <c r="B81" i="18"/>
  <c r="C81" i="18"/>
  <c r="E81" i="18"/>
  <c r="E110" i="6" s="1"/>
  <c r="F81" i="18"/>
  <c r="G81" i="18"/>
  <c r="I81" i="18"/>
  <c r="I102" i="18" s="1"/>
  <c r="K81" i="18"/>
  <c r="K102" i="18" s="1"/>
  <c r="K165" i="6" s="1"/>
  <c r="M81" i="18"/>
  <c r="M110" i="6" s="1"/>
  <c r="N81" i="18"/>
  <c r="O81" i="18"/>
  <c r="Q81" i="18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Q96" i="18"/>
  <c r="E97" i="18"/>
  <c r="I97" i="18"/>
  <c r="M97" i="18"/>
  <c r="Q97" i="18"/>
  <c r="K98" i="18"/>
  <c r="M98" i="18"/>
  <c r="I164" i="17"/>
  <c r="J164" i="17"/>
  <c r="K164" i="17"/>
  <c r="M164" i="17"/>
  <c r="N164" i="17"/>
  <c r="O164" i="17"/>
  <c r="P164" i="17"/>
  <c r="C159" i="17"/>
  <c r="E159" i="17"/>
  <c r="G159" i="17"/>
  <c r="H159" i="17"/>
  <c r="J221" i="17"/>
  <c r="N221" i="17"/>
  <c r="Q159" i="17"/>
  <c r="B222" i="17"/>
  <c r="C160" i="17"/>
  <c r="E160" i="17"/>
  <c r="F222" i="17"/>
  <c r="H222" i="17"/>
  <c r="J222" i="17"/>
  <c r="C223" i="17"/>
  <c r="F223" i="17"/>
  <c r="I223" i="17"/>
  <c r="J223" i="17"/>
  <c r="K223" i="17"/>
  <c r="M223" i="17"/>
  <c r="N223" i="17"/>
  <c r="O223" i="17"/>
  <c r="P161" i="17"/>
  <c r="C162" i="17"/>
  <c r="E162" i="17"/>
  <c r="G162" i="17"/>
  <c r="H162" i="17"/>
  <c r="K162" i="17"/>
  <c r="M162" i="17"/>
  <c r="P224" i="17"/>
  <c r="Q162" i="17"/>
  <c r="B163" i="17"/>
  <c r="C163" i="17"/>
  <c r="E163" i="17"/>
  <c r="J163" i="17"/>
  <c r="M163" i="17"/>
  <c r="N163" i="17"/>
  <c r="C164" i="17"/>
  <c r="F164" i="17"/>
  <c r="H164" i="17"/>
  <c r="I165" i="17"/>
  <c r="J165" i="17"/>
  <c r="K165" i="17"/>
  <c r="M165" i="17"/>
  <c r="N165" i="17"/>
  <c r="O165" i="17"/>
  <c r="P165" i="17"/>
  <c r="Q165" i="17"/>
  <c r="H168" i="17"/>
  <c r="I168" i="17"/>
  <c r="J230" i="17"/>
  <c r="N230" i="17"/>
  <c r="O168" i="17"/>
  <c r="Q230" i="17"/>
  <c r="B231" i="17"/>
  <c r="C231" i="17"/>
  <c r="D231" i="17"/>
  <c r="E231" i="17"/>
  <c r="F231" i="17"/>
  <c r="H231" i="17"/>
  <c r="J231" i="17"/>
  <c r="C232" i="17"/>
  <c r="D232" i="17"/>
  <c r="E232" i="17"/>
  <c r="F232" i="17"/>
  <c r="G170" i="17"/>
  <c r="I170" i="17"/>
  <c r="J232" i="17"/>
  <c r="L232" i="17"/>
  <c r="N232" i="17"/>
  <c r="B233" i="17"/>
  <c r="C171" i="17"/>
  <c r="D171" i="17"/>
  <c r="E171" i="17"/>
  <c r="G171" i="17"/>
  <c r="H171" i="17"/>
  <c r="I171" i="17"/>
  <c r="K171" i="17"/>
  <c r="O233" i="17"/>
  <c r="Q233" i="17"/>
  <c r="B173" i="17"/>
  <c r="C235" i="17"/>
  <c r="D235" i="17"/>
  <c r="E173" i="17"/>
  <c r="F173" i="17"/>
  <c r="J173" i="17"/>
  <c r="L235" i="17"/>
  <c r="M235" i="17"/>
  <c r="N173" i="17"/>
  <c r="O235" i="17"/>
  <c r="P235" i="17"/>
  <c r="Q173" i="17"/>
  <c r="B176" i="17"/>
  <c r="C176" i="17"/>
  <c r="D176" i="17"/>
  <c r="E176" i="17"/>
  <c r="F176" i="17"/>
  <c r="G176" i="17"/>
  <c r="H176" i="17"/>
  <c r="J176" i="17"/>
  <c r="K176" i="17"/>
  <c r="N176" i="17"/>
  <c r="P176" i="17"/>
  <c r="Q176" i="17"/>
  <c r="B180" i="17"/>
  <c r="C180" i="17"/>
  <c r="D180" i="17"/>
  <c r="E180" i="17"/>
  <c r="F180" i="17"/>
  <c r="G180" i="17"/>
  <c r="H180" i="17"/>
  <c r="I180" i="17"/>
  <c r="K180" i="17"/>
  <c r="L180" i="17"/>
  <c r="M180" i="17"/>
  <c r="N180" i="17"/>
  <c r="O180" i="17"/>
  <c r="P180" i="17"/>
  <c r="B75" i="14"/>
  <c r="F75" i="14"/>
  <c r="J75" i="14"/>
  <c r="N75" i="14"/>
  <c r="D239" i="17"/>
  <c r="G190" i="17"/>
  <c r="I190" i="17"/>
  <c r="K189" i="17"/>
  <c r="L190" i="17"/>
  <c r="M190" i="17"/>
  <c r="N76" i="14"/>
  <c r="N105" i="6" s="1"/>
  <c r="C184" i="17"/>
  <c r="D184" i="17"/>
  <c r="E184" i="17"/>
  <c r="G184" i="17"/>
  <c r="H240" i="17"/>
  <c r="I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J241" i="17"/>
  <c r="N241" i="17"/>
  <c r="P241" i="17"/>
  <c r="Q241" i="17"/>
  <c r="E186" i="17"/>
  <c r="G242" i="17"/>
  <c r="I186" i="17"/>
  <c r="J242" i="17"/>
  <c r="L186" i="17"/>
  <c r="N242" i="17"/>
  <c r="O186" i="17"/>
  <c r="P186" i="17"/>
  <c r="Q186" i="17"/>
  <c r="B187" i="17"/>
  <c r="C187" i="17"/>
  <c r="D187" i="17"/>
  <c r="E187" i="17"/>
  <c r="H187" i="17"/>
  <c r="I187" i="17"/>
  <c r="J243" i="17"/>
  <c r="N243" i="17"/>
  <c r="B188" i="17"/>
  <c r="C188" i="17"/>
  <c r="D188" i="17"/>
  <c r="E188" i="17"/>
  <c r="N188" i="17"/>
  <c r="P188" i="17"/>
  <c r="N189" i="17"/>
  <c r="O189" i="17"/>
  <c r="Q189" i="17"/>
  <c r="B190" i="17"/>
  <c r="C190" i="17"/>
  <c r="D190" i="17"/>
  <c r="E190" i="17"/>
  <c r="P190" i="17"/>
  <c r="Q190" i="17"/>
  <c r="B191" i="17"/>
  <c r="C191" i="17"/>
  <c r="D191" i="17"/>
  <c r="E191" i="17"/>
  <c r="F191" i="17"/>
  <c r="H191" i="17"/>
  <c r="I191" i="17"/>
  <c r="J191" i="17"/>
  <c r="K191" i="17"/>
  <c r="L191" i="17"/>
  <c r="M191" i="17"/>
  <c r="N191" i="17"/>
  <c r="B192" i="17"/>
  <c r="C192" i="17"/>
  <c r="D192" i="17"/>
  <c r="E192" i="17"/>
  <c r="N192" i="17"/>
  <c r="P192" i="17"/>
  <c r="B193" i="17"/>
  <c r="C193" i="17"/>
  <c r="D193" i="17"/>
  <c r="E193" i="17"/>
  <c r="F193" i="17"/>
  <c r="K193" i="17"/>
  <c r="M193" i="17"/>
  <c r="O193" i="17"/>
  <c r="P193" i="17"/>
  <c r="Q193" i="17"/>
  <c r="B194" i="17"/>
  <c r="C194" i="17"/>
  <c r="D194" i="17"/>
  <c r="E194" i="17"/>
  <c r="F194" i="17"/>
  <c r="P194" i="17"/>
  <c r="Q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O196" i="17"/>
  <c r="P196" i="17"/>
  <c r="B197" i="17"/>
  <c r="C197" i="17"/>
  <c r="D197" i="17"/>
  <c r="E197" i="17"/>
  <c r="N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B201" i="17"/>
  <c r="C201" i="17"/>
  <c r="D201" i="17"/>
  <c r="F201" i="17"/>
  <c r="J201" i="17"/>
  <c r="K201" i="17"/>
  <c r="M201" i="17"/>
  <c r="N201" i="17"/>
  <c r="O201" i="17"/>
  <c r="P201" i="17"/>
  <c r="Q201" i="17"/>
  <c r="B202" i="17"/>
  <c r="C202" i="17"/>
  <c r="D202" i="17"/>
  <c r="E202" i="17"/>
  <c r="F202" i="17"/>
  <c r="G251" i="17"/>
  <c r="H202" i="17"/>
  <c r="I202" i="17"/>
  <c r="J202" i="17"/>
  <c r="K202" i="17"/>
  <c r="L251" i="17"/>
  <c r="B203" i="17"/>
  <c r="C203" i="17"/>
  <c r="D203" i="17"/>
  <c r="E203" i="17"/>
  <c r="F203" i="17"/>
  <c r="G252" i="17"/>
  <c r="H252" i="17"/>
  <c r="I252" i="17"/>
  <c r="J252" i="17"/>
  <c r="K203" i="17"/>
  <c r="L203" i="17"/>
  <c r="M203" i="17"/>
  <c r="N203" i="17"/>
  <c r="O203" i="17"/>
  <c r="B204" i="17"/>
  <c r="D204" i="17"/>
  <c r="E204" i="17"/>
  <c r="F204" i="17"/>
  <c r="H253" i="17"/>
  <c r="I253" i="17"/>
  <c r="P204" i="17"/>
  <c r="B205" i="17"/>
  <c r="C205" i="17"/>
  <c r="E205" i="17"/>
  <c r="F205" i="17"/>
  <c r="B206" i="17"/>
  <c r="C206" i="17"/>
  <c r="E206" i="17"/>
  <c r="B207" i="17"/>
  <c r="C207" i="17"/>
  <c r="E207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E211" i="17"/>
  <c r="F211" i="17"/>
  <c r="G211" i="17"/>
  <c r="H211" i="17"/>
  <c r="I211" i="17"/>
  <c r="J211" i="17"/>
  <c r="K211" i="17"/>
  <c r="O211" i="17"/>
  <c r="P211" i="17"/>
  <c r="P214" i="17"/>
  <c r="G215" i="17"/>
  <c r="H215" i="17"/>
  <c r="I215" i="17"/>
  <c r="J215" i="17"/>
  <c r="K215" i="17"/>
  <c r="L215" i="17"/>
  <c r="M215" i="17"/>
  <c r="N215" i="17"/>
  <c r="O215" i="17"/>
  <c r="P215" i="17"/>
  <c r="Q215" i="17"/>
  <c r="B77" i="14"/>
  <c r="B106" i="6" s="1"/>
  <c r="N77" i="14"/>
  <c r="N106" i="6" s="1"/>
  <c r="I159" i="17"/>
  <c r="J159" i="17"/>
  <c r="K159" i="17"/>
  <c r="L159" i="17"/>
  <c r="M159" i="17"/>
  <c r="N159" i="17"/>
  <c r="O159" i="17"/>
  <c r="P159" i="17"/>
  <c r="D160" i="17"/>
  <c r="J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O162" i="17"/>
  <c r="P162" i="17"/>
  <c r="D163" i="17"/>
  <c r="F163" i="17"/>
  <c r="G163" i="17"/>
  <c r="H163" i="17"/>
  <c r="K163" i="17"/>
  <c r="B164" i="17"/>
  <c r="E164" i="17"/>
  <c r="G164" i="17"/>
  <c r="B165" i="17"/>
  <c r="C165" i="17"/>
  <c r="D165" i="17"/>
  <c r="E165" i="17"/>
  <c r="F165" i="17"/>
  <c r="G165" i="17"/>
  <c r="H165" i="17"/>
  <c r="L165" i="17"/>
  <c r="G168" i="17"/>
  <c r="K168" i="17"/>
  <c r="L168" i="17"/>
  <c r="M168" i="17"/>
  <c r="N168" i="17"/>
  <c r="P168" i="17"/>
  <c r="Q168" i="17"/>
  <c r="B169" i="17"/>
  <c r="C169" i="17"/>
  <c r="D169" i="17"/>
  <c r="E169" i="17"/>
  <c r="F169" i="17"/>
  <c r="H169" i="17"/>
  <c r="J169" i="17"/>
  <c r="C170" i="17"/>
  <c r="N170" i="17"/>
  <c r="O170" i="17"/>
  <c r="P170" i="17"/>
  <c r="Q170" i="17"/>
  <c r="B171" i="17"/>
  <c r="P171" i="17"/>
  <c r="G173" i="17"/>
  <c r="H173" i="17"/>
  <c r="I173" i="17"/>
  <c r="K173" i="17"/>
  <c r="L173" i="17"/>
  <c r="M173" i="17"/>
  <c r="O173" i="17"/>
  <c r="P173" i="17"/>
  <c r="I176" i="17"/>
  <c r="L176" i="17"/>
  <c r="M176" i="17"/>
  <c r="O176" i="17"/>
  <c r="J180" i="17"/>
  <c r="Q180" i="17"/>
  <c r="H184" i="17"/>
  <c r="J184" i="17"/>
  <c r="I185" i="17"/>
  <c r="K185" i="17"/>
  <c r="L185" i="17"/>
  <c r="M185" i="17"/>
  <c r="N185" i="17"/>
  <c r="O185" i="17"/>
  <c r="P185" i="17"/>
  <c r="Q185" i="17"/>
  <c r="G186" i="17"/>
  <c r="N186" i="17"/>
  <c r="G187" i="17"/>
  <c r="K187" i="17"/>
  <c r="L187" i="17"/>
  <c r="M187" i="17"/>
  <c r="N187" i="17"/>
  <c r="J188" i="17"/>
  <c r="Q188" i="17"/>
  <c r="G189" i="17"/>
  <c r="H189" i="17"/>
  <c r="I189" i="17"/>
  <c r="J189" i="17"/>
  <c r="L189" i="17"/>
  <c r="M189" i="17"/>
  <c r="P189" i="17"/>
  <c r="G191" i="17"/>
  <c r="O191" i="17"/>
  <c r="P191" i="17"/>
  <c r="Q191" i="17"/>
  <c r="Q192" i="17"/>
  <c r="H193" i="17"/>
  <c r="I193" i="17"/>
  <c r="J193" i="17"/>
  <c r="L193" i="17"/>
  <c r="N193" i="17"/>
  <c r="G194" i="17"/>
  <c r="H194" i="17"/>
  <c r="I194" i="17"/>
  <c r="J194" i="17"/>
  <c r="K194" i="17"/>
  <c r="L194" i="17"/>
  <c r="M194" i="17"/>
  <c r="N194" i="17"/>
  <c r="O194" i="17"/>
  <c r="H196" i="17"/>
  <c r="I196" i="17"/>
  <c r="J196" i="17"/>
  <c r="L196" i="17"/>
  <c r="M196" i="17"/>
  <c r="N196" i="17"/>
  <c r="Q196" i="17"/>
  <c r="L198" i="17"/>
  <c r="M198" i="17"/>
  <c r="N198" i="17"/>
  <c r="O198" i="17"/>
  <c r="P198" i="17"/>
  <c r="Q198" i="17"/>
  <c r="G201" i="17"/>
  <c r="H201" i="17"/>
  <c r="L201" i="17"/>
  <c r="N202" i="17"/>
  <c r="O202" i="17"/>
  <c r="P202" i="17"/>
  <c r="Q202" i="17"/>
  <c r="H203" i="17"/>
  <c r="J203" i="17"/>
  <c r="G204" i="17"/>
  <c r="H204" i="17"/>
  <c r="I204" i="17"/>
  <c r="J204" i="17"/>
  <c r="K204" i="17"/>
  <c r="L204" i="17"/>
  <c r="M204" i="17"/>
  <c r="N204" i="17"/>
  <c r="O204" i="17"/>
  <c r="B211" i="17"/>
  <c r="C211" i="17"/>
  <c r="D211" i="17"/>
  <c r="L211" i="17"/>
  <c r="M211" i="17"/>
  <c r="N211" i="17"/>
  <c r="Q211" i="17"/>
  <c r="P212" i="17"/>
  <c r="B215" i="17"/>
  <c r="C215" i="17"/>
  <c r="D215" i="17"/>
  <c r="E215" i="17"/>
  <c r="F215" i="17"/>
  <c r="G221" i="17"/>
  <c r="H221" i="17"/>
  <c r="I221" i="17"/>
  <c r="K221" i="17"/>
  <c r="L221" i="17"/>
  <c r="M221" i="17"/>
  <c r="O221" i="17"/>
  <c r="P221" i="17"/>
  <c r="Q221" i="17"/>
  <c r="C222" i="17"/>
  <c r="D222" i="17"/>
  <c r="E222" i="17"/>
  <c r="D223" i="17"/>
  <c r="E223" i="17"/>
  <c r="G223" i="17"/>
  <c r="H223" i="17"/>
  <c r="L223" i="17"/>
  <c r="G224" i="17"/>
  <c r="H224" i="17"/>
  <c r="K224" i="17"/>
  <c r="M224" i="17"/>
  <c r="O224" i="17"/>
  <c r="Q224" i="17"/>
  <c r="G230" i="17"/>
  <c r="H230" i="17"/>
  <c r="I230" i="17"/>
  <c r="K230" i="17"/>
  <c r="L230" i="17"/>
  <c r="M230" i="17"/>
  <c r="O230" i="17"/>
  <c r="P230" i="17"/>
  <c r="O232" i="17"/>
  <c r="P232" i="17"/>
  <c r="Q232" i="17"/>
  <c r="D233" i="17"/>
  <c r="E233" i="17"/>
  <c r="G233" i="17"/>
  <c r="H233" i="17"/>
  <c r="I233" i="17"/>
  <c r="K233" i="17"/>
  <c r="P233" i="17"/>
  <c r="E235" i="17"/>
  <c r="G235" i="17"/>
  <c r="H235" i="17"/>
  <c r="I235" i="17"/>
  <c r="K235" i="17"/>
  <c r="C240" i="17"/>
  <c r="D240" i="17"/>
  <c r="E240" i="17"/>
  <c r="I240" i="17"/>
  <c r="K240" i="17"/>
  <c r="L240" i="17"/>
  <c r="O240" i="17"/>
  <c r="P240" i="17"/>
  <c r="E241" i="17"/>
  <c r="G241" i="17"/>
  <c r="H241" i="17"/>
  <c r="I241" i="17"/>
  <c r="K241" i="17"/>
  <c r="L241" i="17"/>
  <c r="M241" i="17"/>
  <c r="O241" i="17"/>
  <c r="O242" i="17"/>
  <c r="P242" i="17"/>
  <c r="Q242" i="17"/>
  <c r="C243" i="17"/>
  <c r="D243" i="17"/>
  <c r="E243" i="17"/>
  <c r="G243" i="17"/>
  <c r="H243" i="17"/>
  <c r="I243" i="17"/>
  <c r="K243" i="17"/>
  <c r="L243" i="17"/>
  <c r="M243" i="17"/>
  <c r="B250" i="17"/>
  <c r="D250" i="17"/>
  <c r="F250" i="17"/>
  <c r="G250" i="17"/>
  <c r="H250" i="17"/>
  <c r="J250" i="17"/>
  <c r="L250" i="17"/>
  <c r="M250" i="17"/>
  <c r="N250" i="17"/>
  <c r="O250" i="17"/>
  <c r="Q250" i="17"/>
  <c r="B251" i="17"/>
  <c r="C251" i="17"/>
  <c r="F251" i="17"/>
  <c r="H251" i="17"/>
  <c r="I251" i="17"/>
  <c r="J251" i="17"/>
  <c r="N251" i="17"/>
  <c r="O251" i="17"/>
  <c r="P251" i="17"/>
  <c r="Q251" i="17"/>
  <c r="B252" i="17"/>
  <c r="C252" i="17"/>
  <c r="D252" i="17"/>
  <c r="E253" i="17"/>
  <c r="F253" i="17"/>
  <c r="G253" i="17"/>
  <c r="J253" i="17"/>
  <c r="K253" i="17"/>
  <c r="L253" i="17"/>
  <c r="M253" i="17"/>
  <c r="N253" i="17"/>
  <c r="O253" i="17"/>
  <c r="P253" i="17"/>
  <c r="C163" i="16"/>
  <c r="D163" i="16"/>
  <c r="O162" i="16"/>
  <c r="P162" i="16"/>
  <c r="G159" i="16"/>
  <c r="E160" i="16"/>
  <c r="G160" i="16"/>
  <c r="H160" i="16"/>
  <c r="K160" i="16"/>
  <c r="L160" i="16"/>
  <c r="N160" i="16"/>
  <c r="B161" i="16"/>
  <c r="E161" i="16"/>
  <c r="H161" i="16"/>
  <c r="O161" i="16"/>
  <c r="P161" i="16"/>
  <c r="D162" i="16"/>
  <c r="E162" i="16"/>
  <c r="F162" i="16"/>
  <c r="E163" i="16"/>
  <c r="K163" i="16"/>
  <c r="L163" i="16"/>
  <c r="C164" i="16"/>
  <c r="D164" i="16"/>
  <c r="E164" i="16"/>
  <c r="J164" i="16"/>
  <c r="E165" i="16"/>
  <c r="I165" i="16"/>
  <c r="K165" i="16"/>
  <c r="M165" i="16"/>
  <c r="N165" i="16"/>
  <c r="O165" i="16"/>
  <c r="P165" i="16"/>
  <c r="Q165" i="16"/>
  <c r="B92" i="14"/>
  <c r="Q171" i="16"/>
  <c r="E168" i="16"/>
  <c r="F168" i="16"/>
  <c r="G168" i="16"/>
  <c r="H168" i="16"/>
  <c r="I168" i="16"/>
  <c r="J168" i="16"/>
  <c r="K168" i="16"/>
  <c r="L168" i="16"/>
  <c r="G169" i="16"/>
  <c r="H169" i="16"/>
  <c r="I169" i="16"/>
  <c r="K169" i="16"/>
  <c r="L169" i="16"/>
  <c r="M169" i="16"/>
  <c r="D170" i="16"/>
  <c r="P170" i="16"/>
  <c r="Q170" i="16"/>
  <c r="E171" i="16"/>
  <c r="E172" i="16"/>
  <c r="G172" i="16"/>
  <c r="H172" i="16"/>
  <c r="I172" i="16"/>
  <c r="K172" i="16"/>
  <c r="L172" i="16"/>
  <c r="M172" i="16"/>
  <c r="N172" i="16"/>
  <c r="D173" i="16"/>
  <c r="E173" i="16"/>
  <c r="F173" i="16"/>
  <c r="G173" i="16"/>
  <c r="H173" i="16"/>
  <c r="I173" i="16"/>
  <c r="J173" i="16"/>
  <c r="H174" i="16"/>
  <c r="I174" i="16"/>
  <c r="K174" i="16"/>
  <c r="L174" i="16"/>
  <c r="M174" i="16"/>
  <c r="N174" i="16"/>
  <c r="D175" i="16"/>
  <c r="E175" i="16"/>
  <c r="F175" i="16"/>
  <c r="P175" i="16"/>
  <c r="Q175" i="16"/>
  <c r="F176" i="16"/>
  <c r="G176" i="16"/>
  <c r="H176" i="16"/>
  <c r="I176" i="16"/>
  <c r="J176" i="16"/>
  <c r="K176" i="16"/>
  <c r="L176" i="16"/>
  <c r="M176" i="16"/>
  <c r="O177" i="16"/>
  <c r="P177" i="16"/>
  <c r="Q177" i="16"/>
  <c r="D178" i="16"/>
  <c r="E178" i="16"/>
  <c r="F178" i="16"/>
  <c r="G178" i="16"/>
  <c r="G179" i="16"/>
  <c r="H179" i="16"/>
  <c r="I179" i="16"/>
  <c r="K179" i="16"/>
  <c r="L179" i="16"/>
  <c r="M179" i="16"/>
  <c r="N179" i="16"/>
  <c r="D180" i="16"/>
  <c r="E180" i="16"/>
  <c r="F180" i="16"/>
  <c r="I180" i="16"/>
  <c r="J180" i="16"/>
  <c r="K180" i="16"/>
  <c r="L180" i="16"/>
  <c r="H196" i="16"/>
  <c r="J187" i="16"/>
  <c r="M93" i="14"/>
  <c r="N194" i="16"/>
  <c r="O194" i="16"/>
  <c r="P194" i="16"/>
  <c r="E184" i="16"/>
  <c r="O184" i="16"/>
  <c r="P184" i="16"/>
  <c r="E185" i="16"/>
  <c r="E186" i="16"/>
  <c r="G186" i="16"/>
  <c r="H186" i="16"/>
  <c r="I186" i="16"/>
  <c r="K186" i="16"/>
  <c r="P186" i="16"/>
  <c r="E187" i="16"/>
  <c r="O187" i="16"/>
  <c r="P187" i="16"/>
  <c r="Q187" i="16"/>
  <c r="E188" i="16"/>
  <c r="F188" i="16"/>
  <c r="L188" i="16"/>
  <c r="B189" i="16"/>
  <c r="C189" i="16"/>
  <c r="E189" i="16"/>
  <c r="F189" i="16"/>
  <c r="Q189" i="16"/>
  <c r="E190" i="16"/>
  <c r="F190" i="16"/>
  <c r="J190" i="16"/>
  <c r="C191" i="16"/>
  <c r="D191" i="16"/>
  <c r="E191" i="16"/>
  <c r="Q191" i="16"/>
  <c r="E192" i="16"/>
  <c r="F192" i="16"/>
  <c r="J192" i="16"/>
  <c r="E193" i="16"/>
  <c r="G193" i="16"/>
  <c r="H193" i="16"/>
  <c r="I193" i="16"/>
  <c r="J193" i="16"/>
  <c r="K193" i="16"/>
  <c r="L193" i="16"/>
  <c r="O193" i="16"/>
  <c r="P193" i="16"/>
  <c r="Q193" i="16"/>
  <c r="C194" i="16"/>
  <c r="D194" i="16"/>
  <c r="E194" i="16"/>
  <c r="J194" i="16"/>
  <c r="C195" i="16"/>
  <c r="D195" i="16"/>
  <c r="E195" i="16"/>
  <c r="H195" i="16"/>
  <c r="I195" i="16"/>
  <c r="K195" i="16"/>
  <c r="M195" i="16"/>
  <c r="O195" i="16"/>
  <c r="P195" i="16"/>
  <c r="Q195" i="16"/>
  <c r="B196" i="16"/>
  <c r="C196" i="16"/>
  <c r="E196" i="16"/>
  <c r="O196" i="16"/>
  <c r="P196" i="16"/>
  <c r="Q196" i="16"/>
  <c r="E197" i="16"/>
  <c r="C198" i="16"/>
  <c r="D198" i="16"/>
  <c r="E198" i="16"/>
  <c r="P198" i="16"/>
  <c r="Q198" i="16"/>
  <c r="B212" i="16"/>
  <c r="G205" i="16"/>
  <c r="H205" i="16"/>
  <c r="I205" i="16"/>
  <c r="J208" i="16"/>
  <c r="K213" i="16"/>
  <c r="Q94" i="14"/>
  <c r="G201" i="16"/>
  <c r="H201" i="16"/>
  <c r="I201" i="16"/>
  <c r="K201" i="16"/>
  <c r="L201" i="16"/>
  <c r="M201" i="16"/>
  <c r="N201" i="16"/>
  <c r="B202" i="16"/>
  <c r="M202" i="16"/>
  <c r="N202" i="16"/>
  <c r="O202" i="16"/>
  <c r="B203" i="16"/>
  <c r="C203" i="16"/>
  <c r="D203" i="16"/>
  <c r="E203" i="16"/>
  <c r="F203" i="16"/>
  <c r="G203" i="16"/>
  <c r="H203" i="16"/>
  <c r="I203" i="16"/>
  <c r="J203" i="16"/>
  <c r="K203" i="16"/>
  <c r="L203" i="16"/>
  <c r="G204" i="16"/>
  <c r="H204" i="16"/>
  <c r="I204" i="16"/>
  <c r="K204" i="16"/>
  <c r="M204" i="16"/>
  <c r="N204" i="16"/>
  <c r="O204" i="16"/>
  <c r="P204" i="16"/>
  <c r="Q204" i="16"/>
  <c r="G206" i="16"/>
  <c r="H206" i="16"/>
  <c r="I206" i="16"/>
  <c r="J206" i="16"/>
  <c r="K206" i="16"/>
  <c r="M206" i="16"/>
  <c r="Q206" i="16"/>
  <c r="M207" i="16"/>
  <c r="N207" i="16"/>
  <c r="O207" i="16"/>
  <c r="P207" i="16"/>
  <c r="B208" i="16"/>
  <c r="O208" i="16"/>
  <c r="P208" i="16"/>
  <c r="Q208" i="16"/>
  <c r="B209" i="16"/>
  <c r="C209" i="16"/>
  <c r="D209" i="16"/>
  <c r="E209" i="16"/>
  <c r="F209" i="16"/>
  <c r="G209" i="16"/>
  <c r="H209" i="16"/>
  <c r="I209" i="16"/>
  <c r="J209" i="16"/>
  <c r="K209" i="16"/>
  <c r="M209" i="16"/>
  <c r="N209" i="16"/>
  <c r="O209" i="16"/>
  <c r="I210" i="16"/>
  <c r="O210" i="16"/>
  <c r="P210" i="16"/>
  <c r="B211" i="16"/>
  <c r="C211" i="16"/>
  <c r="D211" i="16"/>
  <c r="E211" i="16"/>
  <c r="F211" i="16"/>
  <c r="G211" i="16"/>
  <c r="H211" i="16"/>
  <c r="I211" i="16"/>
  <c r="J211" i="16"/>
  <c r="G212" i="16"/>
  <c r="H257" i="16"/>
  <c r="I212" i="16"/>
  <c r="K212" i="16"/>
  <c r="M212" i="16"/>
  <c r="N212" i="16"/>
  <c r="O212" i="16"/>
  <c r="C213" i="16"/>
  <c r="O213" i="16"/>
  <c r="P213" i="16"/>
  <c r="D214" i="16"/>
  <c r="E214" i="16"/>
  <c r="G214" i="16"/>
  <c r="H214" i="16"/>
  <c r="I214" i="16"/>
  <c r="J214" i="16"/>
  <c r="K214" i="16"/>
  <c r="L214" i="16"/>
  <c r="M214" i="16"/>
  <c r="N214" i="16"/>
  <c r="O214" i="16"/>
  <c r="Q214" i="16"/>
  <c r="B215" i="16"/>
  <c r="M215" i="16"/>
  <c r="O215" i="16"/>
  <c r="C159" i="16"/>
  <c r="D159" i="16"/>
  <c r="F159" i="16"/>
  <c r="J159" i="16"/>
  <c r="K159" i="16"/>
  <c r="L159" i="16"/>
  <c r="B160" i="16"/>
  <c r="C160" i="16"/>
  <c r="F160" i="16"/>
  <c r="J160" i="16"/>
  <c r="C161" i="16"/>
  <c r="D161" i="16"/>
  <c r="F161" i="16"/>
  <c r="G161" i="16"/>
  <c r="J161" i="16"/>
  <c r="L161" i="16"/>
  <c r="B162" i="16"/>
  <c r="C162" i="16"/>
  <c r="G162" i="16"/>
  <c r="H162" i="16"/>
  <c r="J162" i="16"/>
  <c r="K162" i="16"/>
  <c r="L162" i="16"/>
  <c r="F163" i="16"/>
  <c r="J163" i="16"/>
  <c r="F164" i="16"/>
  <c r="G164" i="16"/>
  <c r="H164" i="16"/>
  <c r="K164" i="16"/>
  <c r="L164" i="16"/>
  <c r="B165" i="16"/>
  <c r="C165" i="16"/>
  <c r="D165" i="16"/>
  <c r="F165" i="16"/>
  <c r="G165" i="16"/>
  <c r="H165" i="16"/>
  <c r="J165" i="16"/>
  <c r="L165" i="16"/>
  <c r="M168" i="16"/>
  <c r="N168" i="16"/>
  <c r="O168" i="16"/>
  <c r="Q168" i="16"/>
  <c r="B169" i="16"/>
  <c r="C169" i="16"/>
  <c r="D169" i="16"/>
  <c r="E169" i="16"/>
  <c r="F169" i="16"/>
  <c r="J169" i="16"/>
  <c r="E170" i="16"/>
  <c r="F170" i="16"/>
  <c r="G170" i="16"/>
  <c r="H170" i="16"/>
  <c r="I170" i="16"/>
  <c r="J170" i="16"/>
  <c r="K170" i="16"/>
  <c r="L170" i="16"/>
  <c r="M170" i="16"/>
  <c r="N170" i="16"/>
  <c r="O170" i="16"/>
  <c r="F171" i="16"/>
  <c r="G171" i="16"/>
  <c r="H171" i="16"/>
  <c r="I171" i="16"/>
  <c r="M171" i="16"/>
  <c r="N171" i="16"/>
  <c r="J172" i="16"/>
  <c r="K173" i="16"/>
  <c r="L173" i="16"/>
  <c r="M173" i="16"/>
  <c r="N173" i="16"/>
  <c r="E174" i="16"/>
  <c r="F174" i="16"/>
  <c r="G174" i="16"/>
  <c r="J174" i="16"/>
  <c r="G175" i="16"/>
  <c r="H175" i="16"/>
  <c r="I175" i="16"/>
  <c r="J175" i="16"/>
  <c r="K175" i="16"/>
  <c r="L175" i="16"/>
  <c r="M175" i="16"/>
  <c r="N175" i="16"/>
  <c r="O175" i="16"/>
  <c r="E176" i="16"/>
  <c r="E177" i="16"/>
  <c r="F177" i="16"/>
  <c r="G177" i="16"/>
  <c r="H177" i="16"/>
  <c r="I177" i="16"/>
  <c r="J177" i="16"/>
  <c r="K177" i="16"/>
  <c r="L177" i="16"/>
  <c r="M177" i="16"/>
  <c r="N177" i="16"/>
  <c r="H178" i="16"/>
  <c r="I178" i="16"/>
  <c r="M178" i="16"/>
  <c r="N178" i="16"/>
  <c r="O178" i="16"/>
  <c r="P178" i="16"/>
  <c r="Q178" i="16"/>
  <c r="E179" i="16"/>
  <c r="F179" i="16"/>
  <c r="J179" i="16"/>
  <c r="G180" i="16"/>
  <c r="H180" i="16"/>
  <c r="M180" i="16"/>
  <c r="N180" i="16"/>
  <c r="F184" i="16"/>
  <c r="G184" i="16"/>
  <c r="F185" i="16"/>
  <c r="J185" i="16"/>
  <c r="K185" i="16"/>
  <c r="B186" i="16"/>
  <c r="C186" i="16"/>
  <c r="D186" i="16"/>
  <c r="F186" i="16"/>
  <c r="J186" i="16"/>
  <c r="N186" i="16"/>
  <c r="O186" i="16"/>
  <c r="F187" i="16"/>
  <c r="N187" i="16"/>
  <c r="J188" i="16"/>
  <c r="P188" i="16"/>
  <c r="N190" i="16"/>
  <c r="O190" i="16"/>
  <c r="F191" i="16"/>
  <c r="J191" i="16"/>
  <c r="K191" i="16"/>
  <c r="N191" i="16"/>
  <c r="O191" i="16"/>
  <c r="P191" i="16"/>
  <c r="B192" i="16"/>
  <c r="K192" i="16"/>
  <c r="L192" i="16"/>
  <c r="N192" i="16"/>
  <c r="B193" i="16"/>
  <c r="C193" i="16"/>
  <c r="D193" i="16"/>
  <c r="F193" i="16"/>
  <c r="N193" i="16"/>
  <c r="F194" i="16"/>
  <c r="F195" i="16"/>
  <c r="G195" i="16"/>
  <c r="J195" i="16"/>
  <c r="N195" i="16"/>
  <c r="F196" i="16"/>
  <c r="F197" i="16"/>
  <c r="J197" i="16"/>
  <c r="F198" i="16"/>
  <c r="N198" i="16"/>
  <c r="O198" i="16"/>
  <c r="J201" i="16"/>
  <c r="M203" i="16"/>
  <c r="N203" i="16"/>
  <c r="O203" i="16"/>
  <c r="P203" i="16"/>
  <c r="B204" i="16"/>
  <c r="B205" i="16"/>
  <c r="F205" i="16"/>
  <c r="M205" i="16"/>
  <c r="N206" i="16"/>
  <c r="O206" i="16"/>
  <c r="P206" i="16"/>
  <c r="B207" i="16"/>
  <c r="F207" i="16"/>
  <c r="F208" i="16"/>
  <c r="G208" i="16"/>
  <c r="M208" i="16"/>
  <c r="N208" i="16"/>
  <c r="L209" i="16"/>
  <c r="B210" i="16"/>
  <c r="F210" i="16"/>
  <c r="G210" i="16"/>
  <c r="H210" i="16"/>
  <c r="J210" i="16"/>
  <c r="K210" i="16"/>
  <c r="M210" i="16"/>
  <c r="N210" i="16"/>
  <c r="Q211" i="16"/>
  <c r="J212" i="16"/>
  <c r="B213" i="16"/>
  <c r="I213" i="16"/>
  <c r="J213" i="16"/>
  <c r="M213" i="16"/>
  <c r="N213" i="16"/>
  <c r="B214" i="16"/>
  <c r="C214" i="16"/>
  <c r="F214" i="16"/>
  <c r="P214" i="16"/>
  <c r="N215" i="16"/>
  <c r="L249" i="16"/>
  <c r="D250" i="16"/>
  <c r="L251" i="16"/>
  <c r="L252" i="16"/>
  <c r="D253" i="16"/>
  <c r="L256" i="16"/>
  <c r="B220" i="16"/>
  <c r="C163" i="15"/>
  <c r="D163" i="15"/>
  <c r="F221" i="16"/>
  <c r="G159" i="15"/>
  <c r="H221" i="16"/>
  <c r="J221" i="16"/>
  <c r="N221" i="16"/>
  <c r="O159" i="15"/>
  <c r="P221" i="16"/>
  <c r="B222" i="16"/>
  <c r="D222" i="16"/>
  <c r="F222" i="16"/>
  <c r="I160" i="15"/>
  <c r="J160" i="15"/>
  <c r="K160" i="15"/>
  <c r="M160" i="15"/>
  <c r="P222" i="16"/>
  <c r="C161" i="15"/>
  <c r="E161" i="15"/>
  <c r="F223" i="16"/>
  <c r="J223" i="16"/>
  <c r="L223" i="16"/>
  <c r="N223" i="16"/>
  <c r="B224" i="16"/>
  <c r="D224" i="16"/>
  <c r="G162" i="15"/>
  <c r="I162" i="15"/>
  <c r="L224" i="16"/>
  <c r="N224" i="16"/>
  <c r="P224" i="16"/>
  <c r="B225" i="16"/>
  <c r="C225" i="17"/>
  <c r="F225" i="16"/>
  <c r="G225" i="17"/>
  <c r="I163" i="15"/>
  <c r="J225" i="16"/>
  <c r="L163" i="15"/>
  <c r="M163" i="15"/>
  <c r="N225" i="16"/>
  <c r="O225" i="17"/>
  <c r="P163" i="15"/>
  <c r="Q163" i="15"/>
  <c r="C226" i="17"/>
  <c r="D226" i="16"/>
  <c r="E164" i="15"/>
  <c r="F226" i="16"/>
  <c r="G226" i="17"/>
  <c r="J226" i="16"/>
  <c r="K226" i="17"/>
  <c r="L164" i="15"/>
  <c r="N226" i="16"/>
  <c r="O226" i="17"/>
  <c r="C227" i="17"/>
  <c r="F227" i="16"/>
  <c r="G227" i="17"/>
  <c r="H227" i="16"/>
  <c r="J227" i="16"/>
  <c r="K227" i="17"/>
  <c r="O227" i="17"/>
  <c r="Q165" i="15"/>
  <c r="C174" i="15"/>
  <c r="F229" i="16"/>
  <c r="H229" i="16"/>
  <c r="L229" i="16"/>
  <c r="N229" i="16"/>
  <c r="Q171" i="15"/>
  <c r="B230" i="16"/>
  <c r="C168" i="15"/>
  <c r="E168" i="15"/>
  <c r="G168" i="15"/>
  <c r="I168" i="15"/>
  <c r="J230" i="16"/>
  <c r="K168" i="15"/>
  <c r="L230" i="16"/>
  <c r="N168" i="15"/>
  <c r="B231" i="16"/>
  <c r="D231" i="16"/>
  <c r="F231" i="16"/>
  <c r="J231" i="16"/>
  <c r="N231" i="16"/>
  <c r="O169" i="15"/>
  <c r="B232" i="16"/>
  <c r="D232" i="16"/>
  <c r="F232" i="16"/>
  <c r="H232" i="16"/>
  <c r="N232" i="16"/>
  <c r="B233" i="16"/>
  <c r="C171" i="15"/>
  <c r="F233" i="16"/>
  <c r="H171" i="15"/>
  <c r="J233" i="16"/>
  <c r="K171" i="15"/>
  <c r="N233" i="16"/>
  <c r="P233" i="16"/>
  <c r="B234" i="16"/>
  <c r="D234" i="16"/>
  <c r="G234" i="17"/>
  <c r="I172" i="15"/>
  <c r="J234" i="16"/>
  <c r="L172" i="15"/>
  <c r="O172" i="15"/>
  <c r="P172" i="15"/>
  <c r="Q172" i="15"/>
  <c r="B235" i="16"/>
  <c r="C173" i="15"/>
  <c r="F235" i="16"/>
  <c r="G173" i="15"/>
  <c r="I173" i="15"/>
  <c r="N235" i="16"/>
  <c r="P235" i="16"/>
  <c r="J236" i="16"/>
  <c r="K174" i="15"/>
  <c r="N174" i="15"/>
  <c r="O174" i="15"/>
  <c r="P174" i="15"/>
  <c r="D175" i="15"/>
  <c r="E175" i="15"/>
  <c r="Q175" i="15"/>
  <c r="K176" i="15"/>
  <c r="L176" i="15"/>
  <c r="N176" i="15"/>
  <c r="O176" i="15"/>
  <c r="P176" i="15"/>
  <c r="B177" i="15"/>
  <c r="J237" i="16"/>
  <c r="D178" i="15"/>
  <c r="G178" i="15"/>
  <c r="H178" i="15"/>
  <c r="K178" i="15"/>
  <c r="L178" i="15"/>
  <c r="M178" i="15"/>
  <c r="N178" i="15"/>
  <c r="P178" i="15"/>
  <c r="I179" i="15"/>
  <c r="J179" i="15"/>
  <c r="K179" i="15"/>
  <c r="L179" i="15"/>
  <c r="N179" i="15"/>
  <c r="O179" i="15"/>
  <c r="P179" i="15"/>
  <c r="D180" i="15"/>
  <c r="G180" i="15"/>
  <c r="H180" i="15"/>
  <c r="I180" i="15"/>
  <c r="I190" i="15"/>
  <c r="M191" i="15"/>
  <c r="N191" i="15"/>
  <c r="B240" i="16"/>
  <c r="D240" i="16"/>
  <c r="F240" i="16"/>
  <c r="H240" i="16"/>
  <c r="J240" i="16"/>
  <c r="B241" i="16"/>
  <c r="C185" i="15"/>
  <c r="E185" i="15"/>
  <c r="G185" i="15"/>
  <c r="J241" i="16"/>
  <c r="N241" i="16"/>
  <c r="P241" i="16"/>
  <c r="B242" i="16"/>
  <c r="F242" i="16"/>
  <c r="I186" i="15"/>
  <c r="K186" i="15"/>
  <c r="N242" i="16"/>
  <c r="O186" i="15"/>
  <c r="Q186" i="15"/>
  <c r="E187" i="15"/>
  <c r="F243" i="16"/>
  <c r="J243" i="16"/>
  <c r="L243" i="16"/>
  <c r="N243" i="16"/>
  <c r="C188" i="15"/>
  <c r="H188" i="15"/>
  <c r="J244" i="16"/>
  <c r="Q189" i="15"/>
  <c r="C190" i="15"/>
  <c r="D190" i="15"/>
  <c r="F190" i="15"/>
  <c r="B191" i="15"/>
  <c r="D191" i="15"/>
  <c r="E191" i="15"/>
  <c r="F191" i="15"/>
  <c r="G191" i="15"/>
  <c r="Q191" i="15"/>
  <c r="B192" i="15"/>
  <c r="E192" i="15"/>
  <c r="F192" i="15"/>
  <c r="G192" i="15"/>
  <c r="I192" i="15"/>
  <c r="L246" i="17"/>
  <c r="B193" i="15"/>
  <c r="C193" i="15"/>
  <c r="D193" i="15"/>
  <c r="E193" i="15"/>
  <c r="K193" i="15"/>
  <c r="O193" i="15"/>
  <c r="P193" i="15"/>
  <c r="Q193" i="15"/>
  <c r="C194" i="15"/>
  <c r="D194" i="15"/>
  <c r="E194" i="15"/>
  <c r="F194" i="15"/>
  <c r="G194" i="15"/>
  <c r="I195" i="15"/>
  <c r="K195" i="15"/>
  <c r="N195" i="15"/>
  <c r="O195" i="15"/>
  <c r="P195" i="15"/>
  <c r="D196" i="15"/>
  <c r="E196" i="15"/>
  <c r="B197" i="15"/>
  <c r="C197" i="15"/>
  <c r="D197" i="15"/>
  <c r="E197" i="15"/>
  <c r="F197" i="15"/>
  <c r="G197" i="15"/>
  <c r="L197" i="15"/>
  <c r="M197" i="15"/>
  <c r="N197" i="15"/>
  <c r="G198" i="15"/>
  <c r="B249" i="16"/>
  <c r="E212" i="15"/>
  <c r="F249" i="16"/>
  <c r="I213" i="15"/>
  <c r="J249" i="16"/>
  <c r="N249" i="16"/>
  <c r="I201" i="15"/>
  <c r="J250" i="16"/>
  <c r="K201" i="15"/>
  <c r="L201" i="15"/>
  <c r="M201" i="15"/>
  <c r="N250" i="16"/>
  <c r="O201" i="15"/>
  <c r="B251" i="16"/>
  <c r="E202" i="15"/>
  <c r="F251" i="16"/>
  <c r="J251" i="16"/>
  <c r="B203" i="15"/>
  <c r="C203" i="15"/>
  <c r="D252" i="16"/>
  <c r="F252" i="16"/>
  <c r="H203" i="15"/>
  <c r="J252" i="16"/>
  <c r="N252" i="16"/>
  <c r="O203" i="15"/>
  <c r="P203" i="15"/>
  <c r="B253" i="16"/>
  <c r="F253" i="16"/>
  <c r="I204" i="15"/>
  <c r="J204" i="15"/>
  <c r="K204" i="15"/>
  <c r="L204" i="15"/>
  <c r="N204" i="15"/>
  <c r="O204" i="15"/>
  <c r="P204" i="15"/>
  <c r="Q204" i="15"/>
  <c r="B254" i="17"/>
  <c r="D254" i="16"/>
  <c r="P254" i="17"/>
  <c r="I206" i="15"/>
  <c r="J206" i="15"/>
  <c r="K206" i="15"/>
  <c r="L206" i="15"/>
  <c r="M206" i="15"/>
  <c r="N206" i="15"/>
  <c r="O206" i="15"/>
  <c r="Q206" i="15"/>
  <c r="B207" i="15"/>
  <c r="C207" i="15"/>
  <c r="O207" i="15"/>
  <c r="P207" i="15"/>
  <c r="Q207" i="15"/>
  <c r="Q208" i="15"/>
  <c r="B256" i="17"/>
  <c r="C209" i="15"/>
  <c r="E209" i="15"/>
  <c r="F209" i="15"/>
  <c r="G209" i="15"/>
  <c r="H209" i="15"/>
  <c r="I209" i="15"/>
  <c r="J256" i="17"/>
  <c r="K209" i="15"/>
  <c r="L256" i="17"/>
  <c r="N209" i="15"/>
  <c r="O209" i="15"/>
  <c r="Q209" i="15"/>
  <c r="J210" i="15"/>
  <c r="K210" i="15"/>
  <c r="L210" i="15"/>
  <c r="P210" i="15"/>
  <c r="C211" i="15"/>
  <c r="D211" i="15"/>
  <c r="E211" i="15"/>
  <c r="F211" i="15"/>
  <c r="G211" i="15"/>
  <c r="H211" i="15"/>
  <c r="I211" i="15"/>
  <c r="O211" i="15"/>
  <c r="P211" i="15"/>
  <c r="I212" i="15"/>
  <c r="J257" i="17"/>
  <c r="K212" i="15"/>
  <c r="N212" i="15"/>
  <c r="O212" i="15"/>
  <c r="P257" i="17"/>
  <c r="Q212" i="15"/>
  <c r="C214" i="15"/>
  <c r="D214" i="15"/>
  <c r="E214" i="15"/>
  <c r="F214" i="15"/>
  <c r="G214" i="15"/>
  <c r="H214" i="15"/>
  <c r="J214" i="15"/>
  <c r="K214" i="15"/>
  <c r="L214" i="15"/>
  <c r="M214" i="15"/>
  <c r="N214" i="15"/>
  <c r="O215" i="15"/>
  <c r="P215" i="15"/>
  <c r="Q215" i="15"/>
  <c r="I159" i="15"/>
  <c r="J159" i="15"/>
  <c r="K159" i="15"/>
  <c r="L159" i="15"/>
  <c r="M159" i="15"/>
  <c r="N159" i="15"/>
  <c r="B160" i="15"/>
  <c r="E160" i="15"/>
  <c r="F160" i="15"/>
  <c r="G160" i="15"/>
  <c r="H160" i="15"/>
  <c r="G161" i="15"/>
  <c r="H161" i="15"/>
  <c r="I161" i="15"/>
  <c r="J161" i="15"/>
  <c r="K161" i="15"/>
  <c r="L161" i="15"/>
  <c r="M161" i="15"/>
  <c r="N161" i="15"/>
  <c r="P161" i="15"/>
  <c r="Q161" i="15"/>
  <c r="B162" i="15"/>
  <c r="E162" i="15"/>
  <c r="F162" i="15"/>
  <c r="P162" i="15"/>
  <c r="B163" i="15"/>
  <c r="F163" i="15"/>
  <c r="G163" i="15"/>
  <c r="H163" i="15"/>
  <c r="M164" i="15"/>
  <c r="N164" i="15"/>
  <c r="P164" i="15"/>
  <c r="Q164" i="15"/>
  <c r="C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O168" i="15"/>
  <c r="P168" i="15"/>
  <c r="Q168" i="15"/>
  <c r="B169" i="15"/>
  <c r="C169" i="15"/>
  <c r="D169" i="15"/>
  <c r="E169" i="15"/>
  <c r="G169" i="15"/>
  <c r="H169" i="15"/>
  <c r="I169" i="15"/>
  <c r="K169" i="15"/>
  <c r="L169" i="15"/>
  <c r="M169" i="15"/>
  <c r="B170" i="15"/>
  <c r="C170" i="15"/>
  <c r="D170" i="15"/>
  <c r="E170" i="15"/>
  <c r="F170" i="15"/>
  <c r="G170" i="15"/>
  <c r="H170" i="15"/>
  <c r="I170" i="15"/>
  <c r="K170" i="15"/>
  <c r="L170" i="15"/>
  <c r="N170" i="15"/>
  <c r="O170" i="15"/>
  <c r="Q170" i="15"/>
  <c r="E171" i="15"/>
  <c r="F171" i="15"/>
  <c r="G171" i="15"/>
  <c r="I171" i="15"/>
  <c r="N171" i="15"/>
  <c r="O171" i="15"/>
  <c r="P171" i="15"/>
  <c r="B172" i="15"/>
  <c r="E172" i="15"/>
  <c r="F172" i="15"/>
  <c r="H172" i="15"/>
  <c r="E173" i="15"/>
  <c r="K173" i="15"/>
  <c r="L173" i="15"/>
  <c r="M173" i="15"/>
  <c r="N173" i="15"/>
  <c r="O173" i="15"/>
  <c r="Q173" i="15"/>
  <c r="F174" i="15"/>
  <c r="G174" i="15"/>
  <c r="H174" i="15"/>
  <c r="I174" i="15"/>
  <c r="B175" i="15"/>
  <c r="F175" i="15"/>
  <c r="G175" i="15"/>
  <c r="H175" i="15"/>
  <c r="I175" i="15"/>
  <c r="J175" i="15"/>
  <c r="K175" i="15"/>
  <c r="L175" i="15"/>
  <c r="M175" i="15"/>
  <c r="N175" i="15"/>
  <c r="O175" i="15"/>
  <c r="P175" i="15"/>
  <c r="B176" i="15"/>
  <c r="D176" i="15"/>
  <c r="E176" i="15"/>
  <c r="F176" i="15"/>
  <c r="G176" i="15"/>
  <c r="H176" i="15"/>
  <c r="I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B178" i="15"/>
  <c r="E178" i="15"/>
  <c r="F178" i="15"/>
  <c r="I178" i="15"/>
  <c r="O178" i="15"/>
  <c r="B179" i="15"/>
  <c r="C179" i="15"/>
  <c r="E179" i="15"/>
  <c r="G179" i="15"/>
  <c r="H179" i="15"/>
  <c r="M179" i="15"/>
  <c r="Q179" i="15"/>
  <c r="B180" i="15"/>
  <c r="E180" i="15"/>
  <c r="F180" i="15"/>
  <c r="K180" i="15"/>
  <c r="L180" i="15"/>
  <c r="N180" i="15"/>
  <c r="O180" i="15"/>
  <c r="P180" i="15"/>
  <c r="Q180" i="15"/>
  <c r="B184" i="15"/>
  <c r="C184" i="15"/>
  <c r="D184" i="15"/>
  <c r="E184" i="15"/>
  <c r="F184" i="15"/>
  <c r="G184" i="15"/>
  <c r="Q184" i="15"/>
  <c r="B185" i="15"/>
  <c r="N185" i="15"/>
  <c r="Q185" i="15"/>
  <c r="B186" i="15"/>
  <c r="C186" i="15"/>
  <c r="D186" i="15"/>
  <c r="E186" i="15"/>
  <c r="F186" i="15"/>
  <c r="G186" i="15"/>
  <c r="F187" i="15"/>
  <c r="G187" i="15"/>
  <c r="Q187" i="15"/>
  <c r="B188" i="15"/>
  <c r="E188" i="15"/>
  <c r="F188" i="15"/>
  <c r="G188" i="15"/>
  <c r="I188" i="15"/>
  <c r="B189" i="15"/>
  <c r="C189" i="15"/>
  <c r="D189" i="15"/>
  <c r="E189" i="15"/>
  <c r="F189" i="15"/>
  <c r="G189" i="15"/>
  <c r="B190" i="15"/>
  <c r="E190" i="15"/>
  <c r="N190" i="15"/>
  <c r="Q190" i="15"/>
  <c r="H191" i="15"/>
  <c r="I191" i="15"/>
  <c r="J191" i="15"/>
  <c r="K191" i="15"/>
  <c r="F193" i="15"/>
  <c r="G193" i="15"/>
  <c r="H193" i="15"/>
  <c r="I193" i="15"/>
  <c r="J193" i="15"/>
  <c r="L193" i="15"/>
  <c r="M193" i="15"/>
  <c r="N193" i="15"/>
  <c r="B194" i="15"/>
  <c r="Q194" i="15"/>
  <c r="B195" i="15"/>
  <c r="C195" i="15"/>
  <c r="D195" i="15"/>
  <c r="E195" i="15"/>
  <c r="F195" i="15"/>
  <c r="G195" i="15"/>
  <c r="Q195" i="15"/>
  <c r="B196" i="15"/>
  <c r="C196" i="15"/>
  <c r="F196" i="15"/>
  <c r="G196" i="15"/>
  <c r="I196" i="15"/>
  <c r="N196" i="15"/>
  <c r="O196" i="15"/>
  <c r="P196" i="15"/>
  <c r="Q196" i="15"/>
  <c r="Q197" i="15"/>
  <c r="B198" i="15"/>
  <c r="D198" i="15"/>
  <c r="E198" i="15"/>
  <c r="F198" i="15"/>
  <c r="I198" i="15"/>
  <c r="Q198" i="15"/>
  <c r="B201" i="15"/>
  <c r="F201" i="15"/>
  <c r="K202" i="15"/>
  <c r="M202" i="15"/>
  <c r="N202" i="15"/>
  <c r="P202" i="15"/>
  <c r="E203" i="15"/>
  <c r="F203" i="15"/>
  <c r="G203" i="15"/>
  <c r="I203" i="15"/>
  <c r="J203" i="15"/>
  <c r="K203" i="15"/>
  <c r="L203" i="15"/>
  <c r="M203" i="15"/>
  <c r="Q203" i="15"/>
  <c r="I205" i="15"/>
  <c r="J205" i="15"/>
  <c r="K205" i="15"/>
  <c r="N205" i="15"/>
  <c r="O205" i="15"/>
  <c r="P205" i="15"/>
  <c r="Q205" i="15"/>
  <c r="E207" i="15"/>
  <c r="I207" i="15"/>
  <c r="J207" i="15"/>
  <c r="L207" i="15"/>
  <c r="M207" i="15"/>
  <c r="J208" i="15"/>
  <c r="K208" i="15"/>
  <c r="L208" i="15"/>
  <c r="M208" i="15"/>
  <c r="N208" i="15"/>
  <c r="O208" i="15"/>
  <c r="P208" i="15"/>
  <c r="M209" i="15"/>
  <c r="I210" i="15"/>
  <c r="M210" i="15"/>
  <c r="N210" i="15"/>
  <c r="O210" i="15"/>
  <c r="Q210" i="15"/>
  <c r="B211" i="15"/>
  <c r="J211" i="15"/>
  <c r="L211" i="15"/>
  <c r="N211" i="15"/>
  <c r="Q211" i="15"/>
  <c r="J212" i="15"/>
  <c r="M212" i="15"/>
  <c r="F213" i="15"/>
  <c r="J213" i="15"/>
  <c r="M213" i="15"/>
  <c r="N213" i="15"/>
  <c r="O213" i="15"/>
  <c r="P213" i="15"/>
  <c r="Q213" i="15"/>
  <c r="B214" i="15"/>
  <c r="I214" i="15"/>
  <c r="O214" i="15"/>
  <c r="P214" i="15"/>
  <c r="Q214" i="15"/>
  <c r="B215" i="15"/>
  <c r="I215" i="15"/>
  <c r="E234" i="15"/>
  <c r="M235" i="15"/>
  <c r="M241" i="15"/>
  <c r="Q242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Q222" i="15"/>
  <c r="C91" i="14"/>
  <c r="F92" i="14"/>
  <c r="G92" i="14"/>
  <c r="K92" i="14"/>
  <c r="N92" i="14"/>
  <c r="J93" i="14"/>
  <c r="C94" i="14"/>
  <c r="K82" i="14"/>
  <c r="M84" i="14"/>
  <c r="L86" i="14"/>
  <c r="M64" i="14"/>
  <c r="M85" i="14" s="1"/>
  <c r="P64" i="14"/>
  <c r="Q64" i="14"/>
  <c r="Q56" i="6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E102" i="6" s="1"/>
  <c r="F73" i="14"/>
  <c r="F102" i="6" s="1"/>
  <c r="G73" i="14"/>
  <c r="G102" i="6" s="1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C76" i="14"/>
  <c r="C105" i="6" s="1"/>
  <c r="D76" i="14"/>
  <c r="E76" i="14"/>
  <c r="E105" i="6" s="1"/>
  <c r="G76" i="14"/>
  <c r="G105" i="6" s="1"/>
  <c r="H76" i="14"/>
  <c r="I76" i="14"/>
  <c r="I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B91" i="14"/>
  <c r="F91" i="14"/>
  <c r="G91" i="14"/>
  <c r="J91" i="14"/>
  <c r="K91" i="14"/>
  <c r="M91" i="14"/>
  <c r="N91" i="14"/>
  <c r="O91" i="14"/>
  <c r="F93" i="14"/>
  <c r="G93" i="14"/>
  <c r="K93" i="14"/>
  <c r="N93" i="14"/>
  <c r="O93" i="14"/>
  <c r="B94" i="14"/>
  <c r="N94" i="14"/>
  <c r="O94" i="14"/>
  <c r="D135" i="13"/>
  <c r="L136" i="13"/>
  <c r="P101" i="13"/>
  <c r="D102" i="13"/>
  <c r="B108" i="13"/>
  <c r="J108" i="13"/>
  <c r="K108" i="13"/>
  <c r="L108" i="13"/>
  <c r="M108" i="13"/>
  <c r="N108" i="13"/>
  <c r="O108" i="13"/>
  <c r="P108" i="13"/>
  <c r="Q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L54" i="10"/>
  <c r="N54" i="10"/>
  <c r="N99" i="6" s="1"/>
  <c r="P54" i="10"/>
  <c r="P99" i="6" s="1"/>
  <c r="B146" i="13"/>
  <c r="C146" i="13"/>
  <c r="D146" i="13"/>
  <c r="E146" i="13"/>
  <c r="F146" i="13"/>
  <c r="G146" i="13"/>
  <c r="H146" i="13"/>
  <c r="I146" i="13"/>
  <c r="J146" i="13"/>
  <c r="K146" i="13"/>
  <c r="N116" i="13"/>
  <c r="P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47" i="13"/>
  <c r="B148" i="13"/>
  <c r="C148" i="13"/>
  <c r="D148" i="13"/>
  <c r="K148" i="13"/>
  <c r="L118" i="13"/>
  <c r="M148" i="13"/>
  <c r="N148" i="13"/>
  <c r="P148" i="13"/>
  <c r="Q148" i="13"/>
  <c r="B119" i="13"/>
  <c r="C119" i="13"/>
  <c r="D119" i="13"/>
  <c r="E119" i="13"/>
  <c r="F119" i="13"/>
  <c r="H149" i="13"/>
  <c r="J149" i="13"/>
  <c r="K149" i="13"/>
  <c r="M149" i="13"/>
  <c r="N149" i="13"/>
  <c r="O149" i="13"/>
  <c r="P149" i="13"/>
  <c r="B122" i="13"/>
  <c r="D122" i="13"/>
  <c r="E122" i="13"/>
  <c r="F122" i="13"/>
  <c r="K122" i="13"/>
  <c r="L122" i="13"/>
  <c r="M122" i="13"/>
  <c r="N122" i="13"/>
  <c r="O122" i="13"/>
  <c r="P122" i="13"/>
  <c r="Q122" i="13"/>
  <c r="B125" i="13"/>
  <c r="C125" i="13"/>
  <c r="F125" i="13"/>
  <c r="G125" i="13"/>
  <c r="I125" i="13"/>
  <c r="J125" i="13"/>
  <c r="K125" i="13"/>
  <c r="L125" i="13"/>
  <c r="M125" i="13"/>
  <c r="N125" i="13"/>
  <c r="P125" i="13"/>
  <c r="Q125" i="13"/>
  <c r="B129" i="13"/>
  <c r="C129" i="13"/>
  <c r="D129" i="13"/>
  <c r="E129" i="13"/>
  <c r="F129" i="13"/>
  <c r="H129" i="13"/>
  <c r="I129" i="13"/>
  <c r="J129" i="13"/>
  <c r="L129" i="13"/>
  <c r="P129" i="13"/>
  <c r="Q129" i="13"/>
  <c r="B55" i="10"/>
  <c r="B100" i="6" s="1"/>
  <c r="D55" i="10"/>
  <c r="D100" i="6" s="1"/>
  <c r="H55" i="10"/>
  <c r="H100" i="6" s="1"/>
  <c r="J55" i="10"/>
  <c r="J100" i="6" s="1"/>
  <c r="N55" i="10"/>
  <c r="N100" i="6" s="1"/>
  <c r="B99" i="13"/>
  <c r="E100" i="13"/>
  <c r="G100" i="13"/>
  <c r="H100" i="13"/>
  <c r="I100" i="13"/>
  <c r="L100" i="13"/>
  <c r="M100" i="13"/>
  <c r="N100" i="13"/>
  <c r="H101" i="13"/>
  <c r="I101" i="13"/>
  <c r="K101" i="13"/>
  <c r="O101" i="13"/>
  <c r="Q101" i="13"/>
  <c r="B102" i="13"/>
  <c r="C102" i="13"/>
  <c r="E102" i="13"/>
  <c r="H102" i="13"/>
  <c r="I102" i="13"/>
  <c r="J102" i="13"/>
  <c r="C108" i="13"/>
  <c r="D108" i="13"/>
  <c r="E108" i="13"/>
  <c r="F108" i="13"/>
  <c r="G108" i="13"/>
  <c r="H108" i="13"/>
  <c r="I108" i="13"/>
  <c r="E116" i="13"/>
  <c r="G116" i="13"/>
  <c r="H116" i="13"/>
  <c r="I116" i="13"/>
  <c r="J116" i="13"/>
  <c r="K116" i="13"/>
  <c r="L116" i="13"/>
  <c r="M116" i="13"/>
  <c r="O116" i="13"/>
  <c r="Q116" i="13"/>
  <c r="E118" i="13"/>
  <c r="F118" i="13"/>
  <c r="G118" i="13"/>
  <c r="H118" i="13"/>
  <c r="I118" i="13"/>
  <c r="I119" i="13"/>
  <c r="J119" i="13"/>
  <c r="K119" i="13"/>
  <c r="L119" i="13"/>
  <c r="M119" i="13"/>
  <c r="N119" i="13"/>
  <c r="P119" i="13"/>
  <c r="Q119" i="13"/>
  <c r="D125" i="13"/>
  <c r="E125" i="13"/>
  <c r="H125" i="13"/>
  <c r="O125" i="13"/>
  <c r="G129" i="13"/>
  <c r="K129" i="13"/>
  <c r="M129" i="13"/>
  <c r="N129" i="13"/>
  <c r="B135" i="13"/>
  <c r="E135" i="13"/>
  <c r="F135" i="13"/>
  <c r="G135" i="13"/>
  <c r="H135" i="13"/>
  <c r="I135" i="13"/>
  <c r="J135" i="13"/>
  <c r="K135" i="13"/>
  <c r="L135" i="13"/>
  <c r="Q135" i="13"/>
  <c r="B136" i="13"/>
  <c r="G136" i="13"/>
  <c r="H136" i="13"/>
  <c r="I136" i="13"/>
  <c r="J136" i="13"/>
  <c r="K136" i="13"/>
  <c r="M136" i="13"/>
  <c r="N136" i="13"/>
  <c r="E137" i="13"/>
  <c r="F137" i="13"/>
  <c r="G137" i="13"/>
  <c r="H137" i="13"/>
  <c r="M137" i="13"/>
  <c r="O137" i="13"/>
  <c r="P137" i="13"/>
  <c r="Q137" i="13"/>
  <c r="B138" i="13"/>
  <c r="C138" i="13"/>
  <c r="D138" i="13"/>
  <c r="E138" i="13"/>
  <c r="F138" i="13"/>
  <c r="G138" i="13"/>
  <c r="H138" i="13"/>
  <c r="I138" i="13"/>
  <c r="L146" i="13"/>
  <c r="M146" i="13"/>
  <c r="N146" i="13"/>
  <c r="O146" i="13"/>
  <c r="Q146" i="13"/>
  <c r="C147" i="13"/>
  <c r="E147" i="13"/>
  <c r="P147" i="13"/>
  <c r="E148" i="13"/>
  <c r="F148" i="13"/>
  <c r="G148" i="13"/>
  <c r="H148" i="13"/>
  <c r="I148" i="13"/>
  <c r="D149" i="13"/>
  <c r="I149" i="13"/>
  <c r="L149" i="13"/>
  <c r="Q149" i="13"/>
  <c r="N152" i="13"/>
  <c r="O152" i="13"/>
  <c r="P152" i="13"/>
  <c r="Q152" i="13"/>
  <c r="B102" i="12"/>
  <c r="L107" i="12"/>
  <c r="M109" i="12"/>
  <c r="P102" i="12"/>
  <c r="Q102" i="12"/>
  <c r="M99" i="12"/>
  <c r="M102" i="12"/>
  <c r="C103" i="12"/>
  <c r="D103" i="12"/>
  <c r="E103" i="12"/>
  <c r="F103" i="12"/>
  <c r="G103" i="12"/>
  <c r="H103" i="12"/>
  <c r="I103" i="12"/>
  <c r="L103" i="12"/>
  <c r="J140" i="12"/>
  <c r="C105" i="12"/>
  <c r="H105" i="12"/>
  <c r="I105" i="12"/>
  <c r="M105" i="12"/>
  <c r="I106" i="12"/>
  <c r="J142" i="12"/>
  <c r="M106" i="12"/>
  <c r="C107" i="12"/>
  <c r="P107" i="12"/>
  <c r="Q107" i="12"/>
  <c r="C108" i="12"/>
  <c r="D108" i="12"/>
  <c r="E108" i="12"/>
  <c r="F108" i="12"/>
  <c r="G108" i="12"/>
  <c r="H108" i="12"/>
  <c r="I108" i="12"/>
  <c r="J108" i="12"/>
  <c r="M108" i="12"/>
  <c r="H109" i="12"/>
  <c r="L109" i="12"/>
  <c r="O109" i="12"/>
  <c r="P109" i="12"/>
  <c r="Q109" i="12"/>
  <c r="B110" i="12"/>
  <c r="C110" i="12"/>
  <c r="I110" i="12"/>
  <c r="K110" i="12"/>
  <c r="L110" i="12"/>
  <c r="M110" i="12"/>
  <c r="N110" i="12"/>
  <c r="P110" i="12"/>
  <c r="Q110" i="12"/>
  <c r="H111" i="12"/>
  <c r="I111" i="12"/>
  <c r="J111" i="12"/>
  <c r="M111" i="12"/>
  <c r="G112" i="12"/>
  <c r="H112" i="12"/>
  <c r="I112" i="12"/>
  <c r="J112" i="12"/>
  <c r="K112" i="12"/>
  <c r="L112" i="12"/>
  <c r="M112" i="12"/>
  <c r="N112" i="12"/>
  <c r="O112" i="12"/>
  <c r="P112" i="12"/>
  <c r="C125" i="12"/>
  <c r="F125" i="12"/>
  <c r="H128" i="12"/>
  <c r="I119" i="12"/>
  <c r="J119" i="12"/>
  <c r="M116" i="12"/>
  <c r="C116" i="12"/>
  <c r="D116" i="12"/>
  <c r="E116" i="12"/>
  <c r="B147" i="12"/>
  <c r="K117" i="12"/>
  <c r="L117" i="12"/>
  <c r="M117" i="12"/>
  <c r="O117" i="12"/>
  <c r="P117" i="12"/>
  <c r="Q117" i="12"/>
  <c r="C118" i="12"/>
  <c r="D118" i="12"/>
  <c r="E118" i="12"/>
  <c r="G118" i="12"/>
  <c r="H118" i="12"/>
  <c r="I118" i="12"/>
  <c r="J118" i="12"/>
  <c r="M118" i="12"/>
  <c r="C119" i="12"/>
  <c r="E119" i="12"/>
  <c r="K119" i="12"/>
  <c r="L119" i="12"/>
  <c r="Q119" i="12"/>
  <c r="B150" i="12"/>
  <c r="K120" i="12"/>
  <c r="L120" i="12"/>
  <c r="C121" i="12"/>
  <c r="D121" i="12"/>
  <c r="E121" i="12"/>
  <c r="L121" i="12"/>
  <c r="N121" i="12"/>
  <c r="O121" i="12"/>
  <c r="P121" i="12"/>
  <c r="D122" i="12"/>
  <c r="E122" i="12"/>
  <c r="K122" i="12"/>
  <c r="L122" i="12"/>
  <c r="O122" i="12"/>
  <c r="P122" i="12"/>
  <c r="Q122" i="12"/>
  <c r="B153" i="12"/>
  <c r="E123" i="12"/>
  <c r="K123" i="12"/>
  <c r="L123" i="12"/>
  <c r="M123" i="12"/>
  <c r="N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Q124" i="12"/>
  <c r="B125" i="12"/>
  <c r="E125" i="12"/>
  <c r="K125" i="12"/>
  <c r="L125" i="12"/>
  <c r="M125" i="12"/>
  <c r="N125" i="12"/>
  <c r="O125" i="12"/>
  <c r="P125" i="12"/>
  <c r="Q125" i="12"/>
  <c r="C126" i="12"/>
  <c r="D126" i="12"/>
  <c r="E126" i="12"/>
  <c r="G126" i="12"/>
  <c r="H126" i="12"/>
  <c r="M126" i="12"/>
  <c r="C127" i="12"/>
  <c r="D127" i="12"/>
  <c r="E127" i="12"/>
  <c r="F127" i="12"/>
  <c r="K127" i="12"/>
  <c r="L127" i="12"/>
  <c r="N127" i="12"/>
  <c r="O127" i="12"/>
  <c r="P127" i="12"/>
  <c r="Q127" i="12"/>
  <c r="B128" i="12"/>
  <c r="E128" i="12"/>
  <c r="K128" i="12"/>
  <c r="L128" i="12"/>
  <c r="M128" i="12"/>
  <c r="N128" i="12"/>
  <c r="C129" i="12"/>
  <c r="D129" i="12"/>
  <c r="F129" i="12"/>
  <c r="G99" i="12"/>
  <c r="J99" i="12"/>
  <c r="H100" i="12"/>
  <c r="I100" i="12"/>
  <c r="J100" i="12"/>
  <c r="K100" i="12"/>
  <c r="M100" i="12"/>
  <c r="N100" i="12"/>
  <c r="O100" i="12"/>
  <c r="P100" i="12"/>
  <c r="Q100" i="12"/>
  <c r="J101" i="12"/>
  <c r="P101" i="12"/>
  <c r="Q101" i="12"/>
  <c r="H102" i="12"/>
  <c r="I102" i="12"/>
  <c r="O103" i="12"/>
  <c r="P103" i="12"/>
  <c r="Q103" i="12"/>
  <c r="G104" i="12"/>
  <c r="H104" i="12"/>
  <c r="I104" i="12"/>
  <c r="J104" i="12"/>
  <c r="K104" i="12"/>
  <c r="M104" i="12"/>
  <c r="O104" i="12"/>
  <c r="P104" i="12"/>
  <c r="Q104" i="12"/>
  <c r="J105" i="12"/>
  <c r="P105" i="12"/>
  <c r="Q105" i="12"/>
  <c r="G106" i="12"/>
  <c r="H106" i="12"/>
  <c r="O106" i="12"/>
  <c r="H107" i="12"/>
  <c r="I107" i="12"/>
  <c r="J107" i="12"/>
  <c r="O107" i="12"/>
  <c r="K108" i="12"/>
  <c r="N108" i="12"/>
  <c r="P108" i="12"/>
  <c r="Q108" i="12"/>
  <c r="F109" i="12"/>
  <c r="I109" i="12"/>
  <c r="J109" i="12"/>
  <c r="H110" i="12"/>
  <c r="J110" i="12"/>
  <c r="O110" i="12"/>
  <c r="G111" i="12"/>
  <c r="O111" i="12"/>
  <c r="P111" i="12"/>
  <c r="Q112" i="12"/>
  <c r="K116" i="12"/>
  <c r="L116" i="12"/>
  <c r="N116" i="12"/>
  <c r="O116" i="12"/>
  <c r="B117" i="12"/>
  <c r="D117" i="12"/>
  <c r="E117" i="12"/>
  <c r="G117" i="12"/>
  <c r="H117" i="12"/>
  <c r="J117" i="12"/>
  <c r="K118" i="12"/>
  <c r="L118" i="12"/>
  <c r="N119" i="12"/>
  <c r="O119" i="12"/>
  <c r="P119" i="12"/>
  <c r="C120" i="12"/>
  <c r="D120" i="12"/>
  <c r="E120" i="12"/>
  <c r="F120" i="12"/>
  <c r="G120" i="12"/>
  <c r="H120" i="12"/>
  <c r="H121" i="12"/>
  <c r="K121" i="12"/>
  <c r="Q121" i="12"/>
  <c r="B122" i="12"/>
  <c r="C122" i="12"/>
  <c r="H123" i="12"/>
  <c r="O123" i="12"/>
  <c r="O124" i="12"/>
  <c r="P124" i="12"/>
  <c r="G125" i="12"/>
  <c r="H125" i="12"/>
  <c r="I125" i="12"/>
  <c r="J125" i="12"/>
  <c r="I126" i="12"/>
  <c r="J126" i="12"/>
  <c r="K126" i="12"/>
  <c r="L126" i="12"/>
  <c r="N126" i="12"/>
  <c r="O126" i="12"/>
  <c r="P126" i="12"/>
  <c r="B127" i="12"/>
  <c r="G127" i="12"/>
  <c r="O128" i="12"/>
  <c r="P128" i="12"/>
  <c r="Q128" i="12"/>
  <c r="H129" i="12"/>
  <c r="I129" i="12"/>
  <c r="K129" i="12"/>
  <c r="L129" i="12"/>
  <c r="N129" i="12"/>
  <c r="N134" i="12"/>
  <c r="B135" i="12"/>
  <c r="J135" i="12"/>
  <c r="N136" i="12"/>
  <c r="B99" i="11"/>
  <c r="F103" i="11"/>
  <c r="G105" i="11"/>
  <c r="H111" i="11"/>
  <c r="J111" i="11"/>
  <c r="K134" i="12"/>
  <c r="L107" i="11"/>
  <c r="O134" i="12"/>
  <c r="B103" i="11"/>
  <c r="C103" i="11"/>
  <c r="D139" i="13"/>
  <c r="G103" i="11"/>
  <c r="H139" i="13"/>
  <c r="M103" i="11"/>
  <c r="O139" i="12"/>
  <c r="P139" i="13"/>
  <c r="Q139" i="12"/>
  <c r="B104" i="11"/>
  <c r="H140" i="13"/>
  <c r="L140" i="13"/>
  <c r="P140" i="13"/>
  <c r="Q140" i="12"/>
  <c r="B105" i="11"/>
  <c r="C105" i="11"/>
  <c r="D141" i="13"/>
  <c r="G141" i="12"/>
  <c r="H141" i="13"/>
  <c r="K141" i="12"/>
  <c r="L141" i="13"/>
  <c r="O141" i="12"/>
  <c r="Q141" i="12"/>
  <c r="B106" i="11"/>
  <c r="C142" i="12"/>
  <c r="H142" i="13"/>
  <c r="I106" i="11"/>
  <c r="L142" i="13"/>
  <c r="P142" i="13"/>
  <c r="C107" i="11"/>
  <c r="D107" i="11"/>
  <c r="E107" i="11"/>
  <c r="F107" i="11"/>
  <c r="G107" i="11"/>
  <c r="I107" i="11"/>
  <c r="J107" i="11"/>
  <c r="K107" i="11"/>
  <c r="N107" i="11"/>
  <c r="Q107" i="11"/>
  <c r="B108" i="11"/>
  <c r="C108" i="11"/>
  <c r="Q108" i="11"/>
  <c r="B109" i="11"/>
  <c r="C143" i="12"/>
  <c r="E109" i="11"/>
  <c r="F109" i="11"/>
  <c r="I109" i="11"/>
  <c r="J109" i="11"/>
  <c r="L143" i="13"/>
  <c r="P143" i="13"/>
  <c r="Q109" i="11"/>
  <c r="G110" i="11"/>
  <c r="N110" i="11"/>
  <c r="Q110" i="11"/>
  <c r="B111" i="11"/>
  <c r="C111" i="11"/>
  <c r="I111" i="11"/>
  <c r="M111" i="11"/>
  <c r="N111" i="11"/>
  <c r="O111" i="11"/>
  <c r="P111" i="11"/>
  <c r="G112" i="11"/>
  <c r="H112" i="11"/>
  <c r="L112" i="11"/>
  <c r="N112" i="11"/>
  <c r="O112" i="11"/>
  <c r="P112" i="11"/>
  <c r="Q112" i="11"/>
  <c r="B125" i="11"/>
  <c r="C145" i="12"/>
  <c r="E145" i="12"/>
  <c r="G145" i="12"/>
  <c r="I145" i="12"/>
  <c r="K145" i="12"/>
  <c r="N121" i="11"/>
  <c r="O116" i="11"/>
  <c r="P116" i="11"/>
  <c r="H116" i="11"/>
  <c r="I116" i="11"/>
  <c r="J116" i="11"/>
  <c r="K116" i="11"/>
  <c r="O146" i="12"/>
  <c r="Q146" i="12"/>
  <c r="C147" i="12"/>
  <c r="D117" i="11"/>
  <c r="F117" i="11"/>
  <c r="G147" i="12"/>
  <c r="J117" i="11"/>
  <c r="L117" i="11"/>
  <c r="M117" i="11"/>
  <c r="N117" i="11"/>
  <c r="Q117" i="11"/>
  <c r="C118" i="11"/>
  <c r="D118" i="11"/>
  <c r="H118" i="11"/>
  <c r="K148" i="12"/>
  <c r="N118" i="11"/>
  <c r="O148" i="12"/>
  <c r="Q148" i="12"/>
  <c r="D119" i="11"/>
  <c r="E119" i="11"/>
  <c r="F119" i="11"/>
  <c r="H119" i="11"/>
  <c r="I119" i="11"/>
  <c r="J119" i="11"/>
  <c r="D150" i="13"/>
  <c r="G150" i="12"/>
  <c r="H150" i="13"/>
  <c r="L150" i="13"/>
  <c r="N120" i="11"/>
  <c r="O150" i="12"/>
  <c r="Q150" i="12"/>
  <c r="B121" i="11"/>
  <c r="E121" i="11"/>
  <c r="F121" i="11"/>
  <c r="H151" i="13"/>
  <c r="I121" i="11"/>
  <c r="J121" i="11"/>
  <c r="K151" i="12"/>
  <c r="L151" i="13"/>
  <c r="O151" i="12"/>
  <c r="P151" i="13"/>
  <c r="Q151" i="12"/>
  <c r="B122" i="11"/>
  <c r="E122" i="11"/>
  <c r="F122" i="11"/>
  <c r="G152" i="12"/>
  <c r="H122" i="11"/>
  <c r="I122" i="11"/>
  <c r="J122" i="11"/>
  <c r="D153" i="13"/>
  <c r="H153" i="13"/>
  <c r="J123" i="11"/>
  <c r="L153" i="13"/>
  <c r="M123" i="11"/>
  <c r="N123" i="11"/>
  <c r="O153" i="12"/>
  <c r="P153" i="13"/>
  <c r="Q153" i="12"/>
  <c r="B124" i="11"/>
  <c r="C124" i="11"/>
  <c r="F124" i="11"/>
  <c r="H124" i="11"/>
  <c r="I124" i="11"/>
  <c r="K124" i="11"/>
  <c r="L124" i="11"/>
  <c r="N124" i="11"/>
  <c r="O124" i="11"/>
  <c r="F125" i="11"/>
  <c r="G125" i="11"/>
  <c r="I125" i="11"/>
  <c r="L125" i="11"/>
  <c r="M125" i="11"/>
  <c r="Q125" i="11"/>
  <c r="C126" i="11"/>
  <c r="I126" i="11"/>
  <c r="J126" i="11"/>
  <c r="L154" i="13"/>
  <c r="N126" i="11"/>
  <c r="O154" i="12"/>
  <c r="P154" i="13"/>
  <c r="Q154" i="12"/>
  <c r="B127" i="11"/>
  <c r="C127" i="11"/>
  <c r="D127" i="11"/>
  <c r="E127" i="11"/>
  <c r="F127" i="11"/>
  <c r="G127" i="11"/>
  <c r="H127" i="11"/>
  <c r="I127" i="11"/>
  <c r="J127" i="11"/>
  <c r="K127" i="11"/>
  <c r="D128" i="11"/>
  <c r="F128" i="11"/>
  <c r="G128" i="11"/>
  <c r="Q128" i="11"/>
  <c r="B129" i="11"/>
  <c r="C129" i="11"/>
  <c r="D129" i="11"/>
  <c r="E129" i="11"/>
  <c r="F129" i="11"/>
  <c r="G129" i="11"/>
  <c r="H129" i="11"/>
  <c r="I129" i="11"/>
  <c r="K129" i="11"/>
  <c r="Q129" i="11"/>
  <c r="D99" i="11"/>
  <c r="K99" i="11"/>
  <c r="M99" i="11"/>
  <c r="N99" i="11"/>
  <c r="P99" i="11"/>
  <c r="Q99" i="11"/>
  <c r="B100" i="11"/>
  <c r="C100" i="11"/>
  <c r="I100" i="11"/>
  <c r="J100" i="11"/>
  <c r="K100" i="11"/>
  <c r="L100" i="11"/>
  <c r="M100" i="11"/>
  <c r="N100" i="11"/>
  <c r="P100" i="11"/>
  <c r="B101" i="11"/>
  <c r="C101" i="11"/>
  <c r="D101" i="11"/>
  <c r="H101" i="11"/>
  <c r="I101" i="11"/>
  <c r="J101" i="11"/>
  <c r="K101" i="11"/>
  <c r="L101" i="11"/>
  <c r="M101" i="11"/>
  <c r="N101" i="11"/>
  <c r="O101" i="11"/>
  <c r="E102" i="11"/>
  <c r="F102" i="11"/>
  <c r="I102" i="11"/>
  <c r="K102" i="11"/>
  <c r="L102" i="11"/>
  <c r="N102" i="11"/>
  <c r="O102" i="11"/>
  <c r="E103" i="11"/>
  <c r="I103" i="11"/>
  <c r="K103" i="11"/>
  <c r="O103" i="11"/>
  <c r="P103" i="11"/>
  <c r="Q103" i="11"/>
  <c r="I104" i="11"/>
  <c r="J104" i="11"/>
  <c r="K104" i="11"/>
  <c r="L104" i="11"/>
  <c r="M104" i="11"/>
  <c r="N104" i="11"/>
  <c r="O104" i="11"/>
  <c r="P104" i="11"/>
  <c r="D105" i="11"/>
  <c r="E105" i="11"/>
  <c r="F105" i="11"/>
  <c r="M105" i="11"/>
  <c r="N105" i="11"/>
  <c r="O105" i="11"/>
  <c r="P105" i="11"/>
  <c r="Q105" i="11"/>
  <c r="D106" i="11"/>
  <c r="F106" i="11"/>
  <c r="G106" i="11"/>
  <c r="K106" i="11"/>
  <c r="M106" i="11"/>
  <c r="N106" i="11"/>
  <c r="O106" i="11"/>
  <c r="P106" i="11"/>
  <c r="Q106" i="11"/>
  <c r="B107" i="11"/>
  <c r="M107" i="11"/>
  <c r="P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M109" i="11"/>
  <c r="N109" i="11"/>
  <c r="P109" i="11"/>
  <c r="B110" i="11"/>
  <c r="C110" i="11"/>
  <c r="D110" i="11"/>
  <c r="E110" i="11"/>
  <c r="F110" i="11"/>
  <c r="H110" i="11"/>
  <c r="I110" i="11"/>
  <c r="J110" i="11"/>
  <c r="K110" i="11"/>
  <c r="L110" i="11"/>
  <c r="M110" i="11"/>
  <c r="O110" i="11"/>
  <c r="P110" i="11"/>
  <c r="E111" i="11"/>
  <c r="L111" i="11"/>
  <c r="Q111" i="11"/>
  <c r="B112" i="11"/>
  <c r="C112" i="11"/>
  <c r="D112" i="11"/>
  <c r="E112" i="11"/>
  <c r="F112" i="11"/>
  <c r="K112" i="11"/>
  <c r="M112" i="11"/>
  <c r="D116" i="11"/>
  <c r="E116" i="11"/>
  <c r="F116" i="11"/>
  <c r="G116" i="11"/>
  <c r="L116" i="11"/>
  <c r="N116" i="11"/>
  <c r="E117" i="11"/>
  <c r="H117" i="11"/>
  <c r="I117" i="11"/>
  <c r="K117" i="11"/>
  <c r="B118" i="11"/>
  <c r="E118" i="11"/>
  <c r="F118" i="11"/>
  <c r="G118" i="11"/>
  <c r="I118" i="11"/>
  <c r="J118" i="11"/>
  <c r="K118" i="11"/>
  <c r="L118" i="11"/>
  <c r="L119" i="11"/>
  <c r="M119" i="11"/>
  <c r="N119" i="11"/>
  <c r="O119" i="11"/>
  <c r="P119" i="11"/>
  <c r="Q119" i="11"/>
  <c r="D120" i="11"/>
  <c r="E120" i="11"/>
  <c r="F120" i="11"/>
  <c r="H120" i="11"/>
  <c r="I120" i="11"/>
  <c r="J120" i="11"/>
  <c r="K120" i="11"/>
  <c r="L121" i="11"/>
  <c r="P121" i="11"/>
  <c r="Q121" i="11"/>
  <c r="D122" i="11"/>
  <c r="G122" i="11"/>
  <c r="K122" i="11"/>
  <c r="E123" i="11"/>
  <c r="F123" i="11"/>
  <c r="G123" i="11"/>
  <c r="H123" i="11"/>
  <c r="I123" i="11"/>
  <c r="D124" i="11"/>
  <c r="E124" i="11"/>
  <c r="G124" i="11"/>
  <c r="J124" i="11"/>
  <c r="M124" i="11"/>
  <c r="P124" i="11"/>
  <c r="D125" i="11"/>
  <c r="E125" i="11"/>
  <c r="H125" i="11"/>
  <c r="J125" i="11"/>
  <c r="K125" i="11"/>
  <c r="N125" i="11"/>
  <c r="O125" i="11"/>
  <c r="E126" i="11"/>
  <c r="F126" i="11"/>
  <c r="L126" i="11"/>
  <c r="M126" i="11"/>
  <c r="E128" i="11"/>
  <c r="H128" i="11"/>
  <c r="I128" i="11"/>
  <c r="J128" i="11"/>
  <c r="K128" i="11"/>
  <c r="L128" i="11"/>
  <c r="N128" i="11"/>
  <c r="O128" i="11"/>
  <c r="P128" i="11"/>
  <c r="L129" i="11"/>
  <c r="O129" i="11"/>
  <c r="Q148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C29" i="6"/>
  <c r="E29" i="6"/>
  <c r="I29" i="6"/>
  <c r="M29" i="6"/>
  <c r="Q29" i="6"/>
  <c r="E31" i="6"/>
  <c r="K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M35" i="6"/>
  <c r="Q35" i="6"/>
  <c r="C36" i="6"/>
  <c r="E37" i="6"/>
  <c r="K37" i="6"/>
  <c r="M38" i="6"/>
  <c r="K40" i="6"/>
  <c r="M41" i="6"/>
  <c r="Q41" i="6"/>
  <c r="E43" i="6"/>
  <c r="I43" i="6"/>
  <c r="K43" i="6"/>
  <c r="M44" i="6"/>
  <c r="Q44" i="6"/>
  <c r="C45" i="6"/>
  <c r="K45" i="6"/>
  <c r="K46" i="6"/>
  <c r="M47" i="6"/>
  <c r="Q47" i="6"/>
  <c r="C48" i="6"/>
  <c r="E49" i="6"/>
  <c r="I49" i="6"/>
  <c r="K49" i="6"/>
  <c r="C52" i="6"/>
  <c r="E52" i="6"/>
  <c r="F52" i="6"/>
  <c r="G52" i="6"/>
  <c r="H46" i="10"/>
  <c r="I52" i="6"/>
  <c r="J46" i="10"/>
  <c r="K52" i="6"/>
  <c r="M46" i="10"/>
  <c r="O46" i="10"/>
  <c r="P46" i="10"/>
  <c r="B66" i="10"/>
  <c r="B155" i="6" s="1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K37" i="9" s="1"/>
  <c r="L38" i="9"/>
  <c r="M38" i="9"/>
  <c r="N38" i="9"/>
  <c r="O38" i="9"/>
  <c r="P38" i="9"/>
  <c r="Q38" i="9"/>
  <c r="B54" i="10"/>
  <c r="B99" i="6" s="1"/>
  <c r="D54" i="10"/>
  <c r="F54" i="10"/>
  <c r="H54" i="10"/>
  <c r="H99" i="6" s="1"/>
  <c r="J54" i="10"/>
  <c r="J99" i="6" s="1"/>
  <c r="F55" i="10"/>
  <c r="L55" i="10"/>
  <c r="L100" i="6" s="1"/>
  <c r="P55" i="10"/>
  <c r="P100" i="6" s="1"/>
  <c r="G60" i="10"/>
  <c r="G62" i="10"/>
  <c r="K62" i="10"/>
  <c r="K63" i="10"/>
  <c r="M63" i="10"/>
  <c r="O63" i="10"/>
  <c r="A1" i="9"/>
  <c r="C48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M31" i="6"/>
  <c r="Q31" i="6"/>
  <c r="Q32" i="6"/>
  <c r="I34" i="6"/>
  <c r="K34" i="6"/>
  <c r="I36" i="6"/>
  <c r="I37" i="6"/>
  <c r="E38" i="6"/>
  <c r="I38" i="6"/>
  <c r="K38" i="6"/>
  <c r="Q38" i="6"/>
  <c r="C40" i="6"/>
  <c r="E40" i="6"/>
  <c r="I40" i="6"/>
  <c r="E45" i="6"/>
  <c r="I45" i="6"/>
  <c r="I46" i="6"/>
  <c r="M46" i="6"/>
  <c r="B52" i="6"/>
  <c r="J52" i="6"/>
  <c r="G53" i="6"/>
  <c r="E55" i="6"/>
  <c r="I55" i="6"/>
  <c r="K55" i="6"/>
  <c r="M55" i="6"/>
  <c r="M130" i="6" s="1"/>
  <c r="M56" i="6"/>
  <c r="C57" i="6"/>
  <c r="E57" i="6"/>
  <c r="I57" i="6"/>
  <c r="K57" i="6"/>
  <c r="I58" i="6"/>
  <c r="K58" i="6"/>
  <c r="M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J68" i="6"/>
  <c r="B69" i="6"/>
  <c r="C69" i="6"/>
  <c r="D69" i="6"/>
  <c r="D142" i="6" s="1"/>
  <c r="E69" i="6"/>
  <c r="F69" i="6"/>
  <c r="F142" i="6" s="1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L143" i="6" s="1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D145" i="6" s="1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P146" i="6" s="1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D148" i="6" s="1"/>
  <c r="E75" i="6"/>
  <c r="F75" i="6"/>
  <c r="F148" i="6" s="1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P149" i="6" s="1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F99" i="6"/>
  <c r="F100" i="6"/>
  <c r="Q102" i="6"/>
  <c r="B110" i="6"/>
  <c r="C110" i="6"/>
  <c r="D110" i="6"/>
  <c r="F110" i="6"/>
  <c r="G110" i="6"/>
  <c r="I110" i="6"/>
  <c r="N110" i="6"/>
  <c r="P110" i="6"/>
  <c r="Q110" i="6"/>
  <c r="B112" i="6"/>
  <c r="D112" i="6"/>
  <c r="F112" i="6"/>
  <c r="H112" i="6"/>
  <c r="J112" i="6"/>
  <c r="L112" i="6"/>
  <c r="N112" i="6"/>
  <c r="P112" i="6"/>
  <c r="B113" i="6"/>
  <c r="D113" i="6"/>
  <c r="F113" i="6"/>
  <c r="H113" i="6"/>
  <c r="J113" i="6"/>
  <c r="L113" i="6"/>
  <c r="N113" i="6"/>
  <c r="P113" i="6"/>
  <c r="B114" i="6"/>
  <c r="D114" i="6"/>
  <c r="F114" i="6"/>
  <c r="H114" i="6"/>
  <c r="J114" i="6"/>
  <c r="L114" i="6"/>
  <c r="P114" i="6"/>
  <c r="C116" i="6"/>
  <c r="E116" i="6"/>
  <c r="I116" i="6"/>
  <c r="K116" i="6"/>
  <c r="M116" i="6"/>
  <c r="O116" i="6"/>
  <c r="Q116" i="6"/>
  <c r="E117" i="6"/>
  <c r="G117" i="6"/>
  <c r="M117" i="6"/>
  <c r="Q117" i="6"/>
  <c r="C118" i="6"/>
  <c r="E118" i="6"/>
  <c r="G118" i="6"/>
  <c r="I118" i="6"/>
  <c r="K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L138" i="6"/>
  <c r="D139" i="6"/>
  <c r="I165" i="6"/>
  <c r="H167" i="6"/>
  <c r="L167" i="6"/>
  <c r="P169" i="6"/>
  <c r="M171" i="6"/>
  <c r="K173" i="6"/>
  <c r="M173" i="6"/>
  <c r="F174" i="6"/>
  <c r="N174" i="6"/>
  <c r="P174" i="6"/>
  <c r="H175" i="6"/>
  <c r="L175" i="6"/>
  <c r="F176" i="6"/>
  <c r="H176" i="6"/>
  <c r="J176" i="6"/>
  <c r="K176" i="6"/>
  <c r="O176" i="6"/>
  <c r="C177" i="6"/>
  <c r="F177" i="6"/>
  <c r="G177" i="6"/>
  <c r="H177" i="6"/>
  <c r="L177" i="6"/>
  <c r="B178" i="6"/>
  <c r="D178" i="6"/>
  <c r="H178" i="6"/>
  <c r="J178" i="6"/>
  <c r="L178" i="6"/>
  <c r="P178" i="6"/>
  <c r="B179" i="6"/>
  <c r="E179" i="6"/>
  <c r="M179" i="6"/>
  <c r="B58" i="4"/>
  <c r="B33" i="4"/>
  <c r="B29" i="4"/>
  <c r="B9" i="4"/>
  <c r="B41" i="4"/>
  <c r="B50" i="4"/>
  <c r="B60" i="4"/>
  <c r="B48" i="4"/>
  <c r="B21" i="4"/>
  <c r="B40" i="4"/>
  <c r="B44" i="4"/>
  <c r="B55" i="4"/>
  <c r="B16" i="4"/>
  <c r="B4" i="4"/>
  <c r="B31" i="4"/>
  <c r="B11" i="4"/>
  <c r="B59" i="4"/>
  <c r="B10" i="4"/>
  <c r="B36" i="4"/>
  <c r="B43" i="4"/>
  <c r="B30" i="4"/>
  <c r="B39" i="4"/>
  <c r="B26" i="4"/>
  <c r="B46" i="4"/>
  <c r="B13" i="4"/>
  <c r="B20" i="4"/>
  <c r="B51" i="4"/>
  <c r="B61" i="4"/>
  <c r="B25" i="4"/>
  <c r="B8" i="4"/>
  <c r="B23" i="4"/>
  <c r="B45" i="4"/>
  <c r="B14" i="4"/>
  <c r="B15" i="4"/>
  <c r="B38" i="4"/>
  <c r="B49" i="4"/>
  <c r="B56" i="4"/>
  <c r="B53" i="4"/>
  <c r="B28" i="4"/>
  <c r="B24" i="4"/>
  <c r="B18" i="4"/>
  <c r="B19" i="4"/>
  <c r="B5" i="4"/>
  <c r="B34" i="4"/>
  <c r="B35" i="4"/>
  <c r="B6" i="4"/>
  <c r="B54" i="4"/>
  <c r="H139" i="6" l="1"/>
  <c r="J134" i="6"/>
  <c r="N150" i="6"/>
  <c r="N147" i="6"/>
  <c r="N132" i="6"/>
  <c r="L136" i="6"/>
  <c r="L140" i="6"/>
  <c r="K140" i="6"/>
  <c r="C139" i="6"/>
  <c r="Q37" i="9"/>
  <c r="H148" i="6"/>
  <c r="L146" i="6"/>
  <c r="B146" i="6"/>
  <c r="H145" i="6"/>
  <c r="J144" i="6"/>
  <c r="P143" i="6"/>
  <c r="N162" i="24"/>
  <c r="O139" i="6"/>
  <c r="G138" i="6"/>
  <c r="D138" i="6"/>
  <c r="H138" i="6"/>
  <c r="K139" i="6"/>
  <c r="C138" i="6"/>
  <c r="J139" i="6"/>
  <c r="B138" i="6"/>
  <c r="H140" i="6"/>
  <c r="P138" i="6"/>
  <c r="P140" i="6"/>
  <c r="F140" i="6"/>
  <c r="O140" i="6"/>
  <c r="G139" i="6"/>
  <c r="P139" i="6"/>
  <c r="D140" i="6"/>
  <c r="K110" i="6"/>
  <c r="D135" i="6"/>
  <c r="K136" i="6"/>
  <c r="I136" i="6"/>
  <c r="I134" i="6"/>
  <c r="H136" i="6"/>
  <c r="P37" i="9"/>
  <c r="G136" i="6"/>
  <c r="E136" i="6"/>
  <c r="N37" i="9"/>
  <c r="M37" i="9"/>
  <c r="M102" i="6"/>
  <c r="J65" i="10"/>
  <c r="J154" i="6" s="1"/>
  <c r="F151" i="12"/>
  <c r="F149" i="12"/>
  <c r="F119" i="12"/>
  <c r="N147" i="12"/>
  <c r="N117" i="12"/>
  <c r="F146" i="12"/>
  <c r="N101" i="12"/>
  <c r="N137" i="12"/>
  <c r="N102" i="12"/>
  <c r="N99" i="12"/>
  <c r="N105" i="12"/>
  <c r="F149" i="13"/>
  <c r="M101" i="12"/>
  <c r="E149" i="13"/>
  <c r="D207" i="15"/>
  <c r="C15" i="8"/>
  <c r="C100" i="12"/>
  <c r="K102" i="12"/>
  <c r="K99" i="12"/>
  <c r="K105" i="12"/>
  <c r="K111" i="12"/>
  <c r="B149" i="13"/>
  <c r="M101" i="13"/>
  <c r="I15" i="7"/>
  <c r="L147" i="6"/>
  <c r="L135" i="6"/>
  <c r="L46" i="10"/>
  <c r="G120" i="11"/>
  <c r="G136" i="12"/>
  <c r="L137" i="13"/>
  <c r="L101" i="13"/>
  <c r="M59" i="6"/>
  <c r="M88" i="14"/>
  <c r="E46" i="6"/>
  <c r="E34" i="6"/>
  <c r="C152" i="13"/>
  <c r="C122" i="13"/>
  <c r="P255" i="17"/>
  <c r="P206" i="15"/>
  <c r="H201" i="15"/>
  <c r="H212" i="15"/>
  <c r="H207" i="15"/>
  <c r="H205" i="15"/>
  <c r="P191" i="15"/>
  <c r="P197" i="15"/>
  <c r="P184" i="15"/>
  <c r="P187" i="15"/>
  <c r="H230" i="16"/>
  <c r="H168" i="15"/>
  <c r="H224" i="16"/>
  <c r="H162" i="15"/>
  <c r="L108" i="12"/>
  <c r="L104" i="12"/>
  <c r="L100" i="12"/>
  <c r="J137" i="13"/>
  <c r="J101" i="13"/>
  <c r="C46" i="6"/>
  <c r="C34" i="6"/>
  <c r="G212" i="15"/>
  <c r="G207" i="15"/>
  <c r="G205" i="15"/>
  <c r="O191" i="15"/>
  <c r="O197" i="15"/>
  <c r="O189" i="15"/>
  <c r="O187" i="15"/>
  <c r="O192" i="15"/>
  <c r="O185" i="15"/>
  <c r="O190" i="15"/>
  <c r="D100" i="11"/>
  <c r="I10" i="9"/>
  <c r="Q102" i="13"/>
  <c r="I137" i="13"/>
  <c r="Q99" i="13"/>
  <c r="L101" i="12"/>
  <c r="N101" i="13"/>
  <c r="C120" i="11"/>
  <c r="K153" i="12"/>
  <c r="C152" i="12"/>
  <c r="K150" i="12"/>
  <c r="C149" i="12"/>
  <c r="K15" i="7"/>
  <c r="N137" i="13"/>
  <c r="P102" i="13"/>
  <c r="P135" i="13"/>
  <c r="P99" i="13"/>
  <c r="Q48" i="6"/>
  <c r="I47" i="6"/>
  <c r="Q45" i="6"/>
  <c r="I41" i="6"/>
  <c r="E202" i="16"/>
  <c r="E212" i="16"/>
  <c r="E207" i="16"/>
  <c r="E210" i="16"/>
  <c r="O127" i="11"/>
  <c r="C125" i="11"/>
  <c r="B120" i="11"/>
  <c r="B119" i="11"/>
  <c r="B116" i="11"/>
  <c r="J15" i="7"/>
  <c r="J137" i="12"/>
  <c r="M120" i="12"/>
  <c r="E15" i="8"/>
  <c r="F116" i="13"/>
  <c r="O118" i="13"/>
  <c r="O148" i="13"/>
  <c r="O102" i="13"/>
  <c r="O50" i="9"/>
  <c r="G49" i="9"/>
  <c r="O135" i="13"/>
  <c r="O47" i="9"/>
  <c r="O99" i="13"/>
  <c r="L257" i="17"/>
  <c r="L212" i="15"/>
  <c r="D256" i="17"/>
  <c r="D209" i="15"/>
  <c r="D212" i="15"/>
  <c r="D204" i="15"/>
  <c r="L247" i="17"/>
  <c r="L195" i="15"/>
  <c r="D246" i="17"/>
  <c r="D192" i="15"/>
  <c r="D244" i="17"/>
  <c r="D188" i="15"/>
  <c r="L191" i="15"/>
  <c r="L189" i="15"/>
  <c r="L184" i="15"/>
  <c r="L187" i="15"/>
  <c r="D235" i="16"/>
  <c r="D173" i="15"/>
  <c r="D233" i="16"/>
  <c r="D171" i="15"/>
  <c r="L250" i="16"/>
  <c r="L257" i="16"/>
  <c r="L99" i="12"/>
  <c r="L105" i="12"/>
  <c r="L111" i="12"/>
  <c r="F147" i="6"/>
  <c r="F144" i="6"/>
  <c r="N142" i="6"/>
  <c r="K60" i="10"/>
  <c r="C122" i="11"/>
  <c r="O99" i="11"/>
  <c r="Q124" i="11"/>
  <c r="K107" i="12"/>
  <c r="N147" i="13"/>
  <c r="N102" i="13"/>
  <c r="F101" i="13"/>
  <c r="N135" i="13"/>
  <c r="N99" i="13"/>
  <c r="C212" i="15"/>
  <c r="C204" i="15"/>
  <c r="K194" i="15"/>
  <c r="K197" i="15"/>
  <c r="K189" i="15"/>
  <c r="K184" i="15"/>
  <c r="K185" i="15"/>
  <c r="K198" i="15"/>
  <c r="K234" i="17"/>
  <c r="K172" i="15"/>
  <c r="K225" i="17"/>
  <c r="K163" i="15"/>
  <c r="M52" i="6"/>
  <c r="G117" i="11"/>
  <c r="H10" i="7"/>
  <c r="F147" i="13"/>
  <c r="D116" i="13"/>
  <c r="E15" i="9"/>
  <c r="M102" i="13"/>
  <c r="E101" i="13"/>
  <c r="M135" i="13"/>
  <c r="M99" i="13"/>
  <c r="F96" i="14"/>
  <c r="F157" i="6" s="1"/>
  <c r="H159" i="15"/>
  <c r="F136" i="13"/>
  <c r="L139" i="6"/>
  <c r="J102" i="12"/>
  <c r="J138" i="12"/>
  <c r="B137" i="12"/>
  <c r="H119" i="13"/>
  <c r="C116" i="13"/>
  <c r="D15" i="9"/>
  <c r="L102" i="13"/>
  <c r="D101" i="13"/>
  <c r="D137" i="13"/>
  <c r="L99" i="13"/>
  <c r="E96" i="14"/>
  <c r="E157" i="6" s="1"/>
  <c r="M48" i="6"/>
  <c r="E47" i="6"/>
  <c r="M45" i="6"/>
  <c r="E41" i="6"/>
  <c r="C117" i="11"/>
  <c r="J103" i="11"/>
  <c r="F15" i="7"/>
  <c r="N135" i="12"/>
  <c r="I99" i="12"/>
  <c r="D147" i="13"/>
  <c r="Q118" i="13"/>
  <c r="B116" i="13"/>
  <c r="C10" i="9"/>
  <c r="K102" i="13"/>
  <c r="K50" i="9"/>
  <c r="C101" i="13"/>
  <c r="C49" i="9"/>
  <c r="C137" i="13"/>
  <c r="K99" i="13"/>
  <c r="P190" i="15"/>
  <c r="J145" i="6"/>
  <c r="J142" i="6"/>
  <c r="O121" i="11"/>
  <c r="B117" i="11"/>
  <c r="J99" i="11"/>
  <c r="M145" i="12"/>
  <c r="E15" i="7"/>
  <c r="E10" i="7"/>
  <c r="M102" i="11"/>
  <c r="H99" i="12"/>
  <c r="P118" i="13"/>
  <c r="J118" i="13"/>
  <c r="J148" i="13"/>
  <c r="J138" i="13"/>
  <c r="B101" i="13"/>
  <c r="J99" i="13"/>
  <c r="J140" i="6"/>
  <c r="B139" i="6"/>
  <c r="Q116" i="11"/>
  <c r="L105" i="11"/>
  <c r="H103" i="11"/>
  <c r="G101" i="11"/>
  <c r="G99" i="11"/>
  <c r="L15" i="7"/>
  <c r="L10" i="7"/>
  <c r="L99" i="11"/>
  <c r="M119" i="12"/>
  <c r="N106" i="12"/>
  <c r="N103" i="12"/>
  <c r="G129" i="12"/>
  <c r="G128" i="12"/>
  <c r="B147" i="13"/>
  <c r="N118" i="13"/>
  <c r="P185" i="15"/>
  <c r="G134" i="6"/>
  <c r="O126" i="11"/>
  <c r="O109" i="11"/>
  <c r="K105" i="11"/>
  <c r="F101" i="11"/>
  <c r="F99" i="11"/>
  <c r="C128" i="11"/>
  <c r="K10" i="7"/>
  <c r="K138" i="12"/>
  <c r="J123" i="12"/>
  <c r="M103" i="12"/>
  <c r="F154" i="12"/>
  <c r="N152" i="12"/>
  <c r="N149" i="12"/>
  <c r="F148" i="12"/>
  <c r="N143" i="12"/>
  <c r="N107" i="12"/>
  <c r="M118" i="13"/>
  <c r="G201" i="15"/>
  <c r="E134" i="6"/>
  <c r="K121" i="11"/>
  <c r="O107" i="11"/>
  <c r="E101" i="11"/>
  <c r="B128" i="11"/>
  <c r="J129" i="11"/>
  <c r="J106" i="11"/>
  <c r="J141" i="12"/>
  <c r="I123" i="12"/>
  <c r="L106" i="12"/>
  <c r="M127" i="12"/>
  <c r="M122" i="12"/>
  <c r="M121" i="12"/>
  <c r="E129" i="12"/>
  <c r="M15" i="8"/>
  <c r="M107" i="12"/>
  <c r="E10" i="8"/>
  <c r="K118" i="13"/>
  <c r="F100" i="13"/>
  <c r="O138" i="6"/>
  <c r="N149" i="6"/>
  <c r="N143" i="6"/>
  <c r="Q123" i="11"/>
  <c r="C119" i="11"/>
  <c r="I99" i="11"/>
  <c r="K106" i="12"/>
  <c r="L102" i="12"/>
  <c r="D119" i="12"/>
  <c r="D125" i="12"/>
  <c r="L26" i="8"/>
  <c r="E152" i="13"/>
  <c r="D201" i="15"/>
  <c r="C136" i="6"/>
  <c r="C134" i="6"/>
  <c r="O123" i="11"/>
  <c r="O118" i="11"/>
  <c r="K111" i="11"/>
  <c r="L109" i="11"/>
  <c r="D103" i="11"/>
  <c r="P15" i="7"/>
  <c r="D123" i="12"/>
  <c r="J106" i="12"/>
  <c r="K109" i="12"/>
  <c r="K26" i="8"/>
  <c r="K103" i="12"/>
  <c r="D152" i="13"/>
  <c r="D100" i="13"/>
  <c r="C206" i="15"/>
  <c r="D150" i="6"/>
  <c r="L148" i="6"/>
  <c r="L145" i="6"/>
  <c r="H121" i="11"/>
  <c r="G15" i="7"/>
  <c r="O10" i="7"/>
  <c r="G10" i="7"/>
  <c r="G138" i="12"/>
  <c r="O136" i="12"/>
  <c r="J143" i="12"/>
  <c r="J127" i="12"/>
  <c r="J121" i="12"/>
  <c r="J149" i="12"/>
  <c r="B148" i="12"/>
  <c r="J146" i="12"/>
  <c r="J15" i="8"/>
  <c r="B111" i="12"/>
  <c r="B108" i="12"/>
  <c r="B141" i="12"/>
  <c r="B140" i="12"/>
  <c r="B138" i="12"/>
  <c r="J136" i="12"/>
  <c r="B152" i="13"/>
  <c r="C100" i="13"/>
  <c r="E205" i="16"/>
  <c r="Q100" i="11"/>
  <c r="N127" i="11"/>
  <c r="N122" i="11"/>
  <c r="F111" i="11"/>
  <c r="F104" i="11"/>
  <c r="F10" i="7"/>
  <c r="F138" i="12"/>
  <c r="B143" i="12"/>
  <c r="N122" i="12"/>
  <c r="N109" i="12"/>
  <c r="I127" i="12"/>
  <c r="I122" i="12"/>
  <c r="I121" i="12"/>
  <c r="I116" i="12"/>
  <c r="Q15" i="8"/>
  <c r="Q10" i="8"/>
  <c r="E136" i="13"/>
  <c r="B100" i="13"/>
  <c r="P198" i="15"/>
  <c r="C140" i="6"/>
  <c r="O135" i="6"/>
  <c r="J149" i="6"/>
  <c r="B148" i="6"/>
  <c r="B142" i="6"/>
  <c r="L123" i="11"/>
  <c r="C109" i="11"/>
  <c r="Q102" i="11"/>
  <c r="M129" i="11"/>
  <c r="M122" i="11"/>
  <c r="E106" i="11"/>
  <c r="E104" i="11"/>
  <c r="E99" i="11"/>
  <c r="B142" i="12"/>
  <c r="H122" i="12"/>
  <c r="H127" i="12"/>
  <c r="H119" i="12"/>
  <c r="H116" i="12"/>
  <c r="D136" i="13"/>
  <c r="B140" i="6"/>
  <c r="Q46" i="10"/>
  <c r="O120" i="11"/>
  <c r="Q104" i="11"/>
  <c r="P102" i="11"/>
  <c r="O100" i="11"/>
  <c r="L127" i="11"/>
  <c r="L122" i="11"/>
  <c r="K101" i="12"/>
  <c r="G122" i="12"/>
  <c r="G121" i="12"/>
  <c r="G119" i="12"/>
  <c r="G116" i="12"/>
  <c r="O15" i="8"/>
  <c r="O101" i="12"/>
  <c r="O102" i="12"/>
  <c r="O99" i="12"/>
  <c r="O105" i="12"/>
  <c r="C136" i="13"/>
  <c r="O188" i="15"/>
  <c r="L255" i="16"/>
  <c r="L206" i="16"/>
  <c r="D206" i="16"/>
  <c r="D212" i="16"/>
  <c r="D249" i="16"/>
  <c r="L247" i="16"/>
  <c r="D246" i="16"/>
  <c r="D244" i="16"/>
  <c r="L242" i="16"/>
  <c r="L187" i="16"/>
  <c r="L189" i="16"/>
  <c r="L196" i="16"/>
  <c r="H198" i="16"/>
  <c r="C212" i="16"/>
  <c r="C210" i="16"/>
  <c r="K187" i="16"/>
  <c r="K196" i="16"/>
  <c r="Q122" i="32"/>
  <c r="Q104" i="31"/>
  <c r="L241" i="21"/>
  <c r="L198" i="21"/>
  <c r="L238" i="21"/>
  <c r="L195" i="21"/>
  <c r="L235" i="21"/>
  <c r="L191" i="21"/>
  <c r="L178" i="21"/>
  <c r="L229" i="21"/>
  <c r="D228" i="21"/>
  <c r="D177" i="21"/>
  <c r="D172" i="21"/>
  <c r="D224" i="21"/>
  <c r="D220" i="21"/>
  <c r="D163" i="21"/>
  <c r="D161" i="21"/>
  <c r="D218" i="21"/>
  <c r="L159" i="21"/>
  <c r="L216" i="21"/>
  <c r="D158" i="21"/>
  <c r="D215" i="21"/>
  <c r="P169" i="16"/>
  <c r="P171" i="16"/>
  <c r="P168" i="16"/>
  <c r="D205" i="16"/>
  <c r="G196" i="16"/>
  <c r="G191" i="16"/>
  <c r="G198" i="16"/>
  <c r="O169" i="16"/>
  <c r="O171" i="16"/>
  <c r="Q160" i="15"/>
  <c r="Q162" i="15"/>
  <c r="C205" i="16"/>
  <c r="C250" i="17"/>
  <c r="F215" i="15"/>
  <c r="D210" i="16"/>
  <c r="L195" i="16"/>
  <c r="H185" i="16"/>
  <c r="H191" i="16"/>
  <c r="F224" i="17"/>
  <c r="F162" i="17"/>
  <c r="G35" i="6"/>
  <c r="F205" i="15"/>
  <c r="F173" i="15"/>
  <c r="M251" i="17"/>
  <c r="M202" i="17"/>
  <c r="E201" i="17"/>
  <c r="E250" i="17"/>
  <c r="M186" i="17"/>
  <c r="M242" i="17"/>
  <c r="M232" i="17"/>
  <c r="M170" i="17"/>
  <c r="F210" i="15"/>
  <c r="F207" i="15"/>
  <c r="D174" i="17"/>
  <c r="D162" i="17"/>
  <c r="D224" i="17"/>
  <c r="D159" i="17"/>
  <c r="D221" i="17"/>
  <c r="C253" i="17"/>
  <c r="C204" i="17"/>
  <c r="K186" i="17"/>
  <c r="K242" i="17"/>
  <c r="K190" i="17"/>
  <c r="K196" i="17"/>
  <c r="K232" i="17"/>
  <c r="K170" i="17"/>
  <c r="B129" i="12"/>
  <c r="J128" i="12"/>
  <c r="B151" i="12"/>
  <c r="J147" i="12"/>
  <c r="B146" i="12"/>
  <c r="B107" i="12"/>
  <c r="J10" i="8"/>
  <c r="B139" i="12"/>
  <c r="B100" i="12"/>
  <c r="Q15" i="9"/>
  <c r="Q100" i="13"/>
  <c r="I99" i="13"/>
  <c r="O92" i="14"/>
  <c r="L209" i="15"/>
  <c r="J202" i="15"/>
  <c r="N187" i="15"/>
  <c r="N184" i="15"/>
  <c r="Q173" i="16"/>
  <c r="C138" i="12"/>
  <c r="K136" i="12"/>
  <c r="C135" i="12"/>
  <c r="I128" i="12"/>
  <c r="I120" i="12"/>
  <c r="I117" i="12"/>
  <c r="Q111" i="12"/>
  <c r="Q106" i="12"/>
  <c r="I101" i="12"/>
  <c r="Q99" i="12"/>
  <c r="D118" i="13"/>
  <c r="H15" i="9"/>
  <c r="P15" i="9"/>
  <c r="H10" i="9"/>
  <c r="P100" i="13"/>
  <c r="H99" i="13"/>
  <c r="O90" i="14"/>
  <c r="C47" i="6"/>
  <c r="C41" i="6"/>
  <c r="C35" i="6"/>
  <c r="J209" i="15"/>
  <c r="I202" i="15"/>
  <c r="N189" i="15"/>
  <c r="M187" i="15"/>
  <c r="M184" i="15"/>
  <c r="B173" i="15"/>
  <c r="L168" i="15"/>
  <c r="O188" i="16"/>
  <c r="P173" i="16"/>
  <c r="K251" i="17"/>
  <c r="J10" i="7"/>
  <c r="B102" i="11"/>
  <c r="P106" i="12"/>
  <c r="P10" i="8"/>
  <c r="H101" i="12"/>
  <c r="P99" i="12"/>
  <c r="C118" i="13"/>
  <c r="G15" i="9"/>
  <c r="O15" i="9"/>
  <c r="G10" i="9"/>
  <c r="G102" i="13"/>
  <c r="G50" i="9"/>
  <c r="O100" i="13"/>
  <c r="O48" i="9"/>
  <c r="G99" i="13"/>
  <c r="G47" i="9"/>
  <c r="F204" i="15"/>
  <c r="F202" i="15"/>
  <c r="M189" i="15"/>
  <c r="N163" i="15"/>
  <c r="F161" i="15"/>
  <c r="I208" i="16"/>
  <c r="N188" i="16"/>
  <c r="O173" i="16"/>
  <c r="P209" i="17"/>
  <c r="P205" i="17"/>
  <c r="P207" i="17"/>
  <c r="P203" i="17"/>
  <c r="P252" i="17"/>
  <c r="H186" i="17"/>
  <c r="H242" i="17"/>
  <c r="H190" i="17"/>
  <c r="H188" i="17"/>
  <c r="H232" i="17"/>
  <c r="H170" i="17"/>
  <c r="K200" i="19"/>
  <c r="K243" i="21"/>
  <c r="C207" i="19"/>
  <c r="C196" i="19"/>
  <c r="C201" i="19"/>
  <c r="C203" i="19"/>
  <c r="C199" i="19"/>
  <c r="Q10" i="7"/>
  <c r="Q101" i="11"/>
  <c r="Q134" i="12"/>
  <c r="G123" i="12"/>
  <c r="O108" i="12"/>
  <c r="G26" i="8"/>
  <c r="O10" i="8"/>
  <c r="G101" i="12"/>
  <c r="B118" i="13"/>
  <c r="F15" i="9"/>
  <c r="N26" i="9"/>
  <c r="N10" i="9"/>
  <c r="F10" i="9"/>
  <c r="F102" i="13"/>
  <c r="F99" i="13"/>
  <c r="Q49" i="6"/>
  <c r="Q34" i="6"/>
  <c r="F212" i="15"/>
  <c r="E204" i="15"/>
  <c r="I187" i="15"/>
  <c r="H208" i="16"/>
  <c r="P101" i="11"/>
  <c r="F128" i="12"/>
  <c r="F153" i="12"/>
  <c r="N118" i="12"/>
  <c r="N15" i="8"/>
  <c r="F15" i="8"/>
  <c r="N111" i="12"/>
  <c r="N142" i="12"/>
  <c r="N141" i="12"/>
  <c r="N140" i="12"/>
  <c r="N10" i="8"/>
  <c r="N138" i="12"/>
  <c r="F101" i="12"/>
  <c r="Q117" i="13"/>
  <c r="E10" i="9"/>
  <c r="E99" i="13"/>
  <c r="K76" i="14"/>
  <c r="K105" i="6" s="1"/>
  <c r="B202" i="15"/>
  <c r="I184" i="15"/>
  <c r="K188" i="16"/>
  <c r="P164" i="16"/>
  <c r="D215" i="16"/>
  <c r="D213" i="16"/>
  <c r="D208" i="16"/>
  <c r="D202" i="16"/>
  <c r="D251" i="16"/>
  <c r="L210" i="16"/>
  <c r="L208" i="16"/>
  <c r="L197" i="16"/>
  <c r="L194" i="16"/>
  <c r="L246" i="16"/>
  <c r="L190" i="16"/>
  <c r="L185" i="16"/>
  <c r="L241" i="16"/>
  <c r="L235" i="16"/>
  <c r="P213" i="17"/>
  <c r="E101" i="12"/>
  <c r="L15" i="9"/>
  <c r="D10" i="9"/>
  <c r="D99" i="13"/>
  <c r="E230" i="15"/>
  <c r="I189" i="15"/>
  <c r="F208" i="15"/>
  <c r="N192" i="15"/>
  <c r="N188" i="15"/>
  <c r="O164" i="16"/>
  <c r="C215" i="16"/>
  <c r="C208" i="16"/>
  <c r="C202" i="16"/>
  <c r="K205" i="16"/>
  <c r="K208" i="16"/>
  <c r="K197" i="16"/>
  <c r="K194" i="16"/>
  <c r="K190" i="16"/>
  <c r="N10" i="7"/>
  <c r="D128" i="12"/>
  <c r="L15" i="8"/>
  <c r="L10" i="8"/>
  <c r="C15" i="9"/>
  <c r="K10" i="9"/>
  <c r="C50" i="9"/>
  <c r="K100" i="13"/>
  <c r="K48" i="9"/>
  <c r="C99" i="13"/>
  <c r="C47" i="9"/>
  <c r="B204" i="15"/>
  <c r="N201" i="15"/>
  <c r="N186" i="15"/>
  <c r="J163" i="15"/>
  <c r="E215" i="15"/>
  <c r="E213" i="15"/>
  <c r="E208" i="15"/>
  <c r="E205" i="15"/>
  <c r="M211" i="15"/>
  <c r="M188" i="15"/>
  <c r="E159" i="15"/>
  <c r="E163" i="15"/>
  <c r="H188" i="16"/>
  <c r="Q176" i="16"/>
  <c r="J205" i="16"/>
  <c r="J215" i="16"/>
  <c r="B163" i="16"/>
  <c r="B159" i="16"/>
  <c r="D175" i="17"/>
  <c r="M10" i="7"/>
  <c r="E100" i="11"/>
  <c r="M134" i="12"/>
  <c r="C128" i="12"/>
  <c r="C123" i="12"/>
  <c r="C117" i="12"/>
  <c r="K15" i="8"/>
  <c r="C26" i="8"/>
  <c r="K10" i="8"/>
  <c r="J15" i="9"/>
  <c r="J26" i="9"/>
  <c r="J10" i="9"/>
  <c r="J100" i="13"/>
  <c r="M40" i="6"/>
  <c r="M34" i="6"/>
  <c r="B212" i="15"/>
  <c r="B209" i="15"/>
  <c r="Q174" i="15"/>
  <c r="D215" i="15"/>
  <c r="D213" i="15"/>
  <c r="D208" i="15"/>
  <c r="D202" i="15"/>
  <c r="L190" i="15"/>
  <c r="D227" i="16"/>
  <c r="D165" i="15"/>
  <c r="D223" i="16"/>
  <c r="D161" i="15"/>
  <c r="P159" i="16"/>
  <c r="I197" i="16"/>
  <c r="I194" i="16"/>
  <c r="I192" i="16"/>
  <c r="I190" i="16"/>
  <c r="I188" i="16"/>
  <c r="I185" i="16"/>
  <c r="Q179" i="16"/>
  <c r="Q174" i="16"/>
  <c r="Q169" i="16"/>
  <c r="Q163" i="16"/>
  <c r="I15" i="9"/>
  <c r="Q10" i="9"/>
  <c r="N203" i="15"/>
  <c r="N194" i="15"/>
  <c r="C215" i="15"/>
  <c r="C213" i="15"/>
  <c r="C208" i="15"/>
  <c r="C205" i="15"/>
  <c r="C202" i="15"/>
  <c r="K211" i="15"/>
  <c r="K192" i="15"/>
  <c r="K190" i="15"/>
  <c r="K188" i="15"/>
  <c r="D207" i="16"/>
  <c r="G187" i="16"/>
  <c r="Q172" i="16"/>
  <c r="O159" i="16"/>
  <c r="H197" i="16"/>
  <c r="H194" i="16"/>
  <c r="H192" i="16"/>
  <c r="H190" i="16"/>
  <c r="P189" i="16"/>
  <c r="P192" i="16"/>
  <c r="P185" i="16"/>
  <c r="P179" i="16"/>
  <c r="P174" i="16"/>
  <c r="P163" i="16"/>
  <c r="P160" i="16"/>
  <c r="H26" i="9"/>
  <c r="P10" i="9"/>
  <c r="Q178" i="15"/>
  <c r="Q159" i="15"/>
  <c r="B213" i="15"/>
  <c r="B208" i="15"/>
  <c r="B227" i="16"/>
  <c r="B165" i="15"/>
  <c r="B223" i="16"/>
  <c r="B161" i="15"/>
  <c r="C207" i="16"/>
  <c r="P172" i="16"/>
  <c r="G197" i="16"/>
  <c r="G194" i="16"/>
  <c r="G192" i="16"/>
  <c r="G190" i="16"/>
  <c r="G188" i="16"/>
  <c r="G185" i="16"/>
  <c r="O189" i="16"/>
  <c r="O192" i="16"/>
  <c r="O185" i="16"/>
  <c r="O179" i="16"/>
  <c r="O174" i="16"/>
  <c r="O172" i="16"/>
  <c r="G167" i="16"/>
  <c r="O163" i="16"/>
  <c r="O160" i="16"/>
  <c r="O49" i="9"/>
  <c r="G48" i="9"/>
  <c r="N169" i="15"/>
  <c r="I197" i="15"/>
  <c r="I194" i="15"/>
  <c r="I185" i="15"/>
  <c r="Q176" i="15"/>
  <c r="Q169" i="15"/>
  <c r="F202" i="16"/>
  <c r="F212" i="16"/>
  <c r="N185" i="16"/>
  <c r="N189" i="16"/>
  <c r="P210" i="17"/>
  <c r="P206" i="17"/>
  <c r="C206" i="19"/>
  <c r="F246" i="21"/>
  <c r="F210" i="21"/>
  <c r="F206" i="21"/>
  <c r="F207" i="21"/>
  <c r="F163" i="21"/>
  <c r="F220" i="21"/>
  <c r="F209" i="25"/>
  <c r="F171" i="25"/>
  <c r="F165" i="25"/>
  <c r="F205" i="25"/>
  <c r="N197" i="25"/>
  <c r="N149" i="25"/>
  <c r="F194" i="25"/>
  <c r="F146" i="25"/>
  <c r="N192" i="25"/>
  <c r="N144" i="25"/>
  <c r="F186" i="25"/>
  <c r="F135" i="25"/>
  <c r="N182" i="25"/>
  <c r="N131" i="25"/>
  <c r="F130" i="25"/>
  <c r="F181" i="25"/>
  <c r="P163" i="19"/>
  <c r="O182" i="19"/>
  <c r="I238" i="21"/>
  <c r="E228" i="21"/>
  <c r="E177" i="21"/>
  <c r="M174" i="23"/>
  <c r="M170" i="23"/>
  <c r="M164" i="23"/>
  <c r="P51" i="18"/>
  <c r="P60" i="6" s="1"/>
  <c r="P133" i="6" s="1"/>
  <c r="H159" i="19"/>
  <c r="I229" i="21"/>
  <c r="F215" i="21"/>
  <c r="C197" i="21"/>
  <c r="C240" i="21"/>
  <c r="K235" i="21"/>
  <c r="K191" i="21"/>
  <c r="C233" i="21"/>
  <c r="C161" i="21"/>
  <c r="C218" i="21"/>
  <c r="K159" i="21"/>
  <c r="K216" i="21"/>
  <c r="C158" i="21"/>
  <c r="C215" i="21"/>
  <c r="M171" i="23"/>
  <c r="H199" i="19"/>
  <c r="H168" i="19"/>
  <c r="J241" i="21"/>
  <c r="J198" i="21"/>
  <c r="J235" i="21"/>
  <c r="J191" i="21"/>
  <c r="B163" i="21"/>
  <c r="B220" i="21"/>
  <c r="B161" i="21"/>
  <c r="B218" i="21"/>
  <c r="J159" i="21"/>
  <c r="J216" i="21"/>
  <c r="B158" i="21"/>
  <c r="B215" i="21"/>
  <c r="N158" i="23"/>
  <c r="I235" i="21"/>
  <c r="I191" i="21"/>
  <c r="Q160" i="21"/>
  <c r="Q217" i="21"/>
  <c r="G129" i="29"/>
  <c r="G159" i="29"/>
  <c r="G157" i="29"/>
  <c r="G127" i="29"/>
  <c r="O125" i="29"/>
  <c r="O155" i="29"/>
  <c r="O146" i="29"/>
  <c r="O110" i="29"/>
  <c r="G109" i="29"/>
  <c r="G145" i="29"/>
  <c r="O113" i="29"/>
  <c r="O114" i="29"/>
  <c r="O112" i="29"/>
  <c r="O120" i="29"/>
  <c r="O58" i="26"/>
  <c r="O117" i="6" s="1"/>
  <c r="G141" i="29"/>
  <c r="G105" i="29"/>
  <c r="O139" i="29"/>
  <c r="O101" i="29"/>
  <c r="O99" i="29"/>
  <c r="O137" i="29"/>
  <c r="G136" i="29"/>
  <c r="G98" i="29"/>
  <c r="O96" i="29"/>
  <c r="O134" i="29"/>
  <c r="G57" i="26"/>
  <c r="G102" i="29"/>
  <c r="H241" i="21"/>
  <c r="H198" i="21"/>
  <c r="H235" i="21"/>
  <c r="H191" i="21"/>
  <c r="P160" i="21"/>
  <c r="P217" i="21"/>
  <c r="F242" i="17"/>
  <c r="F186" i="17"/>
  <c r="N216" i="21"/>
  <c r="O168" i="23"/>
  <c r="O208" i="23"/>
  <c r="P158" i="19"/>
  <c r="H202" i="19"/>
  <c r="H200" i="19"/>
  <c r="H170" i="19"/>
  <c r="H167" i="19"/>
  <c r="D221" i="20"/>
  <c r="D215" i="20"/>
  <c r="N198" i="21"/>
  <c r="F171" i="23"/>
  <c r="F209" i="24"/>
  <c r="D242" i="17"/>
  <c r="D186" i="17"/>
  <c r="D177" i="17"/>
  <c r="K181" i="20"/>
  <c r="K190" i="20"/>
  <c r="E246" i="21"/>
  <c r="Q230" i="21"/>
  <c r="M198" i="21"/>
  <c r="E211" i="23"/>
  <c r="E175" i="23"/>
  <c r="M172" i="23"/>
  <c r="M168" i="23"/>
  <c r="M147" i="23"/>
  <c r="L222" i="16"/>
  <c r="D221" i="16"/>
  <c r="J204" i="16"/>
  <c r="B164" i="16"/>
  <c r="D251" i="17"/>
  <c r="M240" i="17"/>
  <c r="I203" i="17"/>
  <c r="C242" i="17"/>
  <c r="C186" i="17"/>
  <c r="H203" i="19"/>
  <c r="P198" i="19"/>
  <c r="N207" i="19"/>
  <c r="F202" i="19"/>
  <c r="N201" i="19"/>
  <c r="F198" i="19"/>
  <c r="N196" i="19"/>
  <c r="F195" i="19"/>
  <c r="J199" i="20"/>
  <c r="B188" i="20"/>
  <c r="B182" i="20"/>
  <c r="C246" i="21"/>
  <c r="P230" i="21"/>
  <c r="B210" i="21"/>
  <c r="L166" i="23"/>
  <c r="B242" i="17"/>
  <c r="B186" i="17"/>
  <c r="F218" i="21"/>
  <c r="M167" i="23"/>
  <c r="K168" i="23"/>
  <c r="K208" i="23"/>
  <c r="D221" i="21"/>
  <c r="L226" i="20"/>
  <c r="P160" i="20"/>
  <c r="P162" i="20"/>
  <c r="Q164" i="17"/>
  <c r="O75" i="18"/>
  <c r="O40" i="9"/>
  <c r="O37" i="9" s="1"/>
  <c r="C202" i="19"/>
  <c r="C195" i="19"/>
  <c r="K182" i="19"/>
  <c r="C161" i="19"/>
  <c r="O198" i="20"/>
  <c r="O199" i="20"/>
  <c r="G183" i="20"/>
  <c r="G177" i="20"/>
  <c r="O160" i="20"/>
  <c r="O166" i="20"/>
  <c r="O162" i="20"/>
  <c r="O170" i="20"/>
  <c r="O163" i="20"/>
  <c r="F197" i="21"/>
  <c r="I167" i="23"/>
  <c r="I168" i="23"/>
  <c r="I147" i="23"/>
  <c r="H206" i="15"/>
  <c r="P189" i="15"/>
  <c r="P243" i="16"/>
  <c r="H231" i="16"/>
  <c r="H225" i="16"/>
  <c r="P223" i="16"/>
  <c r="H222" i="16"/>
  <c r="P160" i="15"/>
  <c r="F206" i="16"/>
  <c r="F204" i="16"/>
  <c r="F201" i="16"/>
  <c r="N196" i="16"/>
  <c r="N184" i="16"/>
  <c r="F172" i="16"/>
  <c r="N169" i="16"/>
  <c r="N164" i="16"/>
  <c r="D253" i="17"/>
  <c r="P250" i="17"/>
  <c r="E224" i="17"/>
  <c r="G196" i="17"/>
  <c r="H160" i="17"/>
  <c r="H158" i="17" s="1"/>
  <c r="O197" i="17"/>
  <c r="O192" i="17"/>
  <c r="O190" i="17"/>
  <c r="O188" i="17"/>
  <c r="E158" i="19"/>
  <c r="J209" i="19"/>
  <c r="J207" i="19"/>
  <c r="B202" i="19"/>
  <c r="J201" i="19"/>
  <c r="J196" i="19"/>
  <c r="B195" i="19"/>
  <c r="B190" i="19"/>
  <c r="B177" i="19"/>
  <c r="B172" i="19"/>
  <c r="B167" i="19"/>
  <c r="B166" i="19"/>
  <c r="B163" i="19"/>
  <c r="B161" i="19"/>
  <c r="B158" i="19"/>
  <c r="G187" i="20"/>
  <c r="G179" i="20"/>
  <c r="O241" i="21"/>
  <c r="F224" i="21"/>
  <c r="E197" i="21"/>
  <c r="C163" i="21"/>
  <c r="G206" i="15"/>
  <c r="O202" i="15"/>
  <c r="O200" i="15" s="1"/>
  <c r="O198" i="15"/>
  <c r="O184" i="15"/>
  <c r="G190" i="15"/>
  <c r="O164" i="15"/>
  <c r="E206" i="16"/>
  <c r="E204" i="16"/>
  <c r="E201" i="16"/>
  <c r="M198" i="16"/>
  <c r="M189" i="16"/>
  <c r="M184" i="16"/>
  <c r="B253" i="17"/>
  <c r="E221" i="17"/>
  <c r="J187" i="17"/>
  <c r="L170" i="17"/>
  <c r="J168" i="17"/>
  <c r="F160" i="17"/>
  <c r="F196" i="17"/>
  <c r="F189" i="17"/>
  <c r="F243" i="17"/>
  <c r="F187" i="17"/>
  <c r="F240" i="17"/>
  <c r="F184" i="17"/>
  <c r="M246" i="19"/>
  <c r="G181" i="19"/>
  <c r="I235" i="20"/>
  <c r="Q183" i="19"/>
  <c r="Q230" i="20"/>
  <c r="Q227" i="20"/>
  <c r="I226" i="20"/>
  <c r="I219" i="20"/>
  <c r="Q159" i="19"/>
  <c r="O168" i="20"/>
  <c r="M183" i="20"/>
  <c r="M181" i="20"/>
  <c r="E224" i="21"/>
  <c r="B197" i="21"/>
  <c r="E167" i="23"/>
  <c r="N215" i="15"/>
  <c r="N207" i="15"/>
  <c r="F206" i="15"/>
  <c r="N198" i="15"/>
  <c r="F179" i="15"/>
  <c r="J196" i="16"/>
  <c r="L215" i="16"/>
  <c r="L207" i="16"/>
  <c r="D204" i="16"/>
  <c r="L202" i="16"/>
  <c r="D201" i="16"/>
  <c r="L198" i="16"/>
  <c r="L191" i="16"/>
  <c r="L245" i="16"/>
  <c r="D176" i="16"/>
  <c r="L171" i="16"/>
  <c r="D160" i="16"/>
  <c r="L242" i="17"/>
  <c r="C224" i="17"/>
  <c r="M197" i="17"/>
  <c r="E196" i="17"/>
  <c r="M192" i="17"/>
  <c r="E189" i="17"/>
  <c r="M188" i="17"/>
  <c r="I161" i="19"/>
  <c r="H209" i="19"/>
  <c r="H207" i="19"/>
  <c r="H201" i="19"/>
  <c r="P210" i="19"/>
  <c r="H235" i="20"/>
  <c r="P183" i="19"/>
  <c r="P181" i="19"/>
  <c r="P230" i="20"/>
  <c r="P227" i="20"/>
  <c r="H177" i="19"/>
  <c r="H223" i="21"/>
  <c r="P222" i="21"/>
  <c r="P217" i="20"/>
  <c r="H216" i="20"/>
  <c r="Q209" i="20"/>
  <c r="L246" i="20"/>
  <c r="D244" i="20"/>
  <c r="D242" i="20"/>
  <c r="D239" i="20"/>
  <c r="L183" i="20"/>
  <c r="L230" i="20"/>
  <c r="D180" i="20"/>
  <c r="D219" i="20"/>
  <c r="L166" i="20"/>
  <c r="L170" i="20"/>
  <c r="L163" i="20"/>
  <c r="K241" i="21"/>
  <c r="Q196" i="21"/>
  <c r="M215" i="15"/>
  <c r="E210" i="15"/>
  <c r="E206" i="15"/>
  <c r="M205" i="15"/>
  <c r="E201" i="15"/>
  <c r="M198" i="15"/>
  <c r="E174" i="15"/>
  <c r="M162" i="15"/>
  <c r="K215" i="16"/>
  <c r="K207" i="16"/>
  <c r="C206" i="16"/>
  <c r="C204" i="16"/>
  <c r="K202" i="16"/>
  <c r="C201" i="16"/>
  <c r="K198" i="16"/>
  <c r="K189" i="16"/>
  <c r="K184" i="16"/>
  <c r="K171" i="16"/>
  <c r="K161" i="16"/>
  <c r="O252" i="17"/>
  <c r="P223" i="17"/>
  <c r="C221" i="17"/>
  <c r="L202" i="17"/>
  <c r="J170" i="17"/>
  <c r="L197" i="17"/>
  <c r="D196" i="17"/>
  <c r="L192" i="17"/>
  <c r="D189" i="17"/>
  <c r="L188" i="17"/>
  <c r="C75" i="18"/>
  <c r="H161" i="19"/>
  <c r="G207" i="19"/>
  <c r="G201" i="19"/>
  <c r="O207" i="19"/>
  <c r="O183" i="19"/>
  <c r="O181" i="19"/>
  <c r="O179" i="19"/>
  <c r="O217" i="20"/>
  <c r="G216" i="20"/>
  <c r="P209" i="20"/>
  <c r="M176" i="20"/>
  <c r="K183" i="20"/>
  <c r="K179" i="20"/>
  <c r="C178" i="20"/>
  <c r="K172" i="20"/>
  <c r="K166" i="20"/>
  <c r="K170" i="20"/>
  <c r="K163" i="20"/>
  <c r="I241" i="21"/>
  <c r="Q227" i="21"/>
  <c r="C224" i="21"/>
  <c r="P196" i="21"/>
  <c r="M246" i="21"/>
  <c r="M210" i="21"/>
  <c r="E207" i="21"/>
  <c r="E201" i="21"/>
  <c r="E196" i="21"/>
  <c r="E239" i="21"/>
  <c r="E230" i="21"/>
  <c r="E179" i="21"/>
  <c r="E176" i="21"/>
  <c r="E227" i="21"/>
  <c r="L215" i="15"/>
  <c r="L213" i="15"/>
  <c r="D257" i="17"/>
  <c r="D210" i="15"/>
  <c r="L202" i="15"/>
  <c r="L198" i="15"/>
  <c r="L196" i="15"/>
  <c r="L245" i="17"/>
  <c r="D179" i="15"/>
  <c r="L162" i="15"/>
  <c r="J207" i="16"/>
  <c r="B206" i="16"/>
  <c r="J202" i="16"/>
  <c r="B201" i="16"/>
  <c r="J198" i="16"/>
  <c r="J189" i="16"/>
  <c r="J183" i="16" s="1"/>
  <c r="J184" i="16"/>
  <c r="J171" i="16"/>
  <c r="N252" i="17"/>
  <c r="I242" i="17"/>
  <c r="I232" i="17"/>
  <c r="B160" i="17"/>
  <c r="K197" i="17"/>
  <c r="C196" i="17"/>
  <c r="K192" i="17"/>
  <c r="C189" i="17"/>
  <c r="K188" i="17"/>
  <c r="M235" i="19"/>
  <c r="E201" i="19"/>
  <c r="G161" i="19"/>
  <c r="F207" i="19"/>
  <c r="F201" i="19"/>
  <c r="O209" i="20"/>
  <c r="Q200" i="20"/>
  <c r="L176" i="20"/>
  <c r="P227" i="21"/>
  <c r="B224" i="21"/>
  <c r="L246" i="21"/>
  <c r="L210" i="21"/>
  <c r="D207" i="21"/>
  <c r="D203" i="21"/>
  <c r="D201" i="21"/>
  <c r="L240" i="21"/>
  <c r="L197" i="21"/>
  <c r="L199" i="21"/>
  <c r="L207" i="21"/>
  <c r="D230" i="21"/>
  <c r="D179" i="21"/>
  <c r="D176" i="21"/>
  <c r="D227" i="21"/>
  <c r="P167" i="24"/>
  <c r="L160" i="15"/>
  <c r="K215" i="15"/>
  <c r="K213" i="15"/>
  <c r="C210" i="15"/>
  <c r="K207" i="15"/>
  <c r="C201" i="15"/>
  <c r="K196" i="15"/>
  <c r="K187" i="15"/>
  <c r="C198" i="15"/>
  <c r="C234" i="17"/>
  <c r="I215" i="16"/>
  <c r="I207" i="16"/>
  <c r="I202" i="16"/>
  <c r="I200" i="16" s="1"/>
  <c r="I198" i="16"/>
  <c r="Q197" i="16"/>
  <c r="I196" i="16"/>
  <c r="Q194" i="16"/>
  <c r="Q192" i="16"/>
  <c r="I191" i="16"/>
  <c r="Q190" i="16"/>
  <c r="I189" i="16"/>
  <c r="Q188" i="16"/>
  <c r="I187" i="16"/>
  <c r="Q185" i="16"/>
  <c r="I184" i="16"/>
  <c r="Q180" i="16"/>
  <c r="Q164" i="16"/>
  <c r="M252" i="17"/>
  <c r="Q235" i="17"/>
  <c r="G232" i="17"/>
  <c r="J197" i="17"/>
  <c r="B196" i="17"/>
  <c r="J192" i="17"/>
  <c r="B189" i="17"/>
  <c r="B240" i="17"/>
  <c r="B184" i="17"/>
  <c r="D201" i="19"/>
  <c r="E196" i="19"/>
  <c r="K180" i="19"/>
  <c r="E161" i="19"/>
  <c r="M183" i="19"/>
  <c r="K176" i="20"/>
  <c r="Q206" i="20"/>
  <c r="Q202" i="20"/>
  <c r="Q198" i="20"/>
  <c r="Q195" i="20"/>
  <c r="I183" i="20"/>
  <c r="Q167" i="20"/>
  <c r="Q166" i="20"/>
  <c r="Q161" i="20"/>
  <c r="C207" i="21"/>
  <c r="C203" i="21"/>
  <c r="C201" i="21"/>
  <c r="C196" i="21"/>
  <c r="C239" i="21"/>
  <c r="K237" i="21"/>
  <c r="C176" i="21"/>
  <c r="C227" i="21"/>
  <c r="I174" i="23"/>
  <c r="M165" i="23"/>
  <c r="M133" i="23"/>
  <c r="J215" i="15"/>
  <c r="B257" i="17"/>
  <c r="B210" i="15"/>
  <c r="B255" i="17"/>
  <c r="B174" i="15"/>
  <c r="H215" i="16"/>
  <c r="H213" i="16"/>
  <c r="H207" i="16"/>
  <c r="H202" i="16"/>
  <c r="P215" i="16"/>
  <c r="P197" i="16"/>
  <c r="P190" i="16"/>
  <c r="H189" i="16"/>
  <c r="H187" i="16"/>
  <c r="H184" i="16"/>
  <c r="P180" i="16"/>
  <c r="L252" i="17"/>
  <c r="I197" i="17"/>
  <c r="I192" i="17"/>
  <c r="I188" i="17"/>
  <c r="K187" i="19"/>
  <c r="D207" i="19"/>
  <c r="L183" i="19"/>
  <c r="D179" i="19"/>
  <c r="Q207" i="20"/>
  <c r="I176" i="20"/>
  <c r="H246" i="20"/>
  <c r="P245" i="20"/>
  <c r="P202" i="20"/>
  <c r="P243" i="20"/>
  <c r="P200" i="20"/>
  <c r="P198" i="20"/>
  <c r="P195" i="20"/>
  <c r="H183" i="20"/>
  <c r="P170" i="20"/>
  <c r="P167" i="20"/>
  <c r="P166" i="20"/>
  <c r="P163" i="20"/>
  <c r="P161" i="20"/>
  <c r="J246" i="21"/>
  <c r="J210" i="21"/>
  <c r="B207" i="21"/>
  <c r="B201" i="21"/>
  <c r="J240" i="21"/>
  <c r="J197" i="21"/>
  <c r="J199" i="21"/>
  <c r="J207" i="21"/>
  <c r="B176" i="21"/>
  <c r="B227" i="21"/>
  <c r="J163" i="21"/>
  <c r="J220" i="21"/>
  <c r="K210" i="23"/>
  <c r="H128" i="27"/>
  <c r="H158" i="28"/>
  <c r="I208" i="15"/>
  <c r="Q201" i="15"/>
  <c r="Q192" i="15"/>
  <c r="Q188" i="15"/>
  <c r="I164" i="15"/>
  <c r="G215" i="16"/>
  <c r="G213" i="16"/>
  <c r="G207" i="16"/>
  <c r="G202" i="16"/>
  <c r="O201" i="16"/>
  <c r="O197" i="16"/>
  <c r="G189" i="16"/>
  <c r="O180" i="16"/>
  <c r="G163" i="16"/>
  <c r="G158" i="16" s="1"/>
  <c r="K252" i="17"/>
  <c r="E242" i="17"/>
  <c r="J186" i="17"/>
  <c r="F170" i="17"/>
  <c r="H197" i="17"/>
  <c r="H192" i="17"/>
  <c r="K183" i="19"/>
  <c r="K181" i="19"/>
  <c r="P207" i="20"/>
  <c r="P196" i="20"/>
  <c r="I240" i="21"/>
  <c r="I197" i="21"/>
  <c r="Q195" i="21"/>
  <c r="Q238" i="21"/>
  <c r="I206" i="21"/>
  <c r="I207" i="21"/>
  <c r="F76" i="22"/>
  <c r="F167" i="6" s="1"/>
  <c r="O153" i="29"/>
  <c r="O128" i="27"/>
  <c r="G143" i="29"/>
  <c r="G118" i="27"/>
  <c r="G114" i="27"/>
  <c r="G109" i="27"/>
  <c r="G116" i="27"/>
  <c r="H208" i="15"/>
  <c r="P249" i="17"/>
  <c r="P194" i="15"/>
  <c r="P192" i="15"/>
  <c r="P188" i="15"/>
  <c r="F215" i="16"/>
  <c r="F213" i="16"/>
  <c r="N197" i="16"/>
  <c r="E170" i="17"/>
  <c r="G197" i="17"/>
  <c r="G192" i="17"/>
  <c r="G188" i="17"/>
  <c r="P163" i="17"/>
  <c r="O102" i="18"/>
  <c r="O165" i="6" s="1"/>
  <c r="G210" i="19"/>
  <c r="G187" i="19"/>
  <c r="D180" i="19"/>
  <c r="B209" i="19"/>
  <c r="B196" i="19"/>
  <c r="B159" i="19"/>
  <c r="O207" i="20"/>
  <c r="O196" i="20"/>
  <c r="G176" i="20"/>
  <c r="N195" i="21"/>
  <c r="H246" i="21"/>
  <c r="H210" i="21"/>
  <c r="H81" i="18"/>
  <c r="H110" i="6" s="1"/>
  <c r="H207" i="21"/>
  <c r="H74" i="22"/>
  <c r="H169" i="24"/>
  <c r="G215" i="15"/>
  <c r="G208" i="15"/>
  <c r="O194" i="15"/>
  <c r="E215" i="16"/>
  <c r="E213" i="16"/>
  <c r="E208" i="16"/>
  <c r="M211" i="16"/>
  <c r="M197" i="16"/>
  <c r="M192" i="16"/>
  <c r="D170" i="17"/>
  <c r="F206" i="17"/>
  <c r="F197" i="17"/>
  <c r="F192" i="17"/>
  <c r="F190" i="17"/>
  <c r="F188" i="17"/>
  <c r="E210" i="19"/>
  <c r="E206" i="19"/>
  <c r="D187" i="19"/>
  <c r="C180" i="19"/>
  <c r="Q190" i="19"/>
  <c r="Q188" i="19"/>
  <c r="Q182" i="19"/>
  <c r="M238" i="21"/>
  <c r="M229" i="21"/>
  <c r="O195" i="21"/>
  <c r="O238" i="21"/>
  <c r="E204" i="23"/>
  <c r="G175" i="25"/>
  <c r="G211" i="25"/>
  <c r="G209" i="25"/>
  <c r="G171" i="25"/>
  <c r="O197" i="25"/>
  <c r="O149" i="25"/>
  <c r="G194" i="25"/>
  <c r="G146" i="25"/>
  <c r="G135" i="25"/>
  <c r="G186" i="25"/>
  <c r="O182" i="25"/>
  <c r="O131" i="25"/>
  <c r="G130" i="25"/>
  <c r="G181" i="25"/>
  <c r="I158" i="29"/>
  <c r="I128" i="27"/>
  <c r="Q138" i="29"/>
  <c r="Q100" i="27"/>
  <c r="I129" i="29"/>
  <c r="I159" i="29"/>
  <c r="I154" i="29"/>
  <c r="I124" i="29"/>
  <c r="Q146" i="29"/>
  <c r="Q110" i="29"/>
  <c r="I141" i="29"/>
  <c r="I105" i="29"/>
  <c r="I102" i="29"/>
  <c r="I100" i="29"/>
  <c r="B67" i="45"/>
  <c r="B72" i="45"/>
  <c r="B73" i="45"/>
  <c r="K35" i="50"/>
  <c r="K34" i="50"/>
  <c r="P146" i="29"/>
  <c r="P110" i="29"/>
  <c r="N66" i="41"/>
  <c r="N81" i="41"/>
  <c r="N75" i="41"/>
  <c r="N54" i="41"/>
  <c r="F74" i="41"/>
  <c r="F53" i="41"/>
  <c r="O26" i="8"/>
  <c r="F206" i="25"/>
  <c r="Q76" i="26"/>
  <c r="Q173" i="6" s="1"/>
  <c r="G116" i="28"/>
  <c r="K195" i="25"/>
  <c r="E158" i="29"/>
  <c r="E128" i="27"/>
  <c r="M140" i="29"/>
  <c r="M102" i="27"/>
  <c r="E127" i="29"/>
  <c r="E157" i="29"/>
  <c r="E56" i="26"/>
  <c r="E123" i="27"/>
  <c r="D143" i="28"/>
  <c r="D114" i="27"/>
  <c r="D111" i="27"/>
  <c r="D120" i="27"/>
  <c r="J169" i="24"/>
  <c r="P135" i="24"/>
  <c r="H205" i="25"/>
  <c r="J78" i="22"/>
  <c r="J169" i="6" s="1"/>
  <c r="K97" i="28"/>
  <c r="K104" i="28"/>
  <c r="K100" i="28"/>
  <c r="C129" i="29"/>
  <c r="C159" i="29"/>
  <c r="C141" i="29"/>
  <c r="C105" i="29"/>
  <c r="H109" i="27"/>
  <c r="J97" i="28"/>
  <c r="J104" i="28"/>
  <c r="J100" i="28"/>
  <c r="M155" i="29"/>
  <c r="N155" i="23"/>
  <c r="F199" i="25"/>
  <c r="F188" i="25"/>
  <c r="N185" i="25"/>
  <c r="J159" i="24"/>
  <c r="J168" i="24"/>
  <c r="J166" i="24"/>
  <c r="J163" i="24"/>
  <c r="B170" i="24"/>
  <c r="B133" i="24"/>
  <c r="H78" i="22"/>
  <c r="H169" i="6" s="1"/>
  <c r="Q127" i="27"/>
  <c r="I120" i="27"/>
  <c r="I115" i="27"/>
  <c r="I111" i="27"/>
  <c r="I108" i="27"/>
  <c r="Q146" i="28"/>
  <c r="Q110" i="28"/>
  <c r="Q128" i="29"/>
  <c r="I99" i="29"/>
  <c r="I137" i="29"/>
  <c r="I96" i="29"/>
  <c r="I134" i="29"/>
  <c r="M166" i="23"/>
  <c r="M157" i="23"/>
  <c r="M149" i="23"/>
  <c r="I172" i="24"/>
  <c r="I168" i="24"/>
  <c r="I166" i="24"/>
  <c r="I163" i="24"/>
  <c r="I147" i="24"/>
  <c r="N183" i="25"/>
  <c r="H171" i="25"/>
  <c r="D109" i="27"/>
  <c r="P127" i="27"/>
  <c r="H115" i="27"/>
  <c r="H104" i="28"/>
  <c r="H100" i="28"/>
  <c r="C127" i="29"/>
  <c r="P113" i="29"/>
  <c r="H146" i="29"/>
  <c r="H110" i="29"/>
  <c r="H99" i="29"/>
  <c r="H137" i="29"/>
  <c r="P97" i="29"/>
  <c r="P135" i="29"/>
  <c r="H96" i="29"/>
  <c r="H134" i="29"/>
  <c r="B108" i="31"/>
  <c r="B123" i="31"/>
  <c r="F78" i="22"/>
  <c r="F169" i="6" s="1"/>
  <c r="O129" i="27"/>
  <c r="O127" i="27"/>
  <c r="O124" i="27"/>
  <c r="G120" i="27"/>
  <c r="G115" i="27"/>
  <c r="G113" i="27"/>
  <c r="G111" i="27"/>
  <c r="G108" i="27"/>
  <c r="O158" i="28"/>
  <c r="O128" i="28"/>
  <c r="O121" i="28"/>
  <c r="O112" i="28"/>
  <c r="G104" i="28"/>
  <c r="G102" i="28"/>
  <c r="P134" i="29"/>
  <c r="J157" i="24"/>
  <c r="H211" i="25"/>
  <c r="E136" i="25"/>
  <c r="P108" i="27"/>
  <c r="G101" i="28"/>
  <c r="N121" i="28"/>
  <c r="N112" i="28"/>
  <c r="N115" i="28"/>
  <c r="N113" i="28"/>
  <c r="N108" i="28"/>
  <c r="F104" i="28"/>
  <c r="F102" i="28"/>
  <c r="F96" i="28"/>
  <c r="K123" i="33"/>
  <c r="K108" i="33"/>
  <c r="D78" i="22"/>
  <c r="D169" i="6" s="1"/>
  <c r="G97" i="28"/>
  <c r="M158" i="28"/>
  <c r="M128" i="28"/>
  <c r="E150" i="28"/>
  <c r="E116" i="28"/>
  <c r="M121" i="28"/>
  <c r="M115" i="28"/>
  <c r="M113" i="28"/>
  <c r="M108" i="28"/>
  <c r="M137" i="28"/>
  <c r="M99" i="28"/>
  <c r="E104" i="28"/>
  <c r="E102" i="28"/>
  <c r="E96" i="28"/>
  <c r="Q101" i="29"/>
  <c r="I166" i="23"/>
  <c r="I163" i="23"/>
  <c r="I149" i="23"/>
  <c r="E172" i="24"/>
  <c r="E147" i="24"/>
  <c r="E76" i="26"/>
  <c r="E173" i="6" s="1"/>
  <c r="H120" i="27"/>
  <c r="L113" i="27"/>
  <c r="G109" i="28"/>
  <c r="L121" i="28"/>
  <c r="L115" i="28"/>
  <c r="L113" i="28"/>
  <c r="L108" i="28"/>
  <c r="D104" i="28"/>
  <c r="D102" i="28"/>
  <c r="D96" i="28"/>
  <c r="H136" i="29"/>
  <c r="O206" i="20"/>
  <c r="O202" i="20"/>
  <c r="O200" i="20"/>
  <c r="O195" i="20"/>
  <c r="O167" i="20"/>
  <c r="O161" i="20"/>
  <c r="O199" i="21"/>
  <c r="G166" i="21"/>
  <c r="P173" i="23"/>
  <c r="P169" i="23"/>
  <c r="H163" i="23"/>
  <c r="P159" i="23"/>
  <c r="P158" i="23"/>
  <c r="P145" i="23"/>
  <c r="L174" i="24"/>
  <c r="L173" i="24"/>
  <c r="L170" i="24"/>
  <c r="D147" i="24"/>
  <c r="D131" i="24"/>
  <c r="B211" i="25"/>
  <c r="M189" i="25"/>
  <c r="H163" i="25"/>
  <c r="P149" i="25"/>
  <c r="D146" i="25"/>
  <c r="G131" i="25"/>
  <c r="N71" i="26"/>
  <c r="K58" i="26"/>
  <c r="K117" i="6" s="1"/>
  <c r="C125" i="28"/>
  <c r="D101" i="28"/>
  <c r="E97" i="28"/>
  <c r="C157" i="28"/>
  <c r="C141" i="28"/>
  <c r="K137" i="28"/>
  <c r="K99" i="28"/>
  <c r="C136" i="28"/>
  <c r="L134" i="29"/>
  <c r="M101" i="29"/>
  <c r="H34" i="30"/>
  <c r="H37" i="30"/>
  <c r="H174" i="6" s="1"/>
  <c r="N206" i="20"/>
  <c r="N202" i="20"/>
  <c r="N200" i="20"/>
  <c r="F183" i="20"/>
  <c r="N170" i="20"/>
  <c r="N167" i="20"/>
  <c r="N164" i="20"/>
  <c r="N158" i="20"/>
  <c r="M185" i="23"/>
  <c r="G168" i="23"/>
  <c r="G166" i="23"/>
  <c r="G163" i="23"/>
  <c r="G149" i="23"/>
  <c r="J167" i="24"/>
  <c r="B157" i="24"/>
  <c r="C147" i="24"/>
  <c r="K145" i="24"/>
  <c r="C136" i="24"/>
  <c r="C134" i="24"/>
  <c r="C131" i="24"/>
  <c r="L203" i="25"/>
  <c r="K189" i="25"/>
  <c r="E163" i="25"/>
  <c r="C146" i="25"/>
  <c r="F131" i="25"/>
  <c r="I58" i="26"/>
  <c r="I117" i="6" s="1"/>
  <c r="B125" i="28"/>
  <c r="E109" i="28"/>
  <c r="D97" i="28"/>
  <c r="B129" i="28"/>
  <c r="B124" i="28"/>
  <c r="J113" i="28"/>
  <c r="J108" i="28"/>
  <c r="B97" i="28"/>
  <c r="B96" i="28"/>
  <c r="Q137" i="29"/>
  <c r="K134" i="29"/>
  <c r="G37" i="30"/>
  <c r="G174" i="6" s="1"/>
  <c r="M206" i="20"/>
  <c r="M202" i="20"/>
  <c r="M200" i="20"/>
  <c r="M195" i="20"/>
  <c r="E210" i="20"/>
  <c r="M188" i="20"/>
  <c r="M184" i="20"/>
  <c r="M182" i="20"/>
  <c r="M180" i="20"/>
  <c r="M177" i="20"/>
  <c r="M167" i="20"/>
  <c r="M158" i="20"/>
  <c r="M199" i="21"/>
  <c r="K164" i="23"/>
  <c r="O131" i="23"/>
  <c r="N174" i="23"/>
  <c r="N173" i="23"/>
  <c r="F210" i="25"/>
  <c r="N169" i="23"/>
  <c r="F208" i="25"/>
  <c r="F206" i="24"/>
  <c r="N204" i="24"/>
  <c r="F203" i="24"/>
  <c r="N159" i="23"/>
  <c r="F197" i="24"/>
  <c r="N193" i="24"/>
  <c r="F192" i="24"/>
  <c r="N189" i="24"/>
  <c r="F131" i="23"/>
  <c r="N180" i="24"/>
  <c r="J174" i="24"/>
  <c r="J173" i="24"/>
  <c r="J170" i="24"/>
  <c r="B147" i="24"/>
  <c r="B134" i="24"/>
  <c r="B131" i="24"/>
  <c r="J132" i="24"/>
  <c r="D163" i="25"/>
  <c r="P145" i="25"/>
  <c r="E131" i="25"/>
  <c r="P77" i="22"/>
  <c r="P168" i="6" s="1"/>
  <c r="K118" i="27"/>
  <c r="Q158" i="29"/>
  <c r="I127" i="27"/>
  <c r="Q125" i="27"/>
  <c r="I124" i="27"/>
  <c r="Q151" i="29"/>
  <c r="I118" i="27"/>
  <c r="I150" i="29"/>
  <c r="I114" i="27"/>
  <c r="Q156" i="28"/>
  <c r="Q126" i="28"/>
  <c r="Q120" i="28"/>
  <c r="Q115" i="28"/>
  <c r="Q149" i="28"/>
  <c r="I113" i="28"/>
  <c r="I108" i="28"/>
  <c r="I139" i="28"/>
  <c r="I137" i="28"/>
  <c r="Q135" i="28"/>
  <c r="Q97" i="28"/>
  <c r="P137" i="29"/>
  <c r="E136" i="29"/>
  <c r="P114" i="29"/>
  <c r="H109" i="29"/>
  <c r="L202" i="20"/>
  <c r="L243" i="20"/>
  <c r="L188" i="20"/>
  <c r="L184" i="20"/>
  <c r="L182" i="20"/>
  <c r="L180" i="20"/>
  <c r="D230" i="20"/>
  <c r="D176" i="20"/>
  <c r="L167" i="20"/>
  <c r="L161" i="20"/>
  <c r="D217" i="20"/>
  <c r="M182" i="23"/>
  <c r="K170" i="23"/>
  <c r="M173" i="23"/>
  <c r="M169" i="23"/>
  <c r="M159" i="23"/>
  <c r="M148" i="23"/>
  <c r="I174" i="24"/>
  <c r="I173" i="24"/>
  <c r="I170" i="24"/>
  <c r="I169" i="24"/>
  <c r="I167" i="24"/>
  <c r="I164" i="24"/>
  <c r="I150" i="24"/>
  <c r="Q139" i="24"/>
  <c r="Q135" i="24"/>
  <c r="Q133" i="24"/>
  <c r="Q130" i="24"/>
  <c r="E160" i="25"/>
  <c r="L145" i="25"/>
  <c r="C135" i="25"/>
  <c r="C131" i="25"/>
  <c r="Q75" i="26"/>
  <c r="Q172" i="6" s="1"/>
  <c r="I74" i="26"/>
  <c r="I171" i="6" s="1"/>
  <c r="H118" i="27"/>
  <c r="P120" i="28"/>
  <c r="P115" i="28"/>
  <c r="P113" i="28"/>
  <c r="P111" i="28"/>
  <c r="H113" i="28"/>
  <c r="H108" i="28"/>
  <c r="D136" i="29"/>
  <c r="K206" i="20"/>
  <c r="K200" i="20"/>
  <c r="K188" i="20"/>
  <c r="C187" i="20"/>
  <c r="K184" i="20"/>
  <c r="C183" i="20"/>
  <c r="K182" i="20"/>
  <c r="C179" i="20"/>
  <c r="K177" i="20"/>
  <c r="C176" i="20"/>
  <c r="K158" i="20"/>
  <c r="C206" i="21"/>
  <c r="C200" i="21"/>
  <c r="L173" i="23"/>
  <c r="L169" i="23"/>
  <c r="L159" i="23"/>
  <c r="D147" i="23"/>
  <c r="H174" i="24"/>
  <c r="H173" i="24"/>
  <c r="H170" i="24"/>
  <c r="H167" i="24"/>
  <c r="H164" i="24"/>
  <c r="P170" i="24"/>
  <c r="H150" i="24"/>
  <c r="H145" i="24"/>
  <c r="P152" i="24"/>
  <c r="P139" i="24"/>
  <c r="P130" i="24"/>
  <c r="F203" i="25"/>
  <c r="L149" i="25"/>
  <c r="B135" i="25"/>
  <c r="N77" i="22"/>
  <c r="N168" i="6" s="1"/>
  <c r="Q56" i="26"/>
  <c r="M156" i="27"/>
  <c r="M96" i="28"/>
  <c r="G155" i="28"/>
  <c r="O120" i="28"/>
  <c r="O115" i="28"/>
  <c r="O113" i="28"/>
  <c r="O108" i="28"/>
  <c r="O135" i="28"/>
  <c r="G134" i="28"/>
  <c r="G96" i="28"/>
  <c r="D37" i="30"/>
  <c r="D174" i="6" s="1"/>
  <c r="D34" i="30"/>
  <c r="D35" i="30"/>
  <c r="E54" i="40"/>
  <c r="E64" i="40"/>
  <c r="E36" i="38"/>
  <c r="E63" i="40"/>
  <c r="E65" i="40"/>
  <c r="E55" i="40"/>
  <c r="E52" i="40"/>
  <c r="J190" i="20"/>
  <c r="J188" i="20"/>
  <c r="J184" i="20"/>
  <c r="B183" i="20"/>
  <c r="J182" i="20"/>
  <c r="J172" i="20"/>
  <c r="J167" i="20"/>
  <c r="J166" i="20"/>
  <c r="J163" i="20"/>
  <c r="J161" i="20"/>
  <c r="N147" i="23"/>
  <c r="K173" i="23"/>
  <c r="K169" i="23"/>
  <c r="C168" i="23"/>
  <c r="C163" i="23"/>
  <c r="K159" i="23"/>
  <c r="K148" i="23"/>
  <c r="G174" i="24"/>
  <c r="G173" i="24"/>
  <c r="G170" i="24"/>
  <c r="G169" i="24"/>
  <c r="G167" i="24"/>
  <c r="G159" i="24"/>
  <c r="G150" i="24"/>
  <c r="G148" i="24"/>
  <c r="G145" i="24"/>
  <c r="O139" i="24"/>
  <c r="O135" i="24"/>
  <c r="O133" i="24"/>
  <c r="O130" i="24"/>
  <c r="M157" i="25"/>
  <c r="G74" i="26"/>
  <c r="G171" i="6" s="1"/>
  <c r="D118" i="27"/>
  <c r="H112" i="27"/>
  <c r="M112" i="28"/>
  <c r="J99" i="28"/>
  <c r="M146" i="29"/>
  <c r="M137" i="29"/>
  <c r="M120" i="29"/>
  <c r="C109" i="29"/>
  <c r="C37" i="30"/>
  <c r="C174" i="6" s="1"/>
  <c r="C34" i="30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I203" i="21"/>
  <c r="J173" i="23"/>
  <c r="J170" i="23"/>
  <c r="J169" i="23"/>
  <c r="J159" i="23"/>
  <c r="J148" i="23"/>
  <c r="F174" i="24"/>
  <c r="F173" i="24"/>
  <c r="F170" i="24"/>
  <c r="F167" i="24"/>
  <c r="F159" i="24"/>
  <c r="F150" i="24"/>
  <c r="F145" i="24"/>
  <c r="N146" i="24"/>
  <c r="N139" i="24"/>
  <c r="N135" i="24"/>
  <c r="N130" i="24"/>
  <c r="F138" i="24"/>
  <c r="L58" i="22"/>
  <c r="L111" i="6" s="1"/>
  <c r="M56" i="26"/>
  <c r="M158" i="29"/>
  <c r="M128" i="27"/>
  <c r="M151" i="29"/>
  <c r="E118" i="27"/>
  <c r="E150" i="29"/>
  <c r="E114" i="27"/>
  <c r="C128" i="28"/>
  <c r="L112" i="28"/>
  <c r="P108" i="28"/>
  <c r="I99" i="28"/>
  <c r="K96" i="28"/>
  <c r="K146" i="29"/>
  <c r="L137" i="29"/>
  <c r="K120" i="29"/>
  <c r="Q108" i="29"/>
  <c r="B37" i="30"/>
  <c r="B174" i="6" s="1"/>
  <c r="B35" i="30"/>
  <c r="H243" i="20"/>
  <c r="H190" i="20"/>
  <c r="H188" i="20"/>
  <c r="H184" i="20"/>
  <c r="H182" i="20"/>
  <c r="H177" i="20"/>
  <c r="H172" i="20"/>
  <c r="H166" i="20"/>
  <c r="H163" i="20"/>
  <c r="H161" i="20"/>
  <c r="P159" i="20"/>
  <c r="H158" i="20"/>
  <c r="H203" i="21"/>
  <c r="I173" i="23"/>
  <c r="I170" i="23"/>
  <c r="I169" i="23"/>
  <c r="Q167" i="23"/>
  <c r="I159" i="23"/>
  <c r="Q139" i="23"/>
  <c r="Q133" i="23"/>
  <c r="Q129" i="23" s="1"/>
  <c r="Q130" i="23"/>
  <c r="E174" i="24"/>
  <c r="E167" i="24"/>
  <c r="E158" i="24"/>
  <c r="E150" i="24"/>
  <c r="E145" i="24"/>
  <c r="M139" i="24"/>
  <c r="D209" i="25"/>
  <c r="N193" i="25"/>
  <c r="I149" i="25"/>
  <c r="K74" i="26"/>
  <c r="K171" i="6" s="1"/>
  <c r="M75" i="26"/>
  <c r="M172" i="6" s="1"/>
  <c r="E74" i="26"/>
  <c r="E171" i="6" s="1"/>
  <c r="M100" i="27"/>
  <c r="H99" i="28"/>
  <c r="J96" i="28"/>
  <c r="I146" i="29"/>
  <c r="K137" i="29"/>
  <c r="L114" i="29"/>
  <c r="O201" i="20"/>
  <c r="G190" i="20"/>
  <c r="G188" i="20"/>
  <c r="G184" i="20"/>
  <c r="G182" i="20"/>
  <c r="G180" i="20"/>
  <c r="O159" i="20"/>
  <c r="G158" i="20"/>
  <c r="G203" i="21"/>
  <c r="J147" i="23"/>
  <c r="H173" i="23"/>
  <c r="H170" i="23"/>
  <c r="H169" i="23"/>
  <c r="D158" i="24"/>
  <c r="D150" i="24"/>
  <c r="D145" i="24"/>
  <c r="L146" i="24"/>
  <c r="M193" i="25"/>
  <c r="H149" i="25"/>
  <c r="M127" i="27"/>
  <c r="I100" i="27"/>
  <c r="C118" i="27"/>
  <c r="K143" i="29"/>
  <c r="K109" i="27"/>
  <c r="K114" i="27"/>
  <c r="C101" i="27"/>
  <c r="G99" i="28"/>
  <c r="M112" i="29"/>
  <c r="K129" i="29"/>
  <c r="K159" i="29"/>
  <c r="K116" i="29"/>
  <c r="K114" i="29"/>
  <c r="C147" i="29"/>
  <c r="C111" i="29"/>
  <c r="C100" i="29"/>
  <c r="K102" i="29"/>
  <c r="K100" i="29"/>
  <c r="K95" i="29" s="1"/>
  <c r="F190" i="20"/>
  <c r="F188" i="20"/>
  <c r="F182" i="20"/>
  <c r="N162" i="20"/>
  <c r="F203" i="21"/>
  <c r="G173" i="23"/>
  <c r="G170" i="23"/>
  <c r="G169" i="23"/>
  <c r="C158" i="24"/>
  <c r="C150" i="24"/>
  <c r="C145" i="24"/>
  <c r="M206" i="25"/>
  <c r="F149" i="25"/>
  <c r="G127" i="27"/>
  <c r="B118" i="27"/>
  <c r="J118" i="27"/>
  <c r="J114" i="27"/>
  <c r="F99" i="28"/>
  <c r="H96" i="28"/>
  <c r="J114" i="29"/>
  <c r="B102" i="29"/>
  <c r="B100" i="29"/>
  <c r="E53" i="41"/>
  <c r="E74" i="41"/>
  <c r="M51" i="41"/>
  <c r="M72" i="41"/>
  <c r="M85" i="32"/>
  <c r="C37" i="38"/>
  <c r="C176" i="6" s="1"/>
  <c r="C35" i="38"/>
  <c r="C55" i="40"/>
  <c r="C64" i="40"/>
  <c r="C36" i="38"/>
  <c r="L85" i="32"/>
  <c r="H94" i="33"/>
  <c r="H90" i="33"/>
  <c r="B37" i="38"/>
  <c r="B176" i="6" s="1"/>
  <c r="B34" i="38"/>
  <c r="L75" i="40"/>
  <c r="C51" i="40"/>
  <c r="D55" i="41"/>
  <c r="I108" i="33"/>
  <c r="O51" i="37"/>
  <c r="O72" i="37"/>
  <c r="N66" i="37"/>
  <c r="N81" i="37"/>
  <c r="D74" i="41"/>
  <c r="K51" i="37"/>
  <c r="K72" i="37"/>
  <c r="C60" i="40"/>
  <c r="I34" i="42"/>
  <c r="I37" i="42"/>
  <c r="I177" i="6" s="1"/>
  <c r="D60" i="41"/>
  <c r="N111" i="28"/>
  <c r="L37" i="30"/>
  <c r="L174" i="6" s="1"/>
  <c r="I107" i="31"/>
  <c r="O93" i="31"/>
  <c r="I89" i="31"/>
  <c r="M84" i="31"/>
  <c r="P107" i="31"/>
  <c r="P102" i="31"/>
  <c r="P84" i="31"/>
  <c r="H90" i="31"/>
  <c r="N105" i="33"/>
  <c r="N100" i="33"/>
  <c r="N99" i="33"/>
  <c r="N97" i="33"/>
  <c r="N93" i="33"/>
  <c r="N89" i="33"/>
  <c r="Q56" i="35"/>
  <c r="Q57" i="35"/>
  <c r="Q64" i="35"/>
  <c r="E60" i="36"/>
  <c r="K75" i="37"/>
  <c r="H54" i="37"/>
  <c r="H75" i="37"/>
  <c r="M129" i="27"/>
  <c r="E120" i="27"/>
  <c r="M118" i="27"/>
  <c r="E115" i="27"/>
  <c r="M114" i="27"/>
  <c r="E111" i="27"/>
  <c r="M109" i="27"/>
  <c r="E108" i="27"/>
  <c r="E104" i="27"/>
  <c r="E155" i="28"/>
  <c r="M124" i="28"/>
  <c r="E151" i="28"/>
  <c r="M135" i="28"/>
  <c r="E134" i="28"/>
  <c r="N120" i="29"/>
  <c r="B113" i="31"/>
  <c r="Q95" i="31"/>
  <c r="L93" i="31"/>
  <c r="B87" i="31"/>
  <c r="L84" i="31"/>
  <c r="O107" i="31"/>
  <c r="G122" i="33"/>
  <c r="O100" i="31"/>
  <c r="G121" i="33"/>
  <c r="O120" i="33"/>
  <c r="O119" i="33"/>
  <c r="O84" i="31"/>
  <c r="P88" i="32"/>
  <c r="Q105" i="32"/>
  <c r="Q99" i="32"/>
  <c r="Q97" i="32"/>
  <c r="I84" i="33"/>
  <c r="I57" i="36"/>
  <c r="I75" i="37"/>
  <c r="G63" i="37"/>
  <c r="G60" i="37"/>
  <c r="G56" i="37"/>
  <c r="G54" i="37"/>
  <c r="G75" i="37"/>
  <c r="G67" i="40"/>
  <c r="L129" i="27"/>
  <c r="L127" i="27"/>
  <c r="N129" i="28"/>
  <c r="D155" i="28"/>
  <c r="L128" i="28"/>
  <c r="L111" i="28"/>
  <c r="O102" i="31"/>
  <c r="P97" i="31"/>
  <c r="P95" i="31"/>
  <c r="J93" i="31"/>
  <c r="Q86" i="31"/>
  <c r="N105" i="31"/>
  <c r="N99" i="31"/>
  <c r="N93" i="31"/>
  <c r="P105" i="32"/>
  <c r="P102" i="32"/>
  <c r="P99" i="32"/>
  <c r="P97" i="32"/>
  <c r="K115" i="33"/>
  <c r="K99" i="33"/>
  <c r="K88" i="33"/>
  <c r="L105" i="33"/>
  <c r="L100" i="33"/>
  <c r="L99" i="33"/>
  <c r="L97" i="33"/>
  <c r="L93" i="33"/>
  <c r="L89" i="33"/>
  <c r="O56" i="35"/>
  <c r="O58" i="35"/>
  <c r="O64" i="35"/>
  <c r="O66" i="35"/>
  <c r="J64" i="36"/>
  <c r="F63" i="37"/>
  <c r="O74" i="41"/>
  <c r="O53" i="41"/>
  <c r="O59" i="41"/>
  <c r="O57" i="41"/>
  <c r="O65" i="41"/>
  <c r="E37" i="42"/>
  <c r="E177" i="6" s="1"/>
  <c r="E35" i="42"/>
  <c r="K129" i="27"/>
  <c r="K127" i="27"/>
  <c r="K124" i="27"/>
  <c r="C153" i="29"/>
  <c r="C113" i="27"/>
  <c r="C104" i="27"/>
  <c r="C102" i="27"/>
  <c r="C97" i="27"/>
  <c r="K129" i="28"/>
  <c r="K120" i="28"/>
  <c r="C134" i="28"/>
  <c r="L120" i="29"/>
  <c r="N102" i="31"/>
  <c r="O97" i="31"/>
  <c r="I93" i="31"/>
  <c r="M105" i="31"/>
  <c r="M93" i="31"/>
  <c r="M116" i="32"/>
  <c r="M113" i="32"/>
  <c r="O105" i="32"/>
  <c r="O102" i="32"/>
  <c r="O99" i="32"/>
  <c r="O97" i="32"/>
  <c r="O93" i="32"/>
  <c r="I115" i="33"/>
  <c r="G88" i="33"/>
  <c r="K100" i="33"/>
  <c r="K89" i="33"/>
  <c r="I66" i="36"/>
  <c r="I64" i="36"/>
  <c r="I60" i="36"/>
  <c r="I56" i="36"/>
  <c r="I54" i="36"/>
  <c r="O66" i="37"/>
  <c r="E55" i="37"/>
  <c r="M67" i="37"/>
  <c r="M82" i="37"/>
  <c r="E63" i="37"/>
  <c r="E60" i="37"/>
  <c r="E56" i="37"/>
  <c r="E54" i="37"/>
  <c r="E75" i="37"/>
  <c r="E67" i="40"/>
  <c r="E82" i="40"/>
  <c r="E61" i="40"/>
  <c r="E58" i="40"/>
  <c r="E57" i="40"/>
  <c r="M57" i="40"/>
  <c r="M36" i="38"/>
  <c r="M58" i="40"/>
  <c r="D37" i="42"/>
  <c r="D177" i="6" s="1"/>
  <c r="D35" i="42"/>
  <c r="B153" i="28"/>
  <c r="J148" i="28"/>
  <c r="B104" i="27"/>
  <c r="J133" i="28"/>
  <c r="J120" i="28"/>
  <c r="J102" i="28"/>
  <c r="B101" i="28"/>
  <c r="K113" i="29"/>
  <c r="C114" i="29"/>
  <c r="M102" i="31"/>
  <c r="L105" i="31"/>
  <c r="L100" i="31"/>
  <c r="P95" i="32"/>
  <c r="N102" i="32"/>
  <c r="N97" i="32"/>
  <c r="N84" i="32"/>
  <c r="K105" i="33"/>
  <c r="J105" i="33"/>
  <c r="J100" i="33"/>
  <c r="J99" i="33"/>
  <c r="J97" i="33"/>
  <c r="J93" i="33"/>
  <c r="J89" i="33"/>
  <c r="M58" i="35"/>
  <c r="M66" i="35"/>
  <c r="H64" i="36"/>
  <c r="H60" i="36"/>
  <c r="Q82" i="37"/>
  <c r="L66" i="37"/>
  <c r="D55" i="37"/>
  <c r="D63" i="37"/>
  <c r="D60" i="37"/>
  <c r="D56" i="37"/>
  <c r="D54" i="37"/>
  <c r="D75" i="37"/>
  <c r="G37" i="38"/>
  <c r="G176" i="6" s="1"/>
  <c r="D67" i="40"/>
  <c r="L57" i="40"/>
  <c r="L61" i="40"/>
  <c r="I148" i="29"/>
  <c r="I109" i="27"/>
  <c r="Q143" i="29"/>
  <c r="Q159" i="28"/>
  <c r="I129" i="28"/>
  <c r="I120" i="28"/>
  <c r="B128" i="29"/>
  <c r="J120" i="29"/>
  <c r="L102" i="31"/>
  <c r="M97" i="31"/>
  <c r="M86" i="31"/>
  <c r="K107" i="31"/>
  <c r="K105" i="31"/>
  <c r="K99" i="31"/>
  <c r="M102" i="32"/>
  <c r="M97" i="32"/>
  <c r="I105" i="33"/>
  <c r="I99" i="33"/>
  <c r="I93" i="33"/>
  <c r="I89" i="33"/>
  <c r="G64" i="36"/>
  <c r="G54" i="36"/>
  <c r="C63" i="37"/>
  <c r="C56" i="37"/>
  <c r="C54" i="37"/>
  <c r="C75" i="37"/>
  <c r="E67" i="39"/>
  <c r="E61" i="39"/>
  <c r="E58" i="39"/>
  <c r="E57" i="39"/>
  <c r="C67" i="40"/>
  <c r="K57" i="40"/>
  <c r="K61" i="40"/>
  <c r="D65" i="41"/>
  <c r="D57" i="41"/>
  <c r="L53" i="41"/>
  <c r="L74" i="41"/>
  <c r="B37" i="42"/>
  <c r="B177" i="6" s="1"/>
  <c r="B35" i="42"/>
  <c r="E84" i="44"/>
  <c r="H129" i="27"/>
  <c r="H127" i="27"/>
  <c r="P151" i="28"/>
  <c r="H148" i="28"/>
  <c r="H133" i="28"/>
  <c r="H129" i="28"/>
  <c r="H120" i="28"/>
  <c r="P116" i="28"/>
  <c r="P112" i="28"/>
  <c r="H111" i="28"/>
  <c r="P109" i="28"/>
  <c r="H102" i="28"/>
  <c r="N157" i="29"/>
  <c r="I120" i="29"/>
  <c r="Q116" i="29"/>
  <c r="P35" i="30"/>
  <c r="P99" i="31"/>
  <c r="L97" i="31"/>
  <c r="Q88" i="31"/>
  <c r="L100" i="32"/>
  <c r="L97" i="32"/>
  <c r="L87" i="32"/>
  <c r="H105" i="33"/>
  <c r="H100" i="33"/>
  <c r="H99" i="33"/>
  <c r="H97" i="33"/>
  <c r="H93" i="33"/>
  <c r="H89" i="33"/>
  <c r="K64" i="35"/>
  <c r="K66" i="35"/>
  <c r="F64" i="36"/>
  <c r="D65" i="39"/>
  <c r="D61" i="39"/>
  <c r="D58" i="39"/>
  <c r="B58" i="40"/>
  <c r="C65" i="41"/>
  <c r="C57" i="41"/>
  <c r="K53" i="41"/>
  <c r="K74" i="41"/>
  <c r="M64" i="43"/>
  <c r="M82" i="44"/>
  <c r="E63" i="43"/>
  <c r="E81" i="44"/>
  <c r="G129" i="27"/>
  <c r="O125" i="27"/>
  <c r="G124" i="27"/>
  <c r="G112" i="27"/>
  <c r="O143" i="29"/>
  <c r="O101" i="27"/>
  <c r="O96" i="27"/>
  <c r="G120" i="28"/>
  <c r="O118" i="28"/>
  <c r="G115" i="28"/>
  <c r="O114" i="28"/>
  <c r="O148" i="28"/>
  <c r="H120" i="29"/>
  <c r="P116" i="29"/>
  <c r="B119" i="31"/>
  <c r="Q106" i="31"/>
  <c r="O99" i="31"/>
  <c r="K97" i="31"/>
  <c r="P88" i="31"/>
  <c r="K97" i="32"/>
  <c r="G105" i="33"/>
  <c r="G99" i="33"/>
  <c r="G89" i="33"/>
  <c r="C61" i="39"/>
  <c r="C58" i="39"/>
  <c r="I57" i="40"/>
  <c r="I67" i="40"/>
  <c r="I36" i="38"/>
  <c r="I61" i="40"/>
  <c r="N151" i="28"/>
  <c r="F118" i="27"/>
  <c r="F114" i="27"/>
  <c r="F148" i="28"/>
  <c r="N146" i="28"/>
  <c r="F133" i="28"/>
  <c r="N127" i="28"/>
  <c r="F120" i="28"/>
  <c r="N118" i="28"/>
  <c r="N116" i="28"/>
  <c r="F115" i="28"/>
  <c r="N114" i="28"/>
  <c r="F111" i="28"/>
  <c r="N109" i="28"/>
  <c r="F108" i="28"/>
  <c r="F100" i="28"/>
  <c r="O116" i="29"/>
  <c r="G100" i="29"/>
  <c r="M37" i="30"/>
  <c r="M174" i="6" s="1"/>
  <c r="P106" i="31"/>
  <c r="Q90" i="31"/>
  <c r="O88" i="31"/>
  <c r="P103" i="31"/>
  <c r="P91" i="31"/>
  <c r="J87" i="32"/>
  <c r="B87" i="32"/>
  <c r="N106" i="33"/>
  <c r="N94" i="33"/>
  <c r="F93" i="33"/>
  <c r="N90" i="33"/>
  <c r="F89" i="33"/>
  <c r="B61" i="39"/>
  <c r="B58" i="39"/>
  <c r="B57" i="39"/>
  <c r="K52" i="40"/>
  <c r="H60" i="40"/>
  <c r="H63" i="40"/>
  <c r="H57" i="40"/>
  <c r="H54" i="40"/>
  <c r="H67" i="40"/>
  <c r="I53" i="41"/>
  <c r="I74" i="41"/>
  <c r="E148" i="29"/>
  <c r="E109" i="27"/>
  <c r="M143" i="29"/>
  <c r="E101" i="27"/>
  <c r="M118" i="28"/>
  <c r="M114" i="28"/>
  <c r="M148" i="28"/>
  <c r="E138" i="28"/>
  <c r="N114" i="29"/>
  <c r="O106" i="31"/>
  <c r="O103" i="31"/>
  <c r="O91" i="31"/>
  <c r="Q95" i="32"/>
  <c r="Q88" i="32"/>
  <c r="G74" i="37"/>
  <c r="G57" i="40"/>
  <c r="G54" i="40"/>
  <c r="G64" i="40"/>
  <c r="M75" i="41"/>
  <c r="D63" i="41"/>
  <c r="L51" i="41"/>
  <c r="H74" i="41"/>
  <c r="H53" i="41"/>
  <c r="H55" i="41"/>
  <c r="H56" i="41"/>
  <c r="G77" i="51"/>
  <c r="G100" i="51"/>
  <c r="O90" i="51"/>
  <c r="O81" i="51"/>
  <c r="L128" i="27"/>
  <c r="L125" i="27"/>
  <c r="L151" i="28"/>
  <c r="D148" i="28"/>
  <c r="L146" i="28"/>
  <c r="D133" i="28"/>
  <c r="L118" i="28"/>
  <c r="L116" i="28"/>
  <c r="L114" i="28"/>
  <c r="L109" i="28"/>
  <c r="D100" i="28"/>
  <c r="M116" i="29"/>
  <c r="M114" i="29"/>
  <c r="E100" i="29"/>
  <c r="N106" i="31"/>
  <c r="N95" i="31"/>
  <c r="N94" i="31"/>
  <c r="N88" i="31"/>
  <c r="P103" i="32"/>
  <c r="H87" i="32"/>
  <c r="P85" i="32"/>
  <c r="L106" i="33"/>
  <c r="D97" i="33"/>
  <c r="L94" i="33"/>
  <c r="L90" i="33"/>
  <c r="E74" i="37"/>
  <c r="L75" i="41"/>
  <c r="K51" i="41"/>
  <c r="G74" i="41"/>
  <c r="G53" i="41"/>
  <c r="B73" i="44"/>
  <c r="C73" i="45"/>
  <c r="J37" i="50"/>
  <c r="J179" i="6" s="1"/>
  <c r="L55" i="48"/>
  <c r="P59" i="49"/>
  <c r="B68" i="44"/>
  <c r="E76" i="52"/>
  <c r="C68" i="45"/>
  <c r="E88" i="52"/>
  <c r="I53" i="47"/>
  <c r="I75" i="48"/>
  <c r="Q74" i="48"/>
  <c r="I68" i="48"/>
  <c r="K70" i="49"/>
  <c r="B66" i="44"/>
  <c r="L56" i="49"/>
  <c r="Q80" i="51"/>
  <c r="Q89" i="51"/>
  <c r="Q81" i="51"/>
  <c r="Q76" i="51"/>
  <c r="E89" i="52"/>
  <c r="E81" i="52"/>
  <c r="B72" i="44"/>
  <c r="C72" i="45"/>
  <c r="I59" i="47"/>
  <c r="I57" i="47"/>
  <c r="I55" i="47"/>
  <c r="O62" i="48"/>
  <c r="O59" i="48"/>
  <c r="O52" i="48"/>
  <c r="P89" i="51"/>
  <c r="P87" i="51"/>
  <c r="P81" i="51"/>
  <c r="E87" i="52"/>
  <c r="D89" i="52"/>
  <c r="D87" i="52"/>
  <c r="D81" i="52"/>
  <c r="B68" i="45"/>
  <c r="I62" i="47"/>
  <c r="H62" i="47"/>
  <c r="N62" i="48"/>
  <c r="C55" i="49"/>
  <c r="O89" i="51"/>
  <c r="O87" i="51"/>
  <c r="C89" i="52"/>
  <c r="C87" i="52"/>
  <c r="C81" i="52"/>
  <c r="C80" i="52"/>
  <c r="I61" i="47"/>
  <c r="I77" i="48"/>
  <c r="B81" i="52"/>
  <c r="D34" i="46"/>
  <c r="I52" i="47"/>
  <c r="E77" i="48"/>
  <c r="Q66" i="35"/>
  <c r="Q54" i="35"/>
  <c r="E66" i="36"/>
  <c r="E64" i="36"/>
  <c r="E54" i="36"/>
  <c r="B63" i="37"/>
  <c r="B60" i="37"/>
  <c r="B56" i="37"/>
  <c r="H64" i="39"/>
  <c r="H63" i="39"/>
  <c r="H56" i="40"/>
  <c r="H51" i="40"/>
  <c r="J60" i="41"/>
  <c r="J56" i="41"/>
  <c r="G68" i="43"/>
  <c r="O89" i="45"/>
  <c r="E62" i="47"/>
  <c r="Q76" i="48"/>
  <c r="K62" i="48"/>
  <c r="K57" i="48"/>
  <c r="N71" i="49"/>
  <c r="P69" i="49"/>
  <c r="M58" i="49"/>
  <c r="L54" i="49"/>
  <c r="O57" i="49"/>
  <c r="M35" i="50"/>
  <c r="B90" i="51"/>
  <c r="F74" i="51"/>
  <c r="L89" i="51"/>
  <c r="L87" i="51"/>
  <c r="L81" i="51"/>
  <c r="N88" i="33"/>
  <c r="P64" i="35"/>
  <c r="D64" i="36"/>
  <c r="G64" i="39"/>
  <c r="G63" i="39"/>
  <c r="G60" i="39"/>
  <c r="G66" i="40"/>
  <c r="G63" i="40"/>
  <c r="G56" i="40"/>
  <c r="G51" i="40"/>
  <c r="I60" i="41"/>
  <c r="C68" i="43"/>
  <c r="F52" i="47"/>
  <c r="D62" i="47"/>
  <c r="E76" i="48"/>
  <c r="L58" i="49"/>
  <c r="K54" i="49"/>
  <c r="K87" i="51"/>
  <c r="K81" i="51"/>
  <c r="E85" i="52"/>
  <c r="Q87" i="53"/>
  <c r="Q78" i="53"/>
  <c r="O54" i="35"/>
  <c r="O51" i="35"/>
  <c r="C66" i="36"/>
  <c r="C64" i="36"/>
  <c r="C63" i="36"/>
  <c r="C60" i="36"/>
  <c r="C56" i="36"/>
  <c r="K55" i="36"/>
  <c r="C54" i="36"/>
  <c r="K52" i="36"/>
  <c r="C51" i="36"/>
  <c r="F82" i="37"/>
  <c r="P65" i="37"/>
  <c r="P37" i="38"/>
  <c r="P176" i="6" s="1"/>
  <c r="F64" i="39"/>
  <c r="F63" i="39"/>
  <c r="F60" i="39"/>
  <c r="F66" i="40"/>
  <c r="F64" i="40"/>
  <c r="F63" i="40"/>
  <c r="F60" i="40"/>
  <c r="F56" i="40"/>
  <c r="F54" i="40"/>
  <c r="F51" i="40"/>
  <c r="K67" i="43"/>
  <c r="P63" i="43"/>
  <c r="L76" i="44"/>
  <c r="M71" i="45"/>
  <c r="E75" i="48"/>
  <c r="Q73" i="48"/>
  <c r="K58" i="49"/>
  <c r="H54" i="49"/>
  <c r="N106" i="52"/>
  <c r="P87" i="53"/>
  <c r="L88" i="3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C36" i="42"/>
  <c r="O73" i="43"/>
  <c r="C76" i="44"/>
  <c r="K76" i="44"/>
  <c r="I84" i="45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C67" i="43"/>
  <c r="N73" i="43"/>
  <c r="C70" i="44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C66" i="43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I88" i="3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L57" i="41"/>
  <c r="L55" i="41"/>
  <c r="L89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H88" i="3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P68" i="44"/>
  <c r="O73" i="44"/>
  <c r="P8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Q88" i="5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M61" i="49"/>
  <c r="N60" i="49"/>
  <c r="G104" i="51"/>
  <c r="C78" i="51"/>
  <c r="O87" i="52"/>
  <c r="O81" i="52"/>
  <c r="O80" i="52"/>
  <c r="I87" i="53"/>
  <c r="Q77" i="53"/>
  <c r="O67" i="35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L87" i="43"/>
  <c r="P90" i="44"/>
  <c r="P85" i="44"/>
  <c r="D67" i="44"/>
  <c r="D62" i="44" s="1"/>
  <c r="C60" i="47"/>
  <c r="I60" i="48"/>
  <c r="I73" i="48"/>
  <c r="I70" i="48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G200" i="16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K183" i="16"/>
  <c r="O87" i="6"/>
  <c r="J66" i="10"/>
  <c r="J155" i="6" s="1"/>
  <c r="K123" i="11"/>
  <c r="N139" i="12"/>
  <c r="N103" i="11"/>
  <c r="F136" i="12"/>
  <c r="F100" i="11"/>
  <c r="F98" i="11" s="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N115" i="11" s="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B167" i="15" s="1"/>
  <c r="N227" i="16"/>
  <c r="F224" i="16"/>
  <c r="J222" i="16"/>
  <c r="N220" i="16"/>
  <c r="N162" i="15"/>
  <c r="B188" i="16"/>
  <c r="D177" i="16"/>
  <c r="D172" i="16"/>
  <c r="O205" i="16"/>
  <c r="O200" i="16" s="1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K158" i="15" s="1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C187" i="15"/>
  <c r="D164" i="15"/>
  <c r="C162" i="15"/>
  <c r="C160" i="15"/>
  <c r="J220" i="16"/>
  <c r="J164" i="15"/>
  <c r="L213" i="16"/>
  <c r="C174" i="16"/>
  <c r="K158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D210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L115" i="11" s="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158" i="17" s="1"/>
  <c r="G222" i="17"/>
  <c r="Q160" i="17"/>
  <c r="Q222" i="17"/>
  <c r="C181" i="19"/>
  <c r="O209" i="19"/>
  <c r="O224" i="20"/>
  <c r="O172" i="19"/>
  <c r="C167" i="19"/>
  <c r="C165" i="19"/>
  <c r="K164" i="19"/>
  <c r="K157" i="19" s="1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L167" i="16" s="1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K167" i="16" s="1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D175" i="19" s="1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D183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P175" i="20" s="1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202" i="23" s="1"/>
  <c r="O194" i="23"/>
  <c r="O146" i="23"/>
  <c r="O143" i="23" s="1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D175" i="20" s="1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75" i="20" s="1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M158" i="16" s="1"/>
  <c r="H225" i="17"/>
  <c r="N134" i="6"/>
  <c r="M197" i="19"/>
  <c r="M194" i="19" s="1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C162" i="23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P194" i="21" s="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N107" i="27" s="1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23" i="27" s="1"/>
  <c r="L154" i="28"/>
  <c r="H149" i="28"/>
  <c r="H113" i="27"/>
  <c r="H146" i="28"/>
  <c r="H110" i="27"/>
  <c r="H107" i="27" s="1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K123" i="28" s="1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23" i="29" s="1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23" i="28" s="1"/>
  <c r="H155" i="28"/>
  <c r="C154" i="29"/>
  <c r="C124" i="29"/>
  <c r="C123" i="29" s="1"/>
  <c r="C70" i="22"/>
  <c r="G130" i="23"/>
  <c r="Q195" i="25"/>
  <c r="E192" i="25"/>
  <c r="H164" i="25"/>
  <c r="B144" i="25"/>
  <c r="E133" i="25"/>
  <c r="Q146" i="27"/>
  <c r="C127" i="27"/>
  <c r="P116" i="27"/>
  <c r="L109" i="27"/>
  <c r="L107" i="27" s="1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95" i="29" s="1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Q95" i="27" s="1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P50" i="37" s="1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83" i="33" s="1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83" i="31" s="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I50" i="37" s="1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50" i="41" s="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K107" i="29" s="1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C107" i="29" s="1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I107" i="29" s="1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0" i="35" s="1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H107" i="29" s="1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P83" i="32" s="1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B107" i="29" s="1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0" i="37" s="1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51" i="49" s="1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B62" i="45" s="1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J62" i="44" s="1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L62" i="45" s="1"/>
  <c r="P84" i="45"/>
  <c r="P66" i="45"/>
  <c r="D83" i="45"/>
  <c r="D65" i="45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B158" i="17"/>
  <c r="H213" i="17"/>
  <c r="H207" i="17"/>
  <c r="B93" i="6"/>
  <c r="G157" i="19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Q115" i="11"/>
  <c r="I115" i="11"/>
  <c r="Q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115" i="12"/>
  <c r="N98" i="12"/>
  <c r="N63" i="10"/>
  <c r="N145" i="12"/>
  <c r="F63" i="10"/>
  <c r="F145" i="12"/>
  <c r="N183" i="17"/>
  <c r="B183" i="17"/>
  <c r="F158" i="17"/>
  <c r="H249" i="17"/>
  <c r="H77" i="14"/>
  <c r="H106" i="6" s="1"/>
  <c r="H214" i="17"/>
  <c r="H209" i="17"/>
  <c r="H206" i="17"/>
  <c r="D209" i="17"/>
  <c r="D212" i="17"/>
  <c r="D214" i="17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175" i="19" s="1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E33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157" i="19" s="1"/>
  <c r="J218" i="20"/>
  <c r="B157" i="19"/>
  <c r="P55" i="22"/>
  <c r="D55" i="22"/>
  <c r="O110" i="6"/>
  <c r="O93" i="6"/>
  <c r="I93" i="6"/>
  <c r="D93" i="6"/>
  <c r="K132" i="6"/>
  <c r="K130" i="6"/>
  <c r="K127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Q200" i="16"/>
  <c r="M200" i="16"/>
  <c r="E200" i="16"/>
  <c r="Q167" i="16"/>
  <c r="M167" i="16"/>
  <c r="I167" i="16"/>
  <c r="E167" i="16"/>
  <c r="Q183" i="16"/>
  <c r="M183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E158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115" i="11"/>
  <c r="K115" i="11"/>
  <c r="C115" i="11"/>
  <c r="O98" i="11"/>
  <c r="K98" i="11"/>
  <c r="G98" i="11"/>
  <c r="C98" i="11"/>
  <c r="P115" i="12"/>
  <c r="L115" i="12"/>
  <c r="H115" i="12"/>
  <c r="D115" i="12"/>
  <c r="P98" i="12"/>
  <c r="L98" i="12"/>
  <c r="H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Q200" i="15"/>
  <c r="M200" i="15"/>
  <c r="I200" i="15"/>
  <c r="E200" i="15"/>
  <c r="Q183" i="15"/>
  <c r="I183" i="15"/>
  <c r="E183" i="15"/>
  <c r="Q167" i="15"/>
  <c r="M167" i="15"/>
  <c r="I167" i="15"/>
  <c r="E167" i="15"/>
  <c r="Q158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G157" i="20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J115" i="11"/>
  <c r="F115" i="11"/>
  <c r="B115" i="11"/>
  <c r="N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O115" i="12"/>
  <c r="K115" i="12"/>
  <c r="G115" i="12"/>
  <c r="C115" i="12"/>
  <c r="O98" i="12"/>
  <c r="K98" i="12"/>
  <c r="N100" i="14"/>
  <c r="N161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L200" i="15"/>
  <c r="H200" i="15"/>
  <c r="D200" i="15"/>
  <c r="P183" i="15"/>
  <c r="D183" i="15"/>
  <c r="P167" i="15"/>
  <c r="L167" i="15"/>
  <c r="H167" i="15"/>
  <c r="D167" i="15"/>
  <c r="P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H183" i="16"/>
  <c r="D183" i="16"/>
  <c r="L158" i="16"/>
  <c r="H158" i="16"/>
  <c r="D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L64" i="10" s="1"/>
  <c r="L153" i="6" s="1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H115" i="11"/>
  <c r="D115" i="11"/>
  <c r="P98" i="11"/>
  <c r="D98" i="11"/>
  <c r="Q115" i="12"/>
  <c r="M115" i="12"/>
  <c r="I115" i="12"/>
  <c r="E115" i="12"/>
  <c r="Q98" i="12"/>
  <c r="M98" i="12"/>
  <c r="I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130" i="6" s="1"/>
  <c r="P80" i="14"/>
  <c r="L6" i="6"/>
  <c r="L130" i="6" s="1"/>
  <c r="L80" i="14"/>
  <c r="H6" i="6"/>
  <c r="H130" i="6" s="1"/>
  <c r="H80" i="14"/>
  <c r="D6" i="6"/>
  <c r="D130" i="6" s="1"/>
  <c r="D80" i="14"/>
  <c r="N200" i="15"/>
  <c r="J200" i="15"/>
  <c r="F200" i="15"/>
  <c r="B200" i="15"/>
  <c r="F183" i="15"/>
  <c r="B183" i="15"/>
  <c r="N167" i="15"/>
  <c r="N158" i="15"/>
  <c r="J158" i="15"/>
  <c r="F158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L200" i="16"/>
  <c r="H200" i="16"/>
  <c r="D200" i="16"/>
  <c r="P167" i="16"/>
  <c r="H167" i="16"/>
  <c r="D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C157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I157" i="19" s="1"/>
  <c r="E172" i="19"/>
  <c r="E157" i="19" s="1"/>
  <c r="K194" i="20"/>
  <c r="J194" i="21"/>
  <c r="O194" i="21"/>
  <c r="K194" i="21"/>
  <c r="C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C162" i="24"/>
  <c r="M162" i="24"/>
  <c r="M143" i="24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K200" i="15"/>
  <c r="C200" i="15"/>
  <c r="O183" i="15"/>
  <c r="G183" i="15"/>
  <c r="C183" i="15"/>
  <c r="O167" i="15"/>
  <c r="K167" i="15"/>
  <c r="G167" i="15"/>
  <c r="C167" i="15"/>
  <c r="O158" i="15"/>
  <c r="G158" i="15"/>
  <c r="C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F200" i="16"/>
  <c r="B200" i="16"/>
  <c r="N183" i="16"/>
  <c r="F183" i="16"/>
  <c r="B183" i="16"/>
  <c r="N167" i="16"/>
  <c r="J167" i="16"/>
  <c r="F167" i="16"/>
  <c r="N158" i="16"/>
  <c r="J158" i="16"/>
  <c r="F158" i="16"/>
  <c r="H257" i="17"/>
  <c r="H256" i="17"/>
  <c r="H255" i="17"/>
  <c r="H254" i="17"/>
  <c r="H237" i="17"/>
  <c r="H236" i="17"/>
  <c r="H234" i="17"/>
  <c r="H216" i="17"/>
  <c r="O183" i="17"/>
  <c r="K183" i="17"/>
  <c r="G183" i="17"/>
  <c r="C183" i="17"/>
  <c r="H181" i="17"/>
  <c r="O158" i="17"/>
  <c r="K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P157" i="20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O173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G157" i="21" s="1"/>
  <c r="C219" i="21"/>
  <c r="C68" i="22"/>
  <c r="C191" i="23"/>
  <c r="J143" i="23"/>
  <c r="M129" i="23"/>
  <c r="E129" i="23"/>
  <c r="P203" i="24"/>
  <c r="P200" i="17"/>
  <c r="Q183" i="17"/>
  <c r="M183" i="17"/>
  <c r="E183" i="17"/>
  <c r="Q158" i="17"/>
  <c r="M158" i="17"/>
  <c r="I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19"/>
  <c r="P194" i="20"/>
  <c r="K175" i="20"/>
  <c r="C175" i="20"/>
  <c r="L194" i="21"/>
  <c r="F194" i="21"/>
  <c r="K78" i="18"/>
  <c r="K107" i="6" s="1"/>
  <c r="K100" i="18"/>
  <c r="K163" i="6" s="1"/>
  <c r="P58" i="22"/>
  <c r="P111" i="6" s="1"/>
  <c r="D58" i="22"/>
  <c r="D111" i="6" s="1"/>
  <c r="D76" i="22"/>
  <c r="D167" i="6" s="1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Q162" i="23"/>
  <c r="I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L194" i="19"/>
  <c r="H194" i="19"/>
  <c r="D194" i="19"/>
  <c r="P175" i="19"/>
  <c r="L175" i="19"/>
  <c r="H175" i="19"/>
  <c r="L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94" i="20"/>
  <c r="I194" i="20"/>
  <c r="M175" i="20"/>
  <c r="Q157" i="20"/>
  <c r="I157" i="20"/>
  <c r="E157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8" i="22"/>
  <c r="L50" i="22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F210" i="24"/>
  <c r="B200" i="24"/>
  <c r="F188" i="24"/>
  <c r="N185" i="24"/>
  <c r="N129" i="24"/>
  <c r="Q123" i="28"/>
  <c r="Q107" i="28"/>
  <c r="Q71" i="26"/>
  <c r="Q143" i="28"/>
  <c r="Q70" i="26"/>
  <c r="Q133" i="28"/>
  <c r="E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75" i="22" s="1"/>
  <c r="F166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D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O83" i="31"/>
  <c r="K83" i="31"/>
  <c r="C83" i="31"/>
  <c r="M121" i="32"/>
  <c r="G143" i="24"/>
  <c r="C143" i="24"/>
  <c r="O129" i="24"/>
  <c r="K129" i="24"/>
  <c r="M60" i="22"/>
  <c r="M148" i="25"/>
  <c r="M160" i="25"/>
  <c r="M191" i="25"/>
  <c r="M200" i="25"/>
  <c r="M154" i="25"/>
  <c r="E60" i="22"/>
  <c r="E152" i="25"/>
  <c r="E157" i="25"/>
  <c r="E133" i="27"/>
  <c r="J107" i="27"/>
  <c r="I95" i="27"/>
  <c r="D83" i="32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N143" i="24"/>
  <c r="E187" i="25"/>
  <c r="M59" i="22"/>
  <c r="M112" i="6" s="1"/>
  <c r="M134" i="25"/>
  <c r="M137" i="25"/>
  <c r="M139" i="25"/>
  <c r="M136" i="25"/>
  <c r="M138" i="25"/>
  <c r="M141" i="25"/>
  <c r="M180" i="25"/>
  <c r="I123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107" i="29"/>
  <c r="Q83" i="31"/>
  <c r="M83" i="31"/>
  <c r="E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J83" i="32"/>
  <c r="F83" i="32"/>
  <c r="B83" i="32"/>
  <c r="O83" i="33"/>
  <c r="K50" i="35"/>
  <c r="C50" i="35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M107" i="27" s="1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J123" i="28"/>
  <c r="F123" i="28"/>
  <c r="B123" i="28"/>
  <c r="N107" i="28"/>
  <c r="F107" i="28"/>
  <c r="B107" i="28"/>
  <c r="N95" i="28"/>
  <c r="F95" i="28"/>
  <c r="B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D123" i="28"/>
  <c r="P107" i="28"/>
  <c r="H107" i="28"/>
  <c r="D107" i="28"/>
  <c r="P95" i="28"/>
  <c r="L95" i="28"/>
  <c r="H95" i="28"/>
  <c r="O123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C50" i="36"/>
  <c r="D50" i="37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M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M80" i="37"/>
  <c r="Q79" i="37"/>
  <c r="M79" i="37"/>
  <c r="M78" i="37"/>
  <c r="I78" i="37"/>
  <c r="M77" i="37"/>
  <c r="M76" i="37"/>
  <c r="M71" i="37"/>
  <c r="N35" i="38"/>
  <c r="F35" i="38"/>
  <c r="J50" i="40"/>
  <c r="F50" i="40"/>
  <c r="Q123" i="29"/>
  <c r="I123" i="29"/>
  <c r="G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I71" i="39" s="1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M51" i="47"/>
  <c r="P50" i="40"/>
  <c r="O50" i="41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O62" i="44"/>
  <c r="K62" i="44"/>
  <c r="G62" i="44"/>
  <c r="C62" i="44"/>
  <c r="C89" i="45"/>
  <c r="C87" i="45"/>
  <c r="C86" i="45"/>
  <c r="C85" i="45"/>
  <c r="C80" i="45"/>
  <c r="J62" i="45"/>
  <c r="I51" i="47"/>
  <c r="H51" i="49"/>
  <c r="M80" i="39"/>
  <c r="M79" i="39"/>
  <c r="M78" i="39"/>
  <c r="Q81" i="40"/>
  <c r="Q50" i="40"/>
  <c r="M50" i="40"/>
  <c r="I50" i="40"/>
  <c r="E50" i="40"/>
  <c r="J50" i="41"/>
  <c r="B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B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75" i="49"/>
  <c r="I58" i="49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51" i="49" s="1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N72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C72" i="51" s="1"/>
  <c r="O95" i="53"/>
  <c r="G95" i="53"/>
  <c r="C95" i="53"/>
  <c r="K101" i="52"/>
  <c r="L72" i="52"/>
  <c r="J72" i="51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D103" i="6"/>
  <c r="D104" i="6"/>
  <c r="N51" i="6"/>
  <c r="N58" i="10"/>
  <c r="N64" i="10"/>
  <c r="N153" i="6" s="1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98" i="14"/>
  <c r="D159" i="6" s="1"/>
  <c r="D97" i="14"/>
  <c r="D158" i="6" s="1"/>
  <c r="Q42" i="6"/>
  <c r="M42" i="6"/>
  <c r="I42" i="6"/>
  <c r="E42" i="6"/>
  <c r="Q39" i="6"/>
  <c r="M39" i="6"/>
  <c r="I39" i="6"/>
  <c r="E39" i="6"/>
  <c r="Q30" i="6"/>
  <c r="M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I123" i="28"/>
  <c r="E123" i="28"/>
  <c r="O95" i="28"/>
  <c r="K95" i="28"/>
  <c r="C95" i="28"/>
  <c r="P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N56" i="26" s="1"/>
  <c r="N115" i="6" s="1"/>
  <c r="J133" i="29"/>
  <c r="J57" i="26"/>
  <c r="J56" i="26" s="1"/>
  <c r="J115" i="6" s="1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4" i="6"/>
  <c r="L137" i="6" s="1"/>
  <c r="D64" i="6"/>
  <c r="D137" i="6" s="1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54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I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F128" i="29"/>
  <c r="P102" i="29"/>
  <c r="L102" i="29"/>
  <c r="H102" i="29"/>
  <c r="D102" i="29"/>
  <c r="P100" i="29"/>
  <c r="L100" i="29"/>
  <c r="L95" i="29" s="1"/>
  <c r="H100" i="29"/>
  <c r="D100" i="29"/>
  <c r="D95" i="29" s="1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O83" i="32"/>
  <c r="K83" i="32"/>
  <c r="C83" i="32"/>
  <c r="B122" i="33"/>
  <c r="N112" i="33"/>
  <c r="K42" i="6"/>
  <c r="G42" i="6"/>
  <c r="C42" i="6"/>
  <c r="O39" i="6"/>
  <c r="G39" i="6"/>
  <c r="C39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G123" i="28"/>
  <c r="C123" i="28"/>
  <c r="M95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D56" i="26" s="1"/>
  <c r="D115" i="6" s="1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D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O107" i="28"/>
  <c r="G107" i="28"/>
  <c r="C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E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H162" i="24"/>
  <c r="D162" i="24"/>
  <c r="P143" i="24"/>
  <c r="L143" i="24"/>
  <c r="P129" i="24"/>
  <c r="H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P101" i="18"/>
  <c r="P164" i="6" s="1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C160" i="25"/>
  <c r="C158" i="25"/>
  <c r="O200" i="25"/>
  <c r="K200" i="25"/>
  <c r="G200" i="25"/>
  <c r="C200" i="25"/>
  <c r="O199" i="25"/>
  <c r="K199" i="25"/>
  <c r="G199" i="25"/>
  <c r="C154" i="25"/>
  <c r="C199" i="25"/>
  <c r="O198" i="25"/>
  <c r="K198" i="25"/>
  <c r="G198" i="25"/>
  <c r="C198" i="25"/>
  <c r="O196" i="25"/>
  <c r="K196" i="25"/>
  <c r="G196" i="25"/>
  <c r="C148" i="25"/>
  <c r="C196" i="25"/>
  <c r="O137" i="25"/>
  <c r="K141" i="25"/>
  <c r="G138" i="25"/>
  <c r="C141" i="25"/>
  <c r="O188" i="25"/>
  <c r="K139" i="25"/>
  <c r="K188" i="25"/>
  <c r="G188" i="25"/>
  <c r="C188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C123" i="27"/>
  <c r="O107" i="27"/>
  <c r="K107" i="27"/>
  <c r="C107" i="27"/>
  <c r="O95" i="27"/>
  <c r="G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P83" i="33"/>
  <c r="L83" i="33"/>
  <c r="H83" i="33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I51" i="48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Q72" i="51"/>
  <c r="E72" i="51"/>
  <c r="E72" i="52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O51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P123" i="29" l="1"/>
  <c r="M129" i="24"/>
  <c r="J129" i="24"/>
  <c r="B167" i="16"/>
  <c r="C200" i="17"/>
  <c r="G94" i="18"/>
  <c r="M51" i="49"/>
  <c r="G50" i="36"/>
  <c r="K50" i="36"/>
  <c r="B83" i="31"/>
  <c r="Q143" i="27"/>
  <c r="Q162" i="24"/>
  <c r="P107" i="27"/>
  <c r="D107" i="27"/>
  <c r="I129" i="24"/>
  <c r="F157" i="19"/>
  <c r="L175" i="20"/>
  <c r="I194" i="19"/>
  <c r="Q194" i="19"/>
  <c r="N158" i="17"/>
  <c r="N200" i="16"/>
  <c r="P200" i="16"/>
  <c r="G115" i="11"/>
  <c r="G50" i="40"/>
  <c r="H72" i="52"/>
  <c r="P62" i="45"/>
  <c r="E50" i="36"/>
  <c r="B50" i="40"/>
  <c r="N50" i="41"/>
  <c r="Q51" i="47"/>
  <c r="F50" i="41"/>
  <c r="D62" i="45"/>
  <c r="Q83" i="32"/>
  <c r="E62" i="44"/>
  <c r="G83" i="32"/>
  <c r="I83" i="32"/>
  <c r="N83" i="32"/>
  <c r="L50" i="37"/>
  <c r="Q95" i="28"/>
  <c r="G129" i="24"/>
  <c r="G83" i="31"/>
  <c r="D143" i="24"/>
  <c r="E143" i="23"/>
  <c r="F129" i="24"/>
  <c r="N143" i="23"/>
  <c r="B162" i="24"/>
  <c r="L129" i="24"/>
  <c r="M226" i="19"/>
  <c r="Q157" i="19"/>
  <c r="H157" i="19"/>
  <c r="L158" i="17"/>
  <c r="C194" i="20"/>
  <c r="O175" i="20"/>
  <c r="J98" i="11"/>
  <c r="H157" i="20"/>
  <c r="G162" i="24"/>
  <c r="H143" i="24"/>
  <c r="I162" i="24"/>
  <c r="B129" i="24"/>
  <c r="M157" i="20"/>
  <c r="L162" i="24"/>
  <c r="L107" i="28"/>
  <c r="G95" i="28"/>
  <c r="O194" i="20"/>
  <c r="G183" i="16"/>
  <c r="I183" i="17"/>
  <c r="K183" i="15"/>
  <c r="L158" i="15"/>
  <c r="K157" i="20"/>
  <c r="Q194" i="21"/>
  <c r="P194" i="19"/>
  <c r="F183" i="17"/>
  <c r="G175" i="20"/>
  <c r="O157" i="20"/>
  <c r="M143" i="23"/>
  <c r="M162" i="23"/>
  <c r="P158" i="16"/>
  <c r="B158" i="16"/>
  <c r="B75" i="22"/>
  <c r="B166" i="6" s="1"/>
  <c r="J175" i="20"/>
  <c r="C99" i="18"/>
  <c r="C162" i="6" s="1"/>
  <c r="M72" i="51"/>
  <c r="F62" i="44"/>
  <c r="K72" i="51"/>
  <c r="D50" i="40"/>
  <c r="K62" i="43"/>
  <c r="L80" i="43"/>
  <c r="C129" i="24"/>
  <c r="F143" i="23"/>
  <c r="H85" i="14"/>
  <c r="J115" i="12"/>
  <c r="D167" i="17"/>
  <c r="C183" i="16"/>
  <c r="L183" i="16"/>
  <c r="B98" i="12"/>
  <c r="F115" i="12"/>
  <c r="I98" i="11"/>
  <c r="D98" i="12"/>
  <c r="P72" i="52"/>
  <c r="E51" i="47"/>
  <c r="I50" i="35"/>
  <c r="P51" i="49"/>
  <c r="K50" i="37"/>
  <c r="Q62" i="45"/>
  <c r="L50" i="40"/>
  <c r="I72" i="51"/>
  <c r="O50" i="35"/>
  <c r="D72" i="52"/>
  <c r="N83" i="31"/>
  <c r="G83" i="33"/>
  <c r="L83" i="31"/>
  <c r="M50" i="35"/>
  <c r="K83" i="33"/>
  <c r="G50" i="37"/>
  <c r="G72" i="51"/>
  <c r="B143" i="23"/>
  <c r="D157" i="20"/>
  <c r="C107" i="6"/>
  <c r="Q129" i="25"/>
  <c r="D129" i="23"/>
  <c r="Q123" i="27"/>
  <c r="K95" i="27"/>
  <c r="B107" i="27"/>
  <c r="C95" i="27"/>
  <c r="E95" i="27"/>
  <c r="P115" i="11"/>
  <c r="G200" i="15"/>
  <c r="G123" i="27"/>
  <c r="J83" i="31"/>
  <c r="O191" i="23"/>
  <c r="M107" i="29"/>
  <c r="L83" i="32"/>
  <c r="E83" i="33"/>
  <c r="E162" i="24"/>
  <c r="O107" i="29"/>
  <c r="F162" i="24"/>
  <c r="K50" i="40"/>
  <c r="Q50" i="36"/>
  <c r="I143" i="24"/>
  <c r="F64" i="6"/>
  <c r="F137" i="6" s="1"/>
  <c r="M76" i="22"/>
  <c r="M167" i="6" s="1"/>
  <c r="D143" i="23"/>
  <c r="M50" i="36"/>
  <c r="J107" i="28"/>
  <c r="E143" i="24"/>
  <c r="G123" i="29"/>
  <c r="O167" i="16"/>
  <c r="B50" i="35"/>
  <c r="Q143" i="24"/>
  <c r="I194" i="21"/>
  <c r="I129" i="23"/>
  <c r="E194" i="20"/>
  <c r="G194" i="20"/>
  <c r="L98" i="14"/>
  <c r="L159" i="6" s="1"/>
  <c r="Q51" i="49"/>
  <c r="H143" i="23"/>
  <c r="Q158" i="16"/>
  <c r="P123" i="27"/>
  <c r="Q107" i="29"/>
  <c r="L143" i="23"/>
  <c r="P129" i="23"/>
  <c r="Q33" i="6"/>
  <c r="I50" i="36"/>
  <c r="F62" i="43"/>
  <c r="N72" i="52"/>
  <c r="E51" i="48"/>
  <c r="E62" i="43"/>
  <c r="B99" i="14"/>
  <c r="B160" i="6" s="1"/>
  <c r="M62" i="45"/>
  <c r="Q50" i="37"/>
  <c r="C33" i="6"/>
  <c r="O183" i="16"/>
  <c r="E98" i="11"/>
  <c r="L98" i="11"/>
  <c r="J72" i="52"/>
  <c r="M51" i="48"/>
  <c r="B50" i="37"/>
  <c r="P51" i="48"/>
  <c r="F175" i="19"/>
  <c r="L104" i="6"/>
  <c r="B129" i="23"/>
  <c r="N157" i="20"/>
  <c r="J194" i="20"/>
  <c r="M183" i="15"/>
  <c r="K56" i="26"/>
  <c r="M72" i="52"/>
  <c r="H72" i="53"/>
  <c r="I51" i="49"/>
  <c r="L51" i="49"/>
  <c r="O51" i="48"/>
  <c r="C51" i="48"/>
  <c r="L51" i="48"/>
  <c r="G51" i="48"/>
  <c r="J51" i="47"/>
  <c r="B51" i="47"/>
  <c r="F62" i="45"/>
  <c r="N62" i="45"/>
  <c r="I62" i="44"/>
  <c r="M62" i="44"/>
  <c r="N62" i="44"/>
  <c r="I62" i="43"/>
  <c r="C62" i="43"/>
  <c r="O62" i="43"/>
  <c r="D80" i="43"/>
  <c r="E50" i="41"/>
  <c r="I50" i="41"/>
  <c r="Q50" i="41"/>
  <c r="G50" i="41"/>
  <c r="P50" i="41"/>
  <c r="L50" i="41"/>
  <c r="M50" i="41"/>
  <c r="N50" i="40"/>
  <c r="H50" i="40"/>
  <c r="N50" i="37"/>
  <c r="O50" i="36"/>
  <c r="B39" i="6"/>
  <c r="F39" i="6"/>
  <c r="D30" i="6"/>
  <c r="F83" i="33"/>
  <c r="M83" i="32"/>
  <c r="H83" i="32"/>
  <c r="P83" i="31"/>
  <c r="I83" i="31"/>
  <c r="H83" i="31"/>
  <c r="Q26" i="7"/>
  <c r="J73" i="26"/>
  <c r="J170" i="6" s="1"/>
  <c r="J123" i="29"/>
  <c r="P56" i="26"/>
  <c r="P115" i="6" s="1"/>
  <c r="B123" i="29"/>
  <c r="O75" i="26"/>
  <c r="O172" i="6" s="1"/>
  <c r="O56" i="26"/>
  <c r="D107" i="29"/>
  <c r="D95" i="28"/>
  <c r="E107" i="28"/>
  <c r="J95" i="28"/>
  <c r="K107" i="28"/>
  <c r="M107" i="28"/>
  <c r="H123" i="27"/>
  <c r="K153" i="27"/>
  <c r="M123" i="27"/>
  <c r="P95" i="27"/>
  <c r="Q107" i="27"/>
  <c r="G107" i="27"/>
  <c r="J39" i="6"/>
  <c r="K143" i="24"/>
  <c r="E129" i="24"/>
  <c r="O143" i="24"/>
  <c r="C129" i="23"/>
  <c r="I143" i="23"/>
  <c r="K143" i="23"/>
  <c r="B194" i="21"/>
  <c r="M194" i="21"/>
  <c r="H194" i="21"/>
  <c r="Q175" i="20"/>
  <c r="I175" i="20"/>
  <c r="B157" i="20"/>
  <c r="M157" i="19"/>
  <c r="O157" i="19"/>
  <c r="D157" i="19"/>
  <c r="P157" i="19"/>
  <c r="B194" i="19"/>
  <c r="E194" i="19"/>
  <c r="G194" i="19"/>
  <c r="G99" i="18"/>
  <c r="G162" i="6" s="1"/>
  <c r="F200" i="17"/>
  <c r="B200" i="17"/>
  <c r="P167" i="17"/>
  <c r="E200" i="17"/>
  <c r="J200" i="16"/>
  <c r="K200" i="16"/>
  <c r="C200" i="16"/>
  <c r="N183" i="15"/>
  <c r="L183" i="15"/>
  <c r="J167" i="15"/>
  <c r="F167" i="15"/>
  <c r="J183" i="15"/>
  <c r="H183" i="15"/>
  <c r="I30" i="6"/>
  <c r="C98" i="12"/>
  <c r="F98" i="12"/>
  <c r="B115" i="12"/>
  <c r="E98" i="12"/>
  <c r="G98" i="12"/>
  <c r="H98" i="11"/>
  <c r="M115" i="11"/>
  <c r="I26" i="7"/>
  <c r="K99" i="18"/>
  <c r="K162" i="6" s="1"/>
  <c r="K51" i="48"/>
  <c r="L95" i="27"/>
  <c r="D207" i="17"/>
  <c r="O5" i="8"/>
  <c r="O46" i="8" s="1"/>
  <c r="K26" i="9"/>
  <c r="H26" i="8"/>
  <c r="M15" i="7"/>
  <c r="C15" i="7"/>
  <c r="K115" i="6"/>
  <c r="B62" i="43"/>
  <c r="O139" i="25"/>
  <c r="C173" i="25"/>
  <c r="C157" i="19"/>
  <c r="I75" i="26"/>
  <c r="I172" i="6" s="1"/>
  <c r="M26" i="9"/>
  <c r="P26" i="8"/>
  <c r="Q26" i="8"/>
  <c r="Q5" i="8" s="1"/>
  <c r="L10" i="9"/>
  <c r="D50" i="35"/>
  <c r="C176" i="25"/>
  <c r="H56" i="26"/>
  <c r="H115" i="6" s="1"/>
  <c r="Q143" i="25"/>
  <c r="H175" i="20"/>
  <c r="P26" i="9"/>
  <c r="P5" i="9" s="1"/>
  <c r="K47" i="9"/>
  <c r="G141" i="25"/>
  <c r="M115" i="6"/>
  <c r="E115" i="6"/>
  <c r="K15" i="9"/>
  <c r="I26" i="8"/>
  <c r="J26" i="8"/>
  <c r="J5" i="8" s="1"/>
  <c r="D10" i="7"/>
  <c r="D50" i="36"/>
  <c r="L56" i="26"/>
  <c r="L115" i="6" s="1"/>
  <c r="H10" i="8"/>
  <c r="P15" i="8"/>
  <c r="D26" i="9"/>
  <c r="D5" i="9" s="1"/>
  <c r="D52" i="9" s="1"/>
  <c r="M10" i="9"/>
  <c r="F123" i="29"/>
  <c r="D83" i="33"/>
  <c r="G62" i="45"/>
  <c r="E50" i="37"/>
  <c r="B56" i="26"/>
  <c r="B115" i="6" s="1"/>
  <c r="M15" i="9"/>
  <c r="N15" i="7"/>
  <c r="O15" i="7"/>
  <c r="D15" i="7"/>
  <c r="M175" i="21"/>
  <c r="N83" i="33"/>
  <c r="L129" i="23"/>
  <c r="C175" i="19"/>
  <c r="I15" i="8"/>
  <c r="H15" i="7"/>
  <c r="I10" i="7"/>
  <c r="E26" i="9"/>
  <c r="E5" i="9" s="1"/>
  <c r="F26" i="8"/>
  <c r="L50" i="36"/>
  <c r="G160" i="25"/>
  <c r="K167" i="17"/>
  <c r="J143" i="24"/>
  <c r="D216" i="17"/>
  <c r="L85" i="14"/>
  <c r="L26" i="9"/>
  <c r="G15" i="8"/>
  <c r="C10" i="8"/>
  <c r="C5" i="8" s="1"/>
  <c r="C26" i="9"/>
  <c r="C5" i="9" s="1"/>
  <c r="F26" i="9"/>
  <c r="F5" i="9" s="1"/>
  <c r="L62" i="44"/>
  <c r="O10" i="9"/>
  <c r="L5" i="8"/>
  <c r="O26" i="9"/>
  <c r="Q26" i="9"/>
  <c r="Q5" i="9" s="1"/>
  <c r="G10" i="8"/>
  <c r="H5" i="9"/>
  <c r="Q115" i="6"/>
  <c r="M10" i="8"/>
  <c r="C150" i="25"/>
  <c r="J88" i="18"/>
  <c r="E143" i="25"/>
  <c r="D249" i="17"/>
  <c r="H62" i="44"/>
  <c r="C83" i="33"/>
  <c r="E169" i="25"/>
  <c r="G143" i="23"/>
  <c r="N194" i="19"/>
  <c r="G26" i="9"/>
  <c r="G5" i="9" s="1"/>
  <c r="D10" i="8"/>
  <c r="H15" i="8"/>
  <c r="C137" i="25"/>
  <c r="F72" i="52"/>
  <c r="M72" i="53"/>
  <c r="J162" i="23"/>
  <c r="D77" i="14"/>
  <c r="O62" i="45"/>
  <c r="N15" i="9"/>
  <c r="N5" i="9" s="1"/>
  <c r="N51" i="9" s="1"/>
  <c r="Q15" i="7"/>
  <c r="K137" i="25"/>
  <c r="G150" i="25"/>
  <c r="O30" i="6"/>
  <c r="K33" i="6"/>
  <c r="M33" i="6"/>
  <c r="F194" i="19"/>
  <c r="J183" i="17"/>
  <c r="I26" i="9"/>
  <c r="I5" i="9" s="1"/>
  <c r="E26" i="8"/>
  <c r="E5" i="8" s="1"/>
  <c r="E175" i="19"/>
  <c r="J157" i="20"/>
  <c r="P62" i="44"/>
  <c r="K62" i="45"/>
  <c r="L157" i="20"/>
  <c r="J5" i="9"/>
  <c r="D26" i="8"/>
  <c r="K138" i="25"/>
  <c r="K150" i="25"/>
  <c r="Q167" i="17"/>
  <c r="F56" i="26"/>
  <c r="F115" i="6" s="1"/>
  <c r="L98" i="6"/>
  <c r="B72" i="52"/>
  <c r="C175" i="21"/>
  <c r="J99" i="14"/>
  <c r="J160" i="6" s="1"/>
  <c r="N26" i="8"/>
  <c r="N5" i="8" s="1"/>
  <c r="C138" i="25"/>
  <c r="N51" i="49"/>
  <c r="O138" i="25"/>
  <c r="D101" i="18"/>
  <c r="D164" i="6" s="1"/>
  <c r="K39" i="6"/>
  <c r="H111" i="6"/>
  <c r="F50" i="37"/>
  <c r="F95" i="27"/>
  <c r="D95" i="27"/>
  <c r="M175" i="19"/>
  <c r="B175" i="19"/>
  <c r="I56" i="26"/>
  <c r="G162" i="23"/>
  <c r="F10" i="8"/>
  <c r="P10" i="7"/>
  <c r="O167" i="25"/>
  <c r="O151" i="25"/>
  <c r="N51" i="47"/>
  <c r="Q62" i="44"/>
  <c r="H50" i="41"/>
  <c r="N131" i="6"/>
  <c r="K5" i="8"/>
  <c r="K41" i="8" s="1"/>
  <c r="I10" i="8"/>
  <c r="M26" i="8"/>
  <c r="P75" i="22"/>
  <c r="P166" i="6" s="1"/>
  <c r="M58" i="22"/>
  <c r="M75" i="22" s="1"/>
  <c r="M166" i="6" s="1"/>
  <c r="H95" i="27"/>
  <c r="J33" i="6"/>
  <c r="G194" i="21"/>
  <c r="D206" i="17"/>
  <c r="C10" i="7"/>
  <c r="Q50" i="39"/>
  <c r="P129" i="25"/>
  <c r="C152" i="25"/>
  <c r="J51" i="49"/>
  <c r="G139" i="25"/>
  <c r="E129" i="25"/>
  <c r="G129" i="23"/>
  <c r="M153" i="27"/>
  <c r="D205" i="17"/>
  <c r="G56" i="26"/>
  <c r="G73" i="26" s="1"/>
  <c r="G170" i="6" s="1"/>
  <c r="G116" i="6"/>
  <c r="D15" i="8"/>
  <c r="F33" i="6"/>
  <c r="L39" i="6"/>
  <c r="O42" i="6"/>
  <c r="J74" i="14"/>
  <c r="J72" i="14" s="1"/>
  <c r="J101" i="6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C129" i="25" s="1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O157" i="21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K46" i="8"/>
  <c r="G129" i="25" l="1"/>
  <c r="P5" i="8"/>
  <c r="N95" i="14"/>
  <c r="C162" i="25"/>
  <c r="N50" i="6"/>
  <c r="I5" i="7"/>
  <c r="O47" i="8"/>
  <c r="B73" i="26"/>
  <c r="B170" i="6" s="1"/>
  <c r="O115" i="6"/>
  <c r="K129" i="25"/>
  <c r="O129" i="25"/>
  <c r="O143" i="25"/>
  <c r="G162" i="25"/>
  <c r="O162" i="25"/>
  <c r="K47" i="8"/>
  <c r="K45" i="8"/>
  <c r="K43" i="8"/>
  <c r="K42" i="8"/>
  <c r="B5" i="8"/>
  <c r="B41" i="8" s="1"/>
  <c r="K44" i="8"/>
  <c r="M5" i="9"/>
  <c r="M53" i="9" s="1"/>
  <c r="D200" i="17"/>
  <c r="J97" i="14"/>
  <c r="J158" i="6" s="1"/>
  <c r="K5" i="9"/>
  <c r="K53" i="9" s="1"/>
  <c r="J103" i="6"/>
  <c r="O42" i="8"/>
  <c r="O45" i="8"/>
  <c r="O43" i="8"/>
  <c r="O41" i="8"/>
  <c r="O44" i="8"/>
  <c r="C26" i="7"/>
  <c r="C5" i="7" s="1"/>
  <c r="O26" i="7"/>
  <c r="O5" i="7" s="1"/>
  <c r="D5" i="8"/>
  <c r="D47" i="8" s="1"/>
  <c r="F5" i="8"/>
  <c r="F41" i="8" s="1"/>
  <c r="E26" i="7"/>
  <c r="E5" i="7" s="1"/>
  <c r="K26" i="7"/>
  <c r="K5" i="7" s="1"/>
  <c r="K46" i="7" s="1"/>
  <c r="G51" i="9"/>
  <c r="G53" i="9"/>
  <c r="G52" i="9"/>
  <c r="F51" i="9"/>
  <c r="F53" i="9"/>
  <c r="F52" i="9"/>
  <c r="C51" i="9"/>
  <c r="C52" i="9"/>
  <c r="O5" i="9"/>
  <c r="O51" i="9" s="1"/>
  <c r="L5" i="9"/>
  <c r="C53" i="9"/>
  <c r="Q47" i="8"/>
  <c r="Q46" i="8"/>
  <c r="Q42" i="8"/>
  <c r="Q43" i="8"/>
  <c r="Q45" i="8"/>
  <c r="Q41" i="8"/>
  <c r="Q44" i="8"/>
  <c r="E47" i="8"/>
  <c r="E41" i="8"/>
  <c r="E46" i="8"/>
  <c r="E42" i="8"/>
  <c r="E43" i="8"/>
  <c r="E45" i="8"/>
  <c r="E44" i="8"/>
  <c r="J46" i="8"/>
  <c r="J44" i="8"/>
  <c r="J41" i="8"/>
  <c r="J42" i="8"/>
  <c r="C43" i="8"/>
  <c r="C47" i="8"/>
  <c r="C44" i="8"/>
  <c r="H5" i="8"/>
  <c r="H45" i="8" s="1"/>
  <c r="I5" i="8"/>
  <c r="C45" i="8"/>
  <c r="G5" i="8"/>
  <c r="G42" i="8" s="1"/>
  <c r="N41" i="8"/>
  <c r="N43" i="8"/>
  <c r="G115" i="6"/>
  <c r="M5" i="8"/>
  <c r="M45" i="8" s="1"/>
  <c r="D106" i="6"/>
  <c r="D72" i="14"/>
  <c r="D95" i="14" s="1"/>
  <c r="D156" i="6" s="1"/>
  <c r="D100" i="14"/>
  <c r="D161" i="6" s="1"/>
  <c r="E162" i="25"/>
  <c r="C143" i="25"/>
  <c r="M26" i="7"/>
  <c r="M5" i="7" s="1"/>
  <c r="M45" i="7" s="1"/>
  <c r="F73" i="26"/>
  <c r="F170" i="6" s="1"/>
  <c r="Q5" i="7"/>
  <c r="K143" i="25"/>
  <c r="I115" i="6"/>
  <c r="F101" i="6"/>
  <c r="F26" i="7"/>
  <c r="F5" i="7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Q52" i="9"/>
  <c r="Q53" i="9"/>
  <c r="Q51" i="9"/>
  <c r="J51" i="9"/>
  <c r="J52" i="9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N52" i="9"/>
  <c r="J53" i="9"/>
  <c r="K50" i="6"/>
  <c r="N166" i="6"/>
  <c r="M50" i="6"/>
  <c r="O101" i="18"/>
  <c r="O164" i="6" s="1"/>
  <c r="O109" i="6"/>
  <c r="J50" i="6"/>
  <c r="P50" i="6"/>
  <c r="N44" i="8"/>
  <c r="J47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I52" i="9"/>
  <c r="K98" i="6"/>
  <c r="K64" i="10"/>
  <c r="K153" i="6" s="1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I53" i="9"/>
  <c r="K97" i="14"/>
  <c r="K158" i="6" s="1"/>
  <c r="K103" i="6"/>
  <c r="K72" i="14"/>
  <c r="J45" i="8"/>
  <c r="L47" i="8"/>
  <c r="P53" i="9"/>
  <c r="Q97" i="14"/>
  <c r="Q158" i="6" s="1"/>
  <c r="Q103" i="6"/>
  <c r="Q72" i="14"/>
  <c r="B107" i="6"/>
  <c r="B97" i="6" s="1"/>
  <c r="N156" i="6"/>
  <c r="E53" i="9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9" i="18"/>
  <c r="D162" i="6" s="1"/>
  <c r="G78" i="22"/>
  <c r="G169" i="6" s="1"/>
  <c r="G114" i="6"/>
  <c r="G77" i="22"/>
  <c r="G168" i="6" s="1"/>
  <c r="G113" i="6"/>
  <c r="P107" i="6"/>
  <c r="P99" i="18"/>
  <c r="P162" i="6" s="1"/>
  <c r="D51" i="9"/>
  <c r="N99" i="18"/>
  <c r="C78" i="22"/>
  <c r="C169" i="6" s="1"/>
  <c r="C114" i="6"/>
  <c r="E51" i="9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I51" i="9"/>
  <c r="E52" i="9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43" i="8"/>
  <c r="D53" i="9"/>
  <c r="J107" i="6"/>
  <c r="J97" i="6" s="1"/>
  <c r="B43" i="8" l="1"/>
  <c r="M51" i="9"/>
  <c r="M46" i="9" s="1"/>
  <c r="K40" i="8"/>
  <c r="B44" i="8"/>
  <c r="D45" i="8"/>
  <c r="B46" i="8"/>
  <c r="B40" i="8" s="1"/>
  <c r="B42" i="8"/>
  <c r="B47" i="8"/>
  <c r="D44" i="8"/>
  <c r="F43" i="8"/>
  <c r="B45" i="8"/>
  <c r="K52" i="9"/>
  <c r="M52" i="9"/>
  <c r="F44" i="8"/>
  <c r="F45" i="8"/>
  <c r="O40" i="8"/>
  <c r="Q46" i="9"/>
  <c r="K44" i="7"/>
  <c r="K51" i="9"/>
  <c r="K46" i="9" s="1"/>
  <c r="C41" i="7"/>
  <c r="C45" i="7"/>
  <c r="C43" i="7"/>
  <c r="C47" i="7"/>
  <c r="C42" i="7"/>
  <c r="O44" i="7"/>
  <c r="O42" i="7"/>
  <c r="O45" i="7"/>
  <c r="O46" i="7"/>
  <c r="O47" i="7"/>
  <c r="O43" i="7"/>
  <c r="O41" i="7"/>
  <c r="F97" i="6"/>
  <c r="F152" i="6" s="1"/>
  <c r="O53" i="9"/>
  <c r="D41" i="8"/>
  <c r="G41" i="8"/>
  <c r="G45" i="8"/>
  <c r="G47" i="8"/>
  <c r="D46" i="8"/>
  <c r="F46" i="8"/>
  <c r="G44" i="8"/>
  <c r="F42" i="8"/>
  <c r="G43" i="8"/>
  <c r="G46" i="8"/>
  <c r="F47" i="8"/>
  <c r="D43" i="8"/>
  <c r="M47" i="8"/>
  <c r="E40" i="8"/>
  <c r="D42" i="8"/>
  <c r="K41" i="7"/>
  <c r="K43" i="7"/>
  <c r="C46" i="7"/>
  <c r="K42" i="7"/>
  <c r="F46" i="9"/>
  <c r="C44" i="7"/>
  <c r="G46" i="9"/>
  <c r="Q40" i="8"/>
  <c r="K45" i="7"/>
  <c r="K47" i="7"/>
  <c r="O52" i="9"/>
  <c r="C46" i="9"/>
  <c r="H42" i="8"/>
  <c r="H46" i="8"/>
  <c r="H47" i="8"/>
  <c r="H43" i="8"/>
  <c r="H44" i="8"/>
  <c r="H41" i="8"/>
  <c r="M47" i="7"/>
  <c r="F47" i="7"/>
  <c r="C40" i="8"/>
  <c r="D101" i="6"/>
  <c r="D97" i="6" s="1"/>
  <c r="N40" i="8"/>
  <c r="N47" i="7"/>
  <c r="M41" i="8"/>
  <c r="M42" i="8"/>
  <c r="M43" i="8"/>
  <c r="M44" i="8"/>
  <c r="M46" i="8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J47" i="7"/>
  <c r="N46" i="9"/>
  <c r="J46" i="9"/>
  <c r="L40" i="8"/>
  <c r="E75" i="22"/>
  <c r="E166" i="6" s="1"/>
  <c r="E111" i="6"/>
  <c r="M42" i="7"/>
  <c r="J40" i="8"/>
  <c r="M46" i="7"/>
  <c r="L156" i="6"/>
  <c r="E47" i="7"/>
  <c r="D46" i="9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K97" i="6" l="1"/>
  <c r="O40" i="7"/>
  <c r="C40" i="7"/>
  <c r="K40" i="7"/>
  <c r="O46" i="9"/>
  <c r="E97" i="6"/>
  <c r="E152" i="6" s="1"/>
  <c r="L152" i="6"/>
  <c r="H40" i="8"/>
  <c r="F40" i="8"/>
  <c r="D40" i="8"/>
  <c r="G40" i="8"/>
  <c r="D152" i="6"/>
  <c r="M40" i="8"/>
  <c r="C97" i="6"/>
  <c r="O97" i="6"/>
  <c r="O152" i="6" s="1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B46" i="9"/>
  <c r="M152" i="6"/>
  <c r="J40" i="7"/>
  <c r="H40" i="7"/>
  <c r="P46" i="9"/>
  <c r="D40" i="7"/>
  <c r="P40" i="8"/>
  <c r="L46" i="9"/>
  <c r="K152" i="6"/>
  <c r="F40" i="7"/>
  <c r="P40" i="7"/>
  <c r="L40" i="7"/>
  <c r="C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<sst xmlns="http://schemas.openxmlformats.org/spreadsheetml/2006/main" count="5361" uniqueCount="397">
  <si>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</si>
  <si>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</si>
  <si>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</si>
  <si>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</si>
  <si>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</si>
  <si>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</si>
  <si>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</si>
  <si>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</si>
  <si>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</si>
  <si>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</si>
  <si>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</si>
  <si>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</si>
  <si>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</si>
  <si>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</si>
  <si>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</si>
  <si>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</si>
  <si>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</si>
  <si>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</si>
  <si>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</si>
  <si>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</si>
  <si>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</si>
  <si>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</si>
  <si>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</si>
  <si>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</si>
  <si>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</si>
  <si>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</si>
  <si>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</si>
  <si>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</si>
  <si>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</si>
  <si>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</si>
  <si>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</si>
  <si>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</si>
  <si>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</si>
  <si>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</si>
  <si>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</si>
  <si>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</si>
  <si>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</si>
  <si>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</si>
  <si>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</si>
  <si>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</si>
  <si>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</si>
  <si>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</si>
  <si>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</si>
  <si>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</si>
  <si>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</si>
  <si>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</si>
  <si>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</si>
  <si>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</si>
  <si>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</si>
  <si>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</si>
  <si>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</si>
  <si>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</si>
  <si>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</si>
  <si>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</si>
  <si>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</si>
  <si>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</si>
  <si>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</si>
  <si>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</si>
  <si>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</si>
  <si>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</si>
  <si>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</si>
  <si>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</si>
  <si>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</si>
  <si>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</si>
  <si>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</si>
  <si>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</si>
  <si>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</si>
  <si>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</si>
  <si>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</si>
  <si>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</si>
  <si>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</si>
  <si>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</si>
  <si>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</si>
  <si>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</si>
  <si>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</si>
  <si>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</si>
  <si>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</si>
  <si>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</si>
  <si>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</si>
  <si>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</si>
  <si>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</si>
  <si>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</si>
  <si>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</si>
  <si>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</si>
  <si>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</si>
  <si>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</si>
  <si>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</si>
  <si>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</si>
  <si>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</si>
  <si>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</si>
  <si>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</si>
  <si>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</si>
  <si>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</si>
  <si>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</si>
  <si>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</si>
  <si>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</si>
  <si>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</si>
  <si>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</si>
  <si>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</si>
  <si>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</si>
  <si>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</si>
  <si>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</si>
  <si>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</si>
  <si>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</si>
  <si>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</si>
  <si>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</si>
  <si>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</si>
  <si>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</si>
  <si>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</si>
  <si>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</si>
  <si>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</si>
  <si>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</si>
  <si>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</si>
  <si>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</si>
  <si>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</si>
  <si>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</si>
  <si>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</si>
  <si>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</si>
  <si>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</si>
  <si>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</si>
  <si>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</si>
  <si>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</si>
  <si>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</si>
  <si>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</si>
  <si>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</si>
  <si>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</si>
  <si>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</si>
  <si>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</si>
  <si>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</si>
  <si>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</si>
  <si>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</si>
  <si>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</si>
  <si>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</si>
  <si>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</si>
  <si>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</si>
  <si>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</si>
  <si>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</si>
  <si>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</si>
  <si>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</si>
  <si>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</si>
  <si>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</si>
  <si>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</si>
  <si>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</si>
  <si>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</si>
  <si>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</si>
  <si>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</si>
  <si>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</si>
  <si>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</si>
  <si>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</si>
  <si>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</si>
  <si>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</si>
  <si>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</si>
  <si>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</si>
  <si>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</si>
  <si>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</si>
  <si>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</si>
  <si>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</si>
  <si>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</si>
  <si>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</si>
  <si>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</si>
  <si>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</si>
  <si>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</si>
  <si>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</si>
  <si>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</si>
  <si>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</si>
  <si>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</si>
  <si>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</si>
  <si>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</si>
  <si>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</si>
  <si>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</si>
  <si>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</si>
  <si>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</si>
  <si>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</si>
  <si>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</si>
  <si>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</si>
  <si>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</si>
  <si>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</si>
  <si>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</si>
  <si>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</si>
  <si>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</si>
  <si>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</si>
  <si>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</si>
  <si>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</si>
  <si>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</si>
  <si>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</si>
  <si>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</si>
  <si>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</si>
  <si>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</si>
  <si>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</si>
  <si>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</si>
  <si>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</si>
  <si>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</si>
  <si>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</si>
  <si>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</si>
  <si>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</si>
  <si>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</si>
  <si>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</si>
  <si>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</si>
  <si>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</si>
  <si>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</si>
  <si>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</si>
  <si>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</si>
  <si>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</si>
  <si>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</si>
  <si>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</si>
  <si>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</si>
  <si>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</si>
  <si>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</si>
  <si>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</si>
  <si>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</si>
  <si>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</si>
  <si>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</si>
  <si>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</si>
  <si>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</si>
  <si>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</si>
  <si>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</si>
  <si>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</si>
  <si>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</si>
  <si>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</si>
  <si>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</si>
  <si>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</si>
  <si>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</si>
  <si>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</si>
  <si>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</si>
  <si>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</si>
  <si>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</si>
  <si>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</si>
  <si>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</si>
  <si>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</si>
  <si>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</si>
  <si>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</si>
  <si>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</si>
  <si>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</si>
  <si>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</si>
  <si>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</si>
  <si>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</si>
  <si>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</si>
  <si>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</si>
  <si>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</si>
  <si>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</si>
  <si>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</si>
  <si>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</si>
  <si>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</si>
  <si>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</si>
  <si>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</si>
  <si>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</si>
  <si>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</si>
  <si>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</si>
  <si>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</si>
  <si>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</si>
  <si>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</si>
  <si>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</si>
  <si>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</si>
  <si>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</si>
  <si>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</si>
  <si>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</si>
  <si>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</si>
  <si>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</si>
  <si>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</si>
  <si>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</si>
  <si>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</si>
  <si>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</si>
  <si>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</si>
  <si>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</si>
  <si>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</si>
  <si>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</si>
  <si>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</si>
  <si>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</si>
  <si>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</si>
  <si>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</si>
  <si>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</si>
  <si>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</si>
  <si>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</si>
  <si>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</si>
  <si>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</si>
  <si>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</si>
  <si>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</si>
  <si>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</si>
  <si>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</si>
  <si>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</si>
  <si>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</si>
  <si>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</si>
  <si>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</si>
  <si>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</si>
  <si>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</si>
  <si>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</si>
  <si>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</si>
  <si>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</si>
  <si>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</si>
  <si>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</si>
  <si>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</si>
  <si>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</si>
  <si>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</si>
  <si>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</si>
  <si>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</si>
  <si>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</si>
  <si>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</si>
  <si>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</si>
  <si>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</si>
  <si>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</si>
  <si>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</si>
  <si>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</si>
  <si>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</si>
  <si>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</si>
  <si>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</si>
  <si>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</si>
  <si>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</si>
  <si>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</si>
  <si>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</si>
  <si>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</si>
  <si>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</si>
  <si>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</si>
  <si>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</si>
  <si>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</si>
  <si>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</si>
  <si>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</si>
  <si>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</si>
  <si>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</si>
  <si>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</si>
  <si>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</si>
  <si>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</si>
  <si>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</si>
  <si>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</si>
  <si>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</si>
  <si>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</si>
  <si>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</si>
  <si>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</si>
  <si>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</si>
  <si>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</si>
  <si>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</si>
  <si>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</si>
  <si>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</si>
  <si>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</si>
  <si>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</si>
  <si>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</si>
  <si>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</si>
  <si>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</si>
  <si>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</si>
  <si>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</si>
  <si>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</si>
  <si>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</si>
  <si>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</si>
  <si>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</si>
  <si>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</si>
  <si>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</si>
  <si>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</si>
  <si>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</si>
  <si>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</si>
  <si>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</si>
  <si>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NL</t>
  </si>
  <si>
    <t>Netherlands</t>
  </si>
  <si>
    <t>NL: Other Industrial Sectors</t>
  </si>
  <si>
    <t>NL: Other Industrial Sectors / final energy consumption</t>
  </si>
  <si>
    <t>NL: Other Industrial Sectors / useful energy demand</t>
  </si>
  <si>
    <t>NL: Other Industrial Sectors / CO2 emissions</t>
  </si>
  <si>
    <t>NL: Iron and steel</t>
  </si>
  <si>
    <t>NL: Iron and steel / final energy consumption</t>
  </si>
  <si>
    <t>NL: Iron and steel / useful energy demand</t>
  </si>
  <si>
    <t>NL: Iron and steel / CO2 emissions</t>
  </si>
  <si>
    <t>NL: Non Ferrous Metals</t>
  </si>
  <si>
    <t>NL: Non Ferrous Metals / final energy consumption</t>
  </si>
  <si>
    <t>NL: Non Ferrous Metals / useful energy demand</t>
  </si>
  <si>
    <t>NL: Non Ferrous Metals / CO2 emissions</t>
  </si>
  <si>
    <t>NL: Chemicals Industry</t>
  </si>
  <si>
    <t>NL: Chemicals Industry / final energy consumption</t>
  </si>
  <si>
    <t>NL: Chemicals Industry / useful energy demand</t>
  </si>
  <si>
    <t>NL: Chemicals Industry / CO2 emissions</t>
  </si>
  <si>
    <t>NL: Non-metallic mineral products</t>
  </si>
  <si>
    <t>NL: Non-metallic mineral products / final energy consumption</t>
  </si>
  <si>
    <t>NL: Non-metallic mineral products / useful energy demand</t>
  </si>
  <si>
    <t>NL: Non-metallic mineral products / CO2 emissions</t>
  </si>
  <si>
    <t>NL: Pulp, paper and printing</t>
  </si>
  <si>
    <t>NL: Pulp, paper and printing / final energy consumption</t>
  </si>
  <si>
    <t>NL: Pulp, paper and printing / useful energy demand</t>
  </si>
  <si>
    <t>NL: Pulp, paper and printing / CO2 emissions</t>
  </si>
  <si>
    <t>NL: Food, beverages and tobacco</t>
  </si>
  <si>
    <t>NL: Food, beverages and tobacco / final energy consumption</t>
  </si>
  <si>
    <t>NL: Food, beverages and tobacco / useful energy demand</t>
  </si>
  <si>
    <t>NL: Food, beverages and tobacco / CO2 emissions</t>
  </si>
  <si>
    <t>NL: Transport Equipment</t>
  </si>
  <si>
    <t>NL: Transport Equipment / final energy consumption</t>
  </si>
  <si>
    <t>NL: Transport Equipment / useful energy demand</t>
  </si>
  <si>
    <t>NL: Transport Equipment / CO2 emissions</t>
  </si>
  <si>
    <t>NL: Machinery Equipment</t>
  </si>
  <si>
    <t>NL: Machinery Equipment / final energy consumption</t>
  </si>
  <si>
    <t>NL: Machinery Equipment / useful energy demand</t>
  </si>
  <si>
    <t>NL: Machinery Equipment / CO2 emissions</t>
  </si>
  <si>
    <t>NL: Textiles and leather</t>
  </si>
  <si>
    <t>NL: Textiles and leather / final energy consumption</t>
  </si>
  <si>
    <t>NL: Textiles and leather / useful energy demand</t>
  </si>
  <si>
    <t>NL: Textiles and leather / CO2 emissions</t>
  </si>
  <si>
    <t>NL: Wood and wood products</t>
  </si>
  <si>
    <t>NL: Wood and wood products / final energy consumption</t>
  </si>
  <si>
    <t>NL: Wood and wood products / useful energy demand</t>
  </si>
  <si>
    <t>NL: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</si>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</sst>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43297.739155092589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NL: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71888.57665263649</v>
      </c>
      <c r="C3" s="46">
        <f>ISI!C$3+NFM!C$3+CHI!C$3+NMM!C$3+PPA!C$3+FBT!C$3+TRE!C$3+MAE!C$3+TEL!C$3+WWP!C$3+OIS!C$3</f>
        <v>70794.126716796745</v>
      </c>
      <c r="D3" s="46">
        <f>ISI!D$3+NFM!D$3+CHI!D$3+NMM!D$3+PPA!D$3+FBT!D$3+TRE!D$3+MAE!D$3+TEL!D$3+WWP!D$3+OIS!D$3</f>
        <v>67893.752782311916</v>
      </c>
      <c r="E3" s="46">
        <f>ISI!E$3+NFM!E$3+CHI!E$3+NMM!E$3+PPA!E$3+FBT!E$3+TRE!E$3+MAE!E$3+TEL!E$3+WWP!E$3+OIS!E$3</f>
        <v>66103.420168161058</v>
      </c>
      <c r="F3" s="46">
        <f>ISI!F$3+NFM!F$3+CHI!F$3+NMM!F$3+PPA!F$3+FBT!F$3+TRE!F$3+MAE!F$3+TEL!F$3+WWP!F$3+OIS!F$3</f>
        <v>68228.433852032656</v>
      </c>
      <c r="G3" s="46">
        <f>ISI!G$3+NFM!G$3+CHI!G$3+NMM!G$3+PPA!G$3+FBT!G$3+TRE!G$3+MAE!G$3+TEL!G$3+WWP!G$3+OIS!G$3</f>
        <v>69366.716205808014</v>
      </c>
      <c r="H3" s="46">
        <f>ISI!H$3+NFM!H$3+CHI!H$3+NMM!H$3+PPA!H$3+FBT!H$3+TRE!H$3+MAE!H$3+TEL!H$3+WWP!H$3+OIS!H$3</f>
        <v>69962.44151334872</v>
      </c>
      <c r="I3" s="46">
        <f>ISI!I$3+NFM!I$3+CHI!I$3+NMM!I$3+PPA!I$3+FBT!I$3+TRE!I$3+MAE!I$3+TEL!I$3+WWP!I$3+OIS!I$3</f>
        <v>73018.546324389812</v>
      </c>
      <c r="J3" s="46">
        <f>ISI!J$3+NFM!J$3+CHI!J$3+NMM!J$3+PPA!J$3+FBT!J$3+TRE!J$3+MAE!J$3+TEL!J$3+WWP!J$3+OIS!J$3</f>
        <v>69887.477093478854</v>
      </c>
      <c r="K3" s="46">
        <f>ISI!K$3+NFM!K$3+CHI!K$3+NMM!K$3+PPA!K$3+FBT!K$3+TRE!K$3+MAE!K$3+TEL!K$3+WWP!K$3+OIS!K$3</f>
        <v>61620.702426435746</v>
      </c>
      <c r="L3" s="46">
        <f>ISI!L$3+NFM!L$3+CHI!L$3+NMM!L$3+PPA!L$3+FBT!L$3+TRE!L$3+MAE!L$3+TEL!L$3+WWP!L$3+OIS!L$3</f>
        <v>63715.040000000001</v>
      </c>
      <c r="M3" s="46">
        <f>ISI!M$3+NFM!M$3+CHI!M$3+NMM!M$3+PPA!M$3+FBT!M$3+TRE!M$3+MAE!M$3+TEL!M$3+WWP!M$3+OIS!M$3</f>
        <v>66010.729045925109</v>
      </c>
      <c r="N3" s="46">
        <f>ISI!N$3+NFM!N$3+CHI!N$3+NMM!N$3+PPA!N$3+FBT!N$3+TRE!N$3+MAE!N$3+TEL!N$3+WWP!N$3+OIS!N$3</f>
        <v>63806.090166354952</v>
      </c>
      <c r="O3" s="46">
        <f>ISI!O$3+NFM!O$3+CHI!O$3+NMM!O$3+PPA!O$3+FBT!O$3+TRE!O$3+MAE!O$3+TEL!O$3+WWP!O$3+OIS!O$3</f>
        <v>61488.208523205096</v>
      </c>
      <c r="P3" s="46">
        <f>ISI!P$3+NFM!P$3+CHI!P$3+NMM!P$3+PPA!P$3+FBT!P$3+TRE!P$3+MAE!P$3+TEL!P$3+WWP!P$3+OIS!P$3</f>
        <v>63619.161797435052</v>
      </c>
      <c r="Q3" s="46">
        <f>ISI!Q$3+NFM!Q$3+CHI!Q$3+NMM!Q$3+PPA!Q$3+FBT!Q$3+TRE!Q$3+MAE!Q$3+TEL!Q$3+WWP!Q$3+OIS!Q$3</f>
        <v>66157.882226580812</v>
      </c>
    </row>
    <row r="4" spans="1:17" x14ac:dyDescent="0.25">
      <c r="A4" s="18" t="s">
        <v>13</v>
      </c>
      <c r="B4" s="35">
        <f>ISI!B$3</f>
        <v>1442.3678688444129</v>
      </c>
      <c r="C4" s="35">
        <f>ISI!C$3</f>
        <v>1150.6985791209061</v>
      </c>
      <c r="D4" s="35">
        <f>ISI!D$3</f>
        <v>1144.4290981314284</v>
      </c>
      <c r="E4" s="35">
        <f>ISI!E$3</f>
        <v>1241.4439965608499</v>
      </c>
      <c r="F4" s="35">
        <f>ISI!F$3</f>
        <v>1630.0926590610409</v>
      </c>
      <c r="G4" s="35">
        <f>ISI!G$3</f>
        <v>1727.4334747187665</v>
      </c>
      <c r="H4" s="35">
        <f>ISI!H$3</f>
        <v>1831.7701606927369</v>
      </c>
      <c r="I4" s="35">
        <f>ISI!I$3</f>
        <v>1873.8932783812613</v>
      </c>
      <c r="J4" s="35">
        <f>ISI!J$3</f>
        <v>1568.4765771329642</v>
      </c>
      <c r="K4" s="35">
        <f>ISI!K$3</f>
        <v>937.71156967308127</v>
      </c>
      <c r="L4" s="35">
        <f>ISI!L$3</f>
        <v>1212.8</v>
      </c>
      <c r="M4" s="35">
        <f>ISI!M$3</f>
        <v>1263.5916703305488</v>
      </c>
      <c r="N4" s="35">
        <f>ISI!N$3</f>
        <v>1374.1165469042228</v>
      </c>
      <c r="O4" s="35">
        <f>ISI!O$3</f>
        <v>1351.5450509475659</v>
      </c>
      <c r="P4" s="35">
        <f>ISI!P$3</f>
        <v>1583.4241849161906</v>
      </c>
      <c r="Q4" s="35">
        <f>ISI!Q$3</f>
        <v>1413.1325944067664</v>
      </c>
    </row>
    <row r="5" spans="1:17" x14ac:dyDescent="0.25">
      <c r="A5" s="23" t="s">
        <v>12</v>
      </c>
      <c r="B5" s="37">
        <f>NFM!B$3</f>
        <v>1153.894295075529</v>
      </c>
      <c r="C5" s="37">
        <f>NFM!C$3</f>
        <v>920.5588632967233</v>
      </c>
      <c r="D5" s="37">
        <f>NFM!D$3</f>
        <v>915.54327850514164</v>
      </c>
      <c r="E5" s="37">
        <f>NFM!E$3</f>
        <v>993.15519724867909</v>
      </c>
      <c r="F5" s="37">
        <f>NFM!F$3</f>
        <v>1304.0741272488317</v>
      </c>
      <c r="G5" s="37">
        <f>NFM!G$3</f>
        <v>1381.9467797750119</v>
      </c>
      <c r="H5" s="37">
        <f>NFM!H$3</f>
        <v>1465.4161285541882</v>
      </c>
      <c r="I5" s="37">
        <f>NFM!I$3</f>
        <v>1499.1146227050085</v>
      </c>
      <c r="J5" s="37">
        <f>NFM!J$3</f>
        <v>1254.7812617063714</v>
      </c>
      <c r="K5" s="37">
        <f>NFM!K$3</f>
        <v>780.16925573846515</v>
      </c>
      <c r="L5" s="37">
        <f>NFM!L$3</f>
        <v>776.24000000000012</v>
      </c>
      <c r="M5" s="37">
        <f>NFM!M$3</f>
        <v>620.87333626443899</v>
      </c>
      <c r="N5" s="37">
        <f>NFM!N$3</f>
        <v>399.29323752337831</v>
      </c>
      <c r="O5" s="37">
        <f>NFM!O$3</f>
        <v>341.23604075805304</v>
      </c>
      <c r="P5" s="37">
        <f>NFM!P$3</f>
        <v>399.26908344358247</v>
      </c>
      <c r="Q5" s="37">
        <f>NFM!Q$3</f>
        <v>345.83458809771707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192.31571584592149</v>
      </c>
      <c r="C7" s="35">
        <f>NFM!C$5</f>
        <v>153.42647721612056</v>
      </c>
      <c r="D7" s="35">
        <f>NFM!D$5</f>
        <v>152.5905464175236</v>
      </c>
      <c r="E7" s="35">
        <f>NFM!E$5</f>
        <v>165.52586620811317</v>
      </c>
      <c r="F7" s="35">
        <f>NFM!F$5</f>
        <v>217.34568787480526</v>
      </c>
      <c r="G7" s="35">
        <f>NFM!G$5</f>
        <v>230.32446329583533</v>
      </c>
      <c r="H7" s="35">
        <f>NFM!H$5</f>
        <v>244.23602142569808</v>
      </c>
      <c r="I7" s="35">
        <f>NFM!I$5</f>
        <v>249.85243711750144</v>
      </c>
      <c r="J7" s="35">
        <f>NFM!J$5</f>
        <v>209.13021028439522</v>
      </c>
      <c r="K7" s="35">
        <f>NFM!K$5</f>
        <v>71.694875956410868</v>
      </c>
      <c r="L7" s="35">
        <f>NFM!L$5</f>
        <v>101.04</v>
      </c>
      <c r="M7" s="35">
        <f>NFM!M$5</f>
        <v>111.81222271073985</v>
      </c>
      <c r="N7" s="35">
        <f>NFM!N$5</f>
        <v>66.548872920563042</v>
      </c>
      <c r="O7" s="35">
        <f>NFM!O$5</f>
        <v>23.539340126342154</v>
      </c>
      <c r="P7" s="35">
        <f>NFM!P$5</f>
        <v>27.066441070956348</v>
      </c>
      <c r="Q7" s="35">
        <f>NFM!Q$5</f>
        <v>23.037704639521813</v>
      </c>
    </row>
    <row r="8" spans="1:17" x14ac:dyDescent="0.25">
      <c r="A8" s="21" t="s">
        <v>42</v>
      </c>
      <c r="B8" s="35">
        <f>NFM!B$8</f>
        <v>769.26286338368595</v>
      </c>
      <c r="C8" s="35">
        <f>NFM!C$8</f>
        <v>613.70590886448224</v>
      </c>
      <c r="D8" s="35">
        <f>NFM!D$8</f>
        <v>610.36218567009439</v>
      </c>
      <c r="E8" s="35">
        <f>NFM!E$8</f>
        <v>662.10346483245269</v>
      </c>
      <c r="F8" s="35">
        <f>NFM!F$8</f>
        <v>869.38275149922106</v>
      </c>
      <c r="G8" s="35">
        <f>NFM!G$8</f>
        <v>921.2978531833412</v>
      </c>
      <c r="H8" s="35">
        <f>NFM!H$8</f>
        <v>976.94408570279211</v>
      </c>
      <c r="I8" s="35">
        <f>NFM!I$8</f>
        <v>999.40974847000564</v>
      </c>
      <c r="J8" s="35">
        <f>NFM!J$8</f>
        <v>836.52084113758087</v>
      </c>
      <c r="K8" s="35">
        <f>NFM!K$8</f>
        <v>636.77950382564347</v>
      </c>
      <c r="L8" s="35">
        <f>NFM!L$8</f>
        <v>574.16000000000008</v>
      </c>
      <c r="M8" s="35">
        <f>NFM!M$8</f>
        <v>397.24889084295933</v>
      </c>
      <c r="N8" s="35">
        <f>NFM!N$8</f>
        <v>266.19549168225223</v>
      </c>
      <c r="O8" s="35">
        <f>NFM!O$8</f>
        <v>294.15736050536873</v>
      </c>
      <c r="P8" s="35">
        <f>NFM!P$8</f>
        <v>345.13620130166976</v>
      </c>
      <c r="Q8" s="35">
        <f>NFM!Q$8</f>
        <v>299.75917881867343</v>
      </c>
    </row>
    <row r="9" spans="1:17" x14ac:dyDescent="0.25">
      <c r="A9" s="23" t="s">
        <v>11</v>
      </c>
      <c r="B9" s="37">
        <f>CHI!B$3</f>
        <v>11082.205396914997</v>
      </c>
      <c r="C9" s="37">
        <f>CHI!C$3</f>
        <v>11751.310577128355</v>
      </c>
      <c r="D9" s="37">
        <f>CHI!D$3</f>
        <v>12524.113369936193</v>
      </c>
      <c r="E9" s="37">
        <f>CHI!E$3</f>
        <v>12210.100829639225</v>
      </c>
      <c r="F9" s="37">
        <f>CHI!F$3</f>
        <v>12801.086728439375</v>
      </c>
      <c r="G9" s="37">
        <f>CHI!G$3</f>
        <v>12665.025004610394</v>
      </c>
      <c r="H9" s="37">
        <f>CHI!H$3</f>
        <v>13220.62964452819</v>
      </c>
      <c r="I9" s="37">
        <f>CHI!I$3</f>
        <v>13707.297372862928</v>
      </c>
      <c r="J9" s="37">
        <f>CHI!J$3</f>
        <v>12833.726498668639</v>
      </c>
      <c r="K9" s="37">
        <f>CHI!K$3</f>
        <v>10376.112662426032</v>
      </c>
      <c r="L9" s="37">
        <f>CHI!L$3</f>
        <v>11051</v>
      </c>
      <c r="M9" s="37">
        <f>CHI!M$3</f>
        <v>11624.165634118071</v>
      </c>
      <c r="N9" s="37">
        <f>CHI!N$3</f>
        <v>11490.304163795648</v>
      </c>
      <c r="O9" s="37">
        <f>CHI!O$3</f>
        <v>9531.3997379280663</v>
      </c>
      <c r="P9" s="37">
        <f>CHI!P$3</f>
        <v>9394.8312782954745</v>
      </c>
      <c r="Q9" s="37">
        <f>CHI!Q$3</f>
        <v>10881.526687978301</v>
      </c>
    </row>
    <row r="10" spans="1:17" x14ac:dyDescent="0.25">
      <c r="A10" s="21" t="s">
        <v>61</v>
      </c>
      <c r="B10" s="35">
        <f>CHI!B$5</f>
        <v>4386.2817177824763</v>
      </c>
      <c r="C10" s="35">
        <f>CHI!C$5</f>
        <v>4501.1100322358661</v>
      </c>
      <c r="D10" s="35">
        <f>CHI!D$5</f>
        <v>4609.5513522227302</v>
      </c>
      <c r="E10" s="35">
        <f>CHI!E$5</f>
        <v>4627.679177834525</v>
      </c>
      <c r="F10" s="35">
        <f>CHI!F$5</f>
        <v>4829.6519653651294</v>
      </c>
      <c r="G10" s="35">
        <f>CHI!G$5</f>
        <v>4873.6006737058706</v>
      </c>
      <c r="H10" s="35">
        <f>CHI!H$5</f>
        <v>5043.8902336750753</v>
      </c>
      <c r="I10" s="35">
        <f>CHI!I$5</f>
        <v>5209.6209112629776</v>
      </c>
      <c r="J10" s="35">
        <f>CHI!J$5</f>
        <v>4999.9999999999991</v>
      </c>
      <c r="K10" s="35">
        <f>CHI!K$5</f>
        <v>5263.7319584307015</v>
      </c>
      <c r="L10" s="35">
        <f>CHI!L$5</f>
        <v>6079.5901989968852</v>
      </c>
      <c r="M10" s="35">
        <f>CHI!M$5</f>
        <v>6498.8777305834483</v>
      </c>
      <c r="N10" s="35">
        <f>CHI!N$5</f>
        <v>6703.9529731830135</v>
      </c>
      <c r="O10" s="35">
        <f>CHI!O$5</f>
        <v>5372.0992459301806</v>
      </c>
      <c r="P10" s="35">
        <f>CHI!P$5</f>
        <v>5146.6946915713061</v>
      </c>
      <c r="Q10" s="35">
        <f>CHI!Q$5</f>
        <v>6423.1182390945187</v>
      </c>
    </row>
    <row r="11" spans="1:17" x14ac:dyDescent="0.25">
      <c r="A11" s="21" t="s">
        <v>40</v>
      </c>
      <c r="B11" s="35">
        <f>CHI!B$6</f>
        <v>3660.0056022896788</v>
      </c>
      <c r="C11" s="35">
        <f>CHI!C$6</f>
        <v>3971.9786600335092</v>
      </c>
      <c r="D11" s="35">
        <f>CHI!D$6</f>
        <v>4276.7248585823418</v>
      </c>
      <c r="E11" s="35">
        <f>CHI!E$6</f>
        <v>4328.6279785016632</v>
      </c>
      <c r="F11" s="35">
        <f>CHI!F$6</f>
        <v>4925.5028161295641</v>
      </c>
      <c r="G11" s="35">
        <f>CHI!G$6</f>
        <v>5059.9011650279517</v>
      </c>
      <c r="H11" s="35">
        <f>CHI!H$6</f>
        <v>5595.9166809820499</v>
      </c>
      <c r="I11" s="35">
        <f>CHI!I$6</f>
        <v>5691.3928716280125</v>
      </c>
      <c r="J11" s="35">
        <f>CHI!J$6</f>
        <v>5041.4089155723859</v>
      </c>
      <c r="K11" s="35">
        <f>CHI!K$6</f>
        <v>2234.327497813817</v>
      </c>
      <c r="L11" s="35">
        <f>CHI!L$6</f>
        <v>2213.4098010031148</v>
      </c>
      <c r="M11" s="35">
        <f>CHI!M$6</f>
        <v>2457.3155625137988</v>
      </c>
      <c r="N11" s="35">
        <f>CHI!N$6</f>
        <v>1893.3499109591266</v>
      </c>
      <c r="O11" s="35">
        <f>CHI!O$6</f>
        <v>2568.289168143473</v>
      </c>
      <c r="P11" s="35">
        <f>CHI!P$6</f>
        <v>2755.9933175028018</v>
      </c>
      <c r="Q11" s="35">
        <f>CHI!Q$6</f>
        <v>2689.5428090504001</v>
      </c>
    </row>
    <row r="12" spans="1:17" x14ac:dyDescent="0.25">
      <c r="A12" s="21" t="s">
        <v>39</v>
      </c>
      <c r="B12" s="35">
        <f>CHI!B$7</f>
        <v>3035.9180768428414</v>
      </c>
      <c r="C12" s="35">
        <f>CHI!C$7</f>
        <v>3278.2218848589796</v>
      </c>
      <c r="D12" s="35">
        <f>CHI!D$7</f>
        <v>3637.8371591311197</v>
      </c>
      <c r="E12" s="35">
        <f>CHI!E$7</f>
        <v>3253.793673303036</v>
      </c>
      <c r="F12" s="35">
        <f>CHI!F$7</f>
        <v>3045.9319469446809</v>
      </c>
      <c r="G12" s="35">
        <f>CHI!G$7</f>
        <v>2731.5231658765715</v>
      </c>
      <c r="H12" s="35">
        <f>CHI!H$7</f>
        <v>2580.8227298710649</v>
      </c>
      <c r="I12" s="35">
        <f>CHI!I$7</f>
        <v>2806.2835899719371</v>
      </c>
      <c r="J12" s="35">
        <f>CHI!J$7</f>
        <v>2792.3175830962527</v>
      </c>
      <c r="K12" s="35">
        <f>CHI!K$7</f>
        <v>2878.0532061815138</v>
      </c>
      <c r="L12" s="35">
        <f>CHI!L$7</f>
        <v>2758</v>
      </c>
      <c r="M12" s="35">
        <f>CHI!M$7</f>
        <v>2667.9723410208244</v>
      </c>
      <c r="N12" s="35">
        <f>CHI!N$7</f>
        <v>2893.0012796535093</v>
      </c>
      <c r="O12" s="35">
        <f>CHI!O$7</f>
        <v>1591.0113238544131</v>
      </c>
      <c r="P12" s="35">
        <f>CHI!P$7</f>
        <v>1492.1432692213671</v>
      </c>
      <c r="Q12" s="35">
        <f>CHI!Q$7</f>
        <v>1768.8656398333817</v>
      </c>
    </row>
    <row r="13" spans="1:17" x14ac:dyDescent="0.25">
      <c r="A13" s="23" t="s">
        <v>10</v>
      </c>
      <c r="B13" s="37">
        <f>NMM!B$3</f>
        <v>2316.8202623602606</v>
      </c>
      <c r="C13" s="37">
        <f>NMM!C$3</f>
        <v>2274.8298028797121</v>
      </c>
      <c r="D13" s="37">
        <f>NMM!D$3</f>
        <v>2141.3813964637534</v>
      </c>
      <c r="E13" s="37">
        <f>NMM!E$3</f>
        <v>1922.7977712518286</v>
      </c>
      <c r="F13" s="37">
        <f>NMM!F$3</f>
        <v>1917.2363523915756</v>
      </c>
      <c r="G13" s="37">
        <f>NMM!G$3</f>
        <v>1857.1754011043249</v>
      </c>
      <c r="H13" s="37">
        <f>NMM!H$3</f>
        <v>2035.6530391887031</v>
      </c>
      <c r="I13" s="37">
        <f>NMM!I$3</f>
        <v>2253.3111039774667</v>
      </c>
      <c r="J13" s="37">
        <f>NMM!J$3</f>
        <v>2229.3993176134695</v>
      </c>
      <c r="K13" s="37">
        <f>NMM!K$3</f>
        <v>2137.1183177249768</v>
      </c>
      <c r="L13" s="37">
        <f>NMM!L$3</f>
        <v>1867.0000000000002</v>
      </c>
      <c r="M13" s="37">
        <f>NMM!M$3</f>
        <v>1981.4940645109714</v>
      </c>
      <c r="N13" s="37">
        <f>NMM!N$3</f>
        <v>1734.4226793975783</v>
      </c>
      <c r="O13" s="37">
        <f>NMM!O$3</f>
        <v>1674.1311533120811</v>
      </c>
      <c r="P13" s="37">
        <f>NMM!P$3</f>
        <v>1631.9705873725175</v>
      </c>
      <c r="Q13" s="37">
        <f>NMM!Q$3</f>
        <v>1649.7142303593914</v>
      </c>
    </row>
    <row r="14" spans="1:17" x14ac:dyDescent="0.25">
      <c r="A14" s="21" t="s">
        <v>38</v>
      </c>
      <c r="B14" s="35">
        <f>NMM!B$4</f>
        <v>1448.8906190260427</v>
      </c>
      <c r="C14" s="35">
        <f>NMM!C$4</f>
        <v>1408.2598003942157</v>
      </c>
      <c r="D14" s="35">
        <f>NMM!D$4</f>
        <v>1365.0636873123697</v>
      </c>
      <c r="E14" s="35">
        <f>NMM!E$4</f>
        <v>1041.037656886396</v>
      </c>
      <c r="F14" s="35">
        <f>NMM!F$4</f>
        <v>1020.0758049718347</v>
      </c>
      <c r="G14" s="35">
        <f>NMM!G$4</f>
        <v>997.63739866040407</v>
      </c>
      <c r="H14" s="35">
        <f>NMM!H$4</f>
        <v>1172.8567559706735</v>
      </c>
      <c r="I14" s="35">
        <f>NMM!I$4</f>
        <v>1206.7196744732466</v>
      </c>
      <c r="J14" s="35">
        <f>NMM!J$4</f>
        <v>1270.9328100143832</v>
      </c>
      <c r="K14" s="35">
        <f>NMM!K$4</f>
        <v>1171.1644890115531</v>
      </c>
      <c r="L14" s="35">
        <f>NMM!L$4</f>
        <v>880.74838239452799</v>
      </c>
      <c r="M14" s="35">
        <f>NMM!M$4</f>
        <v>944.13424336687115</v>
      </c>
      <c r="N14" s="35">
        <f>NMM!N$4</f>
        <v>773.10646537689684</v>
      </c>
      <c r="O14" s="35">
        <f>NMM!O$4</f>
        <v>700.59049873800063</v>
      </c>
      <c r="P14" s="35">
        <f>NMM!P$4</f>
        <v>582.56595539885302</v>
      </c>
      <c r="Q14" s="35">
        <f>NMM!Q$4</f>
        <v>669.4015703240716</v>
      </c>
    </row>
    <row r="15" spans="1:17" x14ac:dyDescent="0.25">
      <c r="A15" s="21" t="s">
        <v>37</v>
      </c>
      <c r="B15" s="35">
        <f>NMM!B$5</f>
        <v>334.12005014793556</v>
      </c>
      <c r="C15" s="35">
        <f>NMM!C$5</f>
        <v>332.83105643180795</v>
      </c>
      <c r="D15" s="35">
        <f>NMM!D$5</f>
        <v>255.79529310105011</v>
      </c>
      <c r="E15" s="35">
        <f>NMM!E$5</f>
        <v>399.20457261109203</v>
      </c>
      <c r="F15" s="35">
        <f>NMM!F$5</f>
        <v>382.28505463062879</v>
      </c>
      <c r="G15" s="35">
        <f>NMM!G$5</f>
        <v>372.74923482005511</v>
      </c>
      <c r="H15" s="35">
        <f>NMM!H$5</f>
        <v>336.49738493850907</v>
      </c>
      <c r="I15" s="35">
        <f>NMM!I$5</f>
        <v>490.38900097203089</v>
      </c>
      <c r="J15" s="35">
        <f>NMM!J$5</f>
        <v>448.44156265962147</v>
      </c>
      <c r="K15" s="35">
        <f>NMM!K$5</f>
        <v>474.62606190819747</v>
      </c>
      <c r="L15" s="35">
        <f>NMM!L$5</f>
        <v>614.03790923222596</v>
      </c>
      <c r="M15" s="35">
        <f>NMM!M$5</f>
        <v>634.06001579726581</v>
      </c>
      <c r="N15" s="35">
        <f>NMM!N$5</f>
        <v>585.80476683203278</v>
      </c>
      <c r="O15" s="35">
        <f>NMM!O$5</f>
        <v>564.78938747778511</v>
      </c>
      <c r="P15" s="35">
        <f>NMM!P$5</f>
        <v>633.58115790300224</v>
      </c>
      <c r="Q15" s="35">
        <f>NMM!Q$5</f>
        <v>585.08311636254325</v>
      </c>
    </row>
    <row r="16" spans="1:17" x14ac:dyDescent="0.25">
      <c r="A16" s="21" t="s">
        <v>57</v>
      </c>
      <c r="B16" s="35">
        <f>NMM!B$6</f>
        <v>533.80959318628231</v>
      </c>
      <c r="C16" s="35">
        <f>NMM!C$6</f>
        <v>533.73894605368844</v>
      </c>
      <c r="D16" s="35">
        <f>NMM!D$6</f>
        <v>520.52241605033362</v>
      </c>
      <c r="E16" s="35">
        <f>NMM!E$6</f>
        <v>482.5555417543406</v>
      </c>
      <c r="F16" s="35">
        <f>NMM!F$6</f>
        <v>514.87549278911206</v>
      </c>
      <c r="G16" s="35">
        <f>NMM!G$6</f>
        <v>486.78876762386574</v>
      </c>
      <c r="H16" s="35">
        <f>NMM!H$6</f>
        <v>526.29889827952059</v>
      </c>
      <c r="I16" s="35">
        <f>NMM!I$6</f>
        <v>556.20242853218917</v>
      </c>
      <c r="J16" s="35">
        <f>NMM!J$6</f>
        <v>510.02494493946483</v>
      </c>
      <c r="K16" s="35">
        <f>NMM!K$6</f>
        <v>491.32776680522625</v>
      </c>
      <c r="L16" s="35">
        <f>NMM!L$6</f>
        <v>372.21370837324611</v>
      </c>
      <c r="M16" s="35">
        <f>NMM!M$6</f>
        <v>403.2998053468346</v>
      </c>
      <c r="N16" s="35">
        <f>NMM!N$6</f>
        <v>375.5114471886489</v>
      </c>
      <c r="O16" s="35">
        <f>NMM!O$6</f>
        <v>408.75126709629535</v>
      </c>
      <c r="P16" s="35">
        <f>NMM!P$6</f>
        <v>415.8234740706622</v>
      </c>
      <c r="Q16" s="35">
        <f>NMM!Q$6</f>
        <v>395.22954367277657</v>
      </c>
    </row>
    <row r="17" spans="1:17" x14ac:dyDescent="0.25">
      <c r="A17" s="23" t="s">
        <v>9</v>
      </c>
      <c r="B17" s="37">
        <f>PPA!B$3</f>
        <v>5020.1862782393146</v>
      </c>
      <c r="C17" s="37">
        <f>PPA!C$3</f>
        <v>5009.8441539957776</v>
      </c>
      <c r="D17" s="37">
        <f>PPA!D$3</f>
        <v>4701.6790895704689</v>
      </c>
      <c r="E17" s="37">
        <f>PPA!E$3</f>
        <v>4341.3691838717241</v>
      </c>
      <c r="F17" s="37">
        <f>PPA!F$3</f>
        <v>4362.3753409831361</v>
      </c>
      <c r="G17" s="37">
        <f>PPA!G$3</f>
        <v>4355.4668431272576</v>
      </c>
      <c r="H17" s="37">
        <f>PPA!H$3</f>
        <v>4244.9135138568372</v>
      </c>
      <c r="I17" s="37">
        <f>PPA!I$3</f>
        <v>4360.6126189563938</v>
      </c>
      <c r="J17" s="37">
        <f>PPA!J$3</f>
        <v>4103.4311690678433</v>
      </c>
      <c r="K17" s="37">
        <f>PPA!K$3</f>
        <v>3819.5949555943107</v>
      </c>
      <c r="L17" s="37">
        <f>PPA!L$3</f>
        <v>3538</v>
      </c>
      <c r="M17" s="37">
        <f>PPA!M$3</f>
        <v>3433.3906231264245</v>
      </c>
      <c r="N17" s="37">
        <f>PPA!N$3</f>
        <v>3124.3232601634018</v>
      </c>
      <c r="O17" s="37">
        <f>PPA!O$3</f>
        <v>2914.0834327511684</v>
      </c>
      <c r="P17" s="37">
        <f>PPA!P$3</f>
        <v>2855.2151678416722</v>
      </c>
      <c r="Q17" s="37">
        <f>PPA!Q$3</f>
        <v>2750.1695243630725</v>
      </c>
    </row>
    <row r="18" spans="1:17" x14ac:dyDescent="0.25">
      <c r="A18" s="21" t="s">
        <v>35</v>
      </c>
      <c r="B18" s="35">
        <f>PPA!B$5</f>
        <v>12.717194234729048</v>
      </c>
      <c r="C18" s="35">
        <f>PPA!C$5</f>
        <v>13.353185032163694</v>
      </c>
      <c r="D18" s="35">
        <f>PPA!D$5</f>
        <v>11.531875132194244</v>
      </c>
      <c r="E18" s="35">
        <f>PPA!E$5</f>
        <v>11.65184915266763</v>
      </c>
      <c r="F18" s="35">
        <f>PPA!F$5</f>
        <v>11.051287332727291</v>
      </c>
      <c r="G18" s="35">
        <f>PPA!G$5</f>
        <v>10.319010299867994</v>
      </c>
      <c r="H18" s="35">
        <f>PPA!H$5</f>
        <v>16.405426122214479</v>
      </c>
      <c r="I18" s="35">
        <f>PPA!I$5</f>
        <v>14.136741283319546</v>
      </c>
      <c r="J18" s="35">
        <f>PPA!J$5</f>
        <v>14.28862439050749</v>
      </c>
      <c r="K18" s="35">
        <f>PPA!K$5</f>
        <v>7.637661246199368</v>
      </c>
      <c r="L18" s="35">
        <f>PPA!L$5</f>
        <v>9.4135839869399636</v>
      </c>
      <c r="M18" s="35">
        <f>PPA!M$5</f>
        <v>3.5215377349747756</v>
      </c>
      <c r="N18" s="35">
        <f>PPA!N$5</f>
        <v>53.525138522894309</v>
      </c>
      <c r="O18" s="35">
        <f>PPA!O$5</f>
        <v>3.6212448365455003</v>
      </c>
      <c r="P18" s="35">
        <f>PPA!P$5</f>
        <v>4.2410178367672096</v>
      </c>
      <c r="Q18" s="35">
        <f>PPA!Q$5</f>
        <v>4.4208745915282996</v>
      </c>
    </row>
    <row r="19" spans="1:17" x14ac:dyDescent="0.25">
      <c r="A19" s="21" t="s">
        <v>56</v>
      </c>
      <c r="B19" s="35">
        <f>PPA!B$6</f>
        <v>1767.8475307042213</v>
      </c>
      <c r="C19" s="35">
        <f>PPA!C$6</f>
        <v>1870.0825433166278</v>
      </c>
      <c r="D19" s="35">
        <f>PPA!D$6</f>
        <v>1868.4548839167403</v>
      </c>
      <c r="E19" s="35">
        <f>PPA!E$6</f>
        <v>1792.7855482590367</v>
      </c>
      <c r="F19" s="35">
        <f>PPA!F$6</f>
        <v>1835.5035405467165</v>
      </c>
      <c r="G19" s="35">
        <f>PPA!G$6</f>
        <v>1749.2245064006081</v>
      </c>
      <c r="H19" s="35">
        <f>PPA!H$6</f>
        <v>1783.1838440914075</v>
      </c>
      <c r="I19" s="35">
        <f>PPA!I$6</f>
        <v>1868.4549806978546</v>
      </c>
      <c r="J19" s="35">
        <f>PPA!J$6</f>
        <v>1716.9887748461106</v>
      </c>
      <c r="K19" s="35">
        <f>PPA!K$6</f>
        <v>1566.9749860587131</v>
      </c>
      <c r="L19" s="35">
        <f>PPA!L$6</f>
        <v>1570.58641601306</v>
      </c>
      <c r="M19" s="35">
        <f>PPA!M$6</f>
        <v>1581.2740176429381</v>
      </c>
      <c r="N19" s="35">
        <f>PPA!N$6</f>
        <v>1400.3581177031122</v>
      </c>
      <c r="O19" s="35">
        <f>PPA!O$6</f>
        <v>1385.946727626344</v>
      </c>
      <c r="P19" s="35">
        <f>PPA!P$6</f>
        <v>1485.946624557311</v>
      </c>
      <c r="Q19" s="35">
        <f>PPA!Q$6</f>
        <v>1473.8315714028531</v>
      </c>
    </row>
    <row r="20" spans="1:17" x14ac:dyDescent="0.25">
      <c r="A20" s="21" t="s">
        <v>55</v>
      </c>
      <c r="B20" s="35">
        <f>PPA!B$7</f>
        <v>3239.6215533003642</v>
      </c>
      <c r="C20" s="35">
        <f>PPA!C$7</f>
        <v>3126.408425646986</v>
      </c>
      <c r="D20" s="35">
        <f>PPA!D$7</f>
        <v>2821.6923305215341</v>
      </c>
      <c r="E20" s="35">
        <f>PPA!E$7</f>
        <v>2536.9317864600198</v>
      </c>
      <c r="F20" s="35">
        <f>PPA!F$7</f>
        <v>2515.8205131036921</v>
      </c>
      <c r="G20" s="35">
        <f>PPA!G$7</f>
        <v>2595.9233264267814</v>
      </c>
      <c r="H20" s="35">
        <f>PPA!H$7</f>
        <v>2445.3242436432151</v>
      </c>
      <c r="I20" s="35">
        <f>PPA!I$7</f>
        <v>2478.0208969752198</v>
      </c>
      <c r="J20" s="35">
        <f>PPA!J$7</f>
        <v>2372.153769831225</v>
      </c>
      <c r="K20" s="35">
        <f>PPA!K$7</f>
        <v>2244.9823082893981</v>
      </c>
      <c r="L20" s="35">
        <f>PPA!L$7</f>
        <v>1958</v>
      </c>
      <c r="M20" s="35">
        <f>PPA!M$7</f>
        <v>1848.5950677485116</v>
      </c>
      <c r="N20" s="35">
        <f>PPA!N$7</f>
        <v>1670.4400039373952</v>
      </c>
      <c r="O20" s="35">
        <f>PPA!O$7</f>
        <v>1524.515460288279</v>
      </c>
      <c r="P20" s="35">
        <f>PPA!P$7</f>
        <v>1365.0275254475939</v>
      </c>
      <c r="Q20" s="35">
        <f>PPA!Q$7</f>
        <v>1271.9170783686911</v>
      </c>
    </row>
    <row r="21" spans="1:17" x14ac:dyDescent="0.25">
      <c r="A21" s="20" t="s">
        <v>54</v>
      </c>
      <c r="B21" s="36">
        <f>FBT!B$3</f>
        <v>12944.987790062707</v>
      </c>
      <c r="C21" s="36">
        <f>FBT!C$3</f>
        <v>13095.096899684513</v>
      </c>
      <c r="D21" s="36">
        <f>FBT!D$3</f>
        <v>13117.673245288619</v>
      </c>
      <c r="E21" s="36">
        <f>FBT!E$3</f>
        <v>13064.3054144288</v>
      </c>
      <c r="F21" s="36">
        <f>FBT!F$3</f>
        <v>13109.213999359448</v>
      </c>
      <c r="G21" s="36">
        <f>FBT!G$3</f>
        <v>13211.763557271946</v>
      </c>
      <c r="H21" s="36">
        <f>FBT!H$3</f>
        <v>11844.473143776597</v>
      </c>
      <c r="I21" s="36">
        <f>FBT!I$3</f>
        <v>12042.166740879578</v>
      </c>
      <c r="J21" s="36">
        <f>FBT!J$3</f>
        <v>11274.564396432152</v>
      </c>
      <c r="K21" s="36">
        <f>FBT!K$3</f>
        <v>11758.183046200063</v>
      </c>
      <c r="L21" s="36">
        <f>FBT!L$3</f>
        <v>11507</v>
      </c>
      <c r="M21" s="36">
        <f>FBT!M$3</f>
        <v>11834.006155321957</v>
      </c>
      <c r="N21" s="36">
        <f>FBT!N$3</f>
        <v>12618.367949601337</v>
      </c>
      <c r="O21" s="36">
        <f>FBT!O$3</f>
        <v>12896.286010443762</v>
      </c>
      <c r="P21" s="36">
        <f>FBT!P$3</f>
        <v>13534.8932716659</v>
      </c>
      <c r="Q21" s="36">
        <f>FBT!Q$3</f>
        <v>13693.693693693693</v>
      </c>
    </row>
    <row r="22" spans="1:17" x14ac:dyDescent="0.25">
      <c r="A22" s="18" t="s">
        <v>53</v>
      </c>
      <c r="B22" s="35">
        <f>TRE!B$3</f>
        <v>3807.7824545041785</v>
      </c>
      <c r="C22" s="35">
        <f>TRE!C$3</f>
        <v>4177.2422136300029</v>
      </c>
      <c r="D22" s="35">
        <f>TRE!D$3</f>
        <v>4038.4900749940075</v>
      </c>
      <c r="E22" s="35">
        <f>TRE!E$3</f>
        <v>3963.9559163437812</v>
      </c>
      <c r="F22" s="35">
        <f>TRE!F$3</f>
        <v>4155.8527615492512</v>
      </c>
      <c r="G22" s="35">
        <f>TRE!G$3</f>
        <v>3955.1761170714772</v>
      </c>
      <c r="H22" s="35">
        <f>TRE!H$3</f>
        <v>3893.4643152033536</v>
      </c>
      <c r="I22" s="35">
        <f>TRE!I$3</f>
        <v>4506.6222079549334</v>
      </c>
      <c r="J22" s="35">
        <f>TRE!J$3</f>
        <v>4661.2872199329759</v>
      </c>
      <c r="K22" s="35">
        <f>TRE!K$3</f>
        <v>3170.3948628514399</v>
      </c>
      <c r="L22" s="35">
        <f>TRE!L$3</f>
        <v>3720</v>
      </c>
      <c r="M22" s="35">
        <f>TRE!M$3</f>
        <v>3762.1407730125106</v>
      </c>
      <c r="N22" s="35">
        <f>TRE!N$3</f>
        <v>3356.629589526528</v>
      </c>
      <c r="O22" s="35">
        <f>TRE!O$3</f>
        <v>3517.435606579179</v>
      </c>
      <c r="P22" s="35">
        <f>TRE!P$3</f>
        <v>3658.9777938573761</v>
      </c>
      <c r="Q22" s="35">
        <f>TRE!Q$3</f>
        <v>4189.673544512254</v>
      </c>
    </row>
    <row r="23" spans="1:17" x14ac:dyDescent="0.25">
      <c r="A23" s="18" t="s">
        <v>52</v>
      </c>
      <c r="B23" s="35">
        <f>MAE!B$3</f>
        <v>22471.193137892529</v>
      </c>
      <c r="C23" s="35">
        <f>MAE!C$3</f>
        <v>20907.559835851698</v>
      </c>
      <c r="D23" s="35">
        <f>MAE!D$3</f>
        <v>18242.834476697066</v>
      </c>
      <c r="E23" s="35">
        <f>MAE!E$3</f>
        <v>17468.204607121719</v>
      </c>
      <c r="F23" s="35">
        <f>MAE!F$3</f>
        <v>18390.449159000298</v>
      </c>
      <c r="G23" s="35">
        <f>MAE!G$3</f>
        <v>19648.959135632384</v>
      </c>
      <c r="H23" s="35">
        <f>MAE!H$3</f>
        <v>20880.52844409629</v>
      </c>
      <c r="I23" s="35">
        <f>MAE!I$3</f>
        <v>21978.067495780218</v>
      </c>
      <c r="J23" s="35">
        <f>MAE!J$3</f>
        <v>21218.778791345638</v>
      </c>
      <c r="K23" s="35">
        <f>MAE!K$3</f>
        <v>18454.823133297716</v>
      </c>
      <c r="L23" s="35">
        <f>MAE!L$3</f>
        <v>20257</v>
      </c>
      <c r="M23" s="35">
        <f>MAE!M$3</f>
        <v>21525.640513209961</v>
      </c>
      <c r="N23" s="35">
        <f>MAE!N$3</f>
        <v>19979.328674082091</v>
      </c>
      <c r="O23" s="35">
        <f>MAE!O$3</f>
        <v>19829.457667559796</v>
      </c>
      <c r="P23" s="35">
        <f>MAE!P$3</f>
        <v>20765.8234655663</v>
      </c>
      <c r="Q23" s="35">
        <f>MAE!Q$3</f>
        <v>21372.66298556621</v>
      </c>
    </row>
    <row r="24" spans="1:17" x14ac:dyDescent="0.25">
      <c r="A24" s="18" t="s">
        <v>51</v>
      </c>
      <c r="B24" s="35">
        <f>TEL!B$3</f>
        <v>1542.5016259464235</v>
      </c>
      <c r="C24" s="35">
        <f>TEL!C$3</f>
        <v>1420.8790948122496</v>
      </c>
      <c r="D24" s="35">
        <f>TEL!D$3</f>
        <v>1357.1974842192976</v>
      </c>
      <c r="E24" s="35">
        <f>TEL!E$3</f>
        <v>1303.0807195417444</v>
      </c>
      <c r="F24" s="35">
        <f>TEL!F$3</f>
        <v>1126.486796912101</v>
      </c>
      <c r="G24" s="35">
        <f>TEL!G$3</f>
        <v>1118.4274757818687</v>
      </c>
      <c r="H24" s="35">
        <f>TEL!H$3</f>
        <v>1113.6281836851354</v>
      </c>
      <c r="I24" s="35">
        <f>TEL!I$3</f>
        <v>1183.6096469881638</v>
      </c>
      <c r="J24" s="35">
        <f>TEL!J$3</f>
        <v>1129.8863026596875</v>
      </c>
      <c r="K24" s="35">
        <f>TEL!K$3</f>
        <v>1012.1069768848477</v>
      </c>
      <c r="L24" s="35">
        <f>TEL!L$3</f>
        <v>1033</v>
      </c>
      <c r="M24" s="35">
        <f>TEL!M$3</f>
        <v>1124.145649306527</v>
      </c>
      <c r="N24" s="35">
        <f>TEL!N$3</f>
        <v>1060.143714932572</v>
      </c>
      <c r="O24" s="35">
        <f>TEL!O$3</f>
        <v>1067.8453384443878</v>
      </c>
      <c r="P24" s="35">
        <f>TEL!P$3</f>
        <v>1079.5060086634269</v>
      </c>
      <c r="Q24" s="35">
        <f>TEL!Q$3</f>
        <v>1077.2062384965611</v>
      </c>
    </row>
    <row r="25" spans="1:17" x14ac:dyDescent="0.25">
      <c r="A25" s="18" t="s">
        <v>50</v>
      </c>
      <c r="B25" s="35">
        <f>WWP!B$3</f>
        <v>1178.0442012001326</v>
      </c>
      <c r="C25" s="35">
        <f>WWP!C$3</f>
        <v>1280.9260621011933</v>
      </c>
      <c r="D25" s="35">
        <f>WWP!D$3</f>
        <v>1050.1443948542924</v>
      </c>
      <c r="E25" s="35">
        <f>WWP!E$3</f>
        <v>1103.2080127739875</v>
      </c>
      <c r="F25" s="35">
        <f>WWP!F$3</f>
        <v>1094.4592311175411</v>
      </c>
      <c r="G25" s="35">
        <f>WWP!G$3</f>
        <v>1064.1875400019526</v>
      </c>
      <c r="H25" s="35">
        <f>WWP!H$3</f>
        <v>1046.937522494866</v>
      </c>
      <c r="I25" s="35">
        <f>WWP!I$3</f>
        <v>1097.6607399890233</v>
      </c>
      <c r="J25" s="35">
        <f>WWP!J$3</f>
        <v>1140.0107318949895</v>
      </c>
      <c r="K25" s="35">
        <f>WWP!K$3</f>
        <v>1009.0827528503312</v>
      </c>
      <c r="L25" s="35">
        <f>WWP!L$3</f>
        <v>878</v>
      </c>
      <c r="M25" s="35">
        <f>WWP!M$3</f>
        <v>941.28462368599867</v>
      </c>
      <c r="N25" s="35">
        <f>WWP!N$3</f>
        <v>849.49306034058463</v>
      </c>
      <c r="O25" s="35">
        <f>WWP!O$3</f>
        <v>749.05634546556882</v>
      </c>
      <c r="P25" s="35">
        <f>WWP!P$3</f>
        <v>802.78481260205922</v>
      </c>
      <c r="Q25" s="35">
        <f>WWP!Q$3</f>
        <v>894.11992637799085</v>
      </c>
    </row>
    <row r="26" spans="1:17" x14ac:dyDescent="0.25">
      <c r="A26" s="16" t="s">
        <v>49</v>
      </c>
      <c r="B26" s="34">
        <f>OIS!B$3</f>
        <v>8928.5933415960044</v>
      </c>
      <c r="C26" s="34">
        <f>OIS!C$3</f>
        <v>8805.1806342956097</v>
      </c>
      <c r="D26" s="34">
        <f>OIS!D$3</f>
        <v>8660.266873651648</v>
      </c>
      <c r="E26" s="34">
        <f>OIS!E$3</f>
        <v>8491.798519378719</v>
      </c>
      <c r="F26" s="34">
        <f>OIS!F$3</f>
        <v>8337.1066959700493</v>
      </c>
      <c r="G26" s="34">
        <f>OIS!G$3</f>
        <v>8381.154876712626</v>
      </c>
      <c r="H26" s="34">
        <f>OIS!H$3</f>
        <v>8385.0274172718237</v>
      </c>
      <c r="I26" s="34">
        <f>OIS!I$3</f>
        <v>8516.1904959148378</v>
      </c>
      <c r="J26" s="34">
        <f>OIS!J$3</f>
        <v>8473.1348270241269</v>
      </c>
      <c r="K26" s="34">
        <f>OIS!K$3</f>
        <v>8165.4048931944881</v>
      </c>
      <c r="L26" s="34">
        <f>OIS!L$3</f>
        <v>7875</v>
      </c>
      <c r="M26" s="34">
        <f>OIS!M$3</f>
        <v>7899.9960030376915</v>
      </c>
      <c r="N26" s="34">
        <f>OIS!N$3</f>
        <v>7819.6672900876065</v>
      </c>
      <c r="O26" s="34">
        <f>OIS!O$3</f>
        <v>7615.7321390154702</v>
      </c>
      <c r="P26" s="34">
        <f>OIS!P$3</f>
        <v>7912.4661432105513</v>
      </c>
      <c r="Q26" s="34">
        <f>OIS!Q$3</f>
        <v>7890.1482127288582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16507.223999349357</v>
      </c>
      <c r="C29" s="38">
        <f>ISI!C25+NFM!C43+CHI!C32+NMM!C31+PPA!C32+FBT!C12+TRE!C12+MAE!C12+TEL!C12+WWP!C12+OIS!C12</f>
        <v>16534.42166</v>
      </c>
      <c r="D29" s="38">
        <f>ISI!D25+NFM!D43+CHI!D32+NMM!D31+PPA!D32+FBT!D12+TRE!D12+MAE!D12+TEL!D12+WWP!D12+OIS!D12</f>
        <v>16870.767810000023</v>
      </c>
      <c r="E29" s="38">
        <f>ISI!E25+NFM!E43+CHI!E32+NMM!E31+PPA!E32+FBT!E12+TRE!E12+MAE!E12+TEL!E12+WWP!E12+OIS!E12</f>
        <v>17043.548880000002</v>
      </c>
      <c r="F29" s="38">
        <f>ISI!F25+NFM!F43+CHI!F32+NMM!F31+PPA!F32+FBT!F12+TRE!F12+MAE!F12+TEL!F12+WWP!F12+OIS!F12</f>
        <v>17283.901559999988</v>
      </c>
      <c r="G29" s="38">
        <f>ISI!G25+NFM!G43+CHI!G32+NMM!G31+PPA!G32+FBT!G12+TRE!G12+MAE!G12+TEL!G12+WWP!G12+OIS!G12</f>
        <v>17018.473495999344</v>
      </c>
      <c r="H29" s="38">
        <f>ISI!H25+NFM!H43+CHI!H32+NMM!H31+PPA!H32+FBT!H12+TRE!H12+MAE!H12+TEL!H12+WWP!H12+OIS!H12</f>
        <v>16501.934829999998</v>
      </c>
      <c r="I29" s="38">
        <f>ISI!I25+NFM!I43+CHI!I32+NMM!I31+PPA!I32+FBT!I12+TRE!I12+MAE!I12+TEL!I12+WWP!I12+OIS!I12</f>
        <v>16782.177180000013</v>
      </c>
      <c r="J29" s="38">
        <f>ISI!J25+NFM!J43+CHI!J32+NMM!J31+PPA!J32+FBT!J12+TRE!J12+MAE!J12+TEL!J12+WWP!J12+OIS!J12</f>
        <v>16121.07865000001</v>
      </c>
      <c r="K29" s="38">
        <f>ISI!K25+NFM!K43+CHI!K32+NMM!K31+PPA!K32+FBT!K12+TRE!K12+MAE!K12+TEL!K12+WWP!K12+OIS!K12</f>
        <v>14340.586240000002</v>
      </c>
      <c r="L29" s="38">
        <f>ISI!L25+NFM!L43+CHI!L32+NMM!L31+PPA!L32+FBT!L12+TRE!L12+MAE!L12+TEL!L12+WWP!L12+OIS!L12</f>
        <v>15432.870294516397</v>
      </c>
      <c r="M29" s="38">
        <f>ISI!M25+NFM!M43+CHI!M32+NMM!M31+PPA!M32+FBT!M12+TRE!M12+MAE!M12+TEL!M12+WWP!M12+OIS!M12</f>
        <v>15206.659445832989</v>
      </c>
      <c r="N29" s="38">
        <f>ISI!N25+NFM!N43+CHI!N32+NMM!N31+PPA!N32+FBT!N12+TRE!N12+MAE!N12+TEL!N12+WWP!N12+OIS!N12</f>
        <v>14793.793982912432</v>
      </c>
      <c r="O29" s="38">
        <f>ISI!O25+NFM!O43+CHI!O32+NMM!O31+PPA!O32+FBT!O12+TRE!O12+MAE!O12+TEL!O12+WWP!O12+OIS!O12</f>
        <v>14528.260196864108</v>
      </c>
      <c r="P29" s="38">
        <f>ISI!P25+NFM!P43+CHI!P32+NMM!P31+PPA!P32+FBT!P12+TRE!P12+MAE!P12+TEL!P12+WWP!P12+OIS!P12</f>
        <v>14319.054925917322</v>
      </c>
      <c r="Q29" s="38">
        <f>ISI!Q25+NFM!Q43+CHI!Q32+NMM!Q31+PPA!Q32+FBT!Q12+TRE!Q12+MAE!Q12+TEL!Q12+WWP!Q12+OIS!Q12</f>
        <v>14265.729841505463</v>
      </c>
    </row>
    <row r="30" spans="1:17" x14ac:dyDescent="0.25">
      <c r="A30" s="69" t="s">
        <v>33</v>
      </c>
      <c r="B30" s="68">
        <f t="shared" ref="B30:Q30" si="0">B31+B32</f>
        <v>1373.8196673334737</v>
      </c>
      <c r="C30" s="68">
        <f t="shared" si="0"/>
        <v>1455.92064</v>
      </c>
      <c r="D30" s="68">
        <f t="shared" si="0"/>
        <v>1477.4748900000232</v>
      </c>
      <c r="E30" s="68">
        <f t="shared" si="0"/>
        <v>1557.19659</v>
      </c>
      <c r="F30" s="68">
        <f t="shared" si="0"/>
        <v>1563.0036499999853</v>
      </c>
      <c r="G30" s="68">
        <f t="shared" si="0"/>
        <v>1547.4010608170388</v>
      </c>
      <c r="H30" s="68">
        <f t="shared" si="0"/>
        <v>1389.0957800000006</v>
      </c>
      <c r="I30" s="68">
        <f t="shared" si="0"/>
        <v>1636.1863200000093</v>
      </c>
      <c r="J30" s="68">
        <f t="shared" si="0"/>
        <v>1476.7074800000046</v>
      </c>
      <c r="K30" s="68">
        <f t="shared" si="0"/>
        <v>1209.6623400000012</v>
      </c>
      <c r="L30" s="68">
        <f t="shared" si="0"/>
        <v>1349.8132539612311</v>
      </c>
      <c r="M30" s="68">
        <f t="shared" si="0"/>
        <v>1504.2776756700184</v>
      </c>
      <c r="N30" s="68">
        <f t="shared" si="0"/>
        <v>1584.0891701579508</v>
      </c>
      <c r="O30" s="68">
        <f t="shared" si="0"/>
        <v>1460.4096531411606</v>
      </c>
      <c r="P30" s="68">
        <f t="shared" si="0"/>
        <v>1502.8912963688797</v>
      </c>
      <c r="Q30" s="68">
        <f t="shared" si="0"/>
        <v>1530.0945872063571</v>
      </c>
    </row>
    <row r="31" spans="1:17" x14ac:dyDescent="0.25">
      <c r="A31" s="53" t="s">
        <v>48</v>
      </c>
      <c r="B31" s="51">
        <f>ISI!B27+NFM!B44+CHI!B33+NMM!B32+PPA!B33+FBT!B13+TRE!B13+MAE!B13+TEL!B13+WWP!B13+OIS!B13</f>
        <v>805.86665550707914</v>
      </c>
      <c r="C31" s="51">
        <f>ISI!C27+NFM!C44+CHI!C33+NMM!C32+PPA!C33+FBT!C13+TRE!C13+MAE!C13+TEL!C13+WWP!C13+OIS!C13</f>
        <v>916.71648000000005</v>
      </c>
      <c r="D31" s="51">
        <f>ISI!D27+NFM!D44+CHI!D33+NMM!D32+PPA!D33+FBT!D13+TRE!D13+MAE!D13+TEL!D13+WWP!D13+OIS!D13</f>
        <v>929.50894000002302</v>
      </c>
      <c r="E31" s="51">
        <f>ISI!E27+NFM!E44+CHI!E33+NMM!E32+PPA!E33+FBT!E13+TRE!E13+MAE!E13+TEL!E13+WWP!E13+OIS!E13</f>
        <v>981.66529000000003</v>
      </c>
      <c r="F31" s="51">
        <f>ISI!F27+NFM!F44+CHI!F33+NMM!F32+PPA!F33+FBT!F13+TRE!F13+MAE!F13+TEL!F13+WWP!F13+OIS!F13</f>
        <v>1066.1856599999853</v>
      </c>
      <c r="G31" s="51">
        <f>ISI!G27+NFM!G44+CHI!G33+NMM!G32+PPA!G33+FBT!G13+TRE!G13+MAE!G13+TEL!G13+WWP!G13+OIS!G13</f>
        <v>1105.8163903279269</v>
      </c>
      <c r="H31" s="51">
        <f>ISI!H27+NFM!H44+CHI!H33+NMM!H32+PPA!H33+FBT!H13+TRE!H13+MAE!H13+TEL!H13+WWP!H13+OIS!H13</f>
        <v>972.20978000000059</v>
      </c>
      <c r="I31" s="51">
        <f>ISI!I27+NFM!I44+CHI!I33+NMM!I32+PPA!I33+FBT!I13+TRE!I13+MAE!I13+TEL!I13+WWP!I13+OIS!I13</f>
        <v>1201.9045500000093</v>
      </c>
      <c r="J31" s="51">
        <f>ISI!J27+NFM!J44+CHI!J33+NMM!J32+PPA!J33+FBT!J13+TRE!J13+MAE!J13+TEL!J13+WWP!J13+OIS!J13</f>
        <v>1022.6818300000047</v>
      </c>
      <c r="K31" s="51">
        <f>ISI!K27+NFM!K44+CHI!K33+NMM!K32+PPA!K33+FBT!K13+TRE!K13+MAE!K13+TEL!K13+WWP!K13+OIS!K13</f>
        <v>736.09130000000107</v>
      </c>
      <c r="L31" s="51">
        <f>ISI!L27+NFM!L44+CHI!L33+NMM!L32+PPA!L33+FBT!L13+TRE!L13+MAE!L13+TEL!L13+WWP!L13+OIS!L13</f>
        <v>795.90669202878314</v>
      </c>
      <c r="M31" s="51">
        <f>ISI!M27+NFM!M44+CHI!M33+NMM!M32+PPA!M33+FBT!M13+TRE!M13+MAE!M13+TEL!M13+WWP!M13+OIS!M13</f>
        <v>971.95743437710098</v>
      </c>
      <c r="N31" s="51">
        <f>ISI!N27+NFM!N44+CHI!N33+NMM!N32+PPA!N33+FBT!N13+TRE!N13+MAE!N13+TEL!N13+WWP!N13+OIS!N13</f>
        <v>1079.919324628403</v>
      </c>
      <c r="O31" s="51">
        <f>ISI!O27+NFM!O44+CHI!O33+NMM!O32+PPA!O33+FBT!O13+TRE!O13+MAE!O13+TEL!O13+WWP!O13+OIS!O13</f>
        <v>961.74593250079238</v>
      </c>
      <c r="P31" s="51">
        <f>ISI!P27+NFM!P44+CHI!P33+NMM!P32+PPA!P33+FBT!P13+TRE!P13+MAE!P13+TEL!P13+WWP!P13+OIS!P13</f>
        <v>1030.964068506164</v>
      </c>
      <c r="Q31" s="51">
        <f>ISI!Q27+NFM!Q44+CHI!Q33+NMM!Q32+PPA!Q33+FBT!Q13+TRE!Q13+MAE!Q13+TEL!Q13+WWP!Q13+OIS!Q13</f>
        <v>1096.9706117329092</v>
      </c>
    </row>
    <row r="32" spans="1:17" x14ac:dyDescent="0.25">
      <c r="A32" s="53" t="s">
        <v>47</v>
      </c>
      <c r="B32" s="51">
        <f>ISI!B28</f>
        <v>567.95301182639446</v>
      </c>
      <c r="C32" s="51">
        <f>ISI!C28</f>
        <v>539.20416</v>
      </c>
      <c r="D32" s="51">
        <f>ISI!D28</f>
        <v>547.96595000000002</v>
      </c>
      <c r="E32" s="51">
        <f>ISI!E28</f>
        <v>575.53129999999999</v>
      </c>
      <c r="F32" s="51">
        <f>ISI!F28</f>
        <v>496.81799000000001</v>
      </c>
      <c r="G32" s="51">
        <f>ISI!G28</f>
        <v>441.584670489112</v>
      </c>
      <c r="H32" s="51">
        <f>ISI!H28</f>
        <v>416.88600000000002</v>
      </c>
      <c r="I32" s="51">
        <f>ISI!I28</f>
        <v>434.28176999999999</v>
      </c>
      <c r="J32" s="51">
        <f>ISI!J28</f>
        <v>454.02564999999998</v>
      </c>
      <c r="K32" s="51">
        <f>ISI!K28</f>
        <v>473.57104000000004</v>
      </c>
      <c r="L32" s="51">
        <f>ISI!L28</f>
        <v>553.90656193244808</v>
      </c>
      <c r="M32" s="51">
        <f>ISI!M28</f>
        <v>532.32024129291744</v>
      </c>
      <c r="N32" s="51">
        <f>ISI!N28</f>
        <v>504.16984552954762</v>
      </c>
      <c r="O32" s="51">
        <f>ISI!O28</f>
        <v>498.66372064036824</v>
      </c>
      <c r="P32" s="51">
        <f>ISI!P28</f>
        <v>471.92722786271571</v>
      </c>
      <c r="Q32" s="51">
        <f>ISI!Q28</f>
        <v>433.12397547344784</v>
      </c>
    </row>
    <row r="33" spans="1:17" x14ac:dyDescent="0.25">
      <c r="A33" s="67" t="s">
        <v>32</v>
      </c>
      <c r="B33" s="66">
        <f t="shared" ref="B33:Q33" si="1">SUM(B34:B38)</f>
        <v>2308.4125451632954</v>
      </c>
      <c r="C33" s="66">
        <f t="shared" si="1"/>
        <v>2503.2589600000015</v>
      </c>
      <c r="D33" s="66">
        <f t="shared" si="1"/>
        <v>2759.8407400000001</v>
      </c>
      <c r="E33" s="66">
        <f t="shared" si="1"/>
        <v>2901.2644700000005</v>
      </c>
      <c r="F33" s="66">
        <f t="shared" si="1"/>
        <v>2799.3153300000008</v>
      </c>
      <c r="G33" s="66">
        <f t="shared" si="1"/>
        <v>2590.9094975473877</v>
      </c>
      <c r="H33" s="66">
        <f t="shared" si="1"/>
        <v>3083.6092599999993</v>
      </c>
      <c r="I33" s="66">
        <f t="shared" si="1"/>
        <v>3220.3442500000001</v>
      </c>
      <c r="J33" s="66">
        <f t="shared" si="1"/>
        <v>2863.7697400000006</v>
      </c>
      <c r="K33" s="66">
        <f t="shared" si="1"/>
        <v>2750.8025699999989</v>
      </c>
      <c r="L33" s="66">
        <f t="shared" si="1"/>
        <v>2876.4613702088354</v>
      </c>
      <c r="M33" s="66">
        <f t="shared" si="1"/>
        <v>2687.4345560127176</v>
      </c>
      <c r="N33" s="66">
        <f t="shared" si="1"/>
        <v>2800.8545069784518</v>
      </c>
      <c r="O33" s="66">
        <f t="shared" si="1"/>
        <v>2620.6899676569951</v>
      </c>
      <c r="P33" s="66">
        <f t="shared" si="1"/>
        <v>2730.4148893135412</v>
      </c>
      <c r="Q33" s="66">
        <f t="shared" si="1"/>
        <v>2565.767724657052</v>
      </c>
    </row>
    <row r="34" spans="1:17" x14ac:dyDescent="0.25">
      <c r="A34" s="53" t="s">
        <v>31</v>
      </c>
      <c r="B34" s="51">
        <f>ISI!B30+NFM!B46+CHI!B35+NMM!B34+PPA!B35+FBT!B15+TRE!B15+MAE!B15+TEL!B15+WWP!B15+OIS!B15</f>
        <v>1651.6132601539719</v>
      </c>
      <c r="C34" s="51">
        <f>ISI!C30+NFM!C46+CHI!C35+NMM!C34+PPA!C35+FBT!C15+TRE!C15+MAE!C15+TEL!C15+WWP!C15+OIS!C15</f>
        <v>1872.8714500000001</v>
      </c>
      <c r="D34" s="51">
        <f>ISI!D30+NFM!D46+CHI!D35+NMM!D34+PPA!D35+FBT!D15+TRE!D15+MAE!D15+TEL!D15+WWP!D15+OIS!D15</f>
        <v>2181.6327000000001</v>
      </c>
      <c r="E34" s="51">
        <f>ISI!E30+NFM!E46+CHI!E35+NMM!E34+PPA!E35+FBT!E15+TRE!E15+MAE!E15+TEL!E15+WWP!E15+OIS!E15</f>
        <v>2345.6999999999998</v>
      </c>
      <c r="F34" s="51">
        <f>ISI!F30+NFM!F46+CHI!F35+NMM!F34+PPA!F35+FBT!F15+TRE!F15+MAE!F15+TEL!F15+WWP!F15+OIS!F15</f>
        <v>2273.4310799999998</v>
      </c>
      <c r="G34" s="51">
        <f>ISI!G30+NFM!G46+CHI!G35+NMM!G34+PPA!G35+FBT!G15+TRE!G15+MAE!G15+TEL!G15+WWP!G15+OIS!G15</f>
        <v>2079.08187637336</v>
      </c>
      <c r="H34" s="51">
        <f>ISI!H30+NFM!H46+CHI!H35+NMM!H34+PPA!H35+FBT!H15+TRE!H15+MAE!H15+TEL!H15+WWP!H15+OIS!H15</f>
        <v>2520.6361499999998</v>
      </c>
      <c r="I34" s="51">
        <f>ISI!I30+NFM!I46+CHI!I35+NMM!I34+PPA!I35+FBT!I15+TRE!I15+MAE!I15+TEL!I15+WWP!I15+OIS!I15</f>
        <v>2682.5351599999999</v>
      </c>
      <c r="J34" s="51">
        <f>ISI!J30+NFM!J46+CHI!J35+NMM!J34+PPA!J35+FBT!J15+TRE!J15+MAE!J15+TEL!J15+WWP!J15+OIS!J15</f>
        <v>2314.4</v>
      </c>
      <c r="K34" s="51">
        <f>ISI!K30+NFM!K46+CHI!K35+NMM!K34+PPA!K35+FBT!K15+TRE!K15+MAE!K15+TEL!K15+WWP!K15+OIS!K15</f>
        <v>2251.8000000000002</v>
      </c>
      <c r="L34" s="51">
        <f>ISI!L30+NFM!L46+CHI!L35+NMM!L34+PPA!L35+FBT!L15+TRE!L15+MAE!L15+TEL!L15+WWP!L15+OIS!L15</f>
        <v>2430.9887673187127</v>
      </c>
      <c r="M34" s="51">
        <f>ISI!M30+NFM!M46+CHI!M35+NMM!M34+PPA!M35+FBT!M15+TRE!M15+MAE!M15+TEL!M15+WWP!M15+OIS!M15</f>
        <v>2215.0968828445057</v>
      </c>
      <c r="N34" s="51">
        <f>ISI!N30+NFM!N46+CHI!N35+NMM!N34+PPA!N35+FBT!N15+TRE!N15+MAE!N15+TEL!N15+WWP!N15+OIS!N15</f>
        <v>2357.6000764306864</v>
      </c>
      <c r="O34" s="51">
        <f>ISI!O30+NFM!O46+CHI!O35+NMM!O34+PPA!O35+FBT!O15+TRE!O15+MAE!O15+TEL!O15+WWP!O15+OIS!O15</f>
        <v>2150.3296073373499</v>
      </c>
      <c r="P34" s="51">
        <f>ISI!P30+NFM!P46+CHI!P35+NMM!P34+PPA!P35+FBT!P15+TRE!P15+MAE!P15+TEL!P15+WWP!P15+OIS!P15</f>
        <v>2203.2339734403367</v>
      </c>
      <c r="Q34" s="51">
        <f>ISI!Q30+NFM!Q46+CHI!Q35+NMM!Q34+PPA!Q35+FBT!Q15+TRE!Q15+MAE!Q15+TEL!Q15+WWP!Q15+OIS!Q15</f>
        <v>2086.6465147099607</v>
      </c>
    </row>
    <row r="35" spans="1:17" x14ac:dyDescent="0.25">
      <c r="A35" s="53" t="s">
        <v>30</v>
      </c>
      <c r="B35" s="51">
        <f>ISI!B31+NFM!B47+CHI!B36+NMM!B35+PPA!B36+FBT!B16+TRE!B16+MAE!B16+TEL!B16+WWP!B16+OIS!B16</f>
        <v>9.7209975464915033</v>
      </c>
      <c r="C35" s="51">
        <f>ISI!C31+NFM!C47+CHI!C36+NMM!C35+PPA!C36+FBT!C16+TRE!C16+MAE!C16+TEL!C16+WWP!C16+OIS!C16</f>
        <v>7.5989499999999452</v>
      </c>
      <c r="D35" s="51">
        <f>ISI!D31+NFM!D47+CHI!D36+NMM!D35+PPA!D36+FBT!D16+TRE!D16+MAE!D16+TEL!D16+WWP!D16+OIS!D16</f>
        <v>7.5990500000000329</v>
      </c>
      <c r="E35" s="51">
        <f>ISI!E31+NFM!E47+CHI!E36+NMM!E35+PPA!E36+FBT!E16+TRE!E16+MAE!E16+TEL!E16+WWP!E16+OIS!E16</f>
        <v>6.4998299999999753</v>
      </c>
      <c r="F35" s="51">
        <f>ISI!F31+NFM!F47+CHI!F36+NMM!F35+PPA!F36+FBT!F16+TRE!F16+MAE!F16+TEL!F16+WWP!F16+OIS!F16</f>
        <v>6.4990799999999354</v>
      </c>
      <c r="G35" s="51">
        <f>ISI!G31+NFM!G47+CHI!G36+NMM!G35+PPA!G36+FBT!G16+TRE!G16+MAE!G16+TEL!G16+WWP!G16+OIS!G16</f>
        <v>7.5477142371383934</v>
      </c>
      <c r="H35" s="51">
        <f>ISI!H31+NFM!H47+CHI!H36+NMM!H35+PPA!H36+FBT!H16+TRE!H16+MAE!H16+TEL!H16+WWP!H16+OIS!H16</f>
        <v>6.5</v>
      </c>
      <c r="I35" s="51">
        <f>ISI!I31+NFM!I47+CHI!I36+NMM!I35+PPA!I36+FBT!I16+TRE!I16+MAE!I16+TEL!I16+WWP!I16+OIS!I16</f>
        <v>14.00060000000002</v>
      </c>
      <c r="J35" s="51">
        <f>ISI!J31+NFM!J47+CHI!J36+NMM!J35+PPA!J36+FBT!J16+TRE!J16+MAE!J16+TEL!J16+WWP!J16+OIS!J16</f>
        <v>14.000959999999964</v>
      </c>
      <c r="K35" s="51">
        <f>ISI!K31+NFM!K47+CHI!K36+NMM!K35+PPA!K36+FBT!K16+TRE!K16+MAE!K16+TEL!K16+WWP!K16+OIS!K16</f>
        <v>11.899969999999996</v>
      </c>
      <c r="L35" s="51">
        <f>ISI!L31+NFM!L47+CHI!L36+NMM!L35+PPA!L36+FBT!L16+TRE!L16+MAE!L16+TEL!L16+WWP!L16+OIS!L16</f>
        <v>14.043806514587741</v>
      </c>
      <c r="M35" s="51">
        <f>ISI!M31+NFM!M47+CHI!M36+NMM!M35+PPA!M36+FBT!M16+TRE!M16+MAE!M16+TEL!M16+WWP!M16+OIS!M16</f>
        <v>8.6461360078582175</v>
      </c>
      <c r="N35" s="51">
        <f>ISI!N31+NFM!N47+CHI!N36+NMM!N35+PPA!N36+FBT!N16+TRE!N16+MAE!N16+TEL!N16+WWP!N16+OIS!N16</f>
        <v>7.5480367849272056</v>
      </c>
      <c r="O35" s="51">
        <f>ISI!O31+NFM!O47+CHI!O36+NMM!O35+PPA!O36+FBT!O16+TRE!O16+MAE!O16+TEL!O16+WWP!O16+OIS!O16</f>
        <v>11.870658909545398</v>
      </c>
      <c r="P35" s="51">
        <f>ISI!P31+NFM!P47+CHI!P36+NMM!P35+PPA!P36+FBT!P16+TRE!P16+MAE!P16+TEL!P16+WWP!P16+OIS!P16</f>
        <v>15.117882747983572</v>
      </c>
      <c r="Q35" s="51">
        <f>ISI!Q31+NFM!Q47+CHI!Q36+NMM!Q35+PPA!Q36+FBT!Q16+TRE!Q16+MAE!Q16+TEL!Q16+WWP!Q16+OIS!Q16</f>
        <v>37.782775298085035</v>
      </c>
    </row>
    <row r="36" spans="1:17" x14ac:dyDescent="0.25">
      <c r="A36" s="53" t="s">
        <v>76</v>
      </c>
      <c r="B36" s="51">
        <f>ISI!B32+NFM!B48+CHI!B37+NMM!B36+PPA!B37+FBT!B17+TRE!B17+MAE!B17+TEL!B17+WWP!B17+OIS!B17</f>
        <v>500.76138469626858</v>
      </c>
      <c r="C36" s="51">
        <f>ISI!C32+NFM!C48+CHI!C37+NMM!C36+PPA!C37+FBT!C17+TRE!C17+MAE!C17+TEL!C17+WWP!C17+OIS!C17</f>
        <v>479.30077000000074</v>
      </c>
      <c r="D36" s="51">
        <f>ISI!D32+NFM!D48+CHI!D37+NMM!D36+PPA!D37+FBT!D17+TRE!D17+MAE!D17+TEL!D17+WWP!D17+OIS!D17</f>
        <v>455.9057700000003</v>
      </c>
      <c r="E36" s="51">
        <f>ISI!E32+NFM!E48+CHI!E37+NMM!E36+PPA!E37+FBT!E17+TRE!E17+MAE!E17+TEL!E17+WWP!E17+OIS!E17</f>
        <v>445.68331000000035</v>
      </c>
      <c r="F36" s="51">
        <f>ISI!F32+NFM!F48+CHI!F37+NMM!F36+PPA!F37+FBT!F17+TRE!F17+MAE!F17+TEL!F17+WWP!F17+OIS!F17</f>
        <v>463.01055000000093</v>
      </c>
      <c r="G36" s="51">
        <f>ISI!G32+NFM!G48+CHI!G37+NMM!G36+PPA!G37+FBT!G17+TRE!G17+MAE!G17+TEL!G17+WWP!G17+OIS!G17</f>
        <v>450.77821515407504</v>
      </c>
      <c r="H36" s="51">
        <f>ISI!H32+NFM!H48+CHI!H37+NMM!H36+PPA!H37+FBT!H17+TRE!H17+MAE!H17+TEL!H17+WWP!H17+OIS!H17</f>
        <v>460.99918999999954</v>
      </c>
      <c r="I36" s="51">
        <f>ISI!I32+NFM!I48+CHI!I37+NMM!I36+PPA!I37+FBT!I17+TRE!I17+MAE!I17+TEL!I17+WWP!I17+OIS!I17</f>
        <v>457.9067500000001</v>
      </c>
      <c r="J36" s="51">
        <f>ISI!J32+NFM!J48+CHI!J37+NMM!J36+PPA!J37+FBT!J17+TRE!J17+MAE!J17+TEL!J17+WWP!J17+OIS!J17</f>
        <v>463.00285000000076</v>
      </c>
      <c r="K36" s="51">
        <f>ISI!K32+NFM!K48+CHI!K37+NMM!K36+PPA!K37+FBT!K17+TRE!K17+MAE!K17+TEL!K17+WWP!K17+OIS!K17</f>
        <v>447.70266999999876</v>
      </c>
      <c r="L36" s="51">
        <f>ISI!L32+NFM!L48+CHI!L37+NMM!L36+PPA!L37+FBT!L17+TRE!L17+MAE!L17+TEL!L17+WWP!L17+OIS!L17</f>
        <v>386.52536401621273</v>
      </c>
      <c r="M36" s="51">
        <f>ISI!M32+NFM!M48+CHI!M37+NMM!M36+PPA!M37+FBT!M17+TRE!M17+MAE!M17+TEL!M17+WWP!M17+OIS!M17</f>
        <v>413.05634001164441</v>
      </c>
      <c r="N36" s="51">
        <f>ISI!N32+NFM!N48+CHI!N37+NMM!N36+PPA!N37+FBT!N17+TRE!N17+MAE!N17+TEL!N17+WWP!N17+OIS!N17</f>
        <v>393.66943037959209</v>
      </c>
      <c r="O36" s="51">
        <f>ISI!O32+NFM!O48+CHI!O37+NMM!O36+PPA!O37+FBT!O17+TRE!O17+MAE!O17+TEL!O17+WWP!O17+OIS!O17</f>
        <v>436.5158535519613</v>
      </c>
      <c r="P36" s="51">
        <f>ISI!P32+NFM!P48+CHI!P37+NMM!P36+PPA!P37+FBT!P17+TRE!P17+MAE!P17+TEL!P17+WWP!P17+OIS!P17</f>
        <v>452.82907507390337</v>
      </c>
      <c r="Q36" s="51">
        <f>ISI!Q32+NFM!Q48+CHI!Q37+NMM!Q36+PPA!Q37+FBT!Q17+TRE!Q17+MAE!Q17+TEL!Q17+WWP!Q17+OIS!Q17</f>
        <v>422.23074168065881</v>
      </c>
    </row>
    <row r="37" spans="1:17" x14ac:dyDescent="0.25">
      <c r="A37" s="53" t="s">
        <v>29</v>
      </c>
      <c r="B37" s="51">
        <f>ISI!B33+NFM!B49+CHI!B38+NMM!B37+PPA!B38+FBT!B18+TRE!B18+MAE!B18+TEL!B18+WWP!B18+OIS!B18</f>
        <v>37.259929832802854</v>
      </c>
      <c r="C37" s="51">
        <f>ISI!C33+NFM!C49+CHI!C38+NMM!C37+PPA!C38+FBT!C18+TRE!C18+MAE!C18+TEL!C18+WWP!C18+OIS!C18</f>
        <v>42.000160000000001</v>
      </c>
      <c r="D37" s="51">
        <f>ISI!D33+NFM!D49+CHI!D38+NMM!D37+PPA!D38+FBT!D18+TRE!D18+MAE!D18+TEL!D18+WWP!D18+OIS!D18</f>
        <v>14.301130000000008</v>
      </c>
      <c r="E37" s="51">
        <f>ISI!E33+NFM!E49+CHI!E38+NMM!E37+PPA!E38+FBT!E18+TRE!E18+MAE!E18+TEL!E18+WWP!E18+OIS!E18</f>
        <v>21.999560000000002</v>
      </c>
      <c r="F37" s="51">
        <f>ISI!F33+NFM!F49+CHI!F38+NMM!F37+PPA!F38+FBT!F18+TRE!F18+MAE!F18+TEL!F18+WWP!F18+OIS!F18</f>
        <v>18.174610000000001</v>
      </c>
      <c r="G37" s="51">
        <f>ISI!G33+NFM!G49+CHI!G38+NMM!G37+PPA!G38+FBT!G18+TRE!G18+MAE!G18+TEL!G18+WWP!G18+OIS!G18</f>
        <v>17.197017850990264</v>
      </c>
      <c r="H37" s="51">
        <f>ISI!H33+NFM!H49+CHI!H38+NMM!H37+PPA!H38+FBT!H18+TRE!H18+MAE!H18+TEL!H18+WWP!H18+OIS!H18</f>
        <v>22.900829999999992</v>
      </c>
      <c r="I37" s="51">
        <f>ISI!I33+NFM!I49+CHI!I38+NMM!I37+PPA!I38+FBT!I18+TRE!I18+MAE!I18+TEL!I18+WWP!I18+OIS!I18</f>
        <v>23.901960000000003</v>
      </c>
      <c r="J37" s="51">
        <f>ISI!J33+NFM!J49+CHI!J38+NMM!J37+PPA!J38+FBT!J18+TRE!J18+MAE!J18+TEL!J18+WWP!J18+OIS!J18</f>
        <v>26.766070000000006</v>
      </c>
      <c r="K37" s="51">
        <f>ISI!K33+NFM!K49+CHI!K38+NMM!K37+PPA!K38+FBT!K18+TRE!K18+MAE!K18+TEL!K18+WWP!K18+OIS!K18</f>
        <v>17.199920000000006</v>
      </c>
      <c r="L37" s="51">
        <f>ISI!L33+NFM!L49+CHI!L38+NMM!L37+PPA!L38+FBT!L18+TRE!L18+MAE!L18+TEL!L18+WWP!L18+OIS!L18</f>
        <v>16.241864158103425</v>
      </c>
      <c r="M37" s="51">
        <f>ISI!M33+NFM!M49+CHI!M38+NMM!M37+PPA!M38+FBT!M18+TRE!M18+MAE!M18+TEL!M18+WWP!M18+OIS!M18</f>
        <v>17.196804139183232</v>
      </c>
      <c r="N37" s="51">
        <f>ISI!N33+NFM!N49+CHI!N38+NMM!N37+PPA!N38+FBT!N18+TRE!N18+MAE!N18+TEL!N18+WWP!N18+OIS!N18</f>
        <v>12.420056140733884</v>
      </c>
      <c r="O37" s="51">
        <f>ISI!O33+NFM!O49+CHI!O38+NMM!O37+PPA!O38+FBT!O18+TRE!O18+MAE!O18+TEL!O18+WWP!O18+OIS!O18</f>
        <v>4.7769235623810573</v>
      </c>
      <c r="P37" s="51">
        <f>ISI!P33+NFM!P49+CHI!P38+NMM!P37+PPA!P38+FBT!P18+TRE!P18+MAE!P18+TEL!P18+WWP!P18+OIS!P18</f>
        <v>4.7770538301828296</v>
      </c>
      <c r="Q37" s="51">
        <f>ISI!Q33+NFM!Q49+CHI!Q38+NMM!Q37+PPA!Q38+FBT!Q18+TRE!Q18+MAE!Q18+TEL!Q18+WWP!Q18+OIS!Q18</f>
        <v>4.7769168589218829</v>
      </c>
    </row>
    <row r="38" spans="1:17" x14ac:dyDescent="0.25">
      <c r="A38" s="53" t="s">
        <v>28</v>
      </c>
      <c r="B38" s="51">
        <f>ISI!B34+NFM!B50+CHI!B39+NMM!B38+PPA!B39+FBT!B19+TRE!B19+MAE!B19+TEL!B19+WWP!B19+OIS!B19</f>
        <v>109.05697293376102</v>
      </c>
      <c r="C38" s="51">
        <f>ISI!C34+NFM!C50+CHI!C39+NMM!C38+PPA!C39+FBT!C19+TRE!C19+MAE!C19+TEL!C19+WWP!C19+OIS!C19</f>
        <v>101.48763000000037</v>
      </c>
      <c r="D38" s="51">
        <f>ISI!D34+NFM!D50+CHI!D39+NMM!D38+PPA!D39+FBT!D19+TRE!D19+MAE!D19+TEL!D19+WWP!D19+OIS!D19</f>
        <v>100.40209</v>
      </c>
      <c r="E38" s="51">
        <f>ISI!E34+NFM!E50+CHI!E39+NMM!E38+PPA!E39+FBT!E19+TRE!E19+MAE!E19+TEL!E19+WWP!E19+OIS!E19</f>
        <v>81.381770000000003</v>
      </c>
      <c r="F38" s="51">
        <f>ISI!F34+NFM!F50+CHI!F39+NMM!F38+PPA!F39+FBT!F19+TRE!F19+MAE!F19+TEL!F19+WWP!F19+OIS!F19</f>
        <v>38.200009999999999</v>
      </c>
      <c r="G38" s="51">
        <f>ISI!G34+NFM!G50+CHI!G39+NMM!G38+PPA!G39+FBT!G19+TRE!G19+MAE!G19+TEL!G19+WWP!G19+OIS!G19</f>
        <v>36.304673931824148</v>
      </c>
      <c r="H38" s="51">
        <f>ISI!H34+NFM!H50+CHI!H39+NMM!H38+PPA!H39+FBT!H19+TRE!H19+MAE!H19+TEL!H19+WWP!H19+OIS!H19</f>
        <v>72.573090000000008</v>
      </c>
      <c r="I38" s="51">
        <f>ISI!I34+NFM!I50+CHI!I39+NMM!I38+PPA!I39+FBT!I19+TRE!I19+MAE!I19+TEL!I19+WWP!I19+OIS!I19</f>
        <v>41.999780000000001</v>
      </c>
      <c r="J38" s="51">
        <f>ISI!J34+NFM!J50+CHI!J39+NMM!J38+PPA!J39+FBT!J19+TRE!J19+MAE!J19+TEL!J19+WWP!J19+OIS!J19</f>
        <v>45.599860000000007</v>
      </c>
      <c r="K38" s="51">
        <f>ISI!K34+NFM!K50+CHI!K39+NMM!K38+PPA!K39+FBT!K19+TRE!K19+MAE!K19+TEL!K19+WWP!K19+OIS!K19</f>
        <v>22.200009999999999</v>
      </c>
      <c r="L38" s="51">
        <f>ISI!L34+NFM!L50+CHI!L39+NMM!L38+PPA!L39+FBT!L19+TRE!L19+MAE!L19+TEL!L19+WWP!L19+OIS!L19</f>
        <v>28.661568201218859</v>
      </c>
      <c r="M38" s="51">
        <f>ISI!M34+NFM!M50+CHI!M39+NMM!M38+PPA!M39+FBT!M19+TRE!M19+MAE!M19+TEL!M19+WWP!M19+OIS!M19</f>
        <v>33.438393009525825</v>
      </c>
      <c r="N38" s="51">
        <f>ISI!N34+NFM!N50+CHI!N39+NMM!N38+PPA!N39+FBT!N19+TRE!N19+MAE!N19+TEL!N19+WWP!N19+OIS!N19</f>
        <v>29.616907242512134</v>
      </c>
      <c r="O38" s="51">
        <f>ISI!O34+NFM!O50+CHI!O39+NMM!O38+PPA!O39+FBT!O19+TRE!O19+MAE!O19+TEL!O19+WWP!O19+OIS!O19</f>
        <v>17.196924295757437</v>
      </c>
      <c r="P38" s="51">
        <f>ISI!P34+NFM!P50+CHI!P39+NMM!P38+PPA!P39+FBT!P19+TRE!P19+MAE!P19+TEL!P19+WWP!P19+OIS!P19</f>
        <v>54.456904221134671</v>
      </c>
      <c r="Q38" s="51">
        <f>ISI!Q34+NFM!Q50+CHI!Q39+NMM!Q38+PPA!Q39+FBT!Q19+TRE!Q19+MAE!Q19+TEL!Q19+WWP!Q19+OIS!Q19</f>
        <v>14.330776109425068</v>
      </c>
    </row>
    <row r="39" spans="1:17" x14ac:dyDescent="0.25">
      <c r="A39" s="67" t="s">
        <v>75</v>
      </c>
      <c r="B39" s="66">
        <f t="shared" ref="B39:Q39" si="2">B40+B41</f>
        <v>6360.6792745801358</v>
      </c>
      <c r="C39" s="66">
        <f t="shared" si="2"/>
        <v>6076.0930800000006</v>
      </c>
      <c r="D39" s="66">
        <f t="shared" si="2"/>
        <v>6007.0275800000009</v>
      </c>
      <c r="E39" s="66">
        <f t="shared" si="2"/>
        <v>5925.1026400000019</v>
      </c>
      <c r="F39" s="66">
        <f t="shared" si="2"/>
        <v>5999.8756599999997</v>
      </c>
      <c r="G39" s="66">
        <f t="shared" si="2"/>
        <v>6002.3338127514053</v>
      </c>
      <c r="H39" s="66">
        <f t="shared" si="2"/>
        <v>5780.89696</v>
      </c>
      <c r="I39" s="66">
        <f t="shared" si="2"/>
        <v>5631.3659299999999</v>
      </c>
      <c r="J39" s="66">
        <f t="shared" si="2"/>
        <v>5512.6658900000002</v>
      </c>
      <c r="K39" s="66">
        <f t="shared" si="2"/>
        <v>4940.374960000001</v>
      </c>
      <c r="L39" s="66">
        <f t="shared" si="2"/>
        <v>5438.9871529225511</v>
      </c>
      <c r="M39" s="66">
        <f t="shared" si="2"/>
        <v>5330.7540566818852</v>
      </c>
      <c r="N39" s="66">
        <f t="shared" si="2"/>
        <v>5154.9877397783366</v>
      </c>
      <c r="O39" s="66">
        <f t="shared" si="2"/>
        <v>5217.5724567907737</v>
      </c>
      <c r="P39" s="66">
        <f t="shared" si="2"/>
        <v>4979.5813061730832</v>
      </c>
      <c r="Q39" s="66">
        <f t="shared" si="2"/>
        <v>5130.7445616700561</v>
      </c>
    </row>
    <row r="40" spans="1:17" x14ac:dyDescent="0.25">
      <c r="A40" s="53" t="s">
        <v>66</v>
      </c>
      <c r="B40" s="51">
        <f>ISI!B36+NFM!B52+CHI!B41+NMM!B40+PPA!B41+FBT!B21+TRE!B21+MAE!B21+TEL!B21+WWP!B21+OIS!B21</f>
        <v>5962.742958961644</v>
      </c>
      <c r="C40" s="51">
        <f>ISI!C36+NFM!C52+CHI!C41+NMM!C40+PPA!C41+FBT!C21+TRE!C21+MAE!C21+TEL!C21+WWP!C21+OIS!C21</f>
        <v>5653.7930800000004</v>
      </c>
      <c r="D40" s="51">
        <f>ISI!D36+NFM!D52+CHI!D41+NMM!D40+PPA!D41+FBT!D21+TRE!D21+MAE!D21+TEL!D21+WWP!D21+OIS!D21</f>
        <v>5585.1275800000012</v>
      </c>
      <c r="E40" s="51">
        <f>ISI!E36+NFM!E52+CHI!E41+NMM!E40+PPA!E41+FBT!E21+TRE!E21+MAE!E21+TEL!E21+WWP!E21+OIS!E21</f>
        <v>5479.1026400000019</v>
      </c>
      <c r="F40" s="51">
        <f>ISI!F36+NFM!F52+CHI!F41+NMM!F40+PPA!F41+FBT!F21+TRE!F21+MAE!F21+TEL!F21+WWP!F21+OIS!F21</f>
        <v>5497.2920299999996</v>
      </c>
      <c r="G40" s="51">
        <f>ISI!G36+NFM!G52+CHI!G41+NMM!G40+PPA!G41+FBT!G21+TRE!G21+MAE!G21+TEL!G21+WWP!G21+OIS!G21</f>
        <v>5515.8286059108596</v>
      </c>
      <c r="H40" s="51">
        <f>ISI!H36+NFM!H52+CHI!H41+NMM!H40+PPA!H41+FBT!H21+TRE!H21+MAE!H21+TEL!H21+WWP!H21+OIS!H21</f>
        <v>5280.7969599999997</v>
      </c>
      <c r="I40" s="51">
        <f>ISI!I36+NFM!I52+CHI!I41+NMM!I40+PPA!I41+FBT!I21+TRE!I21+MAE!I21+TEL!I21+WWP!I21+OIS!I21</f>
        <v>5130.5411699999995</v>
      </c>
      <c r="J40" s="51">
        <f>ISI!J36+NFM!J52+CHI!J41+NMM!J40+PPA!J41+FBT!J21+TRE!J21+MAE!J21+TEL!J21+WWP!J21+OIS!J21</f>
        <v>5003.4825600000004</v>
      </c>
      <c r="K40" s="51">
        <f>ISI!K36+NFM!K52+CHI!K41+NMM!K40+PPA!K41+FBT!K21+TRE!K21+MAE!K21+TEL!K21+WWP!K21+OIS!K21</f>
        <v>4522.1749600000012</v>
      </c>
      <c r="L40" s="51">
        <f>ISI!L36+NFM!L52+CHI!L41+NMM!L40+PPA!L41+FBT!L21+TRE!L21+MAE!L21+TEL!L21+WWP!L21+OIS!L21</f>
        <v>4979.8239661759781</v>
      </c>
      <c r="M40" s="51">
        <f>ISI!M36+NFM!M52+CHI!M41+NMM!M40+PPA!M41+FBT!M21+TRE!M21+MAE!M21+TEL!M21+WWP!M21+OIS!M21</f>
        <v>4875.890133695927</v>
      </c>
      <c r="N40" s="51">
        <f>ISI!N36+NFM!N52+CHI!N41+NMM!N40+PPA!N41+FBT!N21+TRE!N21+MAE!N21+TEL!N21+WWP!N21+OIS!N21</f>
        <v>4710.6331241148509</v>
      </c>
      <c r="O40" s="51">
        <f>ISI!O36+NFM!O52+CHI!O41+NMM!O40+PPA!O41+FBT!O21+TRE!O21+MAE!O21+TEL!O21+WWP!O21+OIS!O21</f>
        <v>4779.40387799975</v>
      </c>
      <c r="P40" s="51">
        <f>ISI!P36+NFM!P52+CHI!P41+NMM!P40+PPA!P41+FBT!P21+TRE!P21+MAE!P21+TEL!P21+WWP!P21+OIS!P21</f>
        <v>4542.588853703417</v>
      </c>
      <c r="Q40" s="51">
        <f>ISI!Q36+NFM!Q52+CHI!Q41+NMM!Q40+PPA!Q41+FBT!Q21+TRE!Q21+MAE!Q21+TEL!Q21+WWP!Q21+OIS!Q21</f>
        <v>4672.5187074932965</v>
      </c>
    </row>
    <row r="41" spans="1:17" x14ac:dyDescent="0.25">
      <c r="A41" s="53" t="s">
        <v>25</v>
      </c>
      <c r="B41" s="51">
        <f>ISI!B37+NFM!B53+CHI!B42+NMM!B41+PPA!B42+FBT!B22+TRE!B22+MAE!B22+TEL!B22+WWP!B22+OIS!B22</f>
        <v>397.93631561849162</v>
      </c>
      <c r="C41" s="51">
        <f>ISI!C37+NFM!C53+CHI!C42+NMM!C41+PPA!C42+FBT!C22+TRE!C22+MAE!C22+TEL!C22+WWP!C22+OIS!C22</f>
        <v>422.29999999999995</v>
      </c>
      <c r="D41" s="51">
        <f>ISI!D37+NFM!D53+CHI!D42+NMM!D41+PPA!D42+FBT!D22+TRE!D22+MAE!D22+TEL!D22+WWP!D22+OIS!D22</f>
        <v>421.9</v>
      </c>
      <c r="E41" s="51">
        <f>ISI!E37+NFM!E53+CHI!E42+NMM!E41+PPA!E42+FBT!E22+TRE!E22+MAE!E22+TEL!E22+WWP!E22+OIS!E22</f>
        <v>446</v>
      </c>
      <c r="F41" s="51">
        <f>ISI!F37+NFM!F53+CHI!F42+NMM!F41+PPA!F42+FBT!F22+TRE!F22+MAE!F22+TEL!F22+WWP!F22+OIS!F22</f>
        <v>502.58362999999997</v>
      </c>
      <c r="G41" s="51">
        <f>ISI!G37+NFM!G53+CHI!G42+NMM!G41+PPA!G42+FBT!G22+TRE!G22+MAE!G22+TEL!G22+WWP!G22+OIS!G22</f>
        <v>486.50520684054601</v>
      </c>
      <c r="H41" s="51">
        <f>ISI!H37+NFM!H53+CHI!H42+NMM!H41+PPA!H42+FBT!H22+TRE!H22+MAE!H22+TEL!H22+WWP!H22+OIS!H22</f>
        <v>500.09999999999997</v>
      </c>
      <c r="I41" s="51">
        <f>ISI!I37+NFM!I53+CHI!I42+NMM!I41+PPA!I42+FBT!I22+TRE!I22+MAE!I22+TEL!I22+WWP!I22+OIS!I22</f>
        <v>500.82475999999997</v>
      </c>
      <c r="J41" s="51">
        <f>ISI!J37+NFM!J53+CHI!J42+NMM!J41+PPA!J42+FBT!J22+TRE!J22+MAE!J22+TEL!J22+WWP!J22+OIS!J22</f>
        <v>509.18332999999996</v>
      </c>
      <c r="K41" s="51">
        <f>ISI!K37+NFM!K53+CHI!K42+NMM!K41+PPA!K42+FBT!K22+TRE!K22+MAE!K22+TEL!K22+WWP!K22+OIS!K22</f>
        <v>418.2</v>
      </c>
      <c r="L41" s="51">
        <f>ISI!L37+NFM!L53+CHI!L42+NMM!L41+PPA!L42+FBT!L22+TRE!L22+MAE!L22+TEL!L22+WWP!L22+OIS!L22</f>
        <v>459.16318674657293</v>
      </c>
      <c r="M41" s="51">
        <f>ISI!M37+NFM!M53+CHI!M42+NMM!M41+PPA!M42+FBT!M22+TRE!M22+MAE!M22+TEL!M22+WWP!M22+OIS!M22</f>
        <v>454.86392298595786</v>
      </c>
      <c r="N41" s="51">
        <f>ISI!N37+NFM!N53+CHI!N42+NMM!N41+PPA!N42+FBT!N22+TRE!N22+MAE!N22+TEL!N22+WWP!N22+OIS!N22</f>
        <v>444.35461566348556</v>
      </c>
      <c r="O41" s="51">
        <f>ISI!O37+NFM!O53+CHI!O42+NMM!O41+PPA!O42+FBT!O22+TRE!O22+MAE!O22+TEL!O22+WWP!O22+OIS!O22</f>
        <v>438.16857879102349</v>
      </c>
      <c r="P41" s="51">
        <f>ISI!P37+NFM!P53+CHI!P42+NMM!P41+PPA!P42+FBT!P22+TRE!P22+MAE!P22+TEL!P22+WWP!P22+OIS!P22</f>
        <v>436.99245246966598</v>
      </c>
      <c r="Q41" s="51">
        <f>ISI!Q37+NFM!Q53+CHI!Q42+NMM!Q41+PPA!Q42+FBT!Q22+TRE!Q22+MAE!Q22+TEL!Q22+WWP!Q22+OIS!Q22</f>
        <v>458.22585417676004</v>
      </c>
    </row>
    <row r="42" spans="1:17" x14ac:dyDescent="0.25">
      <c r="A42" s="67" t="s">
        <v>24</v>
      </c>
      <c r="B42" s="66">
        <f t="shared" ref="B42:Q42" si="3">SUM(B43:B47)</f>
        <v>61.431091976292812</v>
      </c>
      <c r="C42" s="66">
        <f t="shared" si="3"/>
        <v>62.601319999999966</v>
      </c>
      <c r="D42" s="66">
        <f t="shared" si="3"/>
        <v>68.98248000000001</v>
      </c>
      <c r="E42" s="66">
        <f t="shared" si="3"/>
        <v>79.301509999999979</v>
      </c>
      <c r="F42" s="66">
        <f t="shared" si="3"/>
        <v>101.80021999999997</v>
      </c>
      <c r="G42" s="66">
        <f t="shared" si="3"/>
        <v>104.73388803101922</v>
      </c>
      <c r="H42" s="66">
        <f t="shared" si="3"/>
        <v>128.79990999999995</v>
      </c>
      <c r="I42" s="66">
        <f t="shared" si="3"/>
        <v>131.19895</v>
      </c>
      <c r="J42" s="66">
        <f t="shared" si="3"/>
        <v>131.89954999999992</v>
      </c>
      <c r="K42" s="66">
        <f t="shared" si="3"/>
        <v>126.93742999999995</v>
      </c>
      <c r="L42" s="66">
        <f t="shared" si="3"/>
        <v>102.6561180668007</v>
      </c>
      <c r="M42" s="66">
        <f t="shared" si="3"/>
        <v>90.018768278705124</v>
      </c>
      <c r="N42" s="66">
        <f t="shared" si="3"/>
        <v>101.00798314361053</v>
      </c>
      <c r="O42" s="66">
        <f t="shared" si="3"/>
        <v>103.75470268222377</v>
      </c>
      <c r="P42" s="66">
        <f t="shared" si="3"/>
        <v>145.57661559186118</v>
      </c>
      <c r="Q42" s="66">
        <f t="shared" si="3"/>
        <v>161.60313382135004</v>
      </c>
    </row>
    <row r="43" spans="1:17" x14ac:dyDescent="0.25">
      <c r="A43" s="53" t="s">
        <v>23</v>
      </c>
      <c r="B43" s="51">
        <f>ISI!B39+NFM!B55+CHI!B44+NMM!B43+PPA!B44+FBT!B24+TRE!B24+MAE!B24+TEL!B24+WWP!B24+OIS!B24</f>
        <v>42.156246323163771</v>
      </c>
      <c r="C43" s="51">
        <f>ISI!C39+NFM!C55+CHI!C44+NMM!C43+PPA!C44+FBT!C24+TRE!C24+MAE!C24+TEL!C24+WWP!C24+OIS!C24</f>
        <v>43.600269999999966</v>
      </c>
      <c r="D43" s="51">
        <f>ISI!D39+NFM!D55+CHI!D44+NMM!D43+PPA!D44+FBT!D24+TRE!D24+MAE!D24+TEL!D24+WWP!D24+OIS!D24</f>
        <v>49.96341000000001</v>
      </c>
      <c r="E43" s="51">
        <f>ISI!E39+NFM!E55+CHI!E44+NMM!E43+PPA!E44+FBT!E24+TRE!E24+MAE!E24+TEL!E24+WWP!E24+OIS!E24</f>
        <v>57.303189999999972</v>
      </c>
      <c r="F43" s="51">
        <f>ISI!F39+NFM!F55+CHI!F44+NMM!F43+PPA!F44+FBT!F24+TRE!F24+MAE!F24+TEL!F24+WWP!F24+OIS!F24</f>
        <v>68.100179999999966</v>
      </c>
      <c r="G43" s="51">
        <f>ISI!G39+NFM!G55+CHI!G44+NMM!G43+PPA!G44+FBT!G24+TRE!G24+MAE!G24+TEL!G24+WWP!G24+OIS!G24</f>
        <v>73.707817209515497</v>
      </c>
      <c r="H43" s="51">
        <f>ISI!H39+NFM!H55+CHI!H44+NMM!H43+PPA!H44+FBT!H24+TRE!H24+MAE!H24+TEL!H24+WWP!H24+OIS!H24</f>
        <v>79.199949999999944</v>
      </c>
      <c r="I43" s="51">
        <f>ISI!I39+NFM!I55+CHI!I44+NMM!I43+PPA!I44+FBT!I24+TRE!I24+MAE!I24+TEL!I24+WWP!I24+OIS!I24</f>
        <v>77.199180000000013</v>
      </c>
      <c r="J43" s="51">
        <f>ISI!J39+NFM!J55+CHI!J44+NMM!J43+PPA!J44+FBT!J24+TRE!J24+MAE!J24+TEL!J24+WWP!J24+OIS!J24</f>
        <v>76.799649999999929</v>
      </c>
      <c r="K43" s="51">
        <f>ISI!K39+NFM!K55+CHI!K44+NMM!K43+PPA!K44+FBT!K24+TRE!K24+MAE!K24+TEL!K24+WWP!K24+OIS!K24</f>
        <v>75.249299999999948</v>
      </c>
      <c r="L43" s="51">
        <f>ISI!L39+NFM!L55+CHI!L44+NMM!L43+PPA!L44+FBT!L24+TRE!L24+MAE!L24+TEL!L24+WWP!L24+OIS!L24</f>
        <v>65.658849067621759</v>
      </c>
      <c r="M43" s="51">
        <f>ISI!M39+NFM!M55+CHI!M44+NMM!M43+PPA!M44+FBT!M24+TRE!M24+MAE!M24+TEL!M24+WWP!M24+OIS!M24</f>
        <v>68.929200398018452</v>
      </c>
      <c r="N43" s="51">
        <f>ISI!N39+NFM!N55+CHI!N44+NMM!N43+PPA!N44+FBT!N24+TRE!N24+MAE!N24+TEL!N24+WWP!N24+OIS!N24</f>
        <v>68.238298367230641</v>
      </c>
      <c r="O43" s="51">
        <f>ISI!O39+NFM!O55+CHI!O44+NMM!O43+PPA!O44+FBT!O24+TRE!O24+MAE!O24+TEL!O24+WWP!O24+OIS!O24</f>
        <v>66.303655129135848</v>
      </c>
      <c r="P43" s="51">
        <f>ISI!P39+NFM!P55+CHI!P44+NMM!P43+PPA!P44+FBT!P24+TRE!P24+MAE!P24+TEL!P24+WWP!P24+OIS!P24</f>
        <v>107.09854434607144</v>
      </c>
      <c r="Q43" s="51">
        <f>ISI!Q39+NFM!Q55+CHI!Q44+NMM!Q43+PPA!Q44+FBT!Q24+TRE!Q24+MAE!Q24+TEL!Q24+WWP!Q24+OIS!Q24</f>
        <v>128.59463074424355</v>
      </c>
    </row>
    <row r="44" spans="1:17" x14ac:dyDescent="0.25">
      <c r="A44" s="53" t="s">
        <v>74</v>
      </c>
      <c r="B44" s="51">
        <f>ISI!B40+NFM!B56+CHI!B45+NMM!B44+PPA!B45+FBT!B25+TRE!B25+MAE!B25+TEL!B25+WWP!B25+OIS!B25</f>
        <v>19.274845653129042</v>
      </c>
      <c r="C44" s="51">
        <f>ISI!C40+NFM!C56+CHI!C45+NMM!C44+PPA!C45+FBT!C25+TRE!C25+MAE!C25+TEL!C25+WWP!C25+OIS!C25</f>
        <v>19.001049999999999</v>
      </c>
      <c r="D44" s="51">
        <f>ISI!D40+NFM!D56+CHI!D45+NMM!D44+PPA!D45+FBT!D25+TRE!D25+MAE!D25+TEL!D25+WWP!D25+OIS!D25</f>
        <v>19.019069999999999</v>
      </c>
      <c r="E44" s="51">
        <f>ISI!E40+NFM!E56+CHI!E45+NMM!E44+PPA!E45+FBT!E25+TRE!E25+MAE!E25+TEL!E25+WWP!E25+OIS!E25</f>
        <v>21.99832</v>
      </c>
      <c r="F44" s="51">
        <f>ISI!F40+NFM!F56+CHI!F45+NMM!F44+PPA!F45+FBT!F25+TRE!F25+MAE!F25+TEL!F25+WWP!F25+OIS!F25</f>
        <v>24.10004</v>
      </c>
      <c r="G44" s="51">
        <f>ISI!G40+NFM!G56+CHI!G45+NMM!G44+PPA!G45+FBT!G25+TRE!G25+MAE!G25+TEL!G25+WWP!G25+OIS!G25</f>
        <v>20.755700957572586</v>
      </c>
      <c r="H44" s="51">
        <f>ISI!H40+NFM!H56+CHI!H45+NMM!H44+PPA!H45+FBT!H25+TRE!H25+MAE!H25+TEL!H25+WWP!H25+OIS!H25</f>
        <v>24.299980000000005</v>
      </c>
      <c r="I44" s="51">
        <f>ISI!I40+NFM!I56+CHI!I45+NMM!I44+PPA!I45+FBT!I25+TRE!I25+MAE!I25+TEL!I25+WWP!I25+OIS!I25</f>
        <v>22.099820000000001</v>
      </c>
      <c r="J44" s="51">
        <f>ISI!J40+NFM!J56+CHI!J45+NMM!J44+PPA!J45+FBT!J25+TRE!J25+MAE!J25+TEL!J25+WWP!J25+OIS!J25</f>
        <v>22.199919999999999</v>
      </c>
      <c r="K44" s="51">
        <f>ISI!K40+NFM!K56+CHI!K45+NMM!K44+PPA!K45+FBT!K25+TRE!K25+MAE!K25+TEL!K25+WWP!K25+OIS!K25</f>
        <v>20.488160000000001</v>
      </c>
      <c r="L44" s="51">
        <f>ISI!L40+NFM!L56+CHI!L45+NMM!L44+PPA!L45+FBT!L25+TRE!L25+MAE!L25+TEL!L25+WWP!L25+OIS!L25</f>
        <v>22.905356094446503</v>
      </c>
      <c r="M44" s="51">
        <f>ISI!M40+NFM!M56+CHI!M45+NMM!M44+PPA!M45+FBT!M25+TRE!M25+MAE!M25+TEL!M25+WWP!M25+OIS!M25</f>
        <v>20.229743326656831</v>
      </c>
      <c r="N44" s="51">
        <f>ISI!N40+NFM!N56+CHI!N45+NMM!N44+PPA!N45+FBT!N25+TRE!N25+MAE!N25+TEL!N25+WWP!N25+OIS!N25</f>
        <v>21.281177404691149</v>
      </c>
      <c r="O44" s="51">
        <f>ISI!O40+NFM!O56+CHI!O45+NMM!O44+PPA!O45+FBT!O25+TRE!O25+MAE!O25+TEL!O25+WWP!O25+OIS!O25</f>
        <v>26.846290683734665</v>
      </c>
      <c r="P44" s="51">
        <f>ISI!P40+NFM!P56+CHI!P45+NMM!P44+PPA!P45+FBT!P25+TRE!P25+MAE!P25+TEL!P25+WWP!P25+OIS!P25</f>
        <v>25.222137116291634</v>
      </c>
      <c r="Q44" s="51">
        <f>ISI!Q40+NFM!Q56+CHI!Q45+NMM!Q44+PPA!Q45+FBT!Q25+TRE!Q25+MAE!Q25+TEL!Q25+WWP!Q25+OIS!Q25</f>
        <v>21.520015286137401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9.6</v>
      </c>
      <c r="G45" s="51">
        <f>ISI!G41+NFM!G57+CHI!G46+NMM!G45+PPA!G46+FBT!G26+TRE!G26+MAE!G26+TEL!G26+WWP!G26+OIS!G26</f>
        <v>10.27036986393114</v>
      </c>
      <c r="H45" s="51">
        <f>ISI!H41+NFM!H57+CHI!H46+NMM!H45+PPA!H46+FBT!H26+TRE!H26+MAE!H26+TEL!H26+WWP!H26+OIS!H26</f>
        <v>25.299980000000001</v>
      </c>
      <c r="I45" s="51">
        <f>ISI!I41+NFM!I57+CHI!I46+NMM!I45+PPA!I46+FBT!I26+TRE!I26+MAE!I26+TEL!I26+WWP!I26+OIS!I26</f>
        <v>31.89995</v>
      </c>
      <c r="J45" s="51">
        <f>ISI!J41+NFM!J57+CHI!J46+NMM!J45+PPA!J46+FBT!J26+TRE!J26+MAE!J26+TEL!J26+WWP!J26+OIS!J26</f>
        <v>32.899979999999999</v>
      </c>
      <c r="K45" s="51">
        <f>ISI!K41+NFM!K57+CHI!K46+NMM!K45+PPA!K46+FBT!K26+TRE!K26+MAE!K26+TEL!K26+WWP!K26+OIS!K26</f>
        <v>31.19997</v>
      </c>
      <c r="L45" s="51">
        <f>ISI!L41+NFM!L57+CHI!L46+NMM!L45+PPA!L46+FBT!L26+TRE!L26+MAE!L26+TEL!L26+WWP!L26+OIS!L26</f>
        <v>14.091912904732432</v>
      </c>
      <c r="M45" s="51">
        <f>ISI!M41+NFM!M57+CHI!M46+NMM!M45+PPA!M46+FBT!M26+TRE!M26+MAE!M26+TEL!M26+WWP!M26+OIS!M26</f>
        <v>0.85982455402984337</v>
      </c>
      <c r="N45" s="51">
        <f>ISI!N41+NFM!N57+CHI!N46+NMM!N45+PPA!N46+FBT!N26+TRE!N26+MAE!N26+TEL!N26+WWP!N26+OIS!N26</f>
        <v>11.48850737168874</v>
      </c>
      <c r="O45" s="51">
        <f>ISI!O41+NFM!O57+CHI!O46+NMM!O45+PPA!O46+FBT!O26+TRE!O26+MAE!O26+TEL!O26+WWP!O26+OIS!O26</f>
        <v>10.604756869353253</v>
      </c>
      <c r="P45" s="51">
        <f>ISI!P41+NFM!P57+CHI!P46+NMM!P45+PPA!P46+FBT!P26+TRE!P26+MAE!P26+TEL!P26+WWP!P26+OIS!P26</f>
        <v>13.255934129498115</v>
      </c>
      <c r="Q45" s="51">
        <f>ISI!Q41+NFM!Q57+CHI!Q46+NMM!Q45+PPA!Q46+FBT!Q26+TRE!Q26+MAE!Q26+TEL!Q26+WWP!Q26+OIS!Q26</f>
        <v>11.488487790969089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2890.5837812320497</v>
      </c>
      <c r="C48" s="64">
        <f>ISI!C44+NFM!C60+CHI!C49+NMM!C48+PPA!C49+FBT!C29+TRE!C29+MAE!C29+TEL!C29+WWP!C29+OIS!C29</f>
        <v>2903.7811200000001</v>
      </c>
      <c r="D48" s="64">
        <f>ISI!D44+NFM!D60+CHI!D49+NMM!D48+PPA!D49+FBT!D29+TRE!D29+MAE!D29+TEL!D29+WWP!D29+OIS!D29</f>
        <v>2977.7</v>
      </c>
      <c r="E48" s="64">
        <f>ISI!E44+NFM!E60+CHI!E49+NMM!E48+PPA!E49+FBT!E29+TRE!E29+MAE!E29+TEL!E29+WWP!E29+OIS!E29</f>
        <v>3064.3802700000001</v>
      </c>
      <c r="F48" s="64">
        <f>ISI!F44+NFM!F60+CHI!F49+NMM!F48+PPA!F49+FBT!F29+TRE!F29+MAE!F29+TEL!F29+WWP!F29+OIS!F29</f>
        <v>3245.70192</v>
      </c>
      <c r="G48" s="64">
        <f>ISI!G44+NFM!G60+CHI!G49+NMM!G48+PPA!G49+FBT!G29+TRE!G29+MAE!G29+TEL!G29+WWP!G29+OIS!G29</f>
        <v>3178.680615267032</v>
      </c>
      <c r="H48" s="64">
        <f>ISI!H44+NFM!H60+CHI!H49+NMM!H48+PPA!H49+FBT!H29+TRE!H29+MAE!H29+TEL!H29+WWP!H29+OIS!H29</f>
        <v>2523.8345500000005</v>
      </c>
      <c r="I48" s="64">
        <f>ISI!I44+NFM!I60+CHI!I49+NMM!I48+PPA!I49+FBT!I29+TRE!I29+MAE!I29+TEL!I29+WWP!I29+OIS!I29</f>
        <v>2505.3722900000002</v>
      </c>
      <c r="J48" s="64">
        <f>ISI!J44+NFM!J60+CHI!J49+NMM!J48+PPA!J49+FBT!J29+TRE!J29+MAE!J29+TEL!J29+WWP!J29+OIS!J29</f>
        <v>2507.6105700000007</v>
      </c>
      <c r="K48" s="64">
        <f>ISI!K44+NFM!K60+CHI!K49+NMM!K48+PPA!K49+FBT!K29+TRE!K29+MAE!K29+TEL!K29+WWP!K29+OIS!K29</f>
        <v>2147.37158</v>
      </c>
      <c r="L48" s="64">
        <f>ISI!L44+NFM!L60+CHI!L49+NMM!L48+PPA!L49+FBT!L29+TRE!L29+MAE!L29+TEL!L29+WWP!L29+OIS!L29</f>
        <v>2271.9985604216881</v>
      </c>
      <c r="M48" s="64">
        <f>ISI!M44+NFM!M60+CHI!M49+NMM!M48+PPA!M49+FBT!M29+TRE!M29+MAE!M29+TEL!M29+WWP!M29+OIS!M29</f>
        <v>2206.9835416978945</v>
      </c>
      <c r="N48" s="64">
        <f>ISI!N44+NFM!N60+CHI!N49+NMM!N48+PPA!N49+FBT!N29+TRE!N29+MAE!N29+TEL!N29+WWP!N29+OIS!N29</f>
        <v>2127.9258503844312</v>
      </c>
      <c r="O48" s="64">
        <f>ISI!O44+NFM!O60+CHI!O49+NMM!O48+PPA!O49+FBT!O29+TRE!O29+MAE!O29+TEL!O29+WWP!O29+OIS!O29</f>
        <v>2118.61112743183</v>
      </c>
      <c r="P48" s="64">
        <f>ISI!P44+NFM!P60+CHI!P49+NMM!P48+PPA!P49+FBT!P29+TRE!P29+MAE!P29+TEL!P29+WWP!P29+OIS!P29</f>
        <v>2098.2608893042316</v>
      </c>
      <c r="Q48" s="64">
        <f>ISI!Q44+NFM!Q60+CHI!Q49+NMM!Q48+PPA!Q49+FBT!Q29+TRE!Q29+MAE!Q29+TEL!Q29+WWP!Q29+OIS!Q29</f>
        <v>1932.812652048455</v>
      </c>
    </row>
    <row r="49" spans="1:17" x14ac:dyDescent="0.25">
      <c r="A49" s="63" t="s">
        <v>21</v>
      </c>
      <c r="B49" s="62">
        <f>ISI!B45+NFM!B61+CHI!B50+NMM!B49+PPA!B50+FBT!B30+TRE!B30+MAE!B30+TEL!B30+WWP!B30+OIS!B30</f>
        <v>3512.2976390641102</v>
      </c>
      <c r="C49" s="62">
        <f>ISI!C45+NFM!C61+CHI!C50+NMM!C49+PPA!C50+FBT!C30+TRE!C30+MAE!C30+TEL!C30+WWP!C30+OIS!C30</f>
        <v>3532.7665400000001</v>
      </c>
      <c r="D49" s="62">
        <f>ISI!D45+NFM!D61+CHI!D50+NMM!D49+PPA!D50+FBT!D30+TRE!D30+MAE!D30+TEL!D30+WWP!D30+OIS!D30</f>
        <v>3579.7421199999999</v>
      </c>
      <c r="E49" s="62">
        <f>ISI!E45+NFM!E61+CHI!E50+NMM!E49+PPA!E50+FBT!E30+TRE!E30+MAE!E30+TEL!E30+WWP!E30+OIS!E30</f>
        <v>3516.3034000000002</v>
      </c>
      <c r="F49" s="62">
        <f>ISI!F45+NFM!F61+CHI!F50+NMM!F49+PPA!F50+FBT!F30+TRE!F30+MAE!F30+TEL!F30+WWP!F30+OIS!F30</f>
        <v>3574.2047800000023</v>
      </c>
      <c r="G49" s="62">
        <f>ISI!G45+NFM!G61+CHI!G50+NMM!G49+PPA!G50+FBT!G30+TRE!G30+MAE!G30+TEL!G30+WWP!G30+OIS!G30</f>
        <v>3594.4146215854603</v>
      </c>
      <c r="H49" s="62">
        <f>ISI!H45+NFM!H61+CHI!H50+NMM!H49+PPA!H50+FBT!H30+TRE!H30+MAE!H30+TEL!H30+WWP!H30+OIS!H30</f>
        <v>3595.6983699999982</v>
      </c>
      <c r="I49" s="62">
        <f>ISI!I45+NFM!I61+CHI!I50+NMM!I49+PPA!I50+FBT!I30+TRE!I30+MAE!I30+TEL!I30+WWP!I30+OIS!I30</f>
        <v>3657.7094400000005</v>
      </c>
      <c r="J49" s="62">
        <f>ISI!J45+NFM!J61+CHI!J50+NMM!J49+PPA!J50+FBT!J30+TRE!J30+MAE!J30+TEL!J30+WWP!J30+OIS!J30</f>
        <v>3628.4254200000014</v>
      </c>
      <c r="K49" s="62">
        <f>ISI!K45+NFM!K61+CHI!K50+NMM!K49+PPA!K50+FBT!K30+TRE!K30+MAE!K30+TEL!K30+WWP!K30+OIS!K30</f>
        <v>3165.4373600000008</v>
      </c>
      <c r="L49" s="62">
        <f>ISI!L45+NFM!L61+CHI!L50+NMM!L49+PPA!L50+FBT!L30+TRE!L30+MAE!L30+TEL!L30+WWP!L30+OIS!L30</f>
        <v>3392.9538389352902</v>
      </c>
      <c r="M49" s="62">
        <f>ISI!M45+NFM!M61+CHI!M50+NMM!M49+PPA!M50+FBT!M30+TRE!M30+MAE!M30+TEL!M30+WWP!M30+OIS!M30</f>
        <v>3387.1908474917691</v>
      </c>
      <c r="N49" s="62">
        <f>ISI!N45+NFM!N61+CHI!N50+NMM!N49+PPA!N50+FBT!N30+TRE!N30+MAE!N30+TEL!N30+WWP!N30+OIS!N30</f>
        <v>3024.9287324696497</v>
      </c>
      <c r="O49" s="62">
        <f>ISI!O45+NFM!O61+CHI!O50+NMM!O49+PPA!O50+FBT!O30+TRE!O30+MAE!O30+TEL!O30+WWP!O30+OIS!O30</f>
        <v>3007.2222891611241</v>
      </c>
      <c r="P49" s="62">
        <f>ISI!P45+NFM!P61+CHI!P50+NMM!P49+PPA!P50+FBT!P30+TRE!P30+MAE!P30+TEL!P30+WWP!P30+OIS!P30</f>
        <v>2862.3299291657245</v>
      </c>
      <c r="Q49" s="62">
        <f>ISI!Q45+NFM!Q61+CHI!Q50+NMM!Q49+PPA!Q50+FBT!Q30+TRE!Q30+MAE!Q30+TEL!Q30+WWP!Q30+OIS!Q30</f>
        <v>2944.707182102195</v>
      </c>
    </row>
    <row r="50" spans="1:17" x14ac:dyDescent="0.25">
      <c r="A50" s="50" t="s">
        <v>65</v>
      </c>
      <c r="B50" s="38">
        <f t="shared" ref="B50:Q50" si="4">SUM(B51,B54,B60,B64,B68,B72:B77)</f>
        <v>16507.223999349357</v>
      </c>
      <c r="C50" s="38">
        <f t="shared" si="4"/>
        <v>16534.421660000004</v>
      </c>
      <c r="D50" s="38">
        <f t="shared" si="4"/>
        <v>16870.767810000023</v>
      </c>
      <c r="E50" s="38">
        <f t="shared" si="4"/>
        <v>17043.548880000002</v>
      </c>
      <c r="F50" s="38">
        <f t="shared" si="4"/>
        <v>17283.901559999988</v>
      </c>
      <c r="G50" s="38">
        <f t="shared" si="4"/>
        <v>17018.473495999344</v>
      </c>
      <c r="H50" s="38">
        <f t="shared" si="4"/>
        <v>16501.934829999998</v>
      </c>
      <c r="I50" s="38">
        <f t="shared" si="4"/>
        <v>16782.177180000013</v>
      </c>
      <c r="J50" s="38">
        <f t="shared" si="4"/>
        <v>16121.078650000007</v>
      </c>
      <c r="K50" s="38">
        <f t="shared" si="4"/>
        <v>14340.586240000002</v>
      </c>
      <c r="L50" s="38">
        <f t="shared" si="4"/>
        <v>15432.870294516397</v>
      </c>
      <c r="M50" s="38">
        <f t="shared" si="4"/>
        <v>15206.659445832989</v>
      </c>
      <c r="N50" s="38">
        <f t="shared" si="4"/>
        <v>14793.793982912432</v>
      </c>
      <c r="O50" s="38">
        <f t="shared" si="4"/>
        <v>14528.260196864108</v>
      </c>
      <c r="P50" s="38">
        <f t="shared" si="4"/>
        <v>14319.054925917322</v>
      </c>
      <c r="Q50" s="38">
        <f t="shared" si="4"/>
        <v>14265.729841505467</v>
      </c>
    </row>
    <row r="51" spans="1:17" x14ac:dyDescent="0.25">
      <c r="A51" s="61" t="s">
        <v>13</v>
      </c>
      <c r="B51" s="45">
        <f>ISI!B$46</f>
        <v>2230.9205184272814</v>
      </c>
      <c r="C51" s="45">
        <f>ISI!C$46</f>
        <v>2337.7139900000011</v>
      </c>
      <c r="D51" s="45">
        <f>ISI!D$46</f>
        <v>2359.7488200000239</v>
      </c>
      <c r="E51" s="45">
        <f>ISI!E$46</f>
        <v>2472.0950700000026</v>
      </c>
      <c r="F51" s="45">
        <f>ISI!F$46</f>
        <v>2525.1924699999881</v>
      </c>
      <c r="G51" s="45">
        <f>ISI!G$46</f>
        <v>2500.7214015364239</v>
      </c>
      <c r="H51" s="45">
        <f>ISI!H$46</f>
        <v>2328.5668799999976</v>
      </c>
      <c r="I51" s="45">
        <f>ISI!I$46</f>
        <v>2524.920070000001</v>
      </c>
      <c r="J51" s="45">
        <f>ISI!J$46</f>
        <v>2382.5436500000033</v>
      </c>
      <c r="K51" s="45">
        <f>ISI!K$46</f>
        <v>1973.8713799999998</v>
      </c>
      <c r="L51" s="45">
        <f>ISI!L$46</f>
        <v>2222.6590569952996</v>
      </c>
      <c r="M51" s="45">
        <f>ISI!M$46</f>
        <v>2379.7364999709571</v>
      </c>
      <c r="N51" s="45">
        <f>ISI!N$46</f>
        <v>2444.2678620473525</v>
      </c>
      <c r="O51" s="45">
        <f>ISI!O$46</f>
        <v>2330.4100169237668</v>
      </c>
      <c r="P51" s="45">
        <f>ISI!P$46</f>
        <v>2368.4938366546439</v>
      </c>
      <c r="Q51" s="45">
        <f>ISI!Q$46</f>
        <v>2404.7959025822388</v>
      </c>
    </row>
    <row r="52" spans="1:17" x14ac:dyDescent="0.25">
      <c r="A52" s="57" t="s">
        <v>46</v>
      </c>
      <c r="B52" s="35">
        <f>ISI!B$47</f>
        <v>2214.346653921943</v>
      </c>
      <c r="C52" s="35">
        <f>ISI!C$47</f>
        <v>2323.8474268475597</v>
      </c>
      <c r="D52" s="35">
        <f>ISI!D$47</f>
        <v>2347.2666818184725</v>
      </c>
      <c r="E52" s="35">
        <f>ISI!E$47</f>
        <v>2460.0423645749065</v>
      </c>
      <c r="F52" s="35">
        <f>ISI!F$47</f>
        <v>2511.7121480531664</v>
      </c>
      <c r="G52" s="35">
        <f>ISI!G$47</f>
        <v>2486.9369953112632</v>
      </c>
      <c r="H52" s="35">
        <f>ISI!H$47</f>
        <v>2313.7641711948295</v>
      </c>
      <c r="I52" s="35">
        <f>ISI!I$47</f>
        <v>2509.3646966392689</v>
      </c>
      <c r="J52" s="35">
        <f>ISI!J$47</f>
        <v>2368.4548919790968</v>
      </c>
      <c r="K52" s="35">
        <f>ISI!K$47</f>
        <v>1967.8234659116538</v>
      </c>
      <c r="L52" s="35">
        <f>ISI!L$47</f>
        <v>2210.8217585579655</v>
      </c>
      <c r="M52" s="35">
        <f>ISI!M$47</f>
        <v>2363.4883204661637</v>
      </c>
      <c r="N52" s="35">
        <f>ISI!N$47</f>
        <v>2430.6460179701421</v>
      </c>
      <c r="O52" s="35">
        <f>ISI!O$47</f>
        <v>2317.8696512093939</v>
      </c>
      <c r="P52" s="35">
        <f>ISI!P$47</f>
        <v>2356.7984388044938</v>
      </c>
      <c r="Q52" s="35">
        <f>ISI!Q$47</f>
        <v>2394.722720221439</v>
      </c>
    </row>
    <row r="53" spans="1:17" x14ac:dyDescent="0.25">
      <c r="A53" s="57" t="s">
        <v>45</v>
      </c>
      <c r="B53" s="35">
        <f>ISI!B$48</f>
        <v>16.573864505338442</v>
      </c>
      <c r="C53" s="35">
        <f>ISI!C$48</f>
        <v>13.866563152441531</v>
      </c>
      <c r="D53" s="35">
        <f>ISI!D$48</f>
        <v>12.482138181551141</v>
      </c>
      <c r="E53" s="35">
        <f>ISI!E$48</f>
        <v>12.052705425096084</v>
      </c>
      <c r="F53" s="35">
        <f>ISI!F$48</f>
        <v>13.480321946821535</v>
      </c>
      <c r="G53" s="35">
        <f>ISI!G$48</f>
        <v>13.784406225160414</v>
      </c>
      <c r="H53" s="35">
        <f>ISI!H$48</f>
        <v>14.802708805168052</v>
      </c>
      <c r="I53" s="35">
        <f>ISI!I$48</f>
        <v>15.555373360732345</v>
      </c>
      <c r="J53" s="35">
        <f>ISI!J$48</f>
        <v>14.088758020906205</v>
      </c>
      <c r="K53" s="35">
        <f>ISI!K$48</f>
        <v>6.0479140883459239</v>
      </c>
      <c r="L53" s="35">
        <f>ISI!L$48</f>
        <v>11.837298437333875</v>
      </c>
      <c r="M53" s="35">
        <f>ISI!M$48</f>
        <v>16.248179504793328</v>
      </c>
      <c r="N53" s="35">
        <f>ISI!N$48</f>
        <v>13.621844077210298</v>
      </c>
      <c r="O53" s="35">
        <f>ISI!O$48</f>
        <v>12.540365714372687</v>
      </c>
      <c r="P53" s="35">
        <f>ISI!P$48</f>
        <v>11.695397850149908</v>
      </c>
      <c r="Q53" s="35">
        <f>ISI!Q$48</f>
        <v>10.073182360799727</v>
      </c>
    </row>
    <row r="54" spans="1:17" x14ac:dyDescent="0.25">
      <c r="A54" s="58" t="s">
        <v>12</v>
      </c>
      <c r="B54" s="37">
        <f>NFM!B$62</f>
        <v>614.09507739014339</v>
      </c>
      <c r="C54" s="37">
        <f>NFM!C$62</f>
        <v>588.19897000000014</v>
      </c>
      <c r="D54" s="37">
        <f>NFM!D$62</f>
        <v>582.30358999999953</v>
      </c>
      <c r="E54" s="37">
        <f>NFM!E$62</f>
        <v>584.50756999999999</v>
      </c>
      <c r="F54" s="37">
        <f>NFM!F$62</f>
        <v>642.51864999999998</v>
      </c>
      <c r="G54" s="37">
        <f>NFM!G$62</f>
        <v>641.02517327322914</v>
      </c>
      <c r="H54" s="37">
        <f>NFM!H$62</f>
        <v>583.10036000000002</v>
      </c>
      <c r="I54" s="37">
        <f>NFM!I$62</f>
        <v>621.73203000000001</v>
      </c>
      <c r="J54" s="37">
        <f>NFM!J$62</f>
        <v>652.79097999999999</v>
      </c>
      <c r="K54" s="37">
        <f>NFM!K$62</f>
        <v>404.10210999999998</v>
      </c>
      <c r="L54" s="37">
        <f>NFM!L$62</f>
        <v>496.84799043049071</v>
      </c>
      <c r="M54" s="37">
        <f>NFM!M$62</f>
        <v>604.28395806093636</v>
      </c>
      <c r="N54" s="37">
        <f>NFM!N$62</f>
        <v>311.93102011208271</v>
      </c>
      <c r="O54" s="37">
        <f>NFM!O$62</f>
        <v>310.75751498069195</v>
      </c>
      <c r="P54" s="37">
        <f>NFM!P$62</f>
        <v>192.58129731424208</v>
      </c>
      <c r="Q54" s="37">
        <f>NFM!Q$62</f>
        <v>240.58852786621225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433.02246975346179</v>
      </c>
      <c r="C56" s="35">
        <f>NFM!C$64</f>
        <v>417.51198186647144</v>
      </c>
      <c r="D56" s="35">
        <f>NFM!D$64</f>
        <v>410.22588562262916</v>
      </c>
      <c r="E56" s="35">
        <f>NFM!E$64</f>
        <v>401.27952988988505</v>
      </c>
      <c r="F56" s="35">
        <f>NFM!F$64</f>
        <v>456.19574510512473</v>
      </c>
      <c r="G56" s="35">
        <f>NFM!G$64</f>
        <v>453.21436224712761</v>
      </c>
      <c r="H56" s="35">
        <f>NFM!H$64</f>
        <v>402.59626582083428</v>
      </c>
      <c r="I56" s="35">
        <f>NFM!I$64</f>
        <v>430.97577891674814</v>
      </c>
      <c r="J56" s="35">
        <f>NFM!J$64</f>
        <v>447.53820983762245</v>
      </c>
      <c r="K56" s="35">
        <f>NFM!K$64</f>
        <v>282.48597124426448</v>
      </c>
      <c r="L56" s="35">
        <f>NFM!L$64</f>
        <v>334.11725844112021</v>
      </c>
      <c r="M56" s="35">
        <f>NFM!M$64</f>
        <v>402.83044745392704</v>
      </c>
      <c r="N56" s="35">
        <f>NFM!N$64</f>
        <v>134.93561248240005</v>
      </c>
      <c r="O56" s="35">
        <f>NFM!O$64</f>
        <v>77.155192978334313</v>
      </c>
      <c r="P56" s="35">
        <f>NFM!P$64</f>
        <v>52.917831137970943</v>
      </c>
      <c r="Q56" s="35">
        <f>NFM!Q$64</f>
        <v>74.895227810900053</v>
      </c>
    </row>
    <row r="57" spans="1:17" x14ac:dyDescent="0.25">
      <c r="A57" s="60" t="s">
        <v>43</v>
      </c>
      <c r="B57" s="44">
        <f>NFM!B$65</f>
        <v>415.53959729198908</v>
      </c>
      <c r="C57" s="44">
        <f>NFM!C$65</f>
        <v>400.09864407601583</v>
      </c>
      <c r="D57" s="44">
        <f>NFM!D$65</f>
        <v>392.5580143710489</v>
      </c>
      <c r="E57" s="44">
        <f>NFM!E$65</f>
        <v>393.85186621769839</v>
      </c>
      <c r="F57" s="44">
        <f>NFM!F$65</f>
        <v>448.67365335065728</v>
      </c>
      <c r="G57" s="44">
        <f>NFM!G$65</f>
        <v>445.51769858590092</v>
      </c>
      <c r="H57" s="44">
        <f>NFM!H$65</f>
        <v>399.00950702665097</v>
      </c>
      <c r="I57" s="44">
        <f>NFM!I$65</f>
        <v>430.97577891674814</v>
      </c>
      <c r="J57" s="44">
        <f>NFM!J$65</f>
        <v>447.53820983762245</v>
      </c>
      <c r="K57" s="44">
        <f>NFM!K$65</f>
        <v>282.48597124426448</v>
      </c>
      <c r="L57" s="44">
        <f>NFM!L$65</f>
        <v>334.11725844112021</v>
      </c>
      <c r="M57" s="44">
        <f>NFM!M$65</f>
        <v>402.83044745392704</v>
      </c>
      <c r="N57" s="44">
        <f>NFM!N$65</f>
        <v>134.93561248240005</v>
      </c>
      <c r="O57" s="44">
        <f>NFM!O$65</f>
        <v>77.155192978334313</v>
      </c>
      <c r="P57" s="44">
        <f>NFM!P$65</f>
        <v>52.917831137970943</v>
      </c>
      <c r="Q57" s="44">
        <f>NFM!Q$65</f>
        <v>74.895227810900053</v>
      </c>
    </row>
    <row r="58" spans="1:17" x14ac:dyDescent="0.25">
      <c r="A58" s="59" t="s">
        <v>344</v>
      </c>
      <c r="B58" s="43">
        <f>NFM!B$66</f>
        <v>17.482872461472702</v>
      </c>
      <c r="C58" s="43">
        <f>NFM!C$66</f>
        <v>17.413337790455635</v>
      </c>
      <c r="D58" s="43">
        <f>NFM!D$66</f>
        <v>17.667871251580266</v>
      </c>
      <c r="E58" s="43">
        <f>NFM!E$66</f>
        <v>7.4276636721866769</v>
      </c>
      <c r="F58" s="43">
        <f>NFM!F$66</f>
        <v>7.5220917544674553</v>
      </c>
      <c r="G58" s="43">
        <f>NFM!G$66</f>
        <v>7.6966636612267099</v>
      </c>
      <c r="H58" s="43">
        <f>NFM!H$66</f>
        <v>3.5867587941832877</v>
      </c>
      <c r="I58" s="43">
        <f>NFM!I$66</f>
        <v>0</v>
      </c>
      <c r="J58" s="43">
        <f>NFM!J$66</f>
        <v>0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181.0726076366816</v>
      </c>
      <c r="C59" s="35">
        <f>NFM!C$67</f>
        <v>170.6869881335287</v>
      </c>
      <c r="D59" s="35">
        <f>NFM!D$67</f>
        <v>172.07770437737031</v>
      </c>
      <c r="E59" s="35">
        <f>NFM!E$67</f>
        <v>183.22804011011499</v>
      </c>
      <c r="F59" s="35">
        <f>NFM!F$67</f>
        <v>186.32290489487525</v>
      </c>
      <c r="G59" s="35">
        <f>NFM!G$67</f>
        <v>187.81081102610153</v>
      </c>
      <c r="H59" s="35">
        <f>NFM!H$67</f>
        <v>180.50409417916575</v>
      </c>
      <c r="I59" s="35">
        <f>NFM!I$67</f>
        <v>190.75625108325187</v>
      </c>
      <c r="J59" s="35">
        <f>NFM!J$67</f>
        <v>205.25277016237754</v>
      </c>
      <c r="K59" s="35">
        <f>NFM!K$67</f>
        <v>121.61613875573551</v>
      </c>
      <c r="L59" s="35">
        <f>NFM!L$67</f>
        <v>162.7307319893705</v>
      </c>
      <c r="M59" s="35">
        <f>NFM!M$67</f>
        <v>201.45351060700932</v>
      </c>
      <c r="N59" s="35">
        <f>NFM!N$67</f>
        <v>176.99540762968266</v>
      </c>
      <c r="O59" s="35">
        <f>NFM!O$67</f>
        <v>233.60232200235765</v>
      </c>
      <c r="P59" s="35">
        <f>NFM!P$67</f>
        <v>139.66346617627113</v>
      </c>
      <c r="Q59" s="35">
        <f>NFM!Q$67</f>
        <v>165.69330005531219</v>
      </c>
    </row>
    <row r="60" spans="1:17" x14ac:dyDescent="0.25">
      <c r="A60" s="58" t="s">
        <v>11</v>
      </c>
      <c r="B60" s="37">
        <f>CHI!B$51</f>
        <v>7170.2481201829996</v>
      </c>
      <c r="C60" s="37">
        <f>CHI!C$51</f>
        <v>7244.0136400000001</v>
      </c>
      <c r="D60" s="37">
        <f>CHI!D$51</f>
        <v>7619.2110100000009</v>
      </c>
      <c r="E60" s="37">
        <f>CHI!E$51</f>
        <v>7869.5571099999988</v>
      </c>
      <c r="F60" s="37">
        <f>CHI!F$51</f>
        <v>8004.0604700000013</v>
      </c>
      <c r="G60" s="37">
        <f>CHI!G$51</f>
        <v>7866.5802195456317</v>
      </c>
      <c r="H60" s="37">
        <f>CHI!H$51</f>
        <v>7608.2949399999989</v>
      </c>
      <c r="I60" s="37">
        <f>CHI!I$51</f>
        <v>7757.6652299999987</v>
      </c>
      <c r="J60" s="37">
        <f>CHI!J$51</f>
        <v>7182.4067499999983</v>
      </c>
      <c r="K60" s="37">
        <f>CHI!K$51</f>
        <v>6750.8003000000008</v>
      </c>
      <c r="L60" s="37">
        <f>CHI!L$51</f>
        <v>7230.0528548817101</v>
      </c>
      <c r="M60" s="37">
        <f>CHI!M$51</f>
        <v>7051.2035871336366</v>
      </c>
      <c r="N60" s="37">
        <f>CHI!N$51</f>
        <v>6976.5945817244174</v>
      </c>
      <c r="O60" s="37">
        <f>CHI!O$51</f>
        <v>6881.1884864758813</v>
      </c>
      <c r="P60" s="37">
        <f>CHI!P$51</f>
        <v>6785.7752869011274</v>
      </c>
      <c r="Q60" s="37">
        <f>CHI!Q$51</f>
        <v>6564.4759868115516</v>
      </c>
    </row>
    <row r="61" spans="1:17" x14ac:dyDescent="0.25">
      <c r="A61" s="57" t="s">
        <v>61</v>
      </c>
      <c r="B61" s="35">
        <f>CHI!B$52</f>
        <v>6510.6923653325775</v>
      </c>
      <c r="C61" s="35">
        <f>CHI!C$52</f>
        <v>6531.694675970597</v>
      </c>
      <c r="D61" s="35">
        <f>CHI!D$52</f>
        <v>6866.9055377878258</v>
      </c>
      <c r="E61" s="35">
        <f>CHI!E$52</f>
        <v>7082.3994862983973</v>
      </c>
      <c r="F61" s="35">
        <f>CHI!F$52</f>
        <v>7150.1758415591976</v>
      </c>
      <c r="G61" s="35">
        <f>CHI!G$52</f>
        <v>7020.1899507078824</v>
      </c>
      <c r="H61" s="35">
        <f>CHI!H$52</f>
        <v>6770.5439281005201</v>
      </c>
      <c r="I61" s="35">
        <f>CHI!I$52</f>
        <v>6898.3142420313889</v>
      </c>
      <c r="J61" s="35">
        <f>CHI!J$52</f>
        <v>6438.2937414897915</v>
      </c>
      <c r="K61" s="35">
        <f>CHI!K$52</f>
        <v>6422.5091630860679</v>
      </c>
      <c r="L61" s="35">
        <f>CHI!L$52</f>
        <v>6926.2749499862593</v>
      </c>
      <c r="M61" s="35">
        <f>CHI!M$52</f>
        <v>6759.7796196856862</v>
      </c>
      <c r="N61" s="35">
        <f>CHI!N$52</f>
        <v>6743.6023021388201</v>
      </c>
      <c r="O61" s="35">
        <f>CHI!O$52</f>
        <v>6536.2299013150696</v>
      </c>
      <c r="P61" s="35">
        <f>CHI!P$52</f>
        <v>6427.4471902184287</v>
      </c>
      <c r="Q61" s="35">
        <f>CHI!Q$52</f>
        <v>6271.2538948247702</v>
      </c>
    </row>
    <row r="62" spans="1:17" x14ac:dyDescent="0.25">
      <c r="A62" s="57" t="s">
        <v>40</v>
      </c>
      <c r="B62" s="35">
        <f>CHI!B$53</f>
        <v>606.10524501814314</v>
      </c>
      <c r="C62" s="35">
        <f>CHI!C$53</f>
        <v>654.34454028582684</v>
      </c>
      <c r="D62" s="35">
        <f>CHI!D$53</f>
        <v>688.88181620091166</v>
      </c>
      <c r="E62" s="35">
        <f>CHI!E$53</f>
        <v>727.43322799137695</v>
      </c>
      <c r="F62" s="35">
        <f>CHI!F$53</f>
        <v>797.6096944088456</v>
      </c>
      <c r="G62" s="35">
        <f>CHI!G$53</f>
        <v>797.22318606907515</v>
      </c>
      <c r="H62" s="35">
        <f>CHI!H$53</f>
        <v>793.7952629342991</v>
      </c>
      <c r="I62" s="35">
        <f>CHI!I$53</f>
        <v>810.52112039341432</v>
      </c>
      <c r="J62" s="35">
        <f>CHI!J$53</f>
        <v>698.17071201424233</v>
      </c>
      <c r="K62" s="35">
        <f>CHI!K$53</f>
        <v>285.84483558040307</v>
      </c>
      <c r="L62" s="35">
        <f>CHI!L$53</f>
        <v>265.65975193197892</v>
      </c>
      <c r="M62" s="35">
        <f>CHI!M$53</f>
        <v>258.60005516848207</v>
      </c>
      <c r="N62" s="35">
        <f>CHI!N$53</f>
        <v>197.6859352242376</v>
      </c>
      <c r="O62" s="35">
        <f>CHI!O$53</f>
        <v>322.4081154284259</v>
      </c>
      <c r="P62" s="35">
        <f>CHI!P$53</f>
        <v>337.68729242059254</v>
      </c>
      <c r="Q62" s="35">
        <f>CHI!Q$53</f>
        <v>274.8328585819761</v>
      </c>
    </row>
    <row r="63" spans="1:17" x14ac:dyDescent="0.25">
      <c r="A63" s="57" t="s">
        <v>39</v>
      </c>
      <c r="B63" s="35">
        <f>CHI!B$54</f>
        <v>53.450509832278911</v>
      </c>
      <c r="C63" s="35">
        <f>CHI!C$54</f>
        <v>57.974423743575855</v>
      </c>
      <c r="D63" s="35">
        <f>CHI!D$54</f>
        <v>63.423656011263496</v>
      </c>
      <c r="E63" s="35">
        <f>CHI!E$54</f>
        <v>59.724395710224954</v>
      </c>
      <c r="F63" s="35">
        <f>CHI!F$54</f>
        <v>56.27493403195772</v>
      </c>
      <c r="G63" s="35">
        <f>CHI!G$54</f>
        <v>49.167082768673609</v>
      </c>
      <c r="H63" s="35">
        <f>CHI!H$54</f>
        <v>43.955748965180035</v>
      </c>
      <c r="I63" s="35">
        <f>CHI!I$54</f>
        <v>48.829867575195507</v>
      </c>
      <c r="J63" s="35">
        <f>CHI!J$54</f>
        <v>45.942296495965167</v>
      </c>
      <c r="K63" s="35">
        <f>CHI!K$54</f>
        <v>42.446301333529462</v>
      </c>
      <c r="L63" s="35">
        <f>CHI!L$54</f>
        <v>38.118152963471658</v>
      </c>
      <c r="M63" s="35">
        <f>CHI!M$54</f>
        <v>32.823912279468452</v>
      </c>
      <c r="N63" s="35">
        <f>CHI!N$54</f>
        <v>35.306344361360509</v>
      </c>
      <c r="O63" s="35">
        <f>CHI!O$54</f>
        <v>22.550469732385448</v>
      </c>
      <c r="P63" s="35">
        <f>CHI!P$54</f>
        <v>20.640804262106123</v>
      </c>
      <c r="Q63" s="35">
        <f>CHI!Q$54</f>
        <v>18.389233404804955</v>
      </c>
    </row>
    <row r="64" spans="1:17" x14ac:dyDescent="0.25">
      <c r="A64" s="58" t="s">
        <v>10</v>
      </c>
      <c r="B64" s="37">
        <f>NMM!B$50</f>
        <v>860.15693068728206</v>
      </c>
      <c r="C64" s="37">
        <f>NMM!C$50</f>
        <v>842.47997000000009</v>
      </c>
      <c r="D64" s="37">
        <f>NMM!D$50</f>
        <v>736.64840000000004</v>
      </c>
      <c r="E64" s="37">
        <f>NMM!E$50</f>
        <v>728.37655999999993</v>
      </c>
      <c r="F64" s="37">
        <f>NMM!F$50</f>
        <v>725.24310000000003</v>
      </c>
      <c r="G64" s="37">
        <f>NMM!G$50</f>
        <v>733.75700487807444</v>
      </c>
      <c r="H64" s="37">
        <f>NMM!H$50</f>
        <v>730.78431000000046</v>
      </c>
      <c r="I64" s="37">
        <f>NMM!I$50</f>
        <v>771.45900000000915</v>
      </c>
      <c r="J64" s="37">
        <f>NMM!J$50</f>
        <v>764.87718000000473</v>
      </c>
      <c r="K64" s="37">
        <f>NMM!K$50</f>
        <v>691.33235000000013</v>
      </c>
      <c r="L64" s="37">
        <f>NMM!L$50</f>
        <v>720.71694024772626</v>
      </c>
      <c r="M64" s="37">
        <f>NMM!M$50</f>
        <v>634.24450541527585</v>
      </c>
      <c r="N64" s="37">
        <f>NMM!N$50</f>
        <v>588.23158141236945</v>
      </c>
      <c r="O64" s="37">
        <f>NMM!O$50</f>
        <v>547.34205352980575</v>
      </c>
      <c r="P64" s="37">
        <f>NMM!P$50</f>
        <v>551.71609795958148</v>
      </c>
      <c r="Q64" s="37">
        <f>NMM!Q$50</f>
        <v>561.48086830196553</v>
      </c>
    </row>
    <row r="65" spans="1:17" x14ac:dyDescent="0.25">
      <c r="A65" s="57" t="s">
        <v>38</v>
      </c>
      <c r="B65" s="35">
        <f>NMM!B$51</f>
        <v>239.99999999999994</v>
      </c>
      <c r="C65" s="35">
        <f>NMM!C$51</f>
        <v>234.77644730276401</v>
      </c>
      <c r="D65" s="35">
        <f>NMM!D$51</f>
        <v>212.51153041857467</v>
      </c>
      <c r="E65" s="35">
        <f>NMM!E$51</f>
        <v>170.38507701614668</v>
      </c>
      <c r="F65" s="35">
        <f>NMM!F$51</f>
        <v>163.56846354288854</v>
      </c>
      <c r="G65" s="35">
        <f>NMM!G$51</f>
        <v>174.04810814920447</v>
      </c>
      <c r="H65" s="35">
        <f>NMM!H$51</f>
        <v>184.08029236910829</v>
      </c>
      <c r="I65" s="35">
        <f>NMM!I$51</f>
        <v>183.26551785331449</v>
      </c>
      <c r="J65" s="35">
        <f>NMM!J$51</f>
        <v>189.75491995940814</v>
      </c>
      <c r="K65" s="35">
        <f>NMM!K$51</f>
        <v>151.84491834451123</v>
      </c>
      <c r="L65" s="35">
        <f>NMM!L$51</f>
        <v>140.08652213036149</v>
      </c>
      <c r="M65" s="35">
        <f>NMM!M$51</f>
        <v>128.59523217086775</v>
      </c>
      <c r="N65" s="35">
        <f>NMM!N$51</f>
        <v>112.97161392259332</v>
      </c>
      <c r="O65" s="35">
        <f>NMM!O$51</f>
        <v>111.99389336666978</v>
      </c>
      <c r="P65" s="35">
        <f>NMM!P$51</f>
        <v>101.23314537026774</v>
      </c>
      <c r="Q65" s="35">
        <f>NMM!Q$51</f>
        <v>114.2967679367861</v>
      </c>
    </row>
    <row r="66" spans="1:17" x14ac:dyDescent="0.25">
      <c r="A66" s="57" t="s">
        <v>37</v>
      </c>
      <c r="B66" s="35">
        <f>NMM!B$52</f>
        <v>132.30533851557746</v>
      </c>
      <c r="C66" s="35">
        <f>NMM!C$52</f>
        <v>132.64618898542716</v>
      </c>
      <c r="D66" s="35">
        <f>NMM!D$52</f>
        <v>95.196574870135635</v>
      </c>
      <c r="E66" s="35">
        <f>NMM!E$52</f>
        <v>147.5485992129139</v>
      </c>
      <c r="F66" s="35">
        <f>NMM!F$52</f>
        <v>138.42958443759761</v>
      </c>
      <c r="G66" s="35">
        <f>NMM!G$52</f>
        <v>143.00811055392685</v>
      </c>
      <c r="H66" s="35">
        <f>NMM!H$52</f>
        <v>119.57051581786358</v>
      </c>
      <c r="I66" s="35">
        <f>NMM!I$52</f>
        <v>161.0514762972295</v>
      </c>
      <c r="J66" s="35">
        <f>NMM!J$52</f>
        <v>157.37218875132999</v>
      </c>
      <c r="K66" s="35">
        <f>NMM!K$52</f>
        <v>168.84314480858359</v>
      </c>
      <c r="L66" s="35">
        <f>NMM!L$52</f>
        <v>198.43764862937459</v>
      </c>
      <c r="M66" s="35">
        <f>NMM!M$52</f>
        <v>146.18434042507371</v>
      </c>
      <c r="N66" s="35">
        <f>NMM!N$52</f>
        <v>128.81396822127695</v>
      </c>
      <c r="O66" s="35">
        <f>NMM!O$52</f>
        <v>126.4054016783958</v>
      </c>
      <c r="P66" s="35">
        <f>NMM!P$52</f>
        <v>137.24692809935974</v>
      </c>
      <c r="Q66" s="35">
        <f>NMM!Q$52</f>
        <v>138.05748503161865</v>
      </c>
    </row>
    <row r="67" spans="1:17" x14ac:dyDescent="0.25">
      <c r="A67" s="57" t="s">
        <v>57</v>
      </c>
      <c r="B67" s="35">
        <f>NMM!B$53</f>
        <v>487.85159217170462</v>
      </c>
      <c r="C67" s="35">
        <f>NMM!C$53</f>
        <v>475.05733371180895</v>
      </c>
      <c r="D67" s="35">
        <f>NMM!D$53</f>
        <v>428.94029471128982</v>
      </c>
      <c r="E67" s="35">
        <f>NMM!E$53</f>
        <v>410.44288377093937</v>
      </c>
      <c r="F67" s="35">
        <f>NMM!F$53</f>
        <v>423.24505201951388</v>
      </c>
      <c r="G67" s="35">
        <f>NMM!G$53</f>
        <v>416.70078617494306</v>
      </c>
      <c r="H67" s="35">
        <f>NMM!H$53</f>
        <v>427.1335018130286</v>
      </c>
      <c r="I67" s="35">
        <f>NMM!I$53</f>
        <v>427.14200584946514</v>
      </c>
      <c r="J67" s="35">
        <f>NMM!J$53</f>
        <v>417.7500712892666</v>
      </c>
      <c r="K67" s="35">
        <f>NMM!K$53</f>
        <v>370.64428684690523</v>
      </c>
      <c r="L67" s="35">
        <f>NMM!L$53</f>
        <v>382.19276948799018</v>
      </c>
      <c r="M67" s="35">
        <f>NMM!M$53</f>
        <v>359.46493281933442</v>
      </c>
      <c r="N67" s="35">
        <f>NMM!N$53</f>
        <v>346.44599926849918</v>
      </c>
      <c r="O67" s="35">
        <f>NMM!O$53</f>
        <v>308.94275848474012</v>
      </c>
      <c r="P67" s="35">
        <f>NMM!P$53</f>
        <v>313.23602448995393</v>
      </c>
      <c r="Q67" s="35">
        <f>NMM!Q$53</f>
        <v>309.12661533356078</v>
      </c>
    </row>
    <row r="68" spans="1:17" x14ac:dyDescent="0.25">
      <c r="A68" s="58" t="s">
        <v>9</v>
      </c>
      <c r="B68" s="37">
        <f>PPA!B$51</f>
        <v>1009.4108699801392</v>
      </c>
      <c r="C68" s="37">
        <f>PPA!C$51</f>
        <v>955.78453000000002</v>
      </c>
      <c r="D68" s="37">
        <f>PPA!D$51</f>
        <v>995.79527999999993</v>
      </c>
      <c r="E68" s="37">
        <f>PPA!E$51</f>
        <v>965.19448999999997</v>
      </c>
      <c r="F68" s="37">
        <f>PPA!F$51</f>
        <v>971.21091999999999</v>
      </c>
      <c r="G68" s="37">
        <f>PPA!G$51</f>
        <v>959.66440157289799</v>
      </c>
      <c r="H68" s="37">
        <f>PPA!H$51</f>
        <v>948.90778999999998</v>
      </c>
      <c r="I68" s="37">
        <f>PPA!I$51</f>
        <v>903.30098999999996</v>
      </c>
      <c r="J68" s="37">
        <f>PPA!J$51</f>
        <v>845.28785000000016</v>
      </c>
      <c r="K68" s="37">
        <f>PPA!K$51</f>
        <v>696.18870000000004</v>
      </c>
      <c r="L68" s="37">
        <f>PPA!L$51</f>
        <v>725.44376516504235</v>
      </c>
      <c r="M68" s="37">
        <f>PPA!M$51</f>
        <v>677.37573680818127</v>
      </c>
      <c r="N68" s="37">
        <f>PPA!N$51</f>
        <v>678.84512797225921</v>
      </c>
      <c r="O68" s="37">
        <f>PPA!O$51</f>
        <v>683.95805101008466</v>
      </c>
      <c r="P68" s="37">
        <f>PPA!P$51</f>
        <v>600.43672834948677</v>
      </c>
      <c r="Q68" s="37">
        <f>PPA!Q$51</f>
        <v>560.45213220241408</v>
      </c>
    </row>
    <row r="69" spans="1:17" x14ac:dyDescent="0.25">
      <c r="A69" s="57" t="s">
        <v>35</v>
      </c>
      <c r="B69" s="35">
        <f>PPA!B$52</f>
        <v>34.531144159591221</v>
      </c>
      <c r="C69" s="35">
        <f>PPA!C$52</f>
        <v>32.479299310347145</v>
      </c>
      <c r="D69" s="35">
        <f>PPA!D$52</f>
        <v>29.755876284617777</v>
      </c>
      <c r="E69" s="35">
        <f>PPA!E$52</f>
        <v>31.390956239912864</v>
      </c>
      <c r="F69" s="35">
        <f>PPA!F$52</f>
        <v>29.41906575780277</v>
      </c>
      <c r="G69" s="35">
        <f>PPA!G$52</f>
        <v>28.449000884764342</v>
      </c>
      <c r="H69" s="35">
        <f>PPA!H$52</f>
        <v>40.513149778420392</v>
      </c>
      <c r="I69" s="35">
        <f>PPA!I$52</f>
        <v>31.848846478606035</v>
      </c>
      <c r="J69" s="35">
        <f>PPA!J$52</f>
        <v>32.588222070782876</v>
      </c>
      <c r="K69" s="35">
        <f>PPA!K$52</f>
        <v>15.583189978343965</v>
      </c>
      <c r="L69" s="35">
        <f>PPA!L$52</f>
        <v>20.357975428265625</v>
      </c>
      <c r="M69" s="35">
        <f>PPA!M$52</f>
        <v>7.104591406029094</v>
      </c>
      <c r="N69" s="35">
        <f>PPA!N$52</f>
        <v>101.63629223199709</v>
      </c>
      <c r="O69" s="35">
        <f>PPA!O$52</f>
        <v>6.8607319995791904</v>
      </c>
      <c r="P69" s="35">
        <f>PPA!P$52</f>
        <v>6.8633578689009198</v>
      </c>
      <c r="Q69" s="35">
        <f>PPA!Q$52</f>
        <v>6.733008088818174</v>
      </c>
    </row>
    <row r="70" spans="1:17" x14ac:dyDescent="0.25">
      <c r="A70" s="57" t="s">
        <v>56</v>
      </c>
      <c r="B70" s="35">
        <f>PPA!B$53</f>
        <v>864.16172763212694</v>
      </c>
      <c r="C70" s="35">
        <f>PPA!C$53</f>
        <v>818.86652671787067</v>
      </c>
      <c r="D70" s="35">
        <f>PPA!D$53</f>
        <v>867.93257165776231</v>
      </c>
      <c r="E70" s="35">
        <f>PPA!E$53</f>
        <v>847.92012775905118</v>
      </c>
      <c r="F70" s="35">
        <f>PPA!F$53</f>
        <v>857.8041496438185</v>
      </c>
      <c r="G70" s="35">
        <f>PPA!G$53</f>
        <v>846.62567701291471</v>
      </c>
      <c r="H70" s="35">
        <f>PPA!H$53</f>
        <v>826.22707021067652</v>
      </c>
      <c r="I70" s="35">
        <f>PPA!I$53</f>
        <v>789.80856785279411</v>
      </c>
      <c r="J70" s="35">
        <f>PPA!J$53</f>
        <v>734.73801075398978</v>
      </c>
      <c r="K70" s="35">
        <f>PPA!K$53</f>
        <v>609.53300482234533</v>
      </c>
      <c r="L70" s="35">
        <f>PPA!L$53</f>
        <v>644.22538955283642</v>
      </c>
      <c r="M70" s="35">
        <f>PPA!M$53</f>
        <v>615.61682086317148</v>
      </c>
      <c r="N70" s="35">
        <f>PPA!N$53</f>
        <v>532.17522345129021</v>
      </c>
      <c r="O70" s="35">
        <f>PPA!O$53</f>
        <v>627.2162252458885</v>
      </c>
      <c r="P70" s="35">
        <f>PPA!P$53</f>
        <v>552.66149543787094</v>
      </c>
      <c r="Q70" s="35">
        <f>PPA!Q$53</f>
        <v>515.52545086366626</v>
      </c>
    </row>
    <row r="71" spans="1:17" x14ac:dyDescent="0.25">
      <c r="A71" s="57" t="s">
        <v>55</v>
      </c>
      <c r="B71" s="35">
        <f>PPA!B$54</f>
        <v>110.71799818842103</v>
      </c>
      <c r="C71" s="35">
        <f>PPA!C$54</f>
        <v>104.43870397178212</v>
      </c>
      <c r="D71" s="35">
        <f>PPA!D$54</f>
        <v>98.106832057619883</v>
      </c>
      <c r="E71" s="35">
        <f>PPA!E$54</f>
        <v>85.883406001035979</v>
      </c>
      <c r="F71" s="35">
        <f>PPA!F$54</f>
        <v>83.98770459837877</v>
      </c>
      <c r="G71" s="35">
        <f>PPA!G$54</f>
        <v>84.589723675218949</v>
      </c>
      <c r="H71" s="35">
        <f>PPA!H$54</f>
        <v>82.167570010903034</v>
      </c>
      <c r="I71" s="35">
        <f>PPA!I$54</f>
        <v>81.64357566859988</v>
      </c>
      <c r="J71" s="35">
        <f>PPA!J$54</f>
        <v>77.961617175227545</v>
      </c>
      <c r="K71" s="35">
        <f>PPA!K$54</f>
        <v>71.072505199310783</v>
      </c>
      <c r="L71" s="35">
        <f>PPA!L$54</f>
        <v>60.860400183940378</v>
      </c>
      <c r="M71" s="35">
        <f>PPA!M$54</f>
        <v>54.654324538980774</v>
      </c>
      <c r="N71" s="35">
        <f>PPA!N$54</f>
        <v>45.033612288971916</v>
      </c>
      <c r="O71" s="35">
        <f>PPA!O$54</f>
        <v>49.881093764616899</v>
      </c>
      <c r="P71" s="35">
        <f>PPA!P$54</f>
        <v>40.91187504271484</v>
      </c>
      <c r="Q71" s="35">
        <f>PPA!Q$54</f>
        <v>38.193673249929638</v>
      </c>
    </row>
    <row r="72" spans="1:17" x14ac:dyDescent="0.25">
      <c r="A72" s="56" t="s">
        <v>54</v>
      </c>
      <c r="B72" s="36">
        <f>FBT!B$12</f>
        <v>2361.9870113051161</v>
      </c>
      <c r="C72" s="36">
        <f>FBT!C$12</f>
        <v>2316.8727899999999</v>
      </c>
      <c r="D72" s="36">
        <f>FBT!D$12</f>
        <v>2345.40038</v>
      </c>
      <c r="E72" s="36">
        <f>FBT!E$12</f>
        <v>2260.8443199999997</v>
      </c>
      <c r="F72" s="36">
        <f>FBT!F$12</f>
        <v>2230.5571399999999</v>
      </c>
      <c r="G72" s="36">
        <f>FBT!G$12</f>
        <v>2189.676456385886</v>
      </c>
      <c r="H72" s="36">
        <f>FBT!H$12</f>
        <v>2142.9290700000001</v>
      </c>
      <c r="I72" s="36">
        <f>FBT!I$12</f>
        <v>2144.1267800000001</v>
      </c>
      <c r="J72" s="36">
        <f>FBT!J$12</f>
        <v>2051.99226</v>
      </c>
      <c r="K72" s="36">
        <f>FBT!K$12</f>
        <v>1784.4544800000008</v>
      </c>
      <c r="L72" s="36">
        <f>FBT!L$12</f>
        <v>1895.6207950594608</v>
      </c>
      <c r="M72" s="36">
        <f>FBT!M$12</f>
        <v>1987.0605455210143</v>
      </c>
      <c r="N72" s="36">
        <f>FBT!N$12</f>
        <v>1901.3843676158699</v>
      </c>
      <c r="O72" s="36">
        <f>FBT!O$12</f>
        <v>1874.7262089551291</v>
      </c>
      <c r="P72" s="36">
        <f>FBT!P$12</f>
        <v>1991.7232778428249</v>
      </c>
      <c r="Q72" s="36">
        <f>FBT!Q$12</f>
        <v>2072.253599266839</v>
      </c>
    </row>
    <row r="73" spans="1:17" x14ac:dyDescent="0.25">
      <c r="A73" s="21" t="s">
        <v>53</v>
      </c>
      <c r="B73" s="35">
        <f>TRE!B$12</f>
        <v>132.99601775675904</v>
      </c>
      <c r="C73" s="35">
        <f>TRE!C$12</f>
        <v>137.70636000000036</v>
      </c>
      <c r="D73" s="35">
        <f>TRE!D$12</f>
        <v>139.58856</v>
      </c>
      <c r="E73" s="35">
        <f>TRE!E$12</f>
        <v>135.39962</v>
      </c>
      <c r="F73" s="35">
        <f>TRE!F$12</f>
        <v>128.89809000000002</v>
      </c>
      <c r="G73" s="35">
        <f>TRE!G$12</f>
        <v>119.16438309517568</v>
      </c>
      <c r="H73" s="35">
        <f>TRE!H$12</f>
        <v>109.99107000000001</v>
      </c>
      <c r="I73" s="35">
        <f>TRE!I$12</f>
        <v>110.39320000000001</v>
      </c>
      <c r="J73" s="35">
        <f>TRE!J$12</f>
        <v>130.18063000000001</v>
      </c>
      <c r="K73" s="35">
        <f>TRE!K$12</f>
        <v>132.39778999999999</v>
      </c>
      <c r="L73" s="35">
        <f>TRE!L$12</f>
        <v>132.08309891923884</v>
      </c>
      <c r="M73" s="35">
        <f>TRE!M$12</f>
        <v>94.273113914412107</v>
      </c>
      <c r="N73" s="35">
        <f>TRE!N$12</f>
        <v>92.193989267006884</v>
      </c>
      <c r="O73" s="35">
        <f>TRE!O$12</f>
        <v>99.813781071569991</v>
      </c>
      <c r="P73" s="35">
        <f>TRE!P$12</f>
        <v>101.55705769410984</v>
      </c>
      <c r="Q73" s="35">
        <f>TRE!Q$12</f>
        <v>105.23401765150372</v>
      </c>
    </row>
    <row r="74" spans="1:17" x14ac:dyDescent="0.25">
      <c r="A74" s="21" t="s">
        <v>52</v>
      </c>
      <c r="B74" s="35">
        <f>MAE!B$12</f>
        <v>713.22633318794215</v>
      </c>
      <c r="C74" s="35">
        <f>MAE!C$12</f>
        <v>709.08533</v>
      </c>
      <c r="D74" s="35">
        <f>MAE!D$12</f>
        <v>706.58485999999994</v>
      </c>
      <c r="E74" s="35">
        <f>MAE!E$12</f>
        <v>653.38544000000002</v>
      </c>
      <c r="F74" s="35">
        <f>MAE!F$12</f>
        <v>655.80471</v>
      </c>
      <c r="G74" s="35">
        <f>MAE!G$12</f>
        <v>669.6404985483623</v>
      </c>
      <c r="H74" s="35">
        <f>MAE!H$12</f>
        <v>641.88481000000002</v>
      </c>
      <c r="I74" s="35">
        <f>MAE!I$12</f>
        <v>592.07856000000004</v>
      </c>
      <c r="J74" s="35">
        <f>MAE!J$12</f>
        <v>612.24630000000002</v>
      </c>
      <c r="K74" s="35">
        <f>MAE!K$12</f>
        <v>648.4537499999999</v>
      </c>
      <c r="L74" s="35">
        <f>MAE!L$12</f>
        <v>656.16434571661671</v>
      </c>
      <c r="M74" s="35">
        <f>MAE!M$12</f>
        <v>515.12697698946067</v>
      </c>
      <c r="N74" s="35">
        <f>MAE!N$12</f>
        <v>537.71778630924268</v>
      </c>
      <c r="O74" s="35">
        <f>MAE!O$12</f>
        <v>514.18756413052165</v>
      </c>
      <c r="P74" s="35">
        <f>MAE!P$12</f>
        <v>494.25107760415835</v>
      </c>
      <c r="Q74" s="35">
        <f>MAE!Q$12</f>
        <v>487.96178043430939</v>
      </c>
    </row>
    <row r="75" spans="1:17" x14ac:dyDescent="0.25">
      <c r="A75" s="21" t="s">
        <v>51</v>
      </c>
      <c r="B75" s="35">
        <f>TEL!B$12</f>
        <v>199.87768361723897</v>
      </c>
      <c r="C75" s="35">
        <f>TEL!C$12</f>
        <v>186.50541000000001</v>
      </c>
      <c r="D75" s="35">
        <f>TEL!D$12</f>
        <v>178.80032999999997</v>
      </c>
      <c r="E75" s="35">
        <f>TEL!E$12</f>
        <v>167.19736</v>
      </c>
      <c r="F75" s="35">
        <f>TEL!F$12</f>
        <v>148.8032</v>
      </c>
      <c r="G75" s="35">
        <f>TEL!G$12</f>
        <v>123.86609349261434</v>
      </c>
      <c r="H75" s="35">
        <f>TEL!H$12</f>
        <v>114.40122999999998</v>
      </c>
      <c r="I75" s="35">
        <f>TEL!I$12</f>
        <v>115.20166</v>
      </c>
      <c r="J75" s="35">
        <f>TEL!J$12</f>
        <v>110.90008</v>
      </c>
      <c r="K75" s="35">
        <f>TEL!K$12</f>
        <v>103.5968</v>
      </c>
      <c r="L75" s="35">
        <f>TEL!L$12</f>
        <v>116.58188823326341</v>
      </c>
      <c r="M75" s="35">
        <f>TEL!M$12</f>
        <v>103.13932077782047</v>
      </c>
      <c r="N75" s="35">
        <f>TEL!N$12</f>
        <v>103.70630664685916</v>
      </c>
      <c r="O75" s="35">
        <f>TEL!O$12</f>
        <v>104.32783119098181</v>
      </c>
      <c r="P75" s="35">
        <f>TEL!P$12</f>
        <v>87.489660127274732</v>
      </c>
      <c r="Q75" s="35">
        <f>TEL!Q$12</f>
        <v>88.659627045161741</v>
      </c>
    </row>
    <row r="76" spans="1:17" x14ac:dyDescent="0.25">
      <c r="A76" s="21" t="s">
        <v>50</v>
      </c>
      <c r="B76" s="35">
        <f>WWP!B$12</f>
        <v>84.933339785533946</v>
      </c>
      <c r="C76" s="35">
        <f>WWP!C$12</f>
        <v>58.84845999999996</v>
      </c>
      <c r="D76" s="35">
        <f>WWP!D$12</f>
        <v>61.057980000000015</v>
      </c>
      <c r="E76" s="35">
        <f>WWP!E$12</f>
        <v>57.661239999999971</v>
      </c>
      <c r="F76" s="35">
        <f>WWP!F$12</f>
        <v>54.604429999999965</v>
      </c>
      <c r="G76" s="35">
        <f>WWP!G$12</f>
        <v>60.238140113616623</v>
      </c>
      <c r="H76" s="35">
        <f>WWP!H$12</f>
        <v>60.382039999999947</v>
      </c>
      <c r="I76" s="35">
        <f>WWP!I$12</f>
        <v>61.831120000000006</v>
      </c>
      <c r="J76" s="35">
        <f>WWP!J$12</f>
        <v>63.483999999999924</v>
      </c>
      <c r="K76" s="35">
        <f>WWP!K$12</f>
        <v>68.904229999999956</v>
      </c>
      <c r="L76" s="35">
        <f>WWP!L$12</f>
        <v>63.961884743406152</v>
      </c>
      <c r="M76" s="35">
        <f>WWP!M$12</f>
        <v>65.732436159964379</v>
      </c>
      <c r="N76" s="35">
        <f>WWP!N$12</f>
        <v>63.196163387316517</v>
      </c>
      <c r="O76" s="35">
        <f>WWP!O$12</f>
        <v>53.932112366486301</v>
      </c>
      <c r="P76" s="35">
        <f>WWP!P$12</f>
        <v>66.972248542662101</v>
      </c>
      <c r="Q76" s="35">
        <f>WWP!Q$12</f>
        <v>53.931293463982804</v>
      </c>
    </row>
    <row r="77" spans="1:17" x14ac:dyDescent="0.25">
      <c r="A77" s="47" t="s">
        <v>49</v>
      </c>
      <c r="B77" s="34">
        <f>OIS!B$12</f>
        <v>1129.3720970289207</v>
      </c>
      <c r="C77" s="34">
        <f>OIS!C$12</f>
        <v>1157.2122100000001</v>
      </c>
      <c r="D77" s="34">
        <f>OIS!D$12</f>
        <v>1145.6286</v>
      </c>
      <c r="E77" s="34">
        <f>OIS!E$12</f>
        <v>1149.3301000000001</v>
      </c>
      <c r="F77" s="34">
        <f>OIS!F$12</f>
        <v>1197.00838</v>
      </c>
      <c r="G77" s="34">
        <f>OIS!G$12</f>
        <v>1154.1397235574316</v>
      </c>
      <c r="H77" s="34">
        <f>OIS!H$12</f>
        <v>1232.6923299999999</v>
      </c>
      <c r="I77" s="34">
        <f>OIS!I$12</f>
        <v>1179.4685400000001</v>
      </c>
      <c r="J77" s="34">
        <f>OIS!J$12</f>
        <v>1324.36897</v>
      </c>
      <c r="K77" s="34">
        <f>OIS!K$12</f>
        <v>1086.4843499999999</v>
      </c>
      <c r="L77" s="34">
        <f>OIS!L$12</f>
        <v>1172.7376741241414</v>
      </c>
      <c r="M77" s="34">
        <f>OIS!M$12</f>
        <v>1094.4827650813304</v>
      </c>
      <c r="N77" s="34">
        <f>OIS!N$12</f>
        <v>1095.7251964176562</v>
      </c>
      <c r="O77" s="34">
        <f>OIS!O$12</f>
        <v>1127.6165762291878</v>
      </c>
      <c r="P77" s="34">
        <f>OIS!P$12</f>
        <v>1078.0583569272112</v>
      </c>
      <c r="Q77" s="34">
        <f>OIS!Q$12</f>
        <v>1125.8961058792888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11882.119110895343</v>
      </c>
      <c r="C80" s="38">
        <v>12018.420859999998</v>
      </c>
      <c r="D80" s="38">
        <v>12842.461989999996</v>
      </c>
      <c r="E80" s="38">
        <v>14416.564280000001</v>
      </c>
      <c r="F80" s="38">
        <v>14893.320379999992</v>
      </c>
      <c r="G80" s="38">
        <v>15065.475464956131</v>
      </c>
      <c r="H80" s="38">
        <v>14899.149909999995</v>
      </c>
      <c r="I80" s="38">
        <v>14972.923050000007</v>
      </c>
      <c r="J80" s="38">
        <v>13740.881179999997</v>
      </c>
      <c r="K80" s="38">
        <v>13815.762100000002</v>
      </c>
      <c r="L80" s="38">
        <v>15231.442789154517</v>
      </c>
      <c r="M80" s="38">
        <v>13813.842992963346</v>
      </c>
      <c r="N80" s="38">
        <v>14233.63228857964</v>
      </c>
      <c r="O80" s="38">
        <v>14220.941813652782</v>
      </c>
      <c r="P80" s="38">
        <v>14042.07473684204</v>
      </c>
      <c r="Q80" s="38">
        <v>12880.223097161745</v>
      </c>
    </row>
    <row r="81" spans="1:17" x14ac:dyDescent="0.25">
      <c r="A81" s="55" t="s">
        <v>33</v>
      </c>
      <c r="B81" s="54">
        <v>143.87880830585345</v>
      </c>
      <c r="C81" s="54">
        <v>135.49664000000007</v>
      </c>
      <c r="D81" s="54">
        <v>128.54172000000011</v>
      </c>
      <c r="E81" s="54">
        <v>135.90313000000003</v>
      </c>
      <c r="F81" s="54">
        <v>142.01182999999997</v>
      </c>
      <c r="G81" s="54">
        <v>138.20619926877052</v>
      </c>
      <c r="H81" s="54">
        <v>133.90308999999996</v>
      </c>
      <c r="I81" s="54">
        <v>145.40716</v>
      </c>
      <c r="J81" s="54">
        <v>152.40590000000003</v>
      </c>
      <c r="K81" s="54">
        <v>125.12110999999996</v>
      </c>
      <c r="L81" s="54">
        <v>121.74090446587266</v>
      </c>
      <c r="M81" s="54">
        <v>125.84596661922924</v>
      </c>
      <c r="N81" s="54">
        <v>119.72746558117414</v>
      </c>
      <c r="O81" s="54">
        <v>108.60168070762938</v>
      </c>
      <c r="P81" s="54">
        <v>53.429182361156094</v>
      </c>
      <c r="Q81" s="54">
        <v>6.8309892958777141</v>
      </c>
    </row>
    <row r="82" spans="1:17" x14ac:dyDescent="0.25">
      <c r="A82" s="52" t="s">
        <v>32</v>
      </c>
      <c r="B82" s="51">
        <v>9301.4179034408007</v>
      </c>
      <c r="C82" s="51">
        <v>9710.0298599999969</v>
      </c>
      <c r="D82" s="51">
        <v>10607.820269999997</v>
      </c>
      <c r="E82" s="51">
        <v>12184.57013</v>
      </c>
      <c r="F82" s="51">
        <v>12595.316569999994</v>
      </c>
      <c r="G82" s="51">
        <v>12673.740693632646</v>
      </c>
      <c r="H82" s="51">
        <v>12712.847999999993</v>
      </c>
      <c r="I82" s="51">
        <v>12680.605290000007</v>
      </c>
      <c r="J82" s="51">
        <v>11626.371859999994</v>
      </c>
      <c r="K82" s="51">
        <v>11759.948560000003</v>
      </c>
      <c r="L82" s="51">
        <v>12873.793561848319</v>
      </c>
      <c r="M82" s="51">
        <v>11550.182617977309</v>
      </c>
      <c r="N82" s="51">
        <v>12163.466488872109</v>
      </c>
      <c r="O82" s="51">
        <v>12155.480479828906</v>
      </c>
      <c r="P82" s="51">
        <v>12013.250763231335</v>
      </c>
      <c r="Q82" s="51">
        <v>10799.900106109693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709.22951453105384</v>
      </c>
      <c r="C84" s="51">
        <v>798.7976900000001</v>
      </c>
      <c r="D84" s="51">
        <v>740.49835000000007</v>
      </c>
      <c r="E84" s="51">
        <v>644.50197999999989</v>
      </c>
      <c r="F84" s="51">
        <v>1074.0971100000002</v>
      </c>
      <c r="G84" s="51">
        <v>1346.1266598662564</v>
      </c>
      <c r="H84" s="51">
        <v>1580.39617</v>
      </c>
      <c r="I84" s="51">
        <v>1410.8912500000001</v>
      </c>
      <c r="J84" s="51">
        <v>1440.0804600000001</v>
      </c>
      <c r="K84" s="51">
        <v>1273.7881600000001</v>
      </c>
      <c r="L84" s="51">
        <v>1280.2792417602295</v>
      </c>
      <c r="M84" s="51">
        <v>1537.1876399640864</v>
      </c>
      <c r="N84" s="51">
        <v>1000.6939646311309</v>
      </c>
      <c r="O84" s="51">
        <v>2734.3341272644652</v>
      </c>
      <c r="P84" s="51">
        <v>3799.819707144808</v>
      </c>
      <c r="Q84" s="51">
        <v>3545.0441880643602</v>
      </c>
    </row>
    <row r="85" spans="1:17" x14ac:dyDescent="0.25">
      <c r="A85" s="53" t="s">
        <v>68</v>
      </c>
      <c r="B85" s="51">
        <v>143.80928620213399</v>
      </c>
      <c r="C85" s="51">
        <v>89.699349999999868</v>
      </c>
      <c r="D85" s="51">
        <v>121.39914999999928</v>
      </c>
      <c r="E85" s="51">
        <v>64.299349999999322</v>
      </c>
      <c r="F85" s="51">
        <v>57.100400000000263</v>
      </c>
      <c r="G85" s="51">
        <v>0</v>
      </c>
      <c r="H85" s="51">
        <v>0</v>
      </c>
      <c r="I85" s="51">
        <v>0</v>
      </c>
      <c r="J85" s="51">
        <v>1.0000100000000001</v>
      </c>
      <c r="K85" s="51">
        <v>0</v>
      </c>
      <c r="L85" s="51">
        <v>0</v>
      </c>
      <c r="M85" s="51">
        <v>5.1113018373498562</v>
      </c>
      <c r="N85" s="51">
        <v>1.0270357472045362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5.8756158821300772</v>
      </c>
      <c r="C86" s="51">
        <v>0</v>
      </c>
      <c r="D86" s="51">
        <v>0</v>
      </c>
      <c r="E86" s="51">
        <v>0</v>
      </c>
      <c r="F86" s="51">
        <v>1.9999899999999999</v>
      </c>
      <c r="G86" s="51">
        <v>0</v>
      </c>
      <c r="H86" s="51">
        <v>0</v>
      </c>
      <c r="I86" s="51">
        <v>0</v>
      </c>
      <c r="J86" s="51">
        <v>0</v>
      </c>
      <c r="K86" s="51">
        <v>6.8999099999999913</v>
      </c>
      <c r="L86" s="51">
        <v>0</v>
      </c>
      <c r="M86" s="51">
        <v>0.97926807623633039</v>
      </c>
      <c r="N86" s="51">
        <v>0</v>
      </c>
      <c r="O86" s="51">
        <v>3.9170783882352183</v>
      </c>
      <c r="P86" s="51">
        <v>1.9585336834258484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4613.9940301492625</v>
      </c>
      <c r="C87" s="51">
        <f t="shared" si="5"/>
        <v>4840.6289799999968</v>
      </c>
      <c r="D87" s="51">
        <f t="shared" si="5"/>
        <v>5512.8135799999973</v>
      </c>
      <c r="E87" s="51">
        <f t="shared" si="5"/>
        <v>4932.6486700000014</v>
      </c>
      <c r="F87" s="51">
        <f t="shared" si="5"/>
        <v>5302.6249199999929</v>
      </c>
      <c r="G87" s="51">
        <f t="shared" si="5"/>
        <v>5694.6744457078812</v>
      </c>
      <c r="H87" s="51">
        <f t="shared" si="5"/>
        <v>6033.459919999993</v>
      </c>
      <c r="I87" s="51">
        <f t="shared" si="5"/>
        <v>5210.1487500000057</v>
      </c>
      <c r="J87" s="51">
        <f t="shared" si="5"/>
        <v>5006.3786299999947</v>
      </c>
      <c r="K87" s="51">
        <f t="shared" si="5"/>
        <v>4771.7032300000028</v>
      </c>
      <c r="L87" s="51">
        <f t="shared" si="5"/>
        <v>5052.5719883345382</v>
      </c>
      <c r="M87" s="51">
        <f t="shared" si="5"/>
        <v>4706.056930726787</v>
      </c>
      <c r="N87" s="51">
        <f t="shared" si="5"/>
        <v>4279.2495799622657</v>
      </c>
      <c r="O87" s="51">
        <f t="shared" si="5"/>
        <v>4436.9062148424546</v>
      </c>
      <c r="P87" s="51">
        <f t="shared" si="5"/>
        <v>4099.2166108765105</v>
      </c>
      <c r="Q87" s="51">
        <f t="shared" si="5"/>
        <v>3040.6614286053109</v>
      </c>
    </row>
    <row r="88" spans="1:17" x14ac:dyDescent="0.25">
      <c r="A88" s="53" t="s">
        <v>67</v>
      </c>
      <c r="B88" s="51">
        <v>3828.5094566762182</v>
      </c>
      <c r="C88" s="51">
        <v>3980.9038399999999</v>
      </c>
      <c r="D88" s="51">
        <v>4233.1091900000001</v>
      </c>
      <c r="E88" s="51">
        <v>6543.1201300000002</v>
      </c>
      <c r="F88" s="51">
        <v>6159.4941500000004</v>
      </c>
      <c r="G88" s="51">
        <v>5632.939588058508</v>
      </c>
      <c r="H88" s="51">
        <v>5098.9919099999997</v>
      </c>
      <c r="I88" s="51">
        <v>6059.5652900000005</v>
      </c>
      <c r="J88" s="51">
        <v>5178.9127600000002</v>
      </c>
      <c r="K88" s="51">
        <v>5707.5572599999996</v>
      </c>
      <c r="L88" s="51">
        <v>6540.9423317535502</v>
      </c>
      <c r="M88" s="51">
        <v>5300.8474773728485</v>
      </c>
      <c r="N88" s="51">
        <v>6882.4959085315068</v>
      </c>
      <c r="O88" s="51">
        <v>4980.3230593337521</v>
      </c>
      <c r="P88" s="51">
        <v>4112.2559115265904</v>
      </c>
      <c r="Q88" s="51">
        <v>4214.1944894400222</v>
      </c>
    </row>
    <row r="89" spans="1:17" x14ac:dyDescent="0.25">
      <c r="A89" s="52" t="s">
        <v>27</v>
      </c>
      <c r="B89" s="51">
        <v>2436.8223991486884</v>
      </c>
      <c r="C89" s="51">
        <v>2172.8943600000021</v>
      </c>
      <c r="D89" s="51">
        <v>2106.1</v>
      </c>
      <c r="E89" s="51">
        <v>2096.0910199999998</v>
      </c>
      <c r="F89" s="51">
        <v>2155.9919799999989</v>
      </c>
      <c r="G89" s="51">
        <v>2253.5285720547145</v>
      </c>
      <c r="H89" s="51">
        <v>2052.3988200000022</v>
      </c>
      <c r="I89" s="51">
        <v>2146.9105999999992</v>
      </c>
      <c r="J89" s="51">
        <v>1962.1034200000031</v>
      </c>
      <c r="K89" s="51">
        <v>1930.6924299999991</v>
      </c>
      <c r="L89" s="51">
        <v>2235.9083228403251</v>
      </c>
      <c r="M89" s="51">
        <v>2137.8144083668085</v>
      </c>
      <c r="N89" s="51">
        <v>1950.4383341263565</v>
      </c>
      <c r="O89" s="51">
        <v>1956.8596531162475</v>
      </c>
      <c r="P89" s="51">
        <v>1975.3947912495478</v>
      </c>
      <c r="Q89" s="51">
        <v>2073.4920017561744</v>
      </c>
    </row>
    <row r="90" spans="1:17" x14ac:dyDescent="0.25">
      <c r="A90" s="53" t="s">
        <v>66</v>
      </c>
      <c r="B90" s="51">
        <v>2436.8223991486884</v>
      </c>
      <c r="C90" s="51">
        <v>2172.8943600000021</v>
      </c>
      <c r="D90" s="51">
        <v>2106.1</v>
      </c>
      <c r="E90" s="51">
        <v>2096.0910199999998</v>
      </c>
      <c r="F90" s="51">
        <v>2155.9919799999989</v>
      </c>
      <c r="G90" s="51">
        <v>2253.5285720547145</v>
      </c>
      <c r="H90" s="51">
        <v>2052.3988200000022</v>
      </c>
      <c r="I90" s="51">
        <v>2146.9105999999992</v>
      </c>
      <c r="J90" s="51">
        <v>1962.1034200000031</v>
      </c>
      <c r="K90" s="51">
        <v>1930.6924299999991</v>
      </c>
      <c r="L90" s="51">
        <v>2235.9083228403251</v>
      </c>
      <c r="M90" s="51">
        <v>2137.8144083668085</v>
      </c>
      <c r="N90" s="51">
        <v>1950.4383341263565</v>
      </c>
      <c r="O90" s="51">
        <v>1956.8596531162475</v>
      </c>
      <c r="P90" s="51">
        <v>1975.3947912495478</v>
      </c>
      <c r="Q90" s="51">
        <v>2073.4920017561744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11882.119110895343</v>
      </c>
      <c r="C93" s="38">
        <f t="shared" si="6"/>
        <v>12018.420859999998</v>
      </c>
      <c r="D93" s="38">
        <f t="shared" si="6"/>
        <v>12842.461989999996</v>
      </c>
      <c r="E93" s="38">
        <f t="shared" si="6"/>
        <v>14416.564280000001</v>
      </c>
      <c r="F93" s="38">
        <f t="shared" si="6"/>
        <v>14893.320379999992</v>
      </c>
      <c r="G93" s="38">
        <f t="shared" si="6"/>
        <v>15065.475464956131</v>
      </c>
      <c r="H93" s="38">
        <f t="shared" si="6"/>
        <v>14899.149909999995</v>
      </c>
      <c r="I93" s="38">
        <f t="shared" si="6"/>
        <v>14972.923050000007</v>
      </c>
      <c r="J93" s="38">
        <f t="shared" si="6"/>
        <v>13740.881179999997</v>
      </c>
      <c r="K93" s="38">
        <f t="shared" si="6"/>
        <v>13815.762100000002</v>
      </c>
      <c r="L93" s="38">
        <f t="shared" si="6"/>
        <v>15231.442789154517</v>
      </c>
      <c r="M93" s="38">
        <f t="shared" si="6"/>
        <v>13813.842992963346</v>
      </c>
      <c r="N93" s="38">
        <f t="shared" si="6"/>
        <v>14233.63228857964</v>
      </c>
      <c r="O93" s="38">
        <f t="shared" si="6"/>
        <v>14220.941813652782</v>
      </c>
      <c r="P93" s="38">
        <f t="shared" si="6"/>
        <v>14042.07473684204</v>
      </c>
      <c r="Q93" s="38">
        <f t="shared" si="6"/>
        <v>12880.223097161745</v>
      </c>
    </row>
    <row r="94" spans="1:17" x14ac:dyDescent="0.25">
      <c r="A94" s="49" t="s">
        <v>41</v>
      </c>
      <c r="B94" s="48">
        <f>CHI!B57</f>
        <v>11037.952985230684</v>
      </c>
      <c r="C94" s="48">
        <f>CHI!C57</f>
        <v>11116.312199999998</v>
      </c>
      <c r="D94" s="48">
        <f>CHI!D57</f>
        <v>11950.692939999997</v>
      </c>
      <c r="E94" s="48">
        <f>CHI!E57</f>
        <v>13598.22428</v>
      </c>
      <c r="F94" s="48">
        <f>CHI!F57</f>
        <v>13923.623349999994</v>
      </c>
      <c r="G94" s="48">
        <f>CHI!G57</f>
        <v>14075.321712000747</v>
      </c>
      <c r="H94" s="48">
        <f>CHI!H57</f>
        <v>13927.413449999996</v>
      </c>
      <c r="I94" s="48">
        <f>CHI!I57</f>
        <v>14077.706930000008</v>
      </c>
      <c r="J94" s="48">
        <f>CHI!J57</f>
        <v>12871.574049999996</v>
      </c>
      <c r="K94" s="48">
        <f>CHI!K57</f>
        <v>13104.047200000003</v>
      </c>
      <c r="L94" s="48">
        <f>CHI!L57</f>
        <v>14489.297225391996</v>
      </c>
      <c r="M94" s="48">
        <f>CHI!M57</f>
        <v>13183.738401284576</v>
      </c>
      <c r="N94" s="48">
        <f>CHI!N57</f>
        <v>13628.511280295286</v>
      </c>
      <c r="O94" s="48">
        <f>CHI!O57</f>
        <v>13604.248352491049</v>
      </c>
      <c r="P94" s="48">
        <f>CHI!P57</f>
        <v>13716.077117361912</v>
      </c>
      <c r="Q94" s="48">
        <f>CHI!Q57</f>
        <v>12589.476220359404</v>
      </c>
    </row>
    <row r="95" spans="1:17" x14ac:dyDescent="0.25">
      <c r="A95" s="47" t="s">
        <v>64</v>
      </c>
      <c r="B95" s="34">
        <v>844.16612566465847</v>
      </c>
      <c r="C95" s="34">
        <v>902.10865999999987</v>
      </c>
      <c r="D95" s="34">
        <v>891.76904999999897</v>
      </c>
      <c r="E95" s="34">
        <v>818.34000000000015</v>
      </c>
      <c r="F95" s="34">
        <v>969.69702999999754</v>
      </c>
      <c r="G95" s="34">
        <v>990.15375295538433</v>
      </c>
      <c r="H95" s="34">
        <v>971.73645999999826</v>
      </c>
      <c r="I95" s="34">
        <v>895.21611999999914</v>
      </c>
      <c r="J95" s="34">
        <v>869.30713000000105</v>
      </c>
      <c r="K95" s="34">
        <v>711.71489999999903</v>
      </c>
      <c r="L95" s="34">
        <v>742.1455637625204</v>
      </c>
      <c r="M95" s="34">
        <v>630.10459167876979</v>
      </c>
      <c r="N95" s="34">
        <v>605.12100828435359</v>
      </c>
      <c r="O95" s="34">
        <v>616.69346116173256</v>
      </c>
      <c r="P95" s="34">
        <v>325.99761948012747</v>
      </c>
      <c r="Q95" s="34">
        <v>290.74687680234092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35998.353763873165</v>
      </c>
      <c r="C97" s="46">
        <f t="shared" si="7"/>
        <v>35748.826881000874</v>
      </c>
      <c r="D97" s="46">
        <f t="shared" si="7"/>
        <v>36091.372584281024</v>
      </c>
      <c r="E97" s="46">
        <f t="shared" si="7"/>
        <v>36608.61728232653</v>
      </c>
      <c r="F97" s="46">
        <f t="shared" si="7"/>
        <v>36982.227530954806</v>
      </c>
      <c r="G97" s="46">
        <f t="shared" si="7"/>
        <v>36445.614005969823</v>
      </c>
      <c r="H97" s="46">
        <f t="shared" si="7"/>
        <v>36321.279674540288</v>
      </c>
      <c r="I97" s="46">
        <f t="shared" si="7"/>
        <v>37279.409682239915</v>
      </c>
      <c r="J97" s="46">
        <f t="shared" si="7"/>
        <v>35465.219622376775</v>
      </c>
      <c r="K97" s="46">
        <f t="shared" si="7"/>
        <v>31892.659268348296</v>
      </c>
      <c r="L97" s="46">
        <f t="shared" si="7"/>
        <v>34544.648806407022</v>
      </c>
      <c r="M97" s="46">
        <f t="shared" si="7"/>
        <v>34636.382374045068</v>
      </c>
      <c r="N97" s="46">
        <f t="shared" si="7"/>
        <v>34069.016923280462</v>
      </c>
      <c r="O97" s="46">
        <f t="shared" si="7"/>
        <v>33258.663762064156</v>
      </c>
      <c r="P97" s="46">
        <f t="shared" si="7"/>
        <v>32743.155578946305</v>
      </c>
      <c r="Q97" s="46">
        <f t="shared" si="7"/>
        <v>33182.371793899627</v>
      </c>
    </row>
    <row r="98" spans="1:17" x14ac:dyDescent="0.25">
      <c r="A98" s="29" t="s">
        <v>13</v>
      </c>
      <c r="B98" s="45">
        <f>ISI!B$53</f>
        <v>9121.5775403460921</v>
      </c>
      <c r="C98" s="45">
        <f>ISI!C$53</f>
        <v>9705.6693112105459</v>
      </c>
      <c r="D98" s="45">
        <f>ISI!D$53</f>
        <v>9888.3931885773763</v>
      </c>
      <c r="E98" s="45">
        <f>ISI!E$53</f>
        <v>10429.057549150953</v>
      </c>
      <c r="F98" s="45">
        <f>ISI!F$53</f>
        <v>10600.447328698376</v>
      </c>
      <c r="G98" s="45">
        <f>ISI!G$53</f>
        <v>10492.530910355272</v>
      </c>
      <c r="H98" s="45">
        <f>ISI!H$53</f>
        <v>9806.6979571628945</v>
      </c>
      <c r="I98" s="45">
        <f>ISI!I$53</f>
        <v>10627.501800867267</v>
      </c>
      <c r="J98" s="45">
        <f>ISI!J$53</f>
        <v>10127.103777645227</v>
      </c>
      <c r="K98" s="45">
        <f>ISI!K$53</f>
        <v>8379.4397832078284</v>
      </c>
      <c r="L98" s="45">
        <f>ISI!L$53</f>
        <v>9246.0846052997258</v>
      </c>
      <c r="M98" s="45">
        <f>ISI!M$53</f>
        <v>9905.2166053845867</v>
      </c>
      <c r="N98" s="45">
        <f>ISI!N$53</f>
        <v>10174.783508927616</v>
      </c>
      <c r="O98" s="45">
        <f>ISI!O$53</f>
        <v>9679.8787331131207</v>
      </c>
      <c r="P98" s="45">
        <f>ISI!P$53</f>
        <v>9664.898471958466</v>
      </c>
      <c r="Q98" s="45">
        <f>ISI!Q$53</f>
        <v>9830.2634886267751</v>
      </c>
    </row>
    <row r="99" spans="1:17" x14ac:dyDescent="0.25">
      <c r="A99" s="21" t="s">
        <v>46</v>
      </c>
      <c r="B99" s="35">
        <f>ISI!B$54</f>
        <v>9107.860251105436</v>
      </c>
      <c r="C99" s="35">
        <f>ISI!C$54</f>
        <v>9694.0185694541142</v>
      </c>
      <c r="D99" s="35">
        <f>ISI!D$54</f>
        <v>9877.8002162502253</v>
      </c>
      <c r="E99" s="35">
        <f>ISI!E$54</f>
        <v>10418.763099548743</v>
      </c>
      <c r="F99" s="35">
        <f>ISI!F$54</f>
        <v>10588.951960378679</v>
      </c>
      <c r="G99" s="35">
        <f>ISI!G$54</f>
        <v>10480.822733225243</v>
      </c>
      <c r="H99" s="35">
        <f>ISI!H$54</f>
        <v>9794.4618898763729</v>
      </c>
      <c r="I99" s="35">
        <f>ISI!I$54</f>
        <v>10614.237046353417</v>
      </c>
      <c r="J99" s="35">
        <f>ISI!J$54</f>
        <v>10115.340201802779</v>
      </c>
      <c r="K99" s="35">
        <f>ISI!K$54</f>
        <v>8374.5959734570642</v>
      </c>
      <c r="L99" s="35">
        <f>ISI!L$54</f>
        <v>9236.556866386516</v>
      </c>
      <c r="M99" s="35">
        <f>ISI!M$54</f>
        <v>9891.6917336258102</v>
      </c>
      <c r="N99" s="35">
        <f>ISI!N$54</f>
        <v>10163.35845423066</v>
      </c>
      <c r="O99" s="35">
        <f>ISI!O$54</f>
        <v>9669.4985365625689</v>
      </c>
      <c r="P99" s="35">
        <f>ISI!P$54</f>
        <v>9655.2691681468787</v>
      </c>
      <c r="Q99" s="35">
        <f>ISI!Q$54</f>
        <v>9821.8316627394215</v>
      </c>
    </row>
    <row r="100" spans="1:17" x14ac:dyDescent="0.25">
      <c r="A100" s="21" t="s">
        <v>45</v>
      </c>
      <c r="B100" s="35">
        <f>ISI!B$55</f>
        <v>13.717289240655402</v>
      </c>
      <c r="C100" s="35">
        <f>ISI!C$55</f>
        <v>11.65074175643081</v>
      </c>
      <c r="D100" s="35">
        <f>ISI!D$55</f>
        <v>10.592972327151445</v>
      </c>
      <c r="E100" s="35">
        <f>ISI!E$55</f>
        <v>10.294449602209673</v>
      </c>
      <c r="F100" s="35">
        <f>ISI!F$55</f>
        <v>11.495368319696</v>
      </c>
      <c r="G100" s="35">
        <f>ISI!G$55</f>
        <v>11.708177130028554</v>
      </c>
      <c r="H100" s="35">
        <f>ISI!H$55</f>
        <v>12.236067286520843</v>
      </c>
      <c r="I100" s="35">
        <f>ISI!I$55</f>
        <v>13.264754513849272</v>
      </c>
      <c r="J100" s="35">
        <f>ISI!J$55</f>
        <v>11.76357584244847</v>
      </c>
      <c r="K100" s="35">
        <f>ISI!K$55</f>
        <v>4.8438097507646525</v>
      </c>
      <c r="L100" s="35">
        <f>ISI!L$55</f>
        <v>9.5277389132098413</v>
      </c>
      <c r="M100" s="35">
        <f>ISI!M$55</f>
        <v>13.524871758777001</v>
      </c>
      <c r="N100" s="35">
        <f>ISI!N$55</f>
        <v>11.425054696956602</v>
      </c>
      <c r="O100" s="35">
        <f>ISI!O$55</f>
        <v>10.380196550551483</v>
      </c>
      <c r="P100" s="35">
        <f>ISI!P$55</f>
        <v>9.6293038115870644</v>
      </c>
      <c r="Q100" s="35">
        <f>ISI!Q$55</f>
        <v>8.4318258873531668</v>
      </c>
    </row>
    <row r="101" spans="1:17" x14ac:dyDescent="0.25">
      <c r="A101" s="23" t="s">
        <v>12</v>
      </c>
      <c r="B101" s="37">
        <f>NFM!B$72</f>
        <v>700.00985660009042</v>
      </c>
      <c r="C101" s="37">
        <f>NFM!C$72</f>
        <v>650.80696826455608</v>
      </c>
      <c r="D101" s="37">
        <f>NFM!D$72</f>
        <v>637.4733665083437</v>
      </c>
      <c r="E101" s="37">
        <f>NFM!E$72</f>
        <v>620.77661642941598</v>
      </c>
      <c r="F101" s="37">
        <f>NFM!F$72</f>
        <v>724.76926800601609</v>
      </c>
      <c r="G101" s="37">
        <f>NFM!G$72</f>
        <v>725.70018523846431</v>
      </c>
      <c r="H101" s="37">
        <f>NFM!H$72</f>
        <v>642.4400650747998</v>
      </c>
      <c r="I101" s="37">
        <f>NFM!I$72</f>
        <v>729.44065937797609</v>
      </c>
      <c r="J101" s="37">
        <f>NFM!J$72</f>
        <v>740.89908678547192</v>
      </c>
      <c r="K101" s="37">
        <f>NFM!K$72</f>
        <v>421.34078833207195</v>
      </c>
      <c r="L101" s="37">
        <f>NFM!L$72</f>
        <v>526.87278873530113</v>
      </c>
      <c r="M101" s="37">
        <f>NFM!M$72</f>
        <v>630.63585134270215</v>
      </c>
      <c r="N101" s="37">
        <f>NFM!N$72</f>
        <v>317.86291577528823</v>
      </c>
      <c r="O101" s="37">
        <f>NFM!O$72</f>
        <v>281.83023751098392</v>
      </c>
      <c r="P101" s="37">
        <f>NFM!P$72</f>
        <v>124.63965444885986</v>
      </c>
      <c r="Q101" s="37">
        <f>NFM!Q$72</f>
        <v>188.75452844091853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559.83897190307061</v>
      </c>
      <c r="C103" s="35">
        <f>NFM!C$74</f>
        <v>531.67337654838639</v>
      </c>
      <c r="D103" s="35">
        <f>NFM!D$74</f>
        <v>518.83386707053273</v>
      </c>
      <c r="E103" s="35">
        <f>NFM!E$74</f>
        <v>500.3009099965451</v>
      </c>
      <c r="F103" s="35">
        <f>NFM!F$74</f>
        <v>588.79658587304561</v>
      </c>
      <c r="G103" s="35">
        <f>NFM!G$74</f>
        <v>591.20686464749929</v>
      </c>
      <c r="H103" s="35">
        <f>NFM!H$74</f>
        <v>510.36568257279725</v>
      </c>
      <c r="I103" s="35">
        <f>NFM!I$74</f>
        <v>577.06962495995322</v>
      </c>
      <c r="J103" s="35">
        <f>NFM!J$74</f>
        <v>588.1916845636265</v>
      </c>
      <c r="K103" s="35">
        <f>NFM!K$74</f>
        <v>316.32449029324039</v>
      </c>
      <c r="L103" s="35">
        <f>NFM!L$74</f>
        <v>397.79346756016105</v>
      </c>
      <c r="M103" s="35">
        <f>NFM!M$74</f>
        <v>513.07479297056295</v>
      </c>
      <c r="N103" s="35">
        <f>NFM!N$74</f>
        <v>188.9215196242227</v>
      </c>
      <c r="O103" s="35">
        <f>NFM!O$74</f>
        <v>137.73628836680831</v>
      </c>
      <c r="P103" s="35">
        <f>NFM!P$74</f>
        <v>14.556474748882211</v>
      </c>
      <c r="Q103" s="35">
        <f>NFM!Q$74</f>
        <v>56.133556495354064</v>
      </c>
    </row>
    <row r="104" spans="1:17" x14ac:dyDescent="0.25">
      <c r="A104" s="27" t="s">
        <v>43</v>
      </c>
      <c r="B104" s="44">
        <f>NFM!B$75</f>
        <v>541.78433222982221</v>
      </c>
      <c r="C104" s="44">
        <f>NFM!C$75</f>
        <v>515.82445764002762</v>
      </c>
      <c r="D104" s="44">
        <f>NFM!D$75</f>
        <v>502.94813556098546</v>
      </c>
      <c r="E104" s="44">
        <f>NFM!E$75</f>
        <v>493.92402161834929</v>
      </c>
      <c r="F104" s="44">
        <f>NFM!F$75</f>
        <v>581.54455066620744</v>
      </c>
      <c r="G104" s="44">
        <f>NFM!G$75</f>
        <v>583.96452400006092</v>
      </c>
      <c r="H104" s="44">
        <f>NFM!H$75</f>
        <v>506.8964289761509</v>
      </c>
      <c r="I104" s="44">
        <f>NFM!I$75</f>
        <v>577.06962495995322</v>
      </c>
      <c r="J104" s="44">
        <f>NFM!J$75</f>
        <v>588.1916845636265</v>
      </c>
      <c r="K104" s="44">
        <f>NFM!K$75</f>
        <v>316.32449029324039</v>
      </c>
      <c r="L104" s="44">
        <f>NFM!L$75</f>
        <v>397.79346756016105</v>
      </c>
      <c r="M104" s="44">
        <f>NFM!M$75</f>
        <v>513.07479297056295</v>
      </c>
      <c r="N104" s="44">
        <f>NFM!N$75</f>
        <v>188.9215196242227</v>
      </c>
      <c r="O104" s="44">
        <f>NFM!O$75</f>
        <v>137.73628836680831</v>
      </c>
      <c r="P104" s="44">
        <f>NFM!P$75</f>
        <v>14.556474748882211</v>
      </c>
      <c r="Q104" s="44">
        <f>NFM!Q$75</f>
        <v>56.133556495354064</v>
      </c>
    </row>
    <row r="105" spans="1:17" x14ac:dyDescent="0.25">
      <c r="A105" s="25" t="s">
        <v>344</v>
      </c>
      <c r="B105" s="43">
        <f>NFM!B$76</f>
        <v>18.054639673248385</v>
      </c>
      <c r="C105" s="43">
        <f>NFM!C$76</f>
        <v>15.848918908358737</v>
      </c>
      <c r="D105" s="43">
        <f>NFM!D$76</f>
        <v>15.88573150954732</v>
      </c>
      <c r="E105" s="43">
        <f>NFM!E$76</f>
        <v>6.3768883781958134</v>
      </c>
      <c r="F105" s="43">
        <f>NFM!F$76</f>
        <v>7.2520352068381433</v>
      </c>
      <c r="G105" s="43">
        <f>NFM!G$76</f>
        <v>7.2423406474383567</v>
      </c>
      <c r="H105" s="43">
        <f>NFM!H$76</f>
        <v>3.4692535966463813</v>
      </c>
      <c r="I105" s="43">
        <f>NFM!I$76</f>
        <v>0</v>
      </c>
      <c r="J105" s="43">
        <f>NFM!J$76</f>
        <v>0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140.17088469701983</v>
      </c>
      <c r="C106" s="35">
        <f>NFM!C$77</f>
        <v>119.1335917161697</v>
      </c>
      <c r="D106" s="35">
        <f>NFM!D$77</f>
        <v>118.639499437811</v>
      </c>
      <c r="E106" s="35">
        <f>NFM!E$77</f>
        <v>120.47570643287094</v>
      </c>
      <c r="F106" s="35">
        <f>NFM!F$77</f>
        <v>135.97268213297048</v>
      </c>
      <c r="G106" s="35">
        <f>NFM!G$77</f>
        <v>134.49332059096506</v>
      </c>
      <c r="H106" s="35">
        <f>NFM!H$77</f>
        <v>132.07438250200261</v>
      </c>
      <c r="I106" s="35">
        <f>NFM!I$77</f>
        <v>152.37103441802284</v>
      </c>
      <c r="J106" s="35">
        <f>NFM!J$77</f>
        <v>152.7074022218454</v>
      </c>
      <c r="K106" s="35">
        <f>NFM!K$77</f>
        <v>105.01629803883159</v>
      </c>
      <c r="L106" s="35">
        <f>NFM!L$77</f>
        <v>129.07932117514005</v>
      </c>
      <c r="M106" s="35">
        <f>NFM!M$77</f>
        <v>117.56105837213921</v>
      </c>
      <c r="N106" s="35">
        <f>NFM!N$77</f>
        <v>128.9413961510655</v>
      </c>
      <c r="O106" s="35">
        <f>NFM!O$77</f>
        <v>144.09394914417558</v>
      </c>
      <c r="P106" s="35">
        <f>NFM!P$77</f>
        <v>110.08317969997765</v>
      </c>
      <c r="Q106" s="35">
        <f>NFM!Q$77</f>
        <v>132.62097194556446</v>
      </c>
    </row>
    <row r="107" spans="1:17" x14ac:dyDescent="0.25">
      <c r="A107" s="23" t="s">
        <v>11</v>
      </c>
      <c r="B107" s="37">
        <f>CHI!B$78</f>
        <v>14019.252094022613</v>
      </c>
      <c r="C107" s="37">
        <f>CHI!C$78</f>
        <v>13504.986145062345</v>
      </c>
      <c r="D107" s="37">
        <f>CHI!D$78</f>
        <v>13872.091894889141</v>
      </c>
      <c r="E107" s="37">
        <f>CHI!E$78</f>
        <v>14193.576820647368</v>
      </c>
      <c r="F107" s="37">
        <f>CHI!F$78</f>
        <v>14342.108427923411</v>
      </c>
      <c r="G107" s="37">
        <f>CHI!G$78</f>
        <v>14085.049272783346</v>
      </c>
      <c r="H107" s="37">
        <f>CHI!H$78</f>
        <v>14862.265548661486</v>
      </c>
      <c r="I107" s="37">
        <f>CHI!I$78</f>
        <v>15048.333893509278</v>
      </c>
      <c r="J107" s="37">
        <f>CHI!J$78</f>
        <v>13863.815449638059</v>
      </c>
      <c r="K107" s="37">
        <f>CHI!K$78</f>
        <v>13301.531540207419</v>
      </c>
      <c r="L107" s="37">
        <f>CHI!L$78</f>
        <v>14660.747721576743</v>
      </c>
      <c r="M107" s="37">
        <f>CHI!M$78</f>
        <v>14174.908484555699</v>
      </c>
      <c r="N107" s="37">
        <f>CHI!N$78</f>
        <v>13973.845573618451</v>
      </c>
      <c r="O107" s="37">
        <f>CHI!O$78</f>
        <v>13928.566759146928</v>
      </c>
      <c r="P107" s="37">
        <f>CHI!P$78</f>
        <v>13554.201337153059</v>
      </c>
      <c r="Q107" s="37">
        <f>CHI!Q$78</f>
        <v>13752.255092353796</v>
      </c>
    </row>
    <row r="108" spans="1:17" x14ac:dyDescent="0.25">
      <c r="A108" s="21" t="s">
        <v>61</v>
      </c>
      <c r="B108" s="35">
        <f>CHI!B$79</f>
        <v>13003.153732880946</v>
      </c>
      <c r="C108" s="35">
        <f>CHI!C$79</f>
        <v>12395.116731973831</v>
      </c>
      <c r="D108" s="35">
        <f>CHI!D$79</f>
        <v>12832.63604129928</v>
      </c>
      <c r="E108" s="35">
        <f>CHI!E$79</f>
        <v>13090.053408318116</v>
      </c>
      <c r="F108" s="35">
        <f>CHI!F$79</f>
        <v>13165.621436923193</v>
      </c>
      <c r="G108" s="35">
        <f>CHI!G$79</f>
        <v>12925.729601158428</v>
      </c>
      <c r="H108" s="35">
        <f>CHI!H$79</f>
        <v>13612.420851514295</v>
      </c>
      <c r="I108" s="35">
        <f>CHI!I$79</f>
        <v>13780.746037015777</v>
      </c>
      <c r="J108" s="35">
        <f>CHI!J$79</f>
        <v>12861.097022378775</v>
      </c>
      <c r="K108" s="35">
        <f>CHI!K$79</f>
        <v>12853.727878155019</v>
      </c>
      <c r="L108" s="35">
        <f>CHI!L$79</f>
        <v>14249.927255695591</v>
      </c>
      <c r="M108" s="35">
        <f>CHI!M$79</f>
        <v>13782.533875171321</v>
      </c>
      <c r="N108" s="35">
        <f>CHI!N$79</f>
        <v>13657.10131927773</v>
      </c>
      <c r="O108" s="35">
        <f>CHI!O$79</f>
        <v>13444.000631938892</v>
      </c>
      <c r="P108" s="35">
        <f>CHI!P$79</f>
        <v>13040.88894565185</v>
      </c>
      <c r="Q108" s="35">
        <f>CHI!Q$79</f>
        <v>13353.491771125653</v>
      </c>
    </row>
    <row r="109" spans="1:17" x14ac:dyDescent="0.25">
      <c r="A109" s="21" t="s">
        <v>40</v>
      </c>
      <c r="B109" s="35">
        <f>CHI!B$80</f>
        <v>957.84362103172816</v>
      </c>
      <c r="C109" s="35">
        <f>CHI!C$80</f>
        <v>1046.106284945801</v>
      </c>
      <c r="D109" s="35">
        <f>CHI!D$80</f>
        <v>975.69728119694184</v>
      </c>
      <c r="E109" s="35">
        <f>CHI!E$80</f>
        <v>1037.7826652070546</v>
      </c>
      <c r="F109" s="35">
        <f>CHI!F$80</f>
        <v>1126.9485912415287</v>
      </c>
      <c r="G109" s="35">
        <f>CHI!G$80</f>
        <v>1120.5079468137583</v>
      </c>
      <c r="H109" s="35">
        <f>CHI!H$80</f>
        <v>1201.9451938831135</v>
      </c>
      <c r="I109" s="35">
        <f>CHI!I$80</f>
        <v>1214.5375231720416</v>
      </c>
      <c r="J109" s="35">
        <f>CHI!J$80</f>
        <v>953.53401893466264</v>
      </c>
      <c r="K109" s="35">
        <f>CHI!K$80</f>
        <v>405.36677869447283</v>
      </c>
      <c r="L109" s="35">
        <f>CHI!L$80</f>
        <v>373.00182307022095</v>
      </c>
      <c r="M109" s="35">
        <f>CHI!M$80</f>
        <v>360.02123254358986</v>
      </c>
      <c r="N109" s="35">
        <f>CHI!N$80</f>
        <v>281.33848277278884</v>
      </c>
      <c r="O109" s="35">
        <f>CHI!O$80</f>
        <v>461.8415772667052</v>
      </c>
      <c r="P109" s="35">
        <f>CHI!P$80</f>
        <v>492.22402048731192</v>
      </c>
      <c r="Q109" s="35">
        <f>CHI!Q$80</f>
        <v>380.71377482876744</v>
      </c>
    </row>
    <row r="110" spans="1:17" x14ac:dyDescent="0.25">
      <c r="A110" s="21" t="s">
        <v>39</v>
      </c>
      <c r="B110" s="35">
        <f>CHI!B$81</f>
        <v>58.254740109938929</v>
      </c>
      <c r="C110" s="35">
        <f>CHI!C$81</f>
        <v>63.763128142712361</v>
      </c>
      <c r="D110" s="35">
        <f>CHI!D$81</f>
        <v>63.758572392919561</v>
      </c>
      <c r="E110" s="35">
        <f>CHI!E$81</f>
        <v>65.740747122197092</v>
      </c>
      <c r="F110" s="35">
        <f>CHI!F$81</f>
        <v>49.538399758688705</v>
      </c>
      <c r="G110" s="35">
        <f>CHI!G$81</f>
        <v>38.811724811161717</v>
      </c>
      <c r="H110" s="35">
        <f>CHI!H$81</f>
        <v>47.899503264078504</v>
      </c>
      <c r="I110" s="35">
        <f>CHI!I$81</f>
        <v>53.050333321460236</v>
      </c>
      <c r="J110" s="35">
        <f>CHI!J$81</f>
        <v>49.184408324622183</v>
      </c>
      <c r="K110" s="35">
        <f>CHI!K$81</f>
        <v>42.436883357926327</v>
      </c>
      <c r="L110" s="35">
        <f>CHI!L$81</f>
        <v>37.818642810931891</v>
      </c>
      <c r="M110" s="35">
        <f>CHI!M$81</f>
        <v>32.35337684078808</v>
      </c>
      <c r="N110" s="35">
        <f>CHI!N$81</f>
        <v>35.405771567931332</v>
      </c>
      <c r="O110" s="35">
        <f>CHI!O$81</f>
        <v>22.724549941331354</v>
      </c>
      <c r="P110" s="35">
        <f>CHI!P$81</f>
        <v>21.088371013897671</v>
      </c>
      <c r="Q110" s="35">
        <f>CHI!Q$81</f>
        <v>18.049546399375679</v>
      </c>
    </row>
    <row r="111" spans="1:17" x14ac:dyDescent="0.25">
      <c r="A111" s="23" t="s">
        <v>10</v>
      </c>
      <c r="B111" s="37">
        <f>NMM!B$58</f>
        <v>3129.9965635447129</v>
      </c>
      <c r="C111" s="37">
        <f>NMM!C$58</f>
        <v>3213.2000891822281</v>
      </c>
      <c r="D111" s="37">
        <f>NMM!D$58</f>
        <v>2877.3933101688963</v>
      </c>
      <c r="E111" s="37">
        <f>NMM!E$58</f>
        <v>2824.5114152243877</v>
      </c>
      <c r="F111" s="37">
        <f>NMM!F$58</f>
        <v>2866.3183772239081</v>
      </c>
      <c r="G111" s="37">
        <f>NMM!G$58</f>
        <v>2857.5550310826188</v>
      </c>
      <c r="H111" s="37">
        <f>NMM!H$58</f>
        <v>2812.7514943874985</v>
      </c>
      <c r="I111" s="37">
        <f>NMM!I$58</f>
        <v>2927.9624587175658</v>
      </c>
      <c r="J111" s="37">
        <f>NMM!J$58</f>
        <v>2941.2631974038995</v>
      </c>
      <c r="K111" s="37">
        <f>NMM!K$58</f>
        <v>2655.5237995234443</v>
      </c>
      <c r="L111" s="37">
        <f>NMM!L$58</f>
        <v>2732.2040961047792</v>
      </c>
      <c r="M111" s="37">
        <f>NMM!M$58</f>
        <v>2595.371462672415</v>
      </c>
      <c r="N111" s="37">
        <f>NMM!N$58</f>
        <v>2398.1723616228546</v>
      </c>
      <c r="O111" s="37">
        <f>NMM!O$58</f>
        <v>2189.091147719153</v>
      </c>
      <c r="P111" s="37">
        <f>NMM!P$58</f>
        <v>2284.3859377315134</v>
      </c>
      <c r="Q111" s="37">
        <f>NMM!Q$58</f>
        <v>2318.7328997796121</v>
      </c>
    </row>
    <row r="112" spans="1:17" x14ac:dyDescent="0.25">
      <c r="A112" s="21" t="s">
        <v>38</v>
      </c>
      <c r="B112" s="35">
        <f>NMM!B$59</f>
        <v>1111.640179500632</v>
      </c>
      <c r="C112" s="35">
        <f>NMM!C$59</f>
        <v>1108.8787549014748</v>
      </c>
      <c r="D112" s="35">
        <f>NMM!D$59</f>
        <v>1031.9680009494134</v>
      </c>
      <c r="E112" s="35">
        <f>NMM!E$59</f>
        <v>887.55662936193016</v>
      </c>
      <c r="F112" s="35">
        <f>NMM!F$59</f>
        <v>884.40157649204139</v>
      </c>
      <c r="G112" s="35">
        <f>NMM!G$59</f>
        <v>875.73763249575268</v>
      </c>
      <c r="H112" s="35">
        <f>NMM!H$59</f>
        <v>877.4938967573479</v>
      </c>
      <c r="I112" s="35">
        <f>NMM!I$59</f>
        <v>909.55104453558783</v>
      </c>
      <c r="J112" s="35">
        <f>NMM!J$59</f>
        <v>912.07134290220915</v>
      </c>
      <c r="K112" s="35">
        <f>NMM!K$59</f>
        <v>825.69230897062471</v>
      </c>
      <c r="L112" s="35">
        <f>NMM!L$59</f>
        <v>735.04534497113866</v>
      </c>
      <c r="M112" s="35">
        <f>NMM!M$59</f>
        <v>711.77254593624025</v>
      </c>
      <c r="N112" s="35">
        <f>NMM!N$59</f>
        <v>629.10112081528314</v>
      </c>
      <c r="O112" s="35">
        <f>NMM!O$59</f>
        <v>575.58358184183828</v>
      </c>
      <c r="P112" s="35">
        <f>NMM!P$59</f>
        <v>569.99833179959114</v>
      </c>
      <c r="Q112" s="35">
        <f>NMM!Q$59</f>
        <v>566.79061328254352</v>
      </c>
    </row>
    <row r="113" spans="1:17" x14ac:dyDescent="0.25">
      <c r="A113" s="21" t="s">
        <v>37</v>
      </c>
      <c r="B113" s="35">
        <f>NMM!B$60</f>
        <v>1003.2687442752867</v>
      </c>
      <c r="C113" s="35">
        <f>NMM!C$60</f>
        <v>1108.4481329184109</v>
      </c>
      <c r="D113" s="35">
        <f>NMM!D$60</f>
        <v>960.18573174259905</v>
      </c>
      <c r="E113" s="35">
        <f>NMM!E$60</f>
        <v>1074.2119185200761</v>
      </c>
      <c r="F113" s="35">
        <f>NMM!F$60</f>
        <v>1087.3941888108629</v>
      </c>
      <c r="G113" s="35">
        <f>NMM!G$60</f>
        <v>1102.7689948341263</v>
      </c>
      <c r="H113" s="35">
        <f>NMM!H$60</f>
        <v>1042.6202811713047</v>
      </c>
      <c r="I113" s="35">
        <f>NMM!I$60</f>
        <v>1123.9995782143196</v>
      </c>
      <c r="J113" s="35">
        <f>NMM!J$60</f>
        <v>1167.6524607079905</v>
      </c>
      <c r="K113" s="35">
        <f>NMM!K$60</f>
        <v>1069.0633882549441</v>
      </c>
      <c r="L113" s="35">
        <f>NMM!L$60</f>
        <v>1202.0211740185055</v>
      </c>
      <c r="M113" s="35">
        <f>NMM!M$60</f>
        <v>1120.9820521106626</v>
      </c>
      <c r="N113" s="35">
        <f>NMM!N$60</f>
        <v>1040.8449408983074</v>
      </c>
      <c r="O113" s="35">
        <f>NMM!O$60</f>
        <v>984.22044963650524</v>
      </c>
      <c r="P113" s="35">
        <f>NMM!P$60</f>
        <v>1061.6443873393923</v>
      </c>
      <c r="Q113" s="35">
        <f>NMM!Q$60</f>
        <v>1096.9159144838568</v>
      </c>
    </row>
    <row r="114" spans="1:17" x14ac:dyDescent="0.25">
      <c r="A114" s="21" t="s">
        <v>57</v>
      </c>
      <c r="B114" s="35">
        <f>NMM!B$61</f>
        <v>1015.0876397687938</v>
      </c>
      <c r="C114" s="35">
        <f>NMM!C$61</f>
        <v>995.87320136234212</v>
      </c>
      <c r="D114" s="35">
        <f>NMM!D$61</f>
        <v>885.23957747688382</v>
      </c>
      <c r="E114" s="35">
        <f>NMM!E$61</f>
        <v>862.74286734238171</v>
      </c>
      <c r="F114" s="35">
        <f>NMM!F$61</f>
        <v>894.52261192100377</v>
      </c>
      <c r="G114" s="35">
        <f>NMM!G$61</f>
        <v>879.04840375274</v>
      </c>
      <c r="H114" s="35">
        <f>NMM!H$61</f>
        <v>892.63731645884559</v>
      </c>
      <c r="I114" s="35">
        <f>NMM!I$61</f>
        <v>894.41183596765813</v>
      </c>
      <c r="J114" s="35">
        <f>NMM!J$61</f>
        <v>861.53939379369956</v>
      </c>
      <c r="K114" s="35">
        <f>NMM!K$61</f>
        <v>760.76810229787543</v>
      </c>
      <c r="L114" s="35">
        <f>NMM!L$61</f>
        <v>795.13757711513517</v>
      </c>
      <c r="M114" s="35">
        <f>NMM!M$61</f>
        <v>762.61686462551211</v>
      </c>
      <c r="N114" s="35">
        <f>NMM!N$61</f>
        <v>728.2262999092643</v>
      </c>
      <c r="O114" s="35">
        <f>NMM!O$61</f>
        <v>629.28711624080972</v>
      </c>
      <c r="P114" s="35">
        <f>NMM!P$61</f>
        <v>652.74321859252984</v>
      </c>
      <c r="Q114" s="35">
        <f>NMM!Q$61</f>
        <v>655.02637201321158</v>
      </c>
    </row>
    <row r="115" spans="1:17" x14ac:dyDescent="0.25">
      <c r="A115" s="23" t="s">
        <v>9</v>
      </c>
      <c r="B115" s="37">
        <f>PPA!B$56</f>
        <v>1160.4843441579858</v>
      </c>
      <c r="C115" s="37">
        <f>PPA!C$56</f>
        <v>1093.9258003979523</v>
      </c>
      <c r="D115" s="37">
        <f>PPA!D$56</f>
        <v>1152.1735692582961</v>
      </c>
      <c r="E115" s="37">
        <f>PPA!E$56</f>
        <v>1074.0574866567242</v>
      </c>
      <c r="F115" s="37">
        <f>PPA!F$56</f>
        <v>1058.6224387783443</v>
      </c>
      <c r="G115" s="37">
        <f>PPA!G$56</f>
        <v>1119.7542485678334</v>
      </c>
      <c r="H115" s="37">
        <f>PPA!H$56</f>
        <v>1093.316905784088</v>
      </c>
      <c r="I115" s="37">
        <f>PPA!I$56</f>
        <v>988.90162604874013</v>
      </c>
      <c r="J115" s="37">
        <f>PPA!J$56</f>
        <v>862.07429986174805</v>
      </c>
      <c r="K115" s="37">
        <f>PPA!K$56</f>
        <v>772.24354236097213</v>
      </c>
      <c r="L115" s="37">
        <f>PPA!L$56</f>
        <v>842.22179656300784</v>
      </c>
      <c r="M115" s="37">
        <f>PPA!M$56</f>
        <v>753.30796863377054</v>
      </c>
      <c r="N115" s="37">
        <f>PPA!N$56</f>
        <v>756.84079310300365</v>
      </c>
      <c r="O115" s="37">
        <f>PPA!O$56</f>
        <v>758.64725351434925</v>
      </c>
      <c r="P115" s="37">
        <f>PPA!P$56</f>
        <v>699.01304694355349</v>
      </c>
      <c r="Q115" s="37">
        <f>PPA!Q$56</f>
        <v>685.40359049770223</v>
      </c>
    </row>
    <row r="116" spans="1:17" x14ac:dyDescent="0.25">
      <c r="A116" s="21" t="s">
        <v>35</v>
      </c>
      <c r="B116" s="35">
        <f>PPA!B$57</f>
        <v>0.73689425497866001</v>
      </c>
      <c r="C116" s="35">
        <f>PPA!C$57</f>
        <v>0.6901708455746095</v>
      </c>
      <c r="D116" s="35">
        <f>PPA!D$57</f>
        <v>0.63299030965100578</v>
      </c>
      <c r="E116" s="35">
        <f>PPA!E$57</f>
        <v>0.65769100060095231</v>
      </c>
      <c r="F116" s="35">
        <f>PPA!F$57</f>
        <v>0.61267830650263322</v>
      </c>
      <c r="G116" s="35">
        <f>PPA!G$57</f>
        <v>0.60950733323648953</v>
      </c>
      <c r="H116" s="35">
        <f>PPA!H$57</f>
        <v>0.85438310123227801</v>
      </c>
      <c r="I116" s="35">
        <f>PPA!I$57</f>
        <v>0.64357103484771061</v>
      </c>
      <c r="J116" s="35">
        <f>PPA!J$57</f>
        <v>0.62396487996349281</v>
      </c>
      <c r="K116" s="35">
        <f>PPA!K$57</f>
        <v>0.32079960089814313</v>
      </c>
      <c r="L116" s="35">
        <f>PPA!L$57</f>
        <v>0.43829489138887279</v>
      </c>
      <c r="M116" s="35">
        <f>PPA!M$57</f>
        <v>0.15031411959749433</v>
      </c>
      <c r="N116" s="35">
        <f>PPA!N$57</f>
        <v>2.1554770168817634</v>
      </c>
      <c r="O116" s="35">
        <f>PPA!O$57</f>
        <v>0.14443355598798918</v>
      </c>
      <c r="P116" s="35">
        <f>PPA!P$57</f>
        <v>0.14536390945042404</v>
      </c>
      <c r="Q116" s="35">
        <f>PPA!Q$57</f>
        <v>0.13896516974088136</v>
      </c>
    </row>
    <row r="117" spans="1:17" x14ac:dyDescent="0.25">
      <c r="A117" s="21" t="s">
        <v>56</v>
      </c>
      <c r="B117" s="35">
        <f>PPA!B$58</f>
        <v>1128.6861583887037</v>
      </c>
      <c r="C117" s="35">
        <f>PPA!C$58</f>
        <v>1064.0601156504476</v>
      </c>
      <c r="D117" s="35">
        <f>PPA!D$58</f>
        <v>1124.103956199501</v>
      </c>
      <c r="E117" s="35">
        <f>PPA!E$58</f>
        <v>1049.7442104823349</v>
      </c>
      <c r="F117" s="35">
        <f>PPA!F$58</f>
        <v>1035.015130743383</v>
      </c>
      <c r="G117" s="35">
        <f>PPA!G$58</f>
        <v>1095.3195384880555</v>
      </c>
      <c r="H117" s="35">
        <f>PPA!H$58</f>
        <v>1069.6819747287573</v>
      </c>
      <c r="I117" s="35">
        <f>PPA!I$58</f>
        <v>966.56943692191419</v>
      </c>
      <c r="J117" s="35">
        <f>PPA!J$58</f>
        <v>841.82634106935484</v>
      </c>
      <c r="K117" s="35">
        <f>PPA!K$58</f>
        <v>752.68800983994151</v>
      </c>
      <c r="L117" s="35">
        <f>PPA!L$58</f>
        <v>824.55792741946027</v>
      </c>
      <c r="M117" s="35">
        <f>PPA!M$58</f>
        <v>737.95595005383143</v>
      </c>
      <c r="N117" s="35">
        <f>PPA!N$58</f>
        <v>742.12968779028893</v>
      </c>
      <c r="O117" s="35">
        <f>PPA!O$58</f>
        <v>744.69768364506251</v>
      </c>
      <c r="P117" s="35">
        <f>PPA!P$58</f>
        <v>687.47630101133768</v>
      </c>
      <c r="Q117" s="35">
        <f>PPA!Q$58</f>
        <v>674.90139055907389</v>
      </c>
    </row>
    <row r="118" spans="1:17" x14ac:dyDescent="0.25">
      <c r="A118" s="21" t="s">
        <v>55</v>
      </c>
      <c r="B118" s="35">
        <f>PPA!B$59</f>
        <v>31.061291514303459</v>
      </c>
      <c r="C118" s="35">
        <f>PPA!C$59</f>
        <v>29.175513901930056</v>
      </c>
      <c r="D118" s="35">
        <f>PPA!D$59</f>
        <v>27.436622749144139</v>
      </c>
      <c r="E118" s="35">
        <f>PPA!E$59</f>
        <v>23.655585173788193</v>
      </c>
      <c r="F118" s="35">
        <f>PPA!F$59</f>
        <v>22.994629728458641</v>
      </c>
      <c r="G118" s="35">
        <f>PPA!G$59</f>
        <v>23.825202746541361</v>
      </c>
      <c r="H118" s="35">
        <f>PPA!H$59</f>
        <v>22.78054795409847</v>
      </c>
      <c r="I118" s="35">
        <f>PPA!I$59</f>
        <v>21.688618091978295</v>
      </c>
      <c r="J118" s="35">
        <f>PPA!J$59</f>
        <v>19.623993912429651</v>
      </c>
      <c r="K118" s="35">
        <f>PPA!K$59</f>
        <v>19.234732920132462</v>
      </c>
      <c r="L118" s="35">
        <f>PPA!L$59</f>
        <v>17.225574252158655</v>
      </c>
      <c r="M118" s="35">
        <f>PPA!M$59</f>
        <v>15.201704460341611</v>
      </c>
      <c r="N118" s="35">
        <f>PPA!N$59</f>
        <v>12.555628295833035</v>
      </c>
      <c r="O118" s="35">
        <f>PPA!O$59</f>
        <v>13.805136313298661</v>
      </c>
      <c r="P118" s="35">
        <f>PPA!P$59</f>
        <v>11.391382022765393</v>
      </c>
      <c r="Q118" s="35">
        <f>PPA!Q$59</f>
        <v>10.363234768887425</v>
      </c>
    </row>
    <row r="119" spans="1:17" x14ac:dyDescent="0.25">
      <c r="A119" s="20" t="s">
        <v>54</v>
      </c>
      <c r="B119" s="36">
        <f>FBT!B$32</f>
        <v>3811.6235657881921</v>
      </c>
      <c r="C119" s="36">
        <f>FBT!C$32</f>
        <v>3627.8763228718922</v>
      </c>
      <c r="D119" s="36">
        <f>FBT!D$32</f>
        <v>3745.3564808574488</v>
      </c>
      <c r="E119" s="36">
        <f>FBT!E$32</f>
        <v>3580.6212110639522</v>
      </c>
      <c r="F119" s="36">
        <f>FBT!F$32</f>
        <v>3508.6968362575803</v>
      </c>
      <c r="G119" s="36">
        <f>FBT!G$32</f>
        <v>3423.8648917029632</v>
      </c>
      <c r="H119" s="36">
        <f>FBT!H$32</f>
        <v>3347.9458395181205</v>
      </c>
      <c r="I119" s="36">
        <f>FBT!I$32</f>
        <v>3364.4652683871604</v>
      </c>
      <c r="J119" s="36">
        <f>FBT!J$32</f>
        <v>3166.4584117160643</v>
      </c>
      <c r="K119" s="36">
        <f>FBT!K$32</f>
        <v>2736.8411148360046</v>
      </c>
      <c r="L119" s="36">
        <f>FBT!L$32</f>
        <v>2902.1306515878223</v>
      </c>
      <c r="M119" s="36">
        <f>FBT!M$32</f>
        <v>3142.4315220874114</v>
      </c>
      <c r="N119" s="36">
        <f>FBT!N$32</f>
        <v>3045.7735118906121</v>
      </c>
      <c r="O119" s="36">
        <f>FBT!O$32</f>
        <v>2935.8666282312265</v>
      </c>
      <c r="P119" s="36">
        <f>FBT!P$32</f>
        <v>3149.1644768608053</v>
      </c>
      <c r="Q119" s="36">
        <f>FBT!Q$32</f>
        <v>3233.6394889751487</v>
      </c>
    </row>
    <row r="120" spans="1:17" x14ac:dyDescent="0.25">
      <c r="A120" s="18" t="s">
        <v>53</v>
      </c>
      <c r="B120" s="35">
        <f>TRE!B$32</f>
        <v>186.6565129135945</v>
      </c>
      <c r="C120" s="35">
        <f>TRE!C$32</f>
        <v>198.74012712904909</v>
      </c>
      <c r="D120" s="35">
        <f>TRE!D$32</f>
        <v>188.93609690259601</v>
      </c>
      <c r="E120" s="35">
        <f>TRE!E$32</f>
        <v>185.12347632649201</v>
      </c>
      <c r="F120" s="35">
        <f>TRE!F$32</f>
        <v>175.85351137728003</v>
      </c>
      <c r="G120" s="35">
        <f>TRE!G$32</f>
        <v>159.87566995829098</v>
      </c>
      <c r="H120" s="35">
        <f>TRE!H$32</f>
        <v>137.03469752736001</v>
      </c>
      <c r="I120" s="35">
        <f>TRE!I$32</f>
        <v>135.03093812953202</v>
      </c>
      <c r="J120" s="35">
        <f>TRE!J$32</f>
        <v>163.56323542341605</v>
      </c>
      <c r="K120" s="35">
        <f>TRE!K$32</f>
        <v>165.01386926260801</v>
      </c>
      <c r="L120" s="35">
        <f>TRE!L$32</f>
        <v>168.453609726081</v>
      </c>
      <c r="M120" s="35">
        <f>TRE!M$32</f>
        <v>103.78578523001784</v>
      </c>
      <c r="N120" s="35">
        <f>TRE!N$32</f>
        <v>111.24566694264725</v>
      </c>
      <c r="O120" s="35">
        <f>TRE!O$32</f>
        <v>128.31897756240983</v>
      </c>
      <c r="P120" s="35">
        <f>TRE!P$32</f>
        <v>131.56040893280806</v>
      </c>
      <c r="Q120" s="35">
        <f>TRE!Q$32</f>
        <v>143.48898762027778</v>
      </c>
    </row>
    <row r="121" spans="1:17" x14ac:dyDescent="0.25">
      <c r="A121" s="18" t="s">
        <v>52</v>
      </c>
      <c r="B121" s="35">
        <f>MAE!B$32</f>
        <v>937.59960344977412</v>
      </c>
      <c r="C121" s="35">
        <f>MAE!C$32</f>
        <v>930.4608993831722</v>
      </c>
      <c r="D121" s="35">
        <f>MAE!D$32</f>
        <v>898.54737695038807</v>
      </c>
      <c r="E121" s="35">
        <f>MAE!E$32</f>
        <v>823.90413249136816</v>
      </c>
      <c r="F121" s="35">
        <f>MAE!F$32</f>
        <v>812.00771287470002</v>
      </c>
      <c r="G121" s="35">
        <f>MAE!G$32</f>
        <v>812.2259294262991</v>
      </c>
      <c r="H121" s="35">
        <f>MAE!H$32</f>
        <v>759.47424879945618</v>
      </c>
      <c r="I121" s="35">
        <f>MAE!I$32</f>
        <v>719.32656568914012</v>
      </c>
      <c r="J121" s="35">
        <f>MAE!J$32</f>
        <v>709.24461048705609</v>
      </c>
      <c r="K121" s="35">
        <f>MAE!K$32</f>
        <v>805.73229348854409</v>
      </c>
      <c r="L121" s="35">
        <f>MAE!L$32</f>
        <v>836.70678410403752</v>
      </c>
      <c r="M121" s="35">
        <f>MAE!M$32</f>
        <v>631.44893717067839</v>
      </c>
      <c r="N121" s="35">
        <f>MAE!N$32</f>
        <v>689.52375896012256</v>
      </c>
      <c r="O121" s="35">
        <f>MAE!O$32</f>
        <v>664.27063040705241</v>
      </c>
      <c r="P121" s="35">
        <f>MAE!P$32</f>
        <v>583.76720679970902</v>
      </c>
      <c r="Q121" s="35">
        <f>MAE!Q$32</f>
        <v>575.91010322074203</v>
      </c>
    </row>
    <row r="122" spans="1:17" x14ac:dyDescent="0.25">
      <c r="A122" s="18" t="s">
        <v>51</v>
      </c>
      <c r="B122" s="35">
        <f>TEL!B$32</f>
        <v>361.40647276204481</v>
      </c>
      <c r="C122" s="35">
        <f>TEL!C$32</f>
        <v>288.90720206769601</v>
      </c>
      <c r="D122" s="35">
        <f>TEL!D$32</f>
        <v>277.70847314763603</v>
      </c>
      <c r="E122" s="35">
        <f>TEL!E$32</f>
        <v>276.43751825878803</v>
      </c>
      <c r="F122" s="35">
        <f>TEL!F$32</f>
        <v>241.22592354960003</v>
      </c>
      <c r="G122" s="35">
        <f>TEL!G$32</f>
        <v>203.90549503782788</v>
      </c>
      <c r="H122" s="35">
        <f>TEL!H$32</f>
        <v>179.04274351714801</v>
      </c>
      <c r="I122" s="35">
        <f>TEL!I$32</f>
        <v>184.92385594082404</v>
      </c>
      <c r="J122" s="35">
        <f>TEL!J$32</f>
        <v>181.25694098701203</v>
      </c>
      <c r="K122" s="35">
        <f>TEL!K$32</f>
        <v>171.61875547700404</v>
      </c>
      <c r="L122" s="35">
        <f>TEL!L$32</f>
        <v>187.74820775266193</v>
      </c>
      <c r="M122" s="35">
        <f>TEL!M$32</f>
        <v>162.14024636963194</v>
      </c>
      <c r="N122" s="35">
        <f>TEL!N$32</f>
        <v>169.98203269602703</v>
      </c>
      <c r="O122" s="35">
        <f>TEL!O$32</f>
        <v>166.45022562871188</v>
      </c>
      <c r="P122" s="35">
        <f>TEL!P$32</f>
        <v>127.74098779217258</v>
      </c>
      <c r="Q122" s="35">
        <f>TEL!Q$32</f>
        <v>131.33067482904679</v>
      </c>
    </row>
    <row r="123" spans="1:17" x14ac:dyDescent="0.25">
      <c r="A123" s="18" t="s">
        <v>50</v>
      </c>
      <c r="B123" s="35">
        <f>WWP!B$32</f>
        <v>91.446353679843668</v>
      </c>
      <c r="C123" s="35">
        <f>WWP!C$32</f>
        <v>36.640400289768003</v>
      </c>
      <c r="D123" s="35">
        <f>WWP!D$32</f>
        <v>42.098051387844009</v>
      </c>
      <c r="E123" s="35">
        <f>WWP!E$32</f>
        <v>41.856428187216011</v>
      </c>
      <c r="F123" s="35">
        <f>WWP!F$32</f>
        <v>38.805300785448004</v>
      </c>
      <c r="G123" s="35">
        <f>WWP!G$32</f>
        <v>41.22187191918642</v>
      </c>
      <c r="H123" s="35">
        <f>WWP!H$32</f>
        <v>35.349385227948005</v>
      </c>
      <c r="I123" s="35">
        <f>WWP!I$32</f>
        <v>29.594697040260002</v>
      </c>
      <c r="J123" s="35">
        <f>WWP!J$32</f>
        <v>32.362657760268</v>
      </c>
      <c r="K123" s="35">
        <f>WWP!K$32</f>
        <v>49.629024142236005</v>
      </c>
      <c r="L123" s="35">
        <f>WWP!L$32</f>
        <v>47.123580171379963</v>
      </c>
      <c r="M123" s="35">
        <f>WWP!M$32</f>
        <v>57.245977248614757</v>
      </c>
      <c r="N123" s="35">
        <f>WWP!N$32</f>
        <v>51.967944572382606</v>
      </c>
      <c r="O123" s="35">
        <f>WWP!O$32</f>
        <v>45.27311495866882</v>
      </c>
      <c r="P123" s="35">
        <f>WWP!P$32</f>
        <v>59.807124042198026</v>
      </c>
      <c r="Q123" s="35">
        <f>WWP!Q$32</f>
        <v>26.647616635539283</v>
      </c>
    </row>
    <row r="124" spans="1:17" x14ac:dyDescent="0.25">
      <c r="A124" s="18" t="s">
        <v>49</v>
      </c>
      <c r="B124" s="35">
        <f>OIS!B$32</f>
        <v>2169.7094766082214</v>
      </c>
      <c r="C124" s="35">
        <f>OIS!C$32</f>
        <v>2185.8759051416641</v>
      </c>
      <c r="D124" s="35">
        <f>OIS!D$32</f>
        <v>2203.2947156330524</v>
      </c>
      <c r="E124" s="35">
        <f>OIS!E$32</f>
        <v>2236.6866478898519</v>
      </c>
      <c r="F124" s="35">
        <f>OIS!F$32</f>
        <v>2296.1176254801362</v>
      </c>
      <c r="G124" s="35">
        <f>OIS!G$32</f>
        <v>2184.0089898977144</v>
      </c>
      <c r="H124" s="35">
        <f>OIS!H$32</f>
        <v>2328.2677488794761</v>
      </c>
      <c r="I124" s="35">
        <f>OIS!I$32</f>
        <v>2219.2798485321719</v>
      </c>
      <c r="J124" s="35">
        <f>OIS!J$32</f>
        <v>2350.8391146685562</v>
      </c>
      <c r="K124" s="35">
        <f>OIS!K$32</f>
        <v>2125.9132075101602</v>
      </c>
      <c r="L124" s="35">
        <f>OIS!L$32</f>
        <v>2049.6313147854798</v>
      </c>
      <c r="M124" s="35">
        <f>OIS!M$32</f>
        <v>2134.1593633495404</v>
      </c>
      <c r="N124" s="35">
        <f>OIS!N$32</f>
        <v>2048.5918751714607</v>
      </c>
      <c r="O124" s="35">
        <f>OIS!O$32</f>
        <v>2150.1266942715552</v>
      </c>
      <c r="P124" s="35">
        <f>OIS!P$32</f>
        <v>2042.4970662831611</v>
      </c>
      <c r="Q124" s="35">
        <f>OIS!Q$32</f>
        <v>1961.5033829200686</v>
      </c>
    </row>
    <row r="125" spans="1:17" x14ac:dyDescent="0.25">
      <c r="A125" s="42" t="s">
        <v>62</v>
      </c>
      <c r="B125" s="41">
        <f>Ind_Summary_emi!B42</f>
        <v>308.59137999999996</v>
      </c>
      <c r="C125" s="41">
        <f>Ind_Summary_emi!C42</f>
        <v>311.73770999999999</v>
      </c>
      <c r="D125" s="41">
        <f>Ind_Summary_emi!D42</f>
        <v>307.90605999999997</v>
      </c>
      <c r="E125" s="41">
        <f>Ind_Summary_emi!E42</f>
        <v>322.00797999999998</v>
      </c>
      <c r="F125" s="41">
        <f>Ind_Summary_emi!F42</f>
        <v>317.25477999999998</v>
      </c>
      <c r="G125" s="41">
        <f>Ind_Summary_emi!G42</f>
        <v>339.92151000000001</v>
      </c>
      <c r="H125" s="41">
        <f>Ind_Summary_emi!H42</f>
        <v>316.69303999999994</v>
      </c>
      <c r="I125" s="41">
        <f>Ind_Summary_emi!I42</f>
        <v>304.64807000000002</v>
      </c>
      <c r="J125" s="41">
        <f>Ind_Summary_emi!J42</f>
        <v>326.33884</v>
      </c>
      <c r="K125" s="41">
        <f>Ind_Summary_emi!K42</f>
        <v>307.83154999999999</v>
      </c>
      <c r="L125" s="41">
        <f>Ind_Summary_emi!L42</f>
        <v>344.72365000000002</v>
      </c>
      <c r="M125" s="41">
        <f>Ind_Summary_emi!M42</f>
        <v>345.73017000000004</v>
      </c>
      <c r="N125" s="41">
        <f>Ind_Summary_emi!N42</f>
        <v>330.42698000000001</v>
      </c>
      <c r="O125" s="41">
        <f>Ind_Summary_emi!O42</f>
        <v>330.34336000000002</v>
      </c>
      <c r="P125" s="41">
        <f>Ind_Summary_emi!P42</f>
        <v>321.47985999999997</v>
      </c>
      <c r="Q125" s="41">
        <f>Ind_Summary_emi!Q42</f>
        <v>334.44193999999999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229.62235125493973</v>
      </c>
      <c r="C127" s="38">
        <f t="shared" si="8"/>
        <v>233.55640399582771</v>
      </c>
      <c r="D127" s="38">
        <f t="shared" si="8"/>
        <v>248.48777860450357</v>
      </c>
      <c r="E127" s="38">
        <f t="shared" si="8"/>
        <v>257.83157417033448</v>
      </c>
      <c r="F127" s="38">
        <f t="shared" si="8"/>
        <v>253.3240261308602</v>
      </c>
      <c r="G127" s="38">
        <f t="shared" si="8"/>
        <v>245.34062482511465</v>
      </c>
      <c r="H127" s="38">
        <f t="shared" si="8"/>
        <v>235.86848133153637</v>
      </c>
      <c r="I127" s="38">
        <f t="shared" si="8"/>
        <v>229.83444651779371</v>
      </c>
      <c r="J127" s="38">
        <f t="shared" si="8"/>
        <v>230.67192178703294</v>
      </c>
      <c r="K127" s="38">
        <f t="shared" si="8"/>
        <v>232.72351134134075</v>
      </c>
      <c r="L127" s="38">
        <f t="shared" si="8"/>
        <v>242.21706985534962</v>
      </c>
      <c r="M127" s="38">
        <f t="shared" si="8"/>
        <v>230.36648232219011</v>
      </c>
      <c r="N127" s="38">
        <f t="shared" si="8"/>
        <v>231.85551636751472</v>
      </c>
      <c r="O127" s="38">
        <f t="shared" si="8"/>
        <v>236.27717485672514</v>
      </c>
      <c r="P127" s="38">
        <f t="shared" si="8"/>
        <v>225.07456120703915</v>
      </c>
      <c r="Q127" s="38">
        <f t="shared" si="8"/>
        <v>215.63159764769193</v>
      </c>
    </row>
    <row r="128" spans="1:17" x14ac:dyDescent="0.25">
      <c r="A128" s="18" t="s">
        <v>13</v>
      </c>
      <c r="B128" s="35">
        <f t="shared" ref="B128:Q128" si="9">IF(B51=0,"",B51/B4*1000)</f>
        <v>1546.7070271155139</v>
      </c>
      <c r="C128" s="35">
        <f t="shared" si="9"/>
        <v>2031.5606818476595</v>
      </c>
      <c r="D128" s="35">
        <f t="shared" si="9"/>
        <v>2061.9440940927789</v>
      </c>
      <c r="E128" s="35">
        <f t="shared" si="9"/>
        <v>1991.3061538405304</v>
      </c>
      <c r="F128" s="35">
        <f t="shared" si="9"/>
        <v>1549.1097735846126</v>
      </c>
      <c r="G128" s="35">
        <f t="shared" si="9"/>
        <v>1447.6513498984682</v>
      </c>
      <c r="H128" s="35">
        <f t="shared" si="9"/>
        <v>1271.2112741913988</v>
      </c>
      <c r="I128" s="35">
        <f t="shared" si="9"/>
        <v>1347.4193536683802</v>
      </c>
      <c r="J128" s="35">
        <f t="shared" si="9"/>
        <v>1519.0176791514996</v>
      </c>
      <c r="K128" s="35">
        <f t="shared" si="9"/>
        <v>2104.9877636554697</v>
      </c>
      <c r="L128" s="35">
        <f t="shared" si="9"/>
        <v>1832.6674282612958</v>
      </c>
      <c r="M128" s="35">
        <f t="shared" si="9"/>
        <v>1883.3113226746982</v>
      </c>
      <c r="N128" s="35">
        <f t="shared" si="9"/>
        <v>1778.7922484116045</v>
      </c>
      <c r="O128" s="35">
        <f t="shared" si="9"/>
        <v>1724.2562615947729</v>
      </c>
      <c r="P128" s="35">
        <f t="shared" si="9"/>
        <v>1495.8050149903493</v>
      </c>
      <c r="Q128" s="35">
        <f t="shared" si="9"/>
        <v>1701.7482379930336</v>
      </c>
    </row>
    <row r="129" spans="1:17" x14ac:dyDescent="0.25">
      <c r="A129" s="23" t="s">
        <v>12</v>
      </c>
      <c r="B129" s="37">
        <f t="shared" ref="B129:Q129" si="10">IF(B54=0,"",B54/B5*1000)</f>
        <v>532.19352934745848</v>
      </c>
      <c r="C129" s="37">
        <f t="shared" si="10"/>
        <v>638.95856468485954</v>
      </c>
      <c r="D129" s="37">
        <f t="shared" si="10"/>
        <v>636.01973131271188</v>
      </c>
      <c r="E129" s="37">
        <f t="shared" si="10"/>
        <v>588.53598271373028</v>
      </c>
      <c r="F129" s="37">
        <f t="shared" si="10"/>
        <v>492.70101796705632</v>
      </c>
      <c r="G129" s="37">
        <f t="shared" si="10"/>
        <v>463.8566279503118</v>
      </c>
      <c r="H129" s="37">
        <f t="shared" si="10"/>
        <v>397.90769914297289</v>
      </c>
      <c r="I129" s="37">
        <f t="shared" si="10"/>
        <v>414.732816679584</v>
      </c>
      <c r="J129" s="37">
        <f t="shared" si="10"/>
        <v>520.24285022576169</v>
      </c>
      <c r="K129" s="37">
        <f t="shared" si="10"/>
        <v>517.96723214566975</v>
      </c>
      <c r="L129" s="37">
        <f t="shared" si="10"/>
        <v>640.07006909008885</v>
      </c>
      <c r="M129" s="37">
        <f t="shared" si="10"/>
        <v>973.28057554651218</v>
      </c>
      <c r="N129" s="37">
        <f t="shared" si="10"/>
        <v>781.20787130490635</v>
      </c>
      <c r="O129" s="37">
        <f t="shared" si="10"/>
        <v>910.68198508676494</v>
      </c>
      <c r="P129" s="37">
        <f t="shared" si="10"/>
        <v>482.33460916453402</v>
      </c>
      <c r="Q129" s="37">
        <f t="shared" si="10"/>
        <v>695.67514686597201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2251.6228996094551</v>
      </c>
      <c r="C131" s="35">
        <f t="shared" si="12"/>
        <v>2721.2511780372374</v>
      </c>
      <c r="D131" s="35">
        <f t="shared" si="12"/>
        <v>2688.4095722427965</v>
      </c>
      <c r="E131" s="35">
        <f t="shared" si="12"/>
        <v>2424.2708350208081</v>
      </c>
      <c r="F131" s="35">
        <f t="shared" si="12"/>
        <v>2098.9408603675683</v>
      </c>
      <c r="G131" s="35">
        <f t="shared" si="12"/>
        <v>1967.721343021241</v>
      </c>
      <c r="H131" s="35">
        <f t="shared" si="12"/>
        <v>1648.3902066154185</v>
      </c>
      <c r="I131" s="35">
        <f t="shared" si="12"/>
        <v>1724.92125307574</v>
      </c>
      <c r="J131" s="35">
        <f t="shared" si="12"/>
        <v>2139.9978952300448</v>
      </c>
      <c r="K131" s="35">
        <f t="shared" si="12"/>
        <v>3940.1138153305492</v>
      </c>
      <c r="L131" s="35">
        <f t="shared" si="12"/>
        <v>3306.7820510799702</v>
      </c>
      <c r="M131" s="35">
        <f t="shared" si="12"/>
        <v>3602.740717319039</v>
      </c>
      <c r="N131" s="35">
        <f t="shared" si="12"/>
        <v>2027.6167959067882</v>
      </c>
      <c r="O131" s="35">
        <f t="shared" si="12"/>
        <v>3277.7126531254075</v>
      </c>
      <c r="P131" s="35">
        <f t="shared" si="12"/>
        <v>1955.1085788945645</v>
      </c>
      <c r="Q131" s="35">
        <f t="shared" si="12"/>
        <v>3250.9848087215787</v>
      </c>
    </row>
    <row r="132" spans="1:17" x14ac:dyDescent="0.25">
      <c r="A132" s="21" t="s">
        <v>42</v>
      </c>
      <c r="B132" s="35">
        <f t="shared" ref="B132:Q132" si="13">IF(B59=0,"",B59/B8*1000)</f>
        <v>235.38456911882389</v>
      </c>
      <c r="C132" s="35">
        <f t="shared" si="13"/>
        <v>278.12505251797984</v>
      </c>
      <c r="D132" s="35">
        <f t="shared" si="13"/>
        <v>281.92720390836871</v>
      </c>
      <c r="E132" s="35">
        <f t="shared" si="13"/>
        <v>276.73626531539361</v>
      </c>
      <c r="F132" s="35">
        <f t="shared" si="13"/>
        <v>214.31631185869253</v>
      </c>
      <c r="G132" s="35">
        <f t="shared" si="13"/>
        <v>203.85460617015741</v>
      </c>
      <c r="H132" s="35">
        <f t="shared" si="13"/>
        <v>184.76399706060462</v>
      </c>
      <c r="I132" s="35">
        <f t="shared" si="13"/>
        <v>190.86891175044093</v>
      </c>
      <c r="J132" s="35">
        <f t="shared" si="13"/>
        <v>245.36480153113129</v>
      </c>
      <c r="K132" s="35">
        <f t="shared" si="13"/>
        <v>190.98626451556646</v>
      </c>
      <c r="L132" s="35">
        <f t="shared" si="13"/>
        <v>283.42401419355315</v>
      </c>
      <c r="M132" s="35">
        <f t="shared" si="13"/>
        <v>507.12164401397422</v>
      </c>
      <c r="N132" s="35">
        <f t="shared" si="13"/>
        <v>664.90760798066253</v>
      </c>
      <c r="O132" s="35">
        <f t="shared" si="13"/>
        <v>794.14066539427677</v>
      </c>
      <c r="P132" s="35">
        <f t="shared" si="13"/>
        <v>404.66188608883971</v>
      </c>
      <c r="Q132" s="35">
        <f t="shared" si="13"/>
        <v>552.75471699747789</v>
      </c>
    </row>
    <row r="133" spans="1:17" x14ac:dyDescent="0.25">
      <c r="A133" s="23" t="s">
        <v>11</v>
      </c>
      <c r="B133" s="37">
        <f t="shared" ref="B133:Q133" si="14">IF(B60=0,"",B60/B9*1000)</f>
        <v>647.00552492728696</v>
      </c>
      <c r="C133" s="37">
        <f t="shared" si="14"/>
        <v>616.44304202963247</v>
      </c>
      <c r="D133" s="37">
        <f t="shared" si="14"/>
        <v>608.36330564443131</v>
      </c>
      <c r="E133" s="37">
        <f t="shared" si="14"/>
        <v>644.51204947441227</v>
      </c>
      <c r="F133" s="37">
        <f t="shared" si="14"/>
        <v>625.26413888110608</v>
      </c>
      <c r="G133" s="37">
        <f t="shared" si="14"/>
        <v>621.12630781873668</v>
      </c>
      <c r="H133" s="37">
        <f t="shared" si="14"/>
        <v>575.48658003206015</v>
      </c>
      <c r="I133" s="37">
        <f t="shared" si="14"/>
        <v>565.95147963728175</v>
      </c>
      <c r="J133" s="37">
        <f t="shared" si="14"/>
        <v>559.65091283074298</v>
      </c>
      <c r="K133" s="37">
        <f t="shared" si="14"/>
        <v>650.60977262187907</v>
      </c>
      <c r="L133" s="37">
        <f t="shared" si="14"/>
        <v>654.24421815959727</v>
      </c>
      <c r="M133" s="37">
        <f t="shared" si="14"/>
        <v>606.59868493594581</v>
      </c>
      <c r="N133" s="37">
        <f t="shared" si="14"/>
        <v>607.17231522092322</v>
      </c>
      <c r="O133" s="37">
        <f t="shared" si="14"/>
        <v>721.94941726069214</v>
      </c>
      <c r="P133" s="37">
        <f t="shared" si="14"/>
        <v>722.28814822657318</v>
      </c>
      <c r="Q133" s="37">
        <f t="shared" si="14"/>
        <v>603.26792140884572</v>
      </c>
    </row>
    <row r="134" spans="1:17" x14ac:dyDescent="0.25">
      <c r="A134" s="21" t="s">
        <v>61</v>
      </c>
      <c r="B134" s="35">
        <f t="shared" ref="B134:Q134" si="15">IF(B61=0,"",B61/B10*1000)</f>
        <v>1484.3306436377543</v>
      </c>
      <c r="C134" s="35">
        <f t="shared" si="15"/>
        <v>1451.1297500376959</v>
      </c>
      <c r="D134" s="35">
        <f t="shared" si="15"/>
        <v>1489.7123414140069</v>
      </c>
      <c r="E134" s="35">
        <f t="shared" si="15"/>
        <v>1530.4430610102349</v>
      </c>
      <c r="F134" s="35">
        <f t="shared" si="15"/>
        <v>1480.4743473929871</v>
      </c>
      <c r="G134" s="35">
        <f t="shared" si="15"/>
        <v>1440.4524335740768</v>
      </c>
      <c r="H134" s="35">
        <f t="shared" si="15"/>
        <v>1342.3257871270866</v>
      </c>
      <c r="I134" s="35">
        <f t="shared" si="15"/>
        <v>1324.1489850283594</v>
      </c>
      <c r="J134" s="35">
        <f t="shared" si="15"/>
        <v>1287.6587482979585</v>
      </c>
      <c r="K134" s="35">
        <f t="shared" si="15"/>
        <v>1220.1436573531068</v>
      </c>
      <c r="L134" s="35">
        <f t="shared" si="15"/>
        <v>1139.2667471450748</v>
      </c>
      <c r="M134" s="35">
        <f t="shared" si="15"/>
        <v>1040.145683596176</v>
      </c>
      <c r="N134" s="35">
        <f t="shared" si="15"/>
        <v>1005.9143208662726</v>
      </c>
      <c r="O134" s="35">
        <f t="shared" si="15"/>
        <v>1216.6993947974465</v>
      </c>
      <c r="P134" s="35">
        <f t="shared" si="15"/>
        <v>1248.8495190407543</v>
      </c>
      <c r="Q134" s="35">
        <f t="shared" si="15"/>
        <v>976.35660147972658</v>
      </c>
    </row>
    <row r="135" spans="1:17" x14ac:dyDescent="0.25">
      <c r="A135" s="21" t="s">
        <v>40</v>
      </c>
      <c r="B135" s="35">
        <f t="shared" ref="B135:Q135" si="16">IF(B62=0,"",B62/B11*1000)</f>
        <v>165.60227247711509</v>
      </c>
      <c r="C135" s="35">
        <f t="shared" si="16"/>
        <v>164.74019532630282</v>
      </c>
      <c r="D135" s="35">
        <f t="shared" si="16"/>
        <v>161.07695467443835</v>
      </c>
      <c r="E135" s="35">
        <f t="shared" si="16"/>
        <v>168.05168556970216</v>
      </c>
      <c r="F135" s="35">
        <f t="shared" si="16"/>
        <v>161.93467432338278</v>
      </c>
      <c r="G135" s="35">
        <f t="shared" si="16"/>
        <v>157.55706684137797</v>
      </c>
      <c r="H135" s="35">
        <f t="shared" si="16"/>
        <v>141.85258791147561</v>
      </c>
      <c r="I135" s="35">
        <f t="shared" si="16"/>
        <v>142.41173271202527</v>
      </c>
      <c r="J135" s="35">
        <f t="shared" si="16"/>
        <v>138.48722127214594</v>
      </c>
      <c r="K135" s="35">
        <f t="shared" si="16"/>
        <v>127.93327560981488</v>
      </c>
      <c r="L135" s="35">
        <f t="shared" si="16"/>
        <v>120.02284972786433</v>
      </c>
      <c r="M135" s="35">
        <f t="shared" si="16"/>
        <v>105.23681171169481</v>
      </c>
      <c r="N135" s="35">
        <f t="shared" si="16"/>
        <v>104.41067130802807</v>
      </c>
      <c r="O135" s="35">
        <f t="shared" si="16"/>
        <v>125.53419584815815</v>
      </c>
      <c r="P135" s="35">
        <f t="shared" si="16"/>
        <v>122.52834224089125</v>
      </c>
      <c r="Q135" s="35">
        <f t="shared" si="16"/>
        <v>102.18571634448594</v>
      </c>
    </row>
    <row r="136" spans="1:17" x14ac:dyDescent="0.25">
      <c r="A136" s="21" t="s">
        <v>39</v>
      </c>
      <c r="B136" s="35">
        <f t="shared" ref="B136:Q136" si="17">IF(B63=0,"",B63/B12*1000)</f>
        <v>17.606044853444789</v>
      </c>
      <c r="C136" s="35">
        <f t="shared" si="17"/>
        <v>17.684716221113799</v>
      </c>
      <c r="D136" s="35">
        <f t="shared" si="17"/>
        <v>17.434440640661315</v>
      </c>
      <c r="E136" s="35">
        <f t="shared" si="17"/>
        <v>18.355311278725516</v>
      </c>
      <c r="F136" s="35">
        <f t="shared" si="17"/>
        <v>18.475440361826234</v>
      </c>
      <c r="G136" s="35">
        <f t="shared" si="17"/>
        <v>17.999877644418742</v>
      </c>
      <c r="H136" s="35">
        <f t="shared" si="17"/>
        <v>17.031680811093917</v>
      </c>
      <c r="I136" s="35">
        <f t="shared" si="17"/>
        <v>17.400189969996514</v>
      </c>
      <c r="J136" s="35">
        <f t="shared" si="17"/>
        <v>16.453105754905639</v>
      </c>
      <c r="K136" s="35">
        <f t="shared" si="17"/>
        <v>14.748268462293483</v>
      </c>
      <c r="L136" s="35">
        <f t="shared" si="17"/>
        <v>13.820940160794656</v>
      </c>
      <c r="M136" s="35">
        <f t="shared" si="17"/>
        <v>12.30294324074938</v>
      </c>
      <c r="N136" s="35">
        <f t="shared" si="17"/>
        <v>12.204054180573713</v>
      </c>
      <c r="O136" s="35">
        <f t="shared" si="17"/>
        <v>14.173670164555629</v>
      </c>
      <c r="P136" s="35">
        <f t="shared" si="17"/>
        <v>13.832990898304923</v>
      </c>
      <c r="Q136" s="35">
        <f t="shared" si="17"/>
        <v>10.396060045881793</v>
      </c>
    </row>
    <row r="137" spans="1:17" x14ac:dyDescent="0.25">
      <c r="A137" s="23" t="s">
        <v>10</v>
      </c>
      <c r="B137" s="37">
        <f t="shared" ref="B137:Q137" si="18">IF(B64=0,"",B64/B13*1000)</f>
        <v>371.26614639108743</v>
      </c>
      <c r="C137" s="37">
        <f t="shared" si="18"/>
        <v>370.34857242221057</v>
      </c>
      <c r="D137" s="37">
        <f t="shared" si="18"/>
        <v>344.00616406609799</v>
      </c>
      <c r="E137" s="37">
        <f t="shared" si="18"/>
        <v>378.81079897746798</v>
      </c>
      <c r="F137" s="37">
        <f t="shared" si="18"/>
        <v>378.2752705973503</v>
      </c>
      <c r="G137" s="37">
        <f t="shared" si="18"/>
        <v>395.09300222357206</v>
      </c>
      <c r="H137" s="37">
        <f t="shared" si="18"/>
        <v>358.99256697067102</v>
      </c>
      <c r="I137" s="37">
        <f t="shared" si="18"/>
        <v>342.36683902114379</v>
      </c>
      <c r="J137" s="37">
        <f t="shared" si="18"/>
        <v>343.08666642043812</v>
      </c>
      <c r="K137" s="37">
        <f t="shared" si="18"/>
        <v>323.48810277193405</v>
      </c>
      <c r="L137" s="37">
        <f t="shared" si="18"/>
        <v>386.02942702074245</v>
      </c>
      <c r="M137" s="37">
        <f t="shared" si="18"/>
        <v>320.08397944497807</v>
      </c>
      <c r="N137" s="37">
        <f t="shared" si="18"/>
        <v>339.15122789831224</v>
      </c>
      <c r="O137" s="37">
        <f t="shared" si="18"/>
        <v>326.94096424103378</v>
      </c>
      <c r="P137" s="37">
        <f t="shared" si="18"/>
        <v>338.06742733510151</v>
      </c>
      <c r="Q137" s="37">
        <f t="shared" si="18"/>
        <v>340.35038188380452</v>
      </c>
    </row>
    <row r="138" spans="1:17" x14ac:dyDescent="0.25">
      <c r="A138" s="21" t="s">
        <v>38</v>
      </c>
      <c r="B138" s="35">
        <f t="shared" ref="B138:Q138" si="19">IF(B65=0,"",B65/B14*1000)</f>
        <v>165.64397398150737</v>
      </c>
      <c r="C138" s="35">
        <f t="shared" si="19"/>
        <v>166.71387427024669</v>
      </c>
      <c r="D138" s="35">
        <f t="shared" si="19"/>
        <v>155.6788393052795</v>
      </c>
      <c r="E138" s="35">
        <f t="shared" si="19"/>
        <v>163.66850506229102</v>
      </c>
      <c r="F138" s="35">
        <f t="shared" si="19"/>
        <v>160.34932183045439</v>
      </c>
      <c r="G138" s="35">
        <f t="shared" si="19"/>
        <v>174.46028825995373</v>
      </c>
      <c r="H138" s="35">
        <f t="shared" si="19"/>
        <v>156.95036195341751</v>
      </c>
      <c r="I138" s="35">
        <f t="shared" si="19"/>
        <v>151.87082943129519</v>
      </c>
      <c r="J138" s="35">
        <f t="shared" si="19"/>
        <v>149.30365985064202</v>
      </c>
      <c r="K138" s="35">
        <f t="shared" si="19"/>
        <v>129.65293924909409</v>
      </c>
      <c r="L138" s="35">
        <f t="shared" si="19"/>
        <v>159.05396470840211</v>
      </c>
      <c r="M138" s="35">
        <f t="shared" si="19"/>
        <v>136.20439368059047</v>
      </c>
      <c r="N138" s="35">
        <f t="shared" si="19"/>
        <v>146.12685183989319</v>
      </c>
      <c r="O138" s="35">
        <f t="shared" si="19"/>
        <v>159.85642621247146</v>
      </c>
      <c r="P138" s="35">
        <f t="shared" si="19"/>
        <v>173.77113171839676</v>
      </c>
      <c r="Q138" s="35">
        <f t="shared" si="19"/>
        <v>170.74469646292073</v>
      </c>
    </row>
    <row r="139" spans="1:17" x14ac:dyDescent="0.25">
      <c r="A139" s="21" t="s">
        <v>37</v>
      </c>
      <c r="B139" s="35">
        <f t="shared" ref="B139:Q139" si="20">IF(B66=0,"",B66/B15*1000)</f>
        <v>395.98143977590604</v>
      </c>
      <c r="C139" s="35">
        <f t="shared" si="20"/>
        <v>398.53909790598033</v>
      </c>
      <c r="D139" s="35">
        <f t="shared" si="20"/>
        <v>372.15921261119104</v>
      </c>
      <c r="E139" s="35">
        <f t="shared" si="20"/>
        <v>369.60648583716704</v>
      </c>
      <c r="F139" s="35">
        <f t="shared" si="20"/>
        <v>362.1108980348472</v>
      </c>
      <c r="G139" s="35">
        <f t="shared" si="20"/>
        <v>383.65769046572046</v>
      </c>
      <c r="H139" s="35">
        <f t="shared" si="20"/>
        <v>355.33861827697024</v>
      </c>
      <c r="I139" s="35">
        <f t="shared" si="20"/>
        <v>328.41575968873531</v>
      </c>
      <c r="J139" s="35">
        <f t="shared" si="20"/>
        <v>350.93131827029038</v>
      </c>
      <c r="K139" s="35">
        <f t="shared" si="20"/>
        <v>355.73930375791576</v>
      </c>
      <c r="L139" s="35">
        <f t="shared" si="20"/>
        <v>323.16839994047746</v>
      </c>
      <c r="M139" s="35">
        <f t="shared" si="20"/>
        <v>230.55284481432221</v>
      </c>
      <c r="N139" s="35">
        <f t="shared" si="20"/>
        <v>219.89231825116173</v>
      </c>
      <c r="O139" s="35">
        <f t="shared" si="20"/>
        <v>223.80980323106323</v>
      </c>
      <c r="P139" s="35">
        <f t="shared" si="20"/>
        <v>216.62091176071795</v>
      </c>
      <c r="Q139" s="35">
        <f t="shared" si="20"/>
        <v>235.96217557929353</v>
      </c>
    </row>
    <row r="140" spans="1:17" x14ac:dyDescent="0.25">
      <c r="A140" s="21" t="s">
        <v>57</v>
      </c>
      <c r="B140" s="35">
        <f t="shared" ref="B140:Q140" si="21">IF(B67=0,"",B67/B16*1000)</f>
        <v>913.90562927081032</v>
      </c>
      <c r="C140" s="35">
        <f t="shared" si="21"/>
        <v>890.0555922033526</v>
      </c>
      <c r="D140" s="35">
        <f t="shared" si="21"/>
        <v>824.05729606429099</v>
      </c>
      <c r="E140" s="35">
        <f t="shared" si="21"/>
        <v>850.56091632222444</v>
      </c>
      <c r="F140" s="35">
        <f t="shared" si="21"/>
        <v>822.03378864814397</v>
      </c>
      <c r="G140" s="35">
        <f t="shared" si="21"/>
        <v>856.01972331646198</v>
      </c>
      <c r="H140" s="35">
        <f t="shared" si="21"/>
        <v>811.57969969029909</v>
      </c>
      <c r="I140" s="35">
        <f t="shared" si="21"/>
        <v>767.9614182496241</v>
      </c>
      <c r="J140" s="35">
        <f t="shared" si="21"/>
        <v>819.07772440198903</v>
      </c>
      <c r="K140" s="35">
        <f t="shared" si="21"/>
        <v>754.37276679263528</v>
      </c>
      <c r="L140" s="35">
        <f t="shared" si="21"/>
        <v>1026.810031146777</v>
      </c>
      <c r="M140" s="35">
        <f t="shared" si="21"/>
        <v>891.30946272140511</v>
      </c>
      <c r="N140" s="35">
        <f t="shared" si="21"/>
        <v>922.59770470979049</v>
      </c>
      <c r="O140" s="35">
        <f t="shared" si="21"/>
        <v>755.820919356216</v>
      </c>
      <c r="P140" s="35">
        <f t="shared" si="21"/>
        <v>753.29086504800046</v>
      </c>
      <c r="Q140" s="35">
        <f t="shared" si="21"/>
        <v>782.14450382660857</v>
      </c>
    </row>
    <row r="141" spans="1:17" x14ac:dyDescent="0.25">
      <c r="A141" s="23" t="s">
        <v>9</v>
      </c>
      <c r="B141" s="37">
        <f t="shared" ref="B141:Q141" si="22">IF(B68=0,"",B68/B17*1000)</f>
        <v>201.07040138242857</v>
      </c>
      <c r="C141" s="37">
        <f t="shared" si="22"/>
        <v>190.78128992050188</v>
      </c>
      <c r="D141" s="37">
        <f t="shared" si="22"/>
        <v>211.79567150997809</v>
      </c>
      <c r="E141" s="37">
        <f t="shared" si="22"/>
        <v>222.32490468346194</v>
      </c>
      <c r="F141" s="37">
        <f t="shared" si="22"/>
        <v>222.63350676769619</v>
      </c>
      <c r="G141" s="37">
        <f t="shared" si="22"/>
        <v>220.33560032427013</v>
      </c>
      <c r="H141" s="37">
        <f t="shared" si="22"/>
        <v>223.5399583295262</v>
      </c>
      <c r="I141" s="37">
        <f t="shared" si="22"/>
        <v>207.15001971814294</v>
      </c>
      <c r="J141" s="37">
        <f t="shared" si="22"/>
        <v>205.99537683777456</v>
      </c>
      <c r="K141" s="37">
        <f t="shared" si="22"/>
        <v>182.26767709501186</v>
      </c>
      <c r="L141" s="37">
        <f t="shared" si="22"/>
        <v>205.04346104156087</v>
      </c>
      <c r="M141" s="37">
        <f t="shared" si="22"/>
        <v>197.29061186500445</v>
      </c>
      <c r="N141" s="37">
        <f t="shared" si="22"/>
        <v>217.27749385854383</v>
      </c>
      <c r="O141" s="37">
        <f t="shared" si="22"/>
        <v>234.70777923621907</v>
      </c>
      <c r="P141" s="37">
        <f t="shared" si="22"/>
        <v>210.29473894374544</v>
      </c>
      <c r="Q141" s="37">
        <f t="shared" si="22"/>
        <v>203.78821277652418</v>
      </c>
    </row>
    <row r="142" spans="1:17" x14ac:dyDescent="0.25">
      <c r="A142" s="21" t="s">
        <v>35</v>
      </c>
      <c r="B142" s="35">
        <f t="shared" ref="B142:Q142" si="23">IF(B69=0,"",B69/B18*1000)</f>
        <v>2715.3115319486933</v>
      </c>
      <c r="C142" s="35">
        <f t="shared" si="23"/>
        <v>2432.3260130159629</v>
      </c>
      <c r="D142" s="35">
        <f t="shared" si="23"/>
        <v>2580.3155118759887</v>
      </c>
      <c r="E142" s="35">
        <f t="shared" si="23"/>
        <v>2694.0750629891281</v>
      </c>
      <c r="F142" s="35">
        <f t="shared" si="23"/>
        <v>2662.0487615665484</v>
      </c>
      <c r="G142" s="35">
        <f t="shared" si="23"/>
        <v>2756.9505270411714</v>
      </c>
      <c r="H142" s="35">
        <f t="shared" si="23"/>
        <v>2469.4969503755715</v>
      </c>
      <c r="I142" s="35">
        <f t="shared" si="23"/>
        <v>2252.9128771837713</v>
      </c>
      <c r="J142" s="35">
        <f t="shared" si="23"/>
        <v>2280.7109474046047</v>
      </c>
      <c r="K142" s="35">
        <f t="shared" si="23"/>
        <v>2040.3091307693737</v>
      </c>
      <c r="L142" s="35">
        <f t="shared" si="23"/>
        <v>2162.6168584154002</v>
      </c>
      <c r="M142" s="35">
        <f t="shared" si="23"/>
        <v>2017.468486981862</v>
      </c>
      <c r="N142" s="35">
        <f t="shared" si="23"/>
        <v>1898.8515496979835</v>
      </c>
      <c r="O142" s="35">
        <f t="shared" si="23"/>
        <v>1894.5783312801382</v>
      </c>
      <c r="P142" s="35">
        <f t="shared" si="23"/>
        <v>1618.3279894273292</v>
      </c>
      <c r="Q142" s="35">
        <f t="shared" si="23"/>
        <v>1523.0036386285658</v>
      </c>
    </row>
    <row r="143" spans="1:17" x14ac:dyDescent="0.25">
      <c r="A143" s="21" t="s">
        <v>56</v>
      </c>
      <c r="B143" s="35">
        <f t="shared" ref="B143:Q143" si="24">IF(B70=0,"",B70/B19*1000)</f>
        <v>488.82141283297688</v>
      </c>
      <c r="C143" s="35">
        <f t="shared" si="24"/>
        <v>437.87721009661692</v>
      </c>
      <c r="D143" s="35">
        <f t="shared" si="24"/>
        <v>464.5188808832047</v>
      </c>
      <c r="E143" s="35">
        <f t="shared" si="24"/>
        <v>472.96238447619197</v>
      </c>
      <c r="F143" s="35">
        <f t="shared" si="24"/>
        <v>467.33995914184726</v>
      </c>
      <c r="G143" s="35">
        <f t="shared" si="24"/>
        <v>484.00058078023528</v>
      </c>
      <c r="H143" s="35">
        <f t="shared" si="24"/>
        <v>463.34373931683251</v>
      </c>
      <c r="I143" s="35">
        <f t="shared" si="24"/>
        <v>422.70676896791286</v>
      </c>
      <c r="J143" s="35">
        <f t="shared" si="24"/>
        <v>427.92243112937211</v>
      </c>
      <c r="K143" s="35">
        <f t="shared" si="24"/>
        <v>388.98706759541511</v>
      </c>
      <c r="L143" s="35">
        <f t="shared" si="24"/>
        <v>410.18143477148186</v>
      </c>
      <c r="M143" s="35">
        <f t="shared" si="24"/>
        <v>389.3169773198548</v>
      </c>
      <c r="N143" s="35">
        <f t="shared" si="24"/>
        <v>380.02794908217606</v>
      </c>
      <c r="O143" s="35">
        <f t="shared" si="24"/>
        <v>452.55435345635317</v>
      </c>
      <c r="P143" s="35">
        <f t="shared" si="24"/>
        <v>371.92553642531959</v>
      </c>
      <c r="Q143" s="35">
        <f t="shared" si="24"/>
        <v>349.78586486172776</v>
      </c>
    </row>
    <row r="144" spans="1:17" x14ac:dyDescent="0.25">
      <c r="A144" s="21" t="s">
        <v>55</v>
      </c>
      <c r="B144" s="35">
        <f t="shared" ref="B144:Q144" si="25">IF(B71=0,"",B71/B20*1000)</f>
        <v>34.176213599896279</v>
      </c>
      <c r="C144" s="35">
        <f t="shared" si="25"/>
        <v>33.405329615617745</v>
      </c>
      <c r="D144" s="35">
        <f t="shared" si="25"/>
        <v>34.768791408057865</v>
      </c>
      <c r="E144" s="35">
        <f t="shared" si="25"/>
        <v>33.853257883955891</v>
      </c>
      <c r="F144" s="35">
        <f t="shared" si="25"/>
        <v>33.383822160971917</v>
      </c>
      <c r="G144" s="35">
        <f t="shared" si="25"/>
        <v>32.585601744892223</v>
      </c>
      <c r="H144" s="35">
        <f t="shared" si="25"/>
        <v>33.601911985497694</v>
      </c>
      <c r="I144" s="35">
        <f t="shared" si="25"/>
        <v>32.947089255081579</v>
      </c>
      <c r="J144" s="35">
        <f t="shared" si="25"/>
        <v>32.865330303091774</v>
      </c>
      <c r="K144" s="35">
        <f t="shared" si="25"/>
        <v>31.658380975601393</v>
      </c>
      <c r="L144" s="35">
        <f t="shared" si="25"/>
        <v>31.08294187126679</v>
      </c>
      <c r="M144" s="35">
        <f t="shared" si="25"/>
        <v>29.565330716556964</v>
      </c>
      <c r="N144" s="35">
        <f t="shared" si="25"/>
        <v>26.959131835218962</v>
      </c>
      <c r="O144" s="35">
        <f t="shared" si="25"/>
        <v>32.719309881701435</v>
      </c>
      <c r="P144" s="35">
        <f t="shared" si="25"/>
        <v>29.971465248878253</v>
      </c>
      <c r="Q144" s="35">
        <f t="shared" si="25"/>
        <v>30.028430232979716</v>
      </c>
    </row>
    <row r="145" spans="1:17" x14ac:dyDescent="0.25">
      <c r="A145" s="20" t="s">
        <v>54</v>
      </c>
      <c r="B145" s="36">
        <f t="shared" ref="B145:Q145" si="26">IF(B72=0,"",B72/B21*1000)</f>
        <v>182.46344064675819</v>
      </c>
      <c r="C145" s="36">
        <f t="shared" si="26"/>
        <v>176.9267388968934</v>
      </c>
      <c r="D145" s="36">
        <f t="shared" si="26"/>
        <v>178.79698145723981</v>
      </c>
      <c r="E145" s="36">
        <f t="shared" si="26"/>
        <v>173.05507244977775</v>
      </c>
      <c r="F145" s="36">
        <f t="shared" si="26"/>
        <v>170.15185960874473</v>
      </c>
      <c r="G145" s="36">
        <f t="shared" si="26"/>
        <v>165.73687887266618</v>
      </c>
      <c r="H145" s="36">
        <f t="shared" si="26"/>
        <v>180.92227860096523</v>
      </c>
      <c r="I145" s="36">
        <f t="shared" si="26"/>
        <v>178.05157710707715</v>
      </c>
      <c r="J145" s="36">
        <f t="shared" si="26"/>
        <v>182.00191048173488</v>
      </c>
      <c r="K145" s="36">
        <f t="shared" si="26"/>
        <v>151.76277431543215</v>
      </c>
      <c r="L145" s="36">
        <f t="shared" si="26"/>
        <v>164.73631659506916</v>
      </c>
      <c r="M145" s="36">
        <f t="shared" si="26"/>
        <v>167.9110623605176</v>
      </c>
      <c r="N145" s="36">
        <f t="shared" si="26"/>
        <v>150.68385826202999</v>
      </c>
      <c r="O145" s="36">
        <f t="shared" si="26"/>
        <v>145.36946586303412</v>
      </c>
      <c r="P145" s="36">
        <f t="shared" si="26"/>
        <v>147.15470878609153</v>
      </c>
      <c r="Q145" s="36">
        <f t="shared" si="26"/>
        <v>151.32904573593365</v>
      </c>
    </row>
    <row r="146" spans="1:17" x14ac:dyDescent="0.25">
      <c r="A146" s="18" t="s">
        <v>53</v>
      </c>
      <c r="B146" s="35">
        <f t="shared" ref="B146:Q146" si="27">IF(B73=0,"",B73/B22*1000)</f>
        <v>34.927420183744928</v>
      </c>
      <c r="C146" s="35">
        <f t="shared" si="27"/>
        <v>32.965854733219842</v>
      </c>
      <c r="D146" s="35">
        <f t="shared" si="27"/>
        <v>34.564542046127755</v>
      </c>
      <c r="E146" s="35">
        <f t="shared" si="27"/>
        <v>34.157700755887326</v>
      </c>
      <c r="F146" s="35">
        <f t="shared" si="27"/>
        <v>31.0160386798565</v>
      </c>
      <c r="G146" s="35">
        <f t="shared" si="27"/>
        <v>30.12871729803231</v>
      </c>
      <c r="H146" s="35">
        <f t="shared" si="27"/>
        <v>28.250180583523655</v>
      </c>
      <c r="I146" s="35">
        <f t="shared" si="27"/>
        <v>24.495774197610299</v>
      </c>
      <c r="J146" s="35">
        <f t="shared" si="27"/>
        <v>27.928043018527369</v>
      </c>
      <c r="K146" s="35">
        <f t="shared" si="27"/>
        <v>41.760662544387912</v>
      </c>
      <c r="L146" s="35">
        <f t="shared" si="27"/>
        <v>35.506209386892159</v>
      </c>
      <c r="M146" s="35">
        <f t="shared" si="27"/>
        <v>25.058369583263495</v>
      </c>
      <c r="N146" s="35">
        <f t="shared" si="27"/>
        <v>27.46623862063117</v>
      </c>
      <c r="O146" s="35">
        <f t="shared" si="27"/>
        <v>28.376860939507619</v>
      </c>
      <c r="P146" s="35">
        <f t="shared" si="27"/>
        <v>27.755581863492569</v>
      </c>
      <c r="Q146" s="35">
        <f t="shared" si="27"/>
        <v>25.117474317143884</v>
      </c>
    </row>
    <row r="147" spans="1:17" x14ac:dyDescent="0.25">
      <c r="A147" s="18" t="s">
        <v>52</v>
      </c>
      <c r="B147" s="35">
        <f t="shared" ref="B147:Q147" si="28">IF(B74=0,"",B74/B23*1000)</f>
        <v>31.739584489852874</v>
      </c>
      <c r="C147" s="35">
        <f t="shared" si="28"/>
        <v>33.915260105298394</v>
      </c>
      <c r="D147" s="35">
        <f t="shared" si="28"/>
        <v>38.73218610312852</v>
      </c>
      <c r="E147" s="35">
        <f t="shared" si="28"/>
        <v>37.404269911838405</v>
      </c>
      <c r="F147" s="35">
        <f t="shared" si="28"/>
        <v>35.66007030769277</v>
      </c>
      <c r="G147" s="35">
        <f t="shared" si="28"/>
        <v>34.080202107703684</v>
      </c>
      <c r="H147" s="35">
        <f t="shared" si="28"/>
        <v>30.740831666139417</v>
      </c>
      <c r="I147" s="35">
        <f t="shared" si="28"/>
        <v>26.93951868669431</v>
      </c>
      <c r="J147" s="35">
        <f t="shared" si="28"/>
        <v>28.853983823504155</v>
      </c>
      <c r="K147" s="35">
        <f t="shared" si="28"/>
        <v>35.137359232124318</v>
      </c>
      <c r="L147" s="35">
        <f t="shared" si="28"/>
        <v>32.391980338481346</v>
      </c>
      <c r="M147" s="35">
        <f t="shared" si="28"/>
        <v>23.93085477170052</v>
      </c>
      <c r="N147" s="35">
        <f t="shared" si="28"/>
        <v>26.913706415310624</v>
      </c>
      <c r="O147" s="35">
        <f t="shared" si="28"/>
        <v>25.930490523284057</v>
      </c>
      <c r="P147" s="35">
        <f t="shared" si="28"/>
        <v>23.801178817864894</v>
      </c>
      <c r="Q147" s="35">
        <f t="shared" si="28"/>
        <v>22.831117524468006</v>
      </c>
    </row>
    <row r="148" spans="1:17" x14ac:dyDescent="0.25">
      <c r="A148" s="18" t="s">
        <v>51</v>
      </c>
      <c r="B148" s="35">
        <f t="shared" ref="B148:Q148" si="29">IF(B75=0,"",B75/B24*1000)</f>
        <v>129.58020935284344</v>
      </c>
      <c r="C148" s="35">
        <f t="shared" si="29"/>
        <v>131.26057711803006</v>
      </c>
      <c r="D148" s="35">
        <f t="shared" si="29"/>
        <v>131.74230874945331</v>
      </c>
      <c r="E148" s="35">
        <f t="shared" si="29"/>
        <v>128.30928851345331</v>
      </c>
      <c r="F148" s="35">
        <f t="shared" si="29"/>
        <v>132.09493480784312</v>
      </c>
      <c r="G148" s="35">
        <f t="shared" si="29"/>
        <v>110.7502240196864</v>
      </c>
      <c r="H148" s="35">
        <f t="shared" si="29"/>
        <v>102.72838966901139</v>
      </c>
      <c r="I148" s="35">
        <f t="shared" si="29"/>
        <v>97.330788316185476</v>
      </c>
      <c r="J148" s="35">
        <f t="shared" si="29"/>
        <v>98.151539441577057</v>
      </c>
      <c r="K148" s="35">
        <f t="shared" si="29"/>
        <v>102.35755939442231</v>
      </c>
      <c r="L148" s="35">
        <f t="shared" si="29"/>
        <v>112.85758783471773</v>
      </c>
      <c r="M148" s="35">
        <f t="shared" si="29"/>
        <v>91.74907258809921</v>
      </c>
      <c r="N148" s="35">
        <f t="shared" si="29"/>
        <v>97.822875508397615</v>
      </c>
      <c r="O148" s="35">
        <f t="shared" si="29"/>
        <v>97.699383454690334</v>
      </c>
      <c r="P148" s="35">
        <f t="shared" si="29"/>
        <v>81.046014959748732</v>
      </c>
      <c r="Q148" s="35">
        <f t="shared" si="29"/>
        <v>82.305155574388905</v>
      </c>
    </row>
    <row r="149" spans="1:17" x14ac:dyDescent="0.25">
      <c r="A149" s="18" t="s">
        <v>50</v>
      </c>
      <c r="B149" s="35">
        <f t="shared" ref="B149:Q149" si="30">IF(B76=0,"",B76/B25*1000)</f>
        <v>72.096904088155696</v>
      </c>
      <c r="C149" s="35">
        <f t="shared" si="30"/>
        <v>45.942120892962926</v>
      </c>
      <c r="D149" s="35">
        <f t="shared" si="30"/>
        <v>58.142461455000017</v>
      </c>
      <c r="E149" s="35">
        <f t="shared" si="30"/>
        <v>52.266879257894708</v>
      </c>
      <c r="F149" s="35">
        <f t="shared" si="30"/>
        <v>49.891698518768891</v>
      </c>
      <c r="G149" s="35">
        <f t="shared" si="30"/>
        <v>56.604816208904396</v>
      </c>
      <c r="H149" s="35">
        <f t="shared" si="30"/>
        <v>57.674922048938257</v>
      </c>
      <c r="I149" s="35">
        <f t="shared" si="30"/>
        <v>56.329900257358496</v>
      </c>
      <c r="J149" s="35">
        <f t="shared" si="30"/>
        <v>55.687195062166893</v>
      </c>
      <c r="K149" s="35">
        <f t="shared" si="30"/>
        <v>68.284023094605345</v>
      </c>
      <c r="L149" s="35">
        <f t="shared" si="30"/>
        <v>72.849527042603825</v>
      </c>
      <c r="M149" s="35">
        <f t="shared" si="30"/>
        <v>69.832688759496762</v>
      </c>
      <c r="N149" s="35">
        <f t="shared" si="30"/>
        <v>74.392795347827175</v>
      </c>
      <c r="O149" s="35">
        <f t="shared" si="30"/>
        <v>72.000074083833184</v>
      </c>
      <c r="P149" s="35">
        <f t="shared" si="30"/>
        <v>83.424907261991606</v>
      </c>
      <c r="Q149" s="35">
        <f t="shared" si="30"/>
        <v>60.317740241462026</v>
      </c>
    </row>
    <row r="150" spans="1:17" x14ac:dyDescent="0.25">
      <c r="A150" s="16" t="s">
        <v>49</v>
      </c>
      <c r="B150" s="34">
        <f t="shared" ref="B150:Q150" si="31">IF(B77=0,"",B77/B26*1000)</f>
        <v>126.48936442960937</v>
      </c>
      <c r="C150" s="34">
        <f t="shared" si="31"/>
        <v>131.42401707157867</v>
      </c>
      <c r="D150" s="34">
        <f t="shared" si="31"/>
        <v>132.28560005298539</v>
      </c>
      <c r="E150" s="34">
        <f t="shared" si="31"/>
        <v>135.34589844273506</v>
      </c>
      <c r="F150" s="34">
        <f t="shared" si="31"/>
        <v>143.57599388509735</v>
      </c>
      <c r="G150" s="34">
        <f t="shared" si="31"/>
        <v>137.70652619297789</v>
      </c>
      <c r="H150" s="34">
        <f t="shared" si="31"/>
        <v>147.01112693571517</v>
      </c>
      <c r="I150" s="34">
        <f t="shared" si="31"/>
        <v>138.49720019365276</v>
      </c>
      <c r="J150" s="34">
        <f t="shared" si="31"/>
        <v>156.30212395252718</v>
      </c>
      <c r="K150" s="34">
        <f t="shared" si="31"/>
        <v>133.05945806870369</v>
      </c>
      <c r="L150" s="34">
        <f t="shared" si="31"/>
        <v>148.9190697300497</v>
      </c>
      <c r="M150" s="34">
        <f t="shared" si="31"/>
        <v>138.5421922568672</v>
      </c>
      <c r="N150" s="34">
        <f t="shared" si="31"/>
        <v>140.12427329313908</v>
      </c>
      <c r="O150" s="34">
        <f t="shared" si="31"/>
        <v>148.06410672618028</v>
      </c>
      <c r="P150" s="34">
        <f t="shared" si="31"/>
        <v>136.24808465717865</v>
      </c>
      <c r="Q150" s="34">
        <f t="shared" si="31"/>
        <v>142.69644568436954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2.180763632049342</v>
      </c>
      <c r="C152" s="30">
        <f t="shared" si="32"/>
        <v>2.1620851104507799</v>
      </c>
      <c r="D152" s="30">
        <f t="shared" si="32"/>
        <v>2.1392845299481942</v>
      </c>
      <c r="E152" s="30">
        <f t="shared" si="32"/>
        <v>2.1479456854954333</v>
      </c>
      <c r="F152" s="30">
        <f t="shared" si="32"/>
        <v>2.1396920945524545</v>
      </c>
      <c r="G152" s="30">
        <f t="shared" si="32"/>
        <v>2.14153249494071</v>
      </c>
      <c r="H152" s="30">
        <f t="shared" si="32"/>
        <v>2.2010315789460848</v>
      </c>
      <c r="I152" s="30">
        <f t="shared" si="32"/>
        <v>2.2213690918879863</v>
      </c>
      <c r="J152" s="30">
        <f t="shared" si="32"/>
        <v>2.1999284534460579</v>
      </c>
      <c r="K152" s="30">
        <f t="shared" si="32"/>
        <v>2.2239438984293778</v>
      </c>
      <c r="L152" s="30">
        <f t="shared" si="32"/>
        <v>2.2383813345908452</v>
      </c>
      <c r="M152" s="30">
        <f t="shared" si="32"/>
        <v>2.2777114525002609</v>
      </c>
      <c r="N152" s="30">
        <f t="shared" si="32"/>
        <v>2.3029262785889726</v>
      </c>
      <c r="O152" s="30">
        <f t="shared" si="32"/>
        <v>2.2892392696300252</v>
      </c>
      <c r="P152" s="30">
        <f t="shared" si="32"/>
        <v>2.2866841246402076</v>
      </c>
      <c r="Q152" s="30">
        <f t="shared" si="32"/>
        <v>2.3260199206462668</v>
      </c>
    </row>
    <row r="153" spans="1:17" x14ac:dyDescent="0.25">
      <c r="A153" s="29" t="s">
        <v>13</v>
      </c>
      <c r="B153" s="28">
        <f>ISI!B64</f>
        <v>4.0887057450063153</v>
      </c>
      <c r="C153" s="28">
        <f>ISI!C64</f>
        <v>4.1517779132641204</v>
      </c>
      <c r="D153" s="28">
        <f>ISI!D64</f>
        <v>4.1904431118975092</v>
      </c>
      <c r="E153" s="28">
        <f>ISI!E64</f>
        <v>4.2187121667416063</v>
      </c>
      <c r="F153" s="28">
        <f>ISI!F64</f>
        <v>4.1978769755710639</v>
      </c>
      <c r="G153" s="28">
        <f>ISI!G64</f>
        <v>4.1958016210477274</v>
      </c>
      <c r="H153" s="28">
        <f>ISI!H64</f>
        <v>4.2114736069607348</v>
      </c>
      <c r="I153" s="28">
        <f>ISI!I64</f>
        <v>4.2090448434937038</v>
      </c>
      <c r="J153" s="28">
        <f>ISI!J64</f>
        <v>4.2505428085841004</v>
      </c>
      <c r="K153" s="28">
        <f>ISI!K64</f>
        <v>4.2451802422951337</v>
      </c>
      <c r="L153" s="28">
        <f>ISI!L64</f>
        <v>4.1599203333501995</v>
      </c>
      <c r="M153" s="28">
        <f>ISI!M64</f>
        <v>4.1623165445020796</v>
      </c>
      <c r="N153" s="28">
        <f>ISI!N64</f>
        <v>4.1627121425247875</v>
      </c>
      <c r="O153" s="28">
        <f>ISI!O64</f>
        <v>4.1537234490138966</v>
      </c>
      <c r="P153" s="28">
        <f>ISI!P64</f>
        <v>4.0806095090412215</v>
      </c>
      <c r="Q153" s="28">
        <f>ISI!Q64</f>
        <v>4.0877745500444194</v>
      </c>
    </row>
    <row r="154" spans="1:17" x14ac:dyDescent="0.25">
      <c r="A154" s="21" t="s">
        <v>46</v>
      </c>
      <c r="B154" s="17">
        <f>ISI!B65</f>
        <v>4.113114012647495</v>
      </c>
      <c r="C154" s="17">
        <f>ISI!C65</f>
        <v>4.1715383107593427</v>
      </c>
      <c r="D154" s="17">
        <f>ISI!D65</f>
        <v>4.208213873933448</v>
      </c>
      <c r="E154" s="17">
        <f>ISI!E65</f>
        <v>4.2351966167660278</v>
      </c>
      <c r="F154" s="17">
        <f>ISI!F65</f>
        <v>4.2158302131023255</v>
      </c>
      <c r="G154" s="17">
        <f>ISI!G65</f>
        <v>4.2143499224086574</v>
      </c>
      <c r="H154" s="17">
        <f>ISI!H65</f>
        <v>4.2331288606731716</v>
      </c>
      <c r="I154" s="17">
        <f>ISI!I65</f>
        <v>4.2298503125387894</v>
      </c>
      <c r="J154" s="17">
        <f>ISI!J65</f>
        <v>4.2708603976621795</v>
      </c>
      <c r="K154" s="17">
        <f>ISI!K65</f>
        <v>4.2557658847600335</v>
      </c>
      <c r="L154" s="17">
        <f>ISI!L65</f>
        <v>4.1778840065384415</v>
      </c>
      <c r="M154" s="17">
        <f>ISI!M65</f>
        <v>4.1852086375763502</v>
      </c>
      <c r="N154" s="17">
        <f>ISI!N65</f>
        <v>4.1813404251756028</v>
      </c>
      <c r="O154" s="17">
        <f>ISI!O65</f>
        <v>4.1717179960992707</v>
      </c>
      <c r="P154" s="17">
        <f>ISI!P65</f>
        <v>4.0967734063183601</v>
      </c>
      <c r="Q154" s="17">
        <f>ISI!Q65</f>
        <v>4.1014483972621267</v>
      </c>
    </row>
    <row r="155" spans="1:17" x14ac:dyDescent="0.25">
      <c r="A155" s="21" t="s">
        <v>45</v>
      </c>
      <c r="B155" s="17">
        <f>ISI!B66</f>
        <v>0.82764579354664469</v>
      </c>
      <c r="C155" s="17">
        <f>ISI!C66</f>
        <v>0.8402039949155985</v>
      </c>
      <c r="D155" s="17">
        <f>ISI!D66</f>
        <v>0.84865046140957467</v>
      </c>
      <c r="E155" s="17">
        <f>ISI!E66</f>
        <v>0.85411940631807193</v>
      </c>
      <c r="F155" s="17">
        <f>ISI!F66</f>
        <v>0.85275176401899233</v>
      </c>
      <c r="G155" s="17">
        <f>ISI!G66</f>
        <v>0.8493784163628203</v>
      </c>
      <c r="H155" s="17">
        <f>ISI!H66</f>
        <v>0.82661001088185149</v>
      </c>
      <c r="I155" s="17">
        <f>ISI!I66</f>
        <v>0.85274420653473593</v>
      </c>
      <c r="J155" s="17">
        <f>ISI!J66</f>
        <v>0.83496187705066582</v>
      </c>
      <c r="K155" s="17">
        <f>ISI!K66</f>
        <v>0.80090584621538696</v>
      </c>
      <c r="L155" s="17">
        <f>ISI!L66</f>
        <v>0.80489133256623224</v>
      </c>
      <c r="M155" s="17">
        <f>ISI!M66</f>
        <v>0.83239305392872287</v>
      </c>
      <c r="N155" s="17">
        <f>ISI!N66</f>
        <v>0.8387303974555852</v>
      </c>
      <c r="O155" s="17">
        <f>ISI!O66</f>
        <v>0.82774272991533226</v>
      </c>
      <c r="P155" s="17">
        <f>ISI!P66</f>
        <v>0.82334127790818501</v>
      </c>
      <c r="Q155" s="17">
        <f>ISI!Q66</f>
        <v>0.83705680939183846</v>
      </c>
    </row>
    <row r="156" spans="1:17" x14ac:dyDescent="0.25">
      <c r="A156" s="23" t="s">
        <v>12</v>
      </c>
      <c r="B156" s="22">
        <f>NFM!B95</f>
        <v>1.1399046863802886</v>
      </c>
      <c r="C156" s="22">
        <f>NFM!C95</f>
        <v>1.1064401698366726</v>
      </c>
      <c r="D156" s="22">
        <f>NFM!D95</f>
        <v>1.0947440088912113</v>
      </c>
      <c r="E156" s="22">
        <f>NFM!E95</f>
        <v>1.0620506017217468</v>
      </c>
      <c r="F156" s="22">
        <f>NFM!F95</f>
        <v>1.1280128102211759</v>
      </c>
      <c r="G156" s="22">
        <f>NFM!G95</f>
        <v>1.1320931150532889</v>
      </c>
      <c r="H156" s="22">
        <f>NFM!H95</f>
        <v>1.1017658522364826</v>
      </c>
      <c r="I156" s="22">
        <f>NFM!I95</f>
        <v>1.1732396340879785</v>
      </c>
      <c r="J156" s="22">
        <f>NFM!J95</f>
        <v>1.1349713912797508</v>
      </c>
      <c r="K156" s="22">
        <f>NFM!K95</f>
        <v>1.042659213860754</v>
      </c>
      <c r="L156" s="22">
        <f>NFM!L95</f>
        <v>1.0604305519657946</v>
      </c>
      <c r="M156" s="22">
        <f>NFM!M95</f>
        <v>1.0436084607745097</v>
      </c>
      <c r="N156" s="22">
        <f>NFM!N95</f>
        <v>1.0190166904884101</v>
      </c>
      <c r="O156" s="22">
        <f>NFM!O95</f>
        <v>0.90691366716745259</v>
      </c>
      <c r="P156" s="22">
        <f>NFM!P95</f>
        <v>0.64720539422621448</v>
      </c>
      <c r="Q156" s="22">
        <f>NFM!Q95</f>
        <v>0.78455332062168048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1.2928635602254333</v>
      </c>
      <c r="C158" s="17">
        <f>NFM!C97</f>
        <v>1.2734326190390053</v>
      </c>
      <c r="D158" s="17">
        <f>NFM!D97</f>
        <v>1.2647516533069616</v>
      </c>
      <c r="E158" s="17">
        <f>NFM!E97</f>
        <v>1.246764095177824</v>
      </c>
      <c r="F158" s="17">
        <f>NFM!F97</f>
        <v>1.2906665443303611</v>
      </c>
      <c r="G158" s="17">
        <f>NFM!G97</f>
        <v>1.3044751311855547</v>
      </c>
      <c r="H158" s="17">
        <f>NFM!H97</f>
        <v>1.2676860813207917</v>
      </c>
      <c r="I158" s="17">
        <f>NFM!I97</f>
        <v>1.3389838900237272</v>
      </c>
      <c r="J158" s="17">
        <f>NFM!J97</f>
        <v>1.3142826056730139</v>
      </c>
      <c r="K158" s="17">
        <f>NFM!K97</f>
        <v>1.1197883169204035</v>
      </c>
      <c r="L158" s="17">
        <f>NFM!L97</f>
        <v>1.1905804250164531</v>
      </c>
      <c r="M158" s="17">
        <f>NFM!M97</f>
        <v>1.2736743118933305</v>
      </c>
      <c r="N158" s="17">
        <f>NFM!N97</f>
        <v>1.4000864275090028</v>
      </c>
      <c r="O158" s="17">
        <f>NFM!O97</f>
        <v>1.7851849376552731</v>
      </c>
      <c r="P158" s="17">
        <f>NFM!P97</f>
        <v>0.27507693410430195</v>
      </c>
      <c r="Q158" s="17">
        <f>NFM!Q97</f>
        <v>0.74949443557449913</v>
      </c>
    </row>
    <row r="159" spans="1:17" x14ac:dyDescent="0.25">
      <c r="A159" s="27" t="s">
        <v>43</v>
      </c>
      <c r="B159" s="26">
        <f>NFM!B98</f>
        <v>1.3038091574438433</v>
      </c>
      <c r="C159" s="26">
        <f>NFM!C98</f>
        <v>1.2892432035886248</v>
      </c>
      <c r="D159" s="26">
        <f>NFM!D98</f>
        <v>1.2812071519334591</v>
      </c>
      <c r="E159" s="26">
        <f>NFM!E98</f>
        <v>1.2540857717945579</v>
      </c>
      <c r="F159" s="26">
        <f>NFM!F98</f>
        <v>1.2961415191716328</v>
      </c>
      <c r="G159" s="26">
        <f>NFM!G98</f>
        <v>1.310754939374122</v>
      </c>
      <c r="H159" s="26">
        <f>NFM!H98</f>
        <v>1.2703868455502587</v>
      </c>
      <c r="I159" s="26">
        <f>NFM!I98</f>
        <v>1.3389838900237272</v>
      </c>
      <c r="J159" s="26">
        <f>NFM!J98</f>
        <v>1.3142826056730139</v>
      </c>
      <c r="K159" s="26">
        <f>NFM!K98</f>
        <v>1.1197883169204035</v>
      </c>
      <c r="L159" s="26">
        <f>NFM!L98</f>
        <v>1.1905804250164531</v>
      </c>
      <c r="M159" s="26">
        <f>NFM!M98</f>
        <v>1.2736743118933305</v>
      </c>
      <c r="N159" s="26">
        <f>NFM!N98</f>
        <v>1.4000864275090028</v>
      </c>
      <c r="O159" s="26">
        <f>NFM!O98</f>
        <v>1.7851849376552731</v>
      </c>
      <c r="P159" s="26">
        <f>NFM!P98</f>
        <v>0.27507693410430195</v>
      </c>
      <c r="Q159" s="26">
        <f>NFM!Q98</f>
        <v>0.74949443557449913</v>
      </c>
    </row>
    <row r="160" spans="1:17" x14ac:dyDescent="0.25">
      <c r="A160" s="25" t="s">
        <v>344</v>
      </c>
      <c r="B160" s="24">
        <f>NFM!B99</f>
        <v>1.0327044204569755</v>
      </c>
      <c r="C160" s="24">
        <f>NFM!C99</f>
        <v>0.91015973497313263</v>
      </c>
      <c r="D160" s="24">
        <f>NFM!D99</f>
        <v>0.89913104319947168</v>
      </c>
      <c r="E160" s="24">
        <f>NFM!E99</f>
        <v>0.8585321925754994</v>
      </c>
      <c r="F160" s="24">
        <f>NFM!F99</f>
        <v>0.96409821144910623</v>
      </c>
      <c r="G160" s="24">
        <f>NFM!G99</f>
        <v>0.94097143466498545</v>
      </c>
      <c r="H160" s="24">
        <f>NFM!H99</f>
        <v>0.96723916932260212</v>
      </c>
      <c r="I160" s="24" t="str">
        <f>NFM!I99</f>
        <v/>
      </c>
      <c r="J160" s="24" t="str">
        <f>NFM!J99</f>
        <v/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>
        <f>NFM!B100</f>
        <v>0.77411424359818015</v>
      </c>
      <c r="C161" s="17">
        <f>NFM!C100</f>
        <v>0.69796528147166847</v>
      </c>
      <c r="D161" s="17">
        <f>NFM!D100</f>
        <v>0.68945305765836973</v>
      </c>
      <c r="E161" s="17">
        <f>NFM!E100</f>
        <v>0.65751784694345017</v>
      </c>
      <c r="F161" s="17">
        <f>NFM!F100</f>
        <v>0.72976901154309104</v>
      </c>
      <c r="G161" s="17">
        <f>NFM!G100</f>
        <v>0.71611064270561864</v>
      </c>
      <c r="H161" s="17">
        <f>NFM!H100</f>
        <v>0.73169743380395291</v>
      </c>
      <c r="I161" s="17">
        <f>NFM!I100</f>
        <v>0.79877347952033018</v>
      </c>
      <c r="J161" s="17">
        <f>NFM!J100</f>
        <v>0.74399679040159616</v>
      </c>
      <c r="K161" s="17">
        <f>NFM!K100</f>
        <v>0.86350626745152237</v>
      </c>
      <c r="L161" s="17">
        <f>NFM!L100</f>
        <v>0.79320801668594143</v>
      </c>
      <c r="M161" s="17">
        <f>NFM!M100</f>
        <v>0.58356420802948683</v>
      </c>
      <c r="N161" s="17">
        <f>NFM!N100</f>
        <v>0.7285013655317103</v>
      </c>
      <c r="O161" s="17">
        <f>NFM!O100</f>
        <v>0.61683440433747616</v>
      </c>
      <c r="P161" s="17">
        <f>NFM!P100</f>
        <v>0.78820311935434995</v>
      </c>
      <c r="Q161" s="17">
        <f>NFM!Q100</f>
        <v>0.8004003294115849</v>
      </c>
    </row>
    <row r="162" spans="1:17" x14ac:dyDescent="0.25">
      <c r="A162" s="23" t="s">
        <v>11</v>
      </c>
      <c r="B162" s="22">
        <f>CHI!B99</f>
        <v>1.9551976248298661</v>
      </c>
      <c r="C162" s="22">
        <f>CHI!C99</f>
        <v>1.864296067927109</v>
      </c>
      <c r="D162" s="22">
        <f>CHI!D99</f>
        <v>1.8206730167575631</v>
      </c>
      <c r="E162" s="22">
        <f>CHI!E99</f>
        <v>1.8036055425039503</v>
      </c>
      <c r="F162" s="22">
        <f>CHI!F99</f>
        <v>1.7918540822722455</v>
      </c>
      <c r="G162" s="22">
        <f>CHI!G99</f>
        <v>1.7904920409744312</v>
      </c>
      <c r="H162" s="22">
        <f>CHI!H99</f>
        <v>1.9534292066576335</v>
      </c>
      <c r="I162" s="22">
        <f>CHI!I99</f>
        <v>1.9398019181486748</v>
      </c>
      <c r="J162" s="22">
        <f>CHI!J99</f>
        <v>1.9302464942740902</v>
      </c>
      <c r="K162" s="22">
        <f>CHI!K99</f>
        <v>1.9703636530630921</v>
      </c>
      <c r="L162" s="22">
        <f>CHI!L99</f>
        <v>2.0277511127291206</v>
      </c>
      <c r="M162" s="22">
        <f>CHI!M99</f>
        <v>2.0102821184202821</v>
      </c>
      <c r="N162" s="22">
        <f>CHI!N99</f>
        <v>2.0029608156139282</v>
      </c>
      <c r="O162" s="22">
        <f>CHI!O99</f>
        <v>2.0241513201566548</v>
      </c>
      <c r="P162" s="22">
        <f>CHI!P99</f>
        <v>1.9974432933724338</v>
      </c>
      <c r="Q162" s="22">
        <f>CHI!Q99</f>
        <v>2.0949509328669871</v>
      </c>
    </row>
    <row r="163" spans="1:17" x14ac:dyDescent="0.25">
      <c r="A163" s="21" t="s">
        <v>58</v>
      </c>
      <c r="B163" s="17">
        <f>CHI!B100</f>
        <v>1.9971998373197168</v>
      </c>
      <c r="C163" s="17">
        <f>CHI!C100</f>
        <v>1.8976877130485192</v>
      </c>
      <c r="D163" s="17">
        <f>CHI!D100</f>
        <v>1.8687654826009612</v>
      </c>
      <c r="E163" s="17">
        <f>CHI!E100</f>
        <v>1.8482512083146565</v>
      </c>
      <c r="F163" s="17">
        <f>CHI!F100</f>
        <v>1.8413003719992769</v>
      </c>
      <c r="G163" s="17">
        <f>CHI!G100</f>
        <v>1.841222202236146</v>
      </c>
      <c r="H163" s="17">
        <f>CHI!H100</f>
        <v>2.0105357850227059</v>
      </c>
      <c r="I163" s="17">
        <f>CHI!I100</f>
        <v>1.9976976335826759</v>
      </c>
      <c r="J163" s="17">
        <f>CHI!J100</f>
        <v>1.9975940115156623</v>
      </c>
      <c r="K163" s="17">
        <f>CHI!K100</f>
        <v>2.001356098023642</v>
      </c>
      <c r="L163" s="17">
        <f>CHI!L100</f>
        <v>2.0573724489126528</v>
      </c>
      <c r="M163" s="17">
        <f>CHI!M100</f>
        <v>2.038902841600652</v>
      </c>
      <c r="N163" s="17">
        <f>CHI!N100</f>
        <v>2.0251937625304808</v>
      </c>
      <c r="O163" s="17">
        <f>CHI!O100</f>
        <v>2.0568432926806937</v>
      </c>
      <c r="P163" s="17">
        <f>CHI!P100</f>
        <v>2.0289375485648558</v>
      </c>
      <c r="Q163" s="17">
        <f>CHI!Q100</f>
        <v>2.1293176763494395</v>
      </c>
    </row>
    <row r="164" spans="1:17" x14ac:dyDescent="0.25">
      <c r="A164" s="21" t="s">
        <v>40</v>
      </c>
      <c r="B164" s="17">
        <f>CHI!B101</f>
        <v>1.5803255769599158</v>
      </c>
      <c r="C164" s="17">
        <f>CHI!C101</f>
        <v>1.5987086627006122</v>
      </c>
      <c r="D164" s="17">
        <f>CHI!D101</f>
        <v>1.4163493044101207</v>
      </c>
      <c r="E164" s="17">
        <f>CHI!E101</f>
        <v>1.426636322446569</v>
      </c>
      <c r="F164" s="17">
        <f>CHI!F101</f>
        <v>1.4129073394434795</v>
      </c>
      <c r="G164" s="17">
        <f>CHI!G101</f>
        <v>1.4055134953346329</v>
      </c>
      <c r="H164" s="17">
        <f>CHI!H101</f>
        <v>1.5141753169955565</v>
      </c>
      <c r="I164" s="17">
        <f>CHI!I101</f>
        <v>1.498464990748821</v>
      </c>
      <c r="J164" s="17">
        <f>CHI!J101</f>
        <v>1.3657605547269234</v>
      </c>
      <c r="K164" s="17">
        <f>CHI!K101</f>
        <v>1.4181357444201588</v>
      </c>
      <c r="L164" s="17">
        <f>CHI!L101</f>
        <v>1.4040584633449726</v>
      </c>
      <c r="M164" s="17">
        <f>CHI!M101</f>
        <v>1.3921931776427128</v>
      </c>
      <c r="N164" s="17">
        <f>CHI!N101</f>
        <v>1.4231588223697509</v>
      </c>
      <c r="O164" s="17">
        <f>CHI!O101</f>
        <v>1.4324750375870527</v>
      </c>
      <c r="P164" s="17">
        <f>CHI!P101</f>
        <v>1.4576326427890645</v>
      </c>
      <c r="Q164" s="17">
        <f>CHI!Q101</f>
        <v>1.3852556670010023</v>
      </c>
    </row>
    <row r="165" spans="1:17" x14ac:dyDescent="0.25">
      <c r="A165" s="21" t="s">
        <v>39</v>
      </c>
      <c r="B165" s="17">
        <f>CHI!B102</f>
        <v>1.0898818419643723</v>
      </c>
      <c r="C165" s="17">
        <f>CHI!C102</f>
        <v>1.0998492787912868</v>
      </c>
      <c r="D165" s="17">
        <f>CHI!D102</f>
        <v>1.0052806224478228</v>
      </c>
      <c r="E165" s="17">
        <f>CHI!E102</f>
        <v>1.1007352412766584</v>
      </c>
      <c r="F165" s="17">
        <f>CHI!F102</f>
        <v>0.8802924536625234</v>
      </c>
      <c r="G165" s="17">
        <f>CHI!G102</f>
        <v>0.78938433247640793</v>
      </c>
      <c r="H165" s="17">
        <f>CHI!H102</f>
        <v>1.0897210124214367</v>
      </c>
      <c r="I165" s="17">
        <f>CHI!I102</f>
        <v>1.0864320539015475</v>
      </c>
      <c r="J165" s="17">
        <f>CHI!J102</f>
        <v>1.0705692156451463</v>
      </c>
      <c r="K165" s="17">
        <f>CHI!K102</f>
        <v>0.99977812022938983</v>
      </c>
      <c r="L165" s="17">
        <f>CHI!L102</f>
        <v>0.99214258485119189</v>
      </c>
      <c r="M165" s="17">
        <f>CHI!M102</f>
        <v>0.98566485814749472</v>
      </c>
      <c r="N165" s="17">
        <f>CHI!N102</f>
        <v>1.0028161286128403</v>
      </c>
      <c r="O165" s="17">
        <f>CHI!O102</f>
        <v>1.0077195823861667</v>
      </c>
      <c r="P165" s="17">
        <f>CHI!P102</f>
        <v>1.0216835907219577</v>
      </c>
      <c r="Q165" s="17">
        <f>CHI!Q102</f>
        <v>0.98152794094502505</v>
      </c>
    </row>
    <row r="166" spans="1:17" x14ac:dyDescent="0.25">
      <c r="A166" s="23" t="s">
        <v>10</v>
      </c>
      <c r="B166" s="22">
        <f>NMM!B75</f>
        <v>3.63886687635451</v>
      </c>
      <c r="C166" s="22">
        <f>NMM!C75</f>
        <v>3.8139780215572694</v>
      </c>
      <c r="D166" s="22">
        <f>NMM!D75</f>
        <v>3.9060606256239696</v>
      </c>
      <c r="E166" s="22">
        <f>NMM!E75</f>
        <v>3.8778175607743171</v>
      </c>
      <c r="F166" s="22">
        <f>NMM!F75</f>
        <v>3.9522173699052194</v>
      </c>
      <c r="G166" s="22">
        <f>NMM!G75</f>
        <v>3.894416015227613</v>
      </c>
      <c r="H166" s="22">
        <f>NMM!H75</f>
        <v>3.8489489386923164</v>
      </c>
      <c r="I166" s="22">
        <f>NMM!I75</f>
        <v>3.7953571851744954</v>
      </c>
      <c r="J166" s="22">
        <f>NMM!J75</f>
        <v>3.8454058694807465</v>
      </c>
      <c r="K166" s="22">
        <f>NMM!K75</f>
        <v>3.841168143691589</v>
      </c>
      <c r="L166" s="22">
        <f>NMM!L75</f>
        <v>3.7909530684344128</v>
      </c>
      <c r="M166" s="22">
        <f>NMM!M75</f>
        <v>4.092067712865842</v>
      </c>
      <c r="N166" s="22">
        <f>NMM!N75</f>
        <v>4.0769187466350232</v>
      </c>
      <c r="O166" s="22">
        <f>NMM!O75</f>
        <v>3.9994937966153281</v>
      </c>
      <c r="P166" s="22">
        <f>NMM!P75</f>
        <v>4.1405098495039141</v>
      </c>
      <c r="Q166" s="22">
        <f>NMM!Q75</f>
        <v>4.1296739224471546</v>
      </c>
    </row>
    <row r="167" spans="1:17" x14ac:dyDescent="0.25">
      <c r="A167" s="21" t="s">
        <v>38</v>
      </c>
      <c r="B167" s="17">
        <f>NMM!B76</f>
        <v>4.6318340812526344</v>
      </c>
      <c r="C167" s="17">
        <f>NMM!C76</f>
        <v>4.7231260530639272</v>
      </c>
      <c r="D167" s="17">
        <f>NMM!D76</f>
        <v>4.8560565109892684</v>
      </c>
      <c r="E167" s="17">
        <f>NMM!E76</f>
        <v>5.2091218603482519</v>
      </c>
      <c r="F167" s="17">
        <f>NMM!F76</f>
        <v>5.4069198752371141</v>
      </c>
      <c r="G167" s="17">
        <f>NMM!G76</f>
        <v>5.0315837489311743</v>
      </c>
      <c r="H167" s="17">
        <f>NMM!H76</f>
        <v>4.7669084260135923</v>
      </c>
      <c r="I167" s="17">
        <f>NMM!I76</f>
        <v>4.9630233509807962</v>
      </c>
      <c r="J167" s="17">
        <f>NMM!J76</f>
        <v>4.8065754663822</v>
      </c>
      <c r="K167" s="17">
        <f>NMM!K76</f>
        <v>5.4377342223416667</v>
      </c>
      <c r="L167" s="17">
        <f>NMM!L76</f>
        <v>5.2470811166767444</v>
      </c>
      <c r="M167" s="17">
        <f>NMM!M76</f>
        <v>5.5349839486310817</v>
      </c>
      <c r="N167" s="17">
        <f>NMM!N76</f>
        <v>5.5686654281697265</v>
      </c>
      <c r="O167" s="17">
        <f>NMM!O76</f>
        <v>5.1394193427794184</v>
      </c>
      <c r="P167" s="17">
        <f>NMM!P76</f>
        <v>5.6305504458522941</v>
      </c>
      <c r="Q167" s="17">
        <f>NMM!Q76</f>
        <v>4.9589382404585347</v>
      </c>
    </row>
    <row r="168" spans="1:17" x14ac:dyDescent="0.25">
      <c r="A168" s="21" t="s">
        <v>37</v>
      </c>
      <c r="B168" s="17">
        <f>NMM!B77</f>
        <v>7.5829800636288249</v>
      </c>
      <c r="C168" s="17">
        <f>NMM!C77</f>
        <v>8.3564265313358366</v>
      </c>
      <c r="D168" s="17">
        <f>NMM!D77</f>
        <v>10.086347466308069</v>
      </c>
      <c r="E168" s="17">
        <f>NMM!E77</f>
        <v>7.2803938786974118</v>
      </c>
      <c r="F168" s="17">
        <f>NMM!F77</f>
        <v>7.8552152939608595</v>
      </c>
      <c r="G168" s="17">
        <f>NMM!G77</f>
        <v>7.7112339332550208</v>
      </c>
      <c r="H168" s="17">
        <f>NMM!H77</f>
        <v>8.7197104908327194</v>
      </c>
      <c r="I168" s="17">
        <f>NMM!I77</f>
        <v>6.9791324119247165</v>
      </c>
      <c r="J168" s="17">
        <f>NMM!J77</f>
        <v>7.4196874935319368</v>
      </c>
      <c r="K168" s="17">
        <f>NMM!K77</f>
        <v>6.3316955477637817</v>
      </c>
      <c r="L168" s="17">
        <f>NMM!L77</f>
        <v>6.0574250013591984</v>
      </c>
      <c r="M168" s="17">
        <f>NMM!M77</f>
        <v>7.6682772508401342</v>
      </c>
      <c r="N168" s="17">
        <f>NMM!N77</f>
        <v>8.0802179706966353</v>
      </c>
      <c r="O168" s="17">
        <f>NMM!O77</f>
        <v>7.786221447565878</v>
      </c>
      <c r="P168" s="17">
        <f>NMM!P77</f>
        <v>7.7352870628245771</v>
      </c>
      <c r="Q168" s="17">
        <f>NMM!Q77</f>
        <v>7.9453563436465275</v>
      </c>
    </row>
    <row r="169" spans="1:17" x14ac:dyDescent="0.25">
      <c r="A169" s="21" t="s">
        <v>57</v>
      </c>
      <c r="B169" s="17">
        <f>NMM!B78</f>
        <v>2.0807304025596429</v>
      </c>
      <c r="C169" s="17">
        <f>NMM!C78</f>
        <v>2.0963221293337266</v>
      </c>
      <c r="D169" s="17">
        <f>NMM!D78</f>
        <v>2.0637827417746308</v>
      </c>
      <c r="E169" s="17">
        <f>NMM!E78</f>
        <v>2.101980327727798</v>
      </c>
      <c r="F169" s="17">
        <f>NMM!F78</f>
        <v>2.113486283307481</v>
      </c>
      <c r="G169" s="17">
        <f>NMM!G78</f>
        <v>2.1095434252041225</v>
      </c>
      <c r="H169" s="17">
        <f>NMM!H78</f>
        <v>2.0898321313358004</v>
      </c>
      <c r="I169" s="17">
        <f>NMM!I78</f>
        <v>2.0939449263223948</v>
      </c>
      <c r="J169" s="17">
        <f>NMM!J78</f>
        <v>2.0623321287170668</v>
      </c>
      <c r="K169" s="17">
        <f>NMM!K78</f>
        <v>2.0525558582590833</v>
      </c>
      <c r="L169" s="17">
        <f>NMM!L78</f>
        <v>2.080462113870841</v>
      </c>
      <c r="M169" s="17">
        <f>NMM!M78</f>
        <v>2.1215334097938285</v>
      </c>
      <c r="N169" s="17">
        <f>NMM!N78</f>
        <v>2.1019907906192374</v>
      </c>
      <c r="O169" s="17">
        <f>NMM!O78</f>
        <v>2.0369052161223991</v>
      </c>
      <c r="P169" s="17">
        <f>NMM!P78</f>
        <v>2.0838702050806566</v>
      </c>
      <c r="Q169" s="17">
        <f>NMM!Q78</f>
        <v>2.1189581858113713</v>
      </c>
    </row>
    <row r="170" spans="1:17" x14ac:dyDescent="0.25">
      <c r="A170" s="23" t="s">
        <v>9</v>
      </c>
      <c r="B170" s="22">
        <f>PPA!B73</f>
        <v>1.1496649963565571</v>
      </c>
      <c r="C170" s="22">
        <f>PPA!C73</f>
        <v>1.1445318124137793</v>
      </c>
      <c r="D170" s="22">
        <f>PPA!D73</f>
        <v>1.1570385925692439</v>
      </c>
      <c r="E170" s="22">
        <f>PPA!E73</f>
        <v>1.1127886636161011</v>
      </c>
      <c r="F170" s="22">
        <f>PPA!F73</f>
        <v>1.0900026111509786</v>
      </c>
      <c r="G170" s="22">
        <f>PPA!G73</f>
        <v>1.1668185740062327</v>
      </c>
      <c r="H170" s="22">
        <f>PPA!H73</f>
        <v>1.1521845613514123</v>
      </c>
      <c r="I170" s="22">
        <f>PPA!I73</f>
        <v>1.0947642446940529</v>
      </c>
      <c r="J170" s="22">
        <f>PPA!J73</f>
        <v>1.0198588562011721</v>
      </c>
      <c r="K170" s="22">
        <f>PPA!K73</f>
        <v>1.1092445803285405</v>
      </c>
      <c r="L170" s="22">
        <f>PPA!L73</f>
        <v>1.1609746158220795</v>
      </c>
      <c r="M170" s="22">
        <f>PPA!M73</f>
        <v>1.1120976552590807</v>
      </c>
      <c r="N170" s="22">
        <f>PPA!N73</f>
        <v>1.1148946378443063</v>
      </c>
      <c r="O170" s="22">
        <f>PPA!O73</f>
        <v>1.1092014377109267</v>
      </c>
      <c r="P170" s="22">
        <f>PPA!P73</f>
        <v>1.164174364991027</v>
      </c>
      <c r="Q170" s="22">
        <f>PPA!Q73</f>
        <v>1.2229476009026234</v>
      </c>
    </row>
    <row r="171" spans="1:17" x14ac:dyDescent="0.25">
      <c r="A171" s="21" t="s">
        <v>35</v>
      </c>
      <c r="B171" s="17">
        <f>PPA!B74</f>
        <v>2.1339989534461559E-2</v>
      </c>
      <c r="C171" s="17">
        <f>PPA!C74</f>
        <v>2.1249560804248547E-2</v>
      </c>
      <c r="D171" s="17">
        <f>PPA!D74</f>
        <v>2.127278335198041E-2</v>
      </c>
      <c r="E171" s="17">
        <f>PPA!E74</f>
        <v>2.0951607704282473E-2</v>
      </c>
      <c r="F171" s="17">
        <f>PPA!F74</f>
        <v>2.0825892689679774E-2</v>
      </c>
      <c r="G171" s="17">
        <f>PPA!G74</f>
        <v>2.1424560240458454E-2</v>
      </c>
      <c r="H171" s="17">
        <f>PPA!H74</f>
        <v>2.1089031731800104E-2</v>
      </c>
      <c r="I171" s="17">
        <f>PPA!I74</f>
        <v>2.0207043770957903E-2</v>
      </c>
      <c r="J171" s="17">
        <f>PPA!J74</f>
        <v>1.9146944519041788E-2</v>
      </c>
      <c r="K171" s="17">
        <f>PPA!K74</f>
        <v>2.058626002403615E-2</v>
      </c>
      <c r="L171" s="17">
        <f>PPA!L74</f>
        <v>2.1529394852315763E-2</v>
      </c>
      <c r="M171" s="17">
        <f>PPA!M74</f>
        <v>2.1157320809460606E-2</v>
      </c>
      <c r="N171" s="17">
        <f>PPA!N74</f>
        <v>2.1207749412597888E-2</v>
      </c>
      <c r="O171" s="17">
        <f>PPA!O74</f>
        <v>2.1052207839753565E-2</v>
      </c>
      <c r="P171" s="17">
        <f>PPA!P74</f>
        <v>2.1179707109415562E-2</v>
      </c>
      <c r="Q171" s="17">
        <f>PPA!Q74</f>
        <v>2.0639388503285391E-2</v>
      </c>
    </row>
    <row r="172" spans="1:17" x14ac:dyDescent="0.25">
      <c r="A172" s="21" t="s">
        <v>56</v>
      </c>
      <c r="B172" s="17">
        <f>PPA!B75</f>
        <v>1.3061052373626811</v>
      </c>
      <c r="C172" s="17">
        <f>PPA!C75</f>
        <v>1.2994304699635806</v>
      </c>
      <c r="D172" s="17">
        <f>PPA!D75</f>
        <v>1.295151251268803</v>
      </c>
      <c r="E172" s="17">
        <f>PPA!E75</f>
        <v>1.2380225166451468</v>
      </c>
      <c r="F172" s="17">
        <f>PPA!F75</f>
        <v>1.2065867612941099</v>
      </c>
      <c r="G172" s="17">
        <f>PPA!G75</f>
        <v>1.2937471284270381</v>
      </c>
      <c r="H172" s="17">
        <f>PPA!H75</f>
        <v>1.2946585911981836</v>
      </c>
      <c r="I172" s="17">
        <f>PPA!I75</f>
        <v>1.2238021670867276</v>
      </c>
      <c r="J172" s="17">
        <f>PPA!J75</f>
        <v>1.1457503610102746</v>
      </c>
      <c r="K172" s="17">
        <f>PPA!K75</f>
        <v>1.2348601369983569</v>
      </c>
      <c r="L172" s="17">
        <f>PPA!L75</f>
        <v>1.2799215007527016</v>
      </c>
      <c r="M172" s="17">
        <f>PPA!M75</f>
        <v>1.1987260988403878</v>
      </c>
      <c r="N172" s="17">
        <f>PPA!N75</f>
        <v>1.3945213063047002</v>
      </c>
      <c r="O172" s="17">
        <f>PPA!O75</f>
        <v>1.1873061532378528</v>
      </c>
      <c r="P172" s="17">
        <f>PPA!P75</f>
        <v>1.2439373951077479</v>
      </c>
      <c r="Q172" s="17">
        <f>PPA!Q75</f>
        <v>1.3091524180395033</v>
      </c>
    </row>
    <row r="173" spans="1:17" x14ac:dyDescent="0.25">
      <c r="A173" s="21" t="s">
        <v>55</v>
      </c>
      <c r="B173" s="17">
        <f>PPA!B76</f>
        <v>0.28054419355959664</v>
      </c>
      <c r="C173" s="17">
        <f>PPA!C76</f>
        <v>0.2793553806432994</v>
      </c>
      <c r="D173" s="17">
        <f>PPA!D76</f>
        <v>0.27966067371363212</v>
      </c>
      <c r="E173" s="17">
        <f>PPA!E76</f>
        <v>0.27543836784375836</v>
      </c>
      <c r="F173" s="17">
        <f>PPA!F76</f>
        <v>0.27378566706182506</v>
      </c>
      <c r="G173" s="17">
        <f>PPA!G76</f>
        <v>0.28165599450375189</v>
      </c>
      <c r="H173" s="17">
        <f>PPA!H76</f>
        <v>0.27724500007820185</v>
      </c>
      <c r="I173" s="17">
        <f>PPA!I76</f>
        <v>0.26565002713764946</v>
      </c>
      <c r="J173" s="17">
        <f>PPA!J76</f>
        <v>0.2517135306252371</v>
      </c>
      <c r="K173" s="17">
        <f>PPA!K76</f>
        <v>0.27063535844405534</v>
      </c>
      <c r="L173" s="17">
        <f>PPA!L76</f>
        <v>0.28303419300723032</v>
      </c>
      <c r="M173" s="17">
        <f>PPA!M76</f>
        <v>0.27814275610522626</v>
      </c>
      <c r="N173" s="17">
        <f>PPA!N76</f>
        <v>0.27880571106013025</v>
      </c>
      <c r="O173" s="17">
        <f>PPA!O76</f>
        <v>0.27676089819608807</v>
      </c>
      <c r="P173" s="17">
        <f>PPA!P76</f>
        <v>0.27843705552170361</v>
      </c>
      <c r="Q173" s="17">
        <f>PPA!Q76</f>
        <v>0.27133380706990567</v>
      </c>
    </row>
    <row r="174" spans="1:17" x14ac:dyDescent="0.25">
      <c r="A174" s="20" t="s">
        <v>54</v>
      </c>
      <c r="B174" s="19">
        <f>FBT!B$37</f>
        <v>1.6137360398447234</v>
      </c>
      <c r="C174" s="19">
        <f>FBT!C$37</f>
        <v>1.565850459520435</v>
      </c>
      <c r="D174" s="19">
        <f>FBT!D$37</f>
        <v>1.5968942926740077</v>
      </c>
      <c r="E174" s="19">
        <f>FBT!E$37</f>
        <v>1.5837539893343708</v>
      </c>
      <c r="F174" s="19">
        <f>FBT!F$37</f>
        <v>1.5730136535563399</v>
      </c>
      <c r="G174" s="19">
        <f>FBT!G$37</f>
        <v>1.5636396334799778</v>
      </c>
      <c r="H174" s="19">
        <f>FBT!H$37</f>
        <v>1.5623222841986648</v>
      </c>
      <c r="I174" s="19">
        <f>FBT!I$37</f>
        <v>1.569154072310575</v>
      </c>
      <c r="J174" s="19">
        <f>FBT!J$37</f>
        <v>1.5431142082943647</v>
      </c>
      <c r="K174" s="19">
        <f>FBT!K$37</f>
        <v>1.5337130453649921</v>
      </c>
      <c r="L174" s="19">
        <f>FBT!L$37</f>
        <v>1.5309658235189332</v>
      </c>
      <c r="M174" s="19">
        <f>FBT!M$37</f>
        <v>1.5814472936774329</v>
      </c>
      <c r="N174" s="19">
        <f>FBT!N$37</f>
        <v>1.6018715435794195</v>
      </c>
      <c r="O174" s="19">
        <f>FBT!O$37</f>
        <v>1.5660242088723557</v>
      </c>
      <c r="P174" s="19">
        <f>FBT!P$37</f>
        <v>1.5811255066876408</v>
      </c>
      <c r="Q174" s="19">
        <f>FBT!Q$37</f>
        <v>1.5604458306257529</v>
      </c>
    </row>
    <row r="175" spans="1:17" x14ac:dyDescent="0.25">
      <c r="A175" s="18" t="s">
        <v>53</v>
      </c>
      <c r="B175" s="17">
        <f>TRE!B$37</f>
        <v>1.4034744503025418</v>
      </c>
      <c r="C175" s="17">
        <f>TRE!C$37</f>
        <v>1.4432167630387482</v>
      </c>
      <c r="D175" s="17">
        <f>TRE!D$37</f>
        <v>1.3535213552070171</v>
      </c>
      <c r="E175" s="17">
        <f>TRE!E$37</f>
        <v>1.3672377834331588</v>
      </c>
      <c r="F175" s="17">
        <f>TRE!F$37</f>
        <v>1.3642832983582611</v>
      </c>
      <c r="G175" s="17">
        <f>TRE!G$37</f>
        <v>1.341639723260259</v>
      </c>
      <c r="H175" s="17">
        <f>TRE!H$37</f>
        <v>1.2458711196041643</v>
      </c>
      <c r="I175" s="17">
        <f>TRE!I$37</f>
        <v>1.2231816645366926</v>
      </c>
      <c r="J175" s="17">
        <f>TRE!J$37</f>
        <v>1.2564329687405571</v>
      </c>
      <c r="K175" s="17">
        <f>TRE!K$37</f>
        <v>1.2463491215571501</v>
      </c>
      <c r="L175" s="17">
        <f>TRE!L$37</f>
        <v>1.2753608228792437</v>
      </c>
      <c r="M175" s="17">
        <f>TRE!M$37</f>
        <v>1.1009054535341012</v>
      </c>
      <c r="N175" s="17">
        <f>TRE!N$37</f>
        <v>1.2066477199556254</v>
      </c>
      <c r="O175" s="17">
        <f>TRE!O$37</f>
        <v>1.2855837759557531</v>
      </c>
      <c r="P175" s="17">
        <f>TRE!P$37</f>
        <v>1.2954334432282235</v>
      </c>
      <c r="Q175" s="17">
        <f>TRE!Q$37</f>
        <v>1.3635228495737988</v>
      </c>
    </row>
    <row r="176" spans="1:17" x14ac:dyDescent="0.25">
      <c r="A176" s="18" t="s">
        <v>52</v>
      </c>
      <c r="B176" s="17">
        <f>MAE!B$37</f>
        <v>1.3145891560943073</v>
      </c>
      <c r="C176" s="17">
        <f>MAE!C$37</f>
        <v>1.3121987721607105</v>
      </c>
      <c r="D176" s="17">
        <f>MAE!D$37</f>
        <v>1.271676521558059</v>
      </c>
      <c r="E176" s="17">
        <f>MAE!E$37</f>
        <v>1.2609771844493016</v>
      </c>
      <c r="F176" s="17">
        <f>MAE!F$37</f>
        <v>1.2381852409609868</v>
      </c>
      <c r="G176" s="17">
        <f>MAE!G$37</f>
        <v>1.2129283267470106</v>
      </c>
      <c r="H176" s="17">
        <f>MAE!H$37</f>
        <v>1.1831939889642444</v>
      </c>
      <c r="I176" s="17">
        <f>MAE!I$37</f>
        <v>1.2149174354314403</v>
      </c>
      <c r="J176" s="17">
        <f>MAE!J$37</f>
        <v>1.1584302109903417</v>
      </c>
      <c r="K176" s="17">
        <f>MAE!K$37</f>
        <v>1.2425439647600838</v>
      </c>
      <c r="L176" s="17">
        <f>MAE!L$37</f>
        <v>1.2751481996331955</v>
      </c>
      <c r="M176" s="17">
        <f>MAE!M$37</f>
        <v>1.2258122082074487</v>
      </c>
      <c r="N176" s="17">
        <f>MAE!N$37</f>
        <v>1.2823153269540091</v>
      </c>
      <c r="O176" s="17">
        <f>MAE!O$37</f>
        <v>1.2918838897442366</v>
      </c>
      <c r="P176" s="17">
        <f>MAE!P$37</f>
        <v>1.1811146869511602</v>
      </c>
      <c r="Q176" s="17">
        <f>MAE!Q$37</f>
        <v>1.180236088793992</v>
      </c>
    </row>
    <row r="177" spans="1:17" x14ac:dyDescent="0.25">
      <c r="A177" s="18" t="s">
        <v>51</v>
      </c>
      <c r="B177" s="17">
        <f>TEL!B$37</f>
        <v>1.8081381884239245</v>
      </c>
      <c r="C177" s="17">
        <f>TEL!C$37</f>
        <v>1.5490553441194868</v>
      </c>
      <c r="D177" s="17">
        <f>TEL!D$37</f>
        <v>1.5531765134193884</v>
      </c>
      <c r="E177" s="17">
        <f>TEL!E$37</f>
        <v>1.6533605450396347</v>
      </c>
      <c r="F177" s="17">
        <f>TEL!F$37</f>
        <v>1.6211070968204986</v>
      </c>
      <c r="G177" s="17">
        <f>TEL!G$37</f>
        <v>1.6461768454010861</v>
      </c>
      <c r="H177" s="17">
        <f>TEL!H$37</f>
        <v>1.5650421198893407</v>
      </c>
      <c r="I177" s="17">
        <f>TEL!I$37</f>
        <v>1.605218674286673</v>
      </c>
      <c r="J177" s="17">
        <f>TEL!J$37</f>
        <v>1.6344166838023202</v>
      </c>
      <c r="K177" s="17">
        <f>TEL!K$37</f>
        <v>1.6566028629938767</v>
      </c>
      <c r="L177" s="17">
        <f>TEL!L$37</f>
        <v>1.6104406147291512</v>
      </c>
      <c r="M177" s="17">
        <f>TEL!M$37</f>
        <v>1.5720507479287111</v>
      </c>
      <c r="N177" s="17">
        <f>TEL!N$37</f>
        <v>1.639071317763249</v>
      </c>
      <c r="O177" s="17">
        <f>TEL!O$37</f>
        <v>1.5954537128641084</v>
      </c>
      <c r="P177" s="17">
        <f>TEL!P$37</f>
        <v>1.4600695397186663</v>
      </c>
      <c r="Q177" s="17">
        <f>TEL!Q$37</f>
        <v>1.4812906303130411</v>
      </c>
    </row>
    <row r="178" spans="1:17" x14ac:dyDescent="0.25">
      <c r="A178" s="18" t="s">
        <v>50</v>
      </c>
      <c r="B178" s="17">
        <f>WWP!B$37</f>
        <v>1.0766838312346576</v>
      </c>
      <c r="C178" s="17">
        <f>WWP!C$37</f>
        <v>0.62262292487803461</v>
      </c>
      <c r="D178" s="17">
        <f>WWP!D$37</f>
        <v>0.68947664806212061</v>
      </c>
      <c r="E178" s="17">
        <f>WWP!E$37</f>
        <v>0.72590232515318842</v>
      </c>
      <c r="F178" s="17">
        <f>WWP!F$37</f>
        <v>0.71066213465552208</v>
      </c>
      <c r="G178" s="17">
        <f>WWP!G$37</f>
        <v>0.68431515052484759</v>
      </c>
      <c r="H178" s="17">
        <f>WWP!H$37</f>
        <v>0.58542880015229759</v>
      </c>
      <c r="I178" s="17">
        <f>WWP!I$37</f>
        <v>0.47863757021156983</v>
      </c>
      <c r="J178" s="17">
        <f>WWP!J$37</f>
        <v>0.50977660135259339</v>
      </c>
      <c r="K178" s="17">
        <f>WWP!K$37</f>
        <v>0.72026092073354619</v>
      </c>
      <c r="L178" s="17">
        <f>WWP!L$37</f>
        <v>0.73674470914082857</v>
      </c>
      <c r="M178" s="17">
        <f>WWP!M$37</f>
        <v>0.87089389337864731</v>
      </c>
      <c r="N178" s="17">
        <f>WWP!N$37</f>
        <v>0.82232752412328536</v>
      </c>
      <c r="O178" s="17">
        <f>WWP!O$37</f>
        <v>0.83944635157294101</v>
      </c>
      <c r="P178" s="17">
        <f>WWP!P$37</f>
        <v>0.89301352938897061</v>
      </c>
      <c r="Q178" s="17">
        <f>WWP!Q$37</f>
        <v>0.49410305082587141</v>
      </c>
    </row>
    <row r="179" spans="1:17" x14ac:dyDescent="0.25">
      <c r="A179" s="16" t="s">
        <v>49</v>
      </c>
      <c r="B179" s="15">
        <f>OIS!B$37</f>
        <v>1.9211644083612063</v>
      </c>
      <c r="C179" s="15">
        <f>OIS!C$37</f>
        <v>1.888915348673744</v>
      </c>
      <c r="D179" s="15">
        <f>OIS!D$37</f>
        <v>1.9232190219701677</v>
      </c>
      <c r="E179" s="15">
        <f>OIS!E$37</f>
        <v>1.9460785442666573</v>
      </c>
      <c r="F179" s="15">
        <f>OIS!F$37</f>
        <v>1.9182134927744918</v>
      </c>
      <c r="G179" s="15">
        <f>OIS!G$37</f>
        <v>1.8923263321757031</v>
      </c>
      <c r="H179" s="15">
        <f>OIS!H$37</f>
        <v>1.8887663143644906</v>
      </c>
      <c r="I179" s="15">
        <f>OIS!I$37</f>
        <v>1.8815930847398199</v>
      </c>
      <c r="J179" s="15">
        <f>OIS!J$37</f>
        <v>1.7750635721014789</v>
      </c>
      <c r="K179" s="15">
        <f>OIS!K$37</f>
        <v>1.9566901331898248</v>
      </c>
      <c r="L179" s="15">
        <f>OIS!L$37</f>
        <v>1.7477321314131449</v>
      </c>
      <c r="M179" s="15">
        <f>OIS!M$37</f>
        <v>1.9499250526717542</v>
      </c>
      <c r="N179" s="15">
        <f>OIS!N$37</f>
        <v>1.8696219470621733</v>
      </c>
      <c r="O179" s="15">
        <f>OIS!O$37</f>
        <v>1.9067888319464918</v>
      </c>
      <c r="P179" s="15">
        <f>OIS!P$37</f>
        <v>1.8946071454841171</v>
      </c>
      <c r="Q179" s="15">
        <f>OIS!Q$37</f>
        <v>1.7421708563315415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NL: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16507.22399934936</v>
      </c>
      <c r="C5" s="96">
        <f t="shared" ref="C5:Q5" si="1">SUM(C6:C10,C15,C26)</f>
        <v>16534.42166</v>
      </c>
      <c r="D5" s="96">
        <f t="shared" si="1"/>
        <v>16870.767810000027</v>
      </c>
      <c r="E5" s="96">
        <f t="shared" si="1"/>
        <v>17043.548880000002</v>
      </c>
      <c r="F5" s="96">
        <f t="shared" si="1"/>
        <v>17283.901559999988</v>
      </c>
      <c r="G5" s="96">
        <f t="shared" si="1"/>
        <v>17018.473495999344</v>
      </c>
      <c r="H5" s="96">
        <f t="shared" si="1"/>
        <v>16501.934829999998</v>
      </c>
      <c r="I5" s="96">
        <f t="shared" si="1"/>
        <v>16782.17718000001</v>
      </c>
      <c r="J5" s="96">
        <f t="shared" si="1"/>
        <v>16121.078650000007</v>
      </c>
      <c r="K5" s="96">
        <f t="shared" si="1"/>
        <v>14340.586240000001</v>
      </c>
      <c r="L5" s="96">
        <f t="shared" si="1"/>
        <v>15432.870294516397</v>
      </c>
      <c r="M5" s="96">
        <f t="shared" si="1"/>
        <v>15206.659445832989</v>
      </c>
      <c r="N5" s="96">
        <f t="shared" si="1"/>
        <v>14793.79398291243</v>
      </c>
      <c r="O5" s="96">
        <f t="shared" si="1"/>
        <v>14528.260196864108</v>
      </c>
      <c r="P5" s="96">
        <f t="shared" si="1"/>
        <v>14319.05492591732</v>
      </c>
      <c r="Q5" s="96">
        <f t="shared" si="1"/>
        <v>14265.729841505465</v>
      </c>
    </row>
    <row r="6" spans="1:17" x14ac:dyDescent="0.25">
      <c r="A6" s="76" t="s">
        <v>83</v>
      </c>
      <c r="B6" s="95">
        <v>175.15679567390265</v>
      </c>
      <c r="C6" s="95">
        <v>174.32392695460953</v>
      </c>
      <c r="D6" s="95">
        <v>177.73834373093379</v>
      </c>
      <c r="E6" s="95">
        <v>176.91578616665322</v>
      </c>
      <c r="F6" s="95">
        <v>177.78663772039044</v>
      </c>
      <c r="G6" s="95">
        <v>174.34565625254641</v>
      </c>
      <c r="H6" s="95">
        <v>169.95091349799543</v>
      </c>
      <c r="I6" s="95">
        <v>170.09312120961442</v>
      </c>
      <c r="J6" s="95">
        <v>164.91749059049405</v>
      </c>
      <c r="K6" s="95">
        <v>151.04695819185181</v>
      </c>
      <c r="L6" s="95">
        <v>160.33275414680855</v>
      </c>
      <c r="M6" s="95">
        <v>152.56679203922471</v>
      </c>
      <c r="N6" s="95">
        <v>150.22614337514929</v>
      </c>
      <c r="O6" s="95">
        <v>148.55669475087655</v>
      </c>
      <c r="P6" s="95">
        <v>146.89617755423183</v>
      </c>
      <c r="Q6" s="95">
        <v>145.97227265001533</v>
      </c>
    </row>
    <row r="7" spans="1:17" x14ac:dyDescent="0.25">
      <c r="A7" s="76" t="s">
        <v>82</v>
      </c>
      <c r="B7" s="95">
        <v>321.49770176882981</v>
      </c>
      <c r="C7" s="95">
        <v>324.04493652176279</v>
      </c>
      <c r="D7" s="95">
        <v>335.96824421081595</v>
      </c>
      <c r="E7" s="95">
        <v>340.79035543706175</v>
      </c>
      <c r="F7" s="95">
        <v>346.46199639372071</v>
      </c>
      <c r="G7" s="95">
        <v>340.69243427535952</v>
      </c>
      <c r="H7" s="95">
        <v>331.02479813649791</v>
      </c>
      <c r="I7" s="95">
        <v>334.13601527606085</v>
      </c>
      <c r="J7" s="95">
        <v>314.35390251647527</v>
      </c>
      <c r="K7" s="95">
        <v>280.11246569759959</v>
      </c>
      <c r="L7" s="95">
        <v>296.24674898642832</v>
      </c>
      <c r="M7" s="95">
        <v>283.3198913257911</v>
      </c>
      <c r="N7" s="95">
        <v>278.3408526538812</v>
      </c>
      <c r="O7" s="95">
        <v>278.66123153253551</v>
      </c>
      <c r="P7" s="95">
        <v>275.82355629073561</v>
      </c>
      <c r="Q7" s="95">
        <v>267.93984938836888</v>
      </c>
    </row>
    <row r="8" spans="1:17" x14ac:dyDescent="0.25">
      <c r="A8" s="76" t="s">
        <v>81</v>
      </c>
      <c r="B8" s="95">
        <v>335.24751868033525</v>
      </c>
      <c r="C8" s="95">
        <v>333.29184916054368</v>
      </c>
      <c r="D8" s="95">
        <v>338.48029796210244</v>
      </c>
      <c r="E8" s="95">
        <v>337.18214424504424</v>
      </c>
      <c r="F8" s="95">
        <v>338.65416239019601</v>
      </c>
      <c r="G8" s="95">
        <v>335.00806625130508</v>
      </c>
      <c r="H8" s="95">
        <v>324.63155652974456</v>
      </c>
      <c r="I8" s="95">
        <v>327.54160544449724</v>
      </c>
      <c r="J8" s="95">
        <v>317.98282042232006</v>
      </c>
      <c r="K8" s="95">
        <v>280.57987460695983</v>
      </c>
      <c r="L8" s="95">
        <v>301.50471100656159</v>
      </c>
      <c r="M8" s="95">
        <v>293.10384914100644</v>
      </c>
      <c r="N8" s="95">
        <v>288.05306414120685</v>
      </c>
      <c r="O8" s="95">
        <v>281.06878978039805</v>
      </c>
      <c r="P8" s="95">
        <v>276.69624817323944</v>
      </c>
      <c r="Q8" s="95">
        <v>277.18799353658</v>
      </c>
    </row>
    <row r="9" spans="1:17" x14ac:dyDescent="0.25">
      <c r="A9" s="76" t="s">
        <v>80</v>
      </c>
      <c r="B9" s="95">
        <v>351.76282128972554</v>
      </c>
      <c r="C9" s="95">
        <v>350.59296377464256</v>
      </c>
      <c r="D9" s="95">
        <v>362.61592351794218</v>
      </c>
      <c r="E9" s="95">
        <v>365.54736299561569</v>
      </c>
      <c r="F9" s="95">
        <v>370.48696744902298</v>
      </c>
      <c r="G9" s="95">
        <v>364.19165441236902</v>
      </c>
      <c r="H9" s="95">
        <v>354.72807342376842</v>
      </c>
      <c r="I9" s="95">
        <v>357.58983140466546</v>
      </c>
      <c r="J9" s="95">
        <v>337.56719904272569</v>
      </c>
      <c r="K9" s="95">
        <v>295.14627771696706</v>
      </c>
      <c r="L9" s="95">
        <v>311.07728976537584</v>
      </c>
      <c r="M9" s="95">
        <v>298.98945958483392</v>
      </c>
      <c r="N9" s="95">
        <v>292.62685599673</v>
      </c>
      <c r="O9" s="95">
        <v>293.47801002060436</v>
      </c>
      <c r="P9" s="95">
        <v>291.28325685603539</v>
      </c>
      <c r="Q9" s="95">
        <v>282.22965447904852</v>
      </c>
    </row>
    <row r="10" spans="1:17" x14ac:dyDescent="0.25">
      <c r="A10" s="94" t="s">
        <v>79</v>
      </c>
      <c r="B10" s="93">
        <f t="shared" ref="B10" si="2">SUM(B11:B14)</f>
        <v>368.2169362878401</v>
      </c>
      <c r="C10" s="93">
        <f t="shared" ref="C10:Q10" si="3">SUM(C11:C14)</f>
        <v>366.94073101834169</v>
      </c>
      <c r="D10" s="93">
        <f t="shared" si="3"/>
        <v>376.09646333232399</v>
      </c>
      <c r="E10" s="93">
        <f t="shared" si="3"/>
        <v>376.78717883238329</v>
      </c>
      <c r="F10" s="93">
        <f t="shared" si="3"/>
        <v>379.4683066854742</v>
      </c>
      <c r="G10" s="93">
        <f t="shared" si="3"/>
        <v>372.33538948507601</v>
      </c>
      <c r="H10" s="93">
        <f t="shared" si="3"/>
        <v>362.44814122065878</v>
      </c>
      <c r="I10" s="93">
        <f t="shared" si="3"/>
        <v>364.89541339803674</v>
      </c>
      <c r="J10" s="93">
        <f t="shared" si="3"/>
        <v>348.26155905478424</v>
      </c>
      <c r="K10" s="93">
        <f t="shared" si="3"/>
        <v>321.36234335933312</v>
      </c>
      <c r="L10" s="93">
        <f t="shared" si="3"/>
        <v>338.31656849774828</v>
      </c>
      <c r="M10" s="93">
        <f t="shared" si="3"/>
        <v>325.31611780435861</v>
      </c>
      <c r="N10" s="93">
        <f t="shared" si="3"/>
        <v>319.66069747256097</v>
      </c>
      <c r="O10" s="93">
        <f t="shared" si="3"/>
        <v>318.04473589592124</v>
      </c>
      <c r="P10" s="93">
        <f t="shared" si="3"/>
        <v>312.24239640511547</v>
      </c>
      <c r="Q10" s="93">
        <f t="shared" si="3"/>
        <v>305.74973109130707</v>
      </c>
    </row>
    <row r="11" spans="1:17" x14ac:dyDescent="0.25">
      <c r="A11" s="92" t="s">
        <v>68</v>
      </c>
      <c r="B11" s="91">
        <v>19.731012228718686</v>
      </c>
      <c r="C11" s="91">
        <v>19.426656381479098</v>
      </c>
      <c r="D11" s="91">
        <v>15.261160615485949</v>
      </c>
      <c r="E11" s="91">
        <v>14.185908903913122</v>
      </c>
      <c r="F11" s="91">
        <v>14.323084711098341</v>
      </c>
      <c r="G11" s="91">
        <v>15.938087111521156</v>
      </c>
      <c r="H11" s="91">
        <v>17.05241079279299</v>
      </c>
      <c r="I11" s="91">
        <v>13.285558930347625</v>
      </c>
      <c r="J11" s="91">
        <v>11.664566382004347</v>
      </c>
      <c r="K11" s="91">
        <v>10.043509247528794</v>
      </c>
      <c r="L11" s="91">
        <v>10.700538344392637</v>
      </c>
      <c r="M11" s="91">
        <v>11.068010927870068</v>
      </c>
      <c r="N11" s="91">
        <v>12.38356417374861</v>
      </c>
      <c r="O11" s="91">
        <v>10.461110642570251</v>
      </c>
      <c r="P11" s="91">
        <v>11.564315161471587</v>
      </c>
      <c r="Q11" s="91">
        <v>10.467459624001643</v>
      </c>
    </row>
    <row r="12" spans="1:17" x14ac:dyDescent="0.25">
      <c r="A12" s="92" t="s">
        <v>66</v>
      </c>
      <c r="B12" s="91">
        <v>128.2211587614639</v>
      </c>
      <c r="C12" s="91">
        <v>127.28442672847171</v>
      </c>
      <c r="D12" s="91">
        <v>129.57306254887203</v>
      </c>
      <c r="E12" s="91">
        <v>128.72026865099542</v>
      </c>
      <c r="F12" s="91">
        <v>129.51508139143888</v>
      </c>
      <c r="G12" s="91">
        <v>127.53657862574752</v>
      </c>
      <c r="H12" s="91">
        <v>124.30259020271023</v>
      </c>
      <c r="I12" s="91">
        <v>124.02778304201767</v>
      </c>
      <c r="J12" s="91">
        <v>118.54014608632571</v>
      </c>
      <c r="K12" s="91">
        <v>110.0937653619937</v>
      </c>
      <c r="L12" s="91">
        <v>115.57934150559419</v>
      </c>
      <c r="M12" s="91">
        <v>110.32590496019588</v>
      </c>
      <c r="N12" s="91">
        <v>108.12987927769301</v>
      </c>
      <c r="O12" s="91">
        <v>108.31449855505392</v>
      </c>
      <c r="P12" s="91">
        <v>105.48780414620748</v>
      </c>
      <c r="Q12" s="91">
        <v>102.67098819207042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220.26476529765753</v>
      </c>
      <c r="C14" s="89">
        <v>220.22964790839092</v>
      </c>
      <c r="D14" s="89">
        <v>231.26224016796598</v>
      </c>
      <c r="E14" s="89">
        <v>233.88100127747475</v>
      </c>
      <c r="F14" s="89">
        <v>235.630140582937</v>
      </c>
      <c r="G14" s="89">
        <v>228.86072374780733</v>
      </c>
      <c r="H14" s="89">
        <v>221.09314022515557</v>
      </c>
      <c r="I14" s="89">
        <v>227.58207142567144</v>
      </c>
      <c r="J14" s="89">
        <v>218.05684658645421</v>
      </c>
      <c r="K14" s="89">
        <v>201.22506874981062</v>
      </c>
      <c r="L14" s="89">
        <v>212.03668864776145</v>
      </c>
      <c r="M14" s="89">
        <v>203.92220191629266</v>
      </c>
      <c r="N14" s="89">
        <v>199.14725402111935</v>
      </c>
      <c r="O14" s="89">
        <v>199.2691266982971</v>
      </c>
      <c r="P14" s="89">
        <v>195.19027709743642</v>
      </c>
      <c r="Q14" s="89">
        <v>192.611283275235</v>
      </c>
    </row>
    <row r="15" spans="1:17" x14ac:dyDescent="0.25">
      <c r="A15" s="86" t="s">
        <v>87</v>
      </c>
      <c r="B15" s="85">
        <f t="shared" ref="B15" si="4">SUM(B16:B25)</f>
        <v>7099.8693775631764</v>
      </c>
      <c r="C15" s="85">
        <f t="shared" ref="C15:Q15" si="5">SUM(C16:C25)</f>
        <v>6969.7170869255206</v>
      </c>
      <c r="D15" s="85">
        <f t="shared" si="5"/>
        <v>7329.5109924425724</v>
      </c>
      <c r="E15" s="85">
        <f t="shared" si="5"/>
        <v>7481.5235294624799</v>
      </c>
      <c r="F15" s="85">
        <f t="shared" si="5"/>
        <v>7518.8839208225345</v>
      </c>
      <c r="G15" s="85">
        <f t="shared" si="5"/>
        <v>7231.8405266058107</v>
      </c>
      <c r="H15" s="85">
        <f t="shared" si="5"/>
        <v>7047.3742293672003</v>
      </c>
      <c r="I15" s="85">
        <f t="shared" si="5"/>
        <v>7121.6060588116979</v>
      </c>
      <c r="J15" s="85">
        <f t="shared" si="5"/>
        <v>6604.6131491818496</v>
      </c>
      <c r="K15" s="85">
        <f t="shared" si="5"/>
        <v>6207.3364760432933</v>
      </c>
      <c r="L15" s="85">
        <f t="shared" si="5"/>
        <v>6747.9492184321216</v>
      </c>
      <c r="M15" s="85">
        <f t="shared" si="5"/>
        <v>6563.435786353195</v>
      </c>
      <c r="N15" s="85">
        <f t="shared" si="5"/>
        <v>6499.0438073004452</v>
      </c>
      <c r="O15" s="85">
        <f t="shared" si="5"/>
        <v>6345.8294888307937</v>
      </c>
      <c r="P15" s="85">
        <f t="shared" si="5"/>
        <v>6251.8873389578685</v>
      </c>
      <c r="Q15" s="85">
        <f t="shared" si="5"/>
        <v>6214.7885798188827</v>
      </c>
    </row>
    <row r="16" spans="1:17" x14ac:dyDescent="0.25">
      <c r="A16" s="88" t="s">
        <v>33</v>
      </c>
      <c r="B16" s="87">
        <v>63.924196838839613</v>
      </c>
      <c r="C16" s="87">
        <v>63.232734037566857</v>
      </c>
      <c r="D16" s="87">
        <v>66.797114903284267</v>
      </c>
      <c r="E16" s="87">
        <v>58.50415075517973</v>
      </c>
      <c r="F16" s="87">
        <v>53.736244313690115</v>
      </c>
      <c r="G16" s="87">
        <v>58.255338786955591</v>
      </c>
      <c r="H16" s="87">
        <v>61.784118170731915</v>
      </c>
      <c r="I16" s="87">
        <v>99.39397389328272</v>
      </c>
      <c r="J16" s="87">
        <v>87.081755138766681</v>
      </c>
      <c r="K16" s="87">
        <v>79.499649437020764</v>
      </c>
      <c r="L16" s="87">
        <v>65.641246545663847</v>
      </c>
      <c r="M16" s="87">
        <v>69.660392965404256</v>
      </c>
      <c r="N16" s="87">
        <v>73.325503092458476</v>
      </c>
      <c r="O16" s="87">
        <v>66.3508753801121</v>
      </c>
      <c r="P16" s="87">
        <v>57.415525594334454</v>
      </c>
      <c r="Q16" s="87">
        <v>56.875903889818794</v>
      </c>
    </row>
    <row r="17" spans="1:17" x14ac:dyDescent="0.25">
      <c r="A17" s="88" t="s">
        <v>31</v>
      </c>
      <c r="B17" s="87">
        <v>1651.6132601539719</v>
      </c>
      <c r="C17" s="87">
        <v>1872.8714500000001</v>
      </c>
      <c r="D17" s="87">
        <v>2181.6327000000001</v>
      </c>
      <c r="E17" s="87">
        <v>2345.6999999999998</v>
      </c>
      <c r="F17" s="87">
        <v>2273.4310799999998</v>
      </c>
      <c r="G17" s="87">
        <v>2079.08187637336</v>
      </c>
      <c r="H17" s="87">
        <v>2520.6361499999998</v>
      </c>
      <c r="I17" s="87">
        <v>2682.5351599999999</v>
      </c>
      <c r="J17" s="87">
        <v>2314.4</v>
      </c>
      <c r="K17" s="87">
        <v>2251.8000000000002</v>
      </c>
      <c r="L17" s="87">
        <v>2430.9887673187127</v>
      </c>
      <c r="M17" s="87">
        <v>2215.0968828445057</v>
      </c>
      <c r="N17" s="87">
        <v>2357.6000764306864</v>
      </c>
      <c r="O17" s="87">
        <v>2150.3296073373499</v>
      </c>
      <c r="P17" s="87">
        <v>2203.2339734403367</v>
      </c>
      <c r="Q17" s="87">
        <v>2086.6465147099607</v>
      </c>
    </row>
    <row r="18" spans="1:17" x14ac:dyDescent="0.25">
      <c r="A18" s="88" t="s">
        <v>30</v>
      </c>
      <c r="B18" s="87">
        <v>1.1212790067682095</v>
      </c>
      <c r="C18" s="87">
        <v>1.1310330447595811</v>
      </c>
      <c r="D18" s="87">
        <v>1.1263100257238199</v>
      </c>
      <c r="E18" s="87">
        <v>1.12700653800367</v>
      </c>
      <c r="F18" s="87">
        <v>3.4920545850663169E-2</v>
      </c>
      <c r="G18" s="87">
        <v>3.2845284321162925E-2</v>
      </c>
      <c r="H18" s="87">
        <v>1.0899300000000001</v>
      </c>
      <c r="I18" s="87">
        <v>1.1536371714779254</v>
      </c>
      <c r="J18" s="87">
        <v>1.1560336531303876</v>
      </c>
      <c r="K18" s="87">
        <v>0.10986623521859827</v>
      </c>
      <c r="L18" s="87">
        <v>0</v>
      </c>
      <c r="M18" s="87">
        <v>1.0797616537756767</v>
      </c>
      <c r="N18" s="87">
        <v>2.2737367544323206E-13</v>
      </c>
      <c r="O18" s="87">
        <v>8.8817841970012523E-16</v>
      </c>
      <c r="P18" s="87">
        <v>7.1054273576010019E-15</v>
      </c>
      <c r="Q18" s="87">
        <v>0</v>
      </c>
    </row>
    <row r="19" spans="1:17" x14ac:dyDescent="0.25">
      <c r="A19" s="88" t="s">
        <v>68</v>
      </c>
      <c r="B19" s="87">
        <v>20.942624536452467</v>
      </c>
      <c r="C19" s="87">
        <v>15.191860919953049</v>
      </c>
      <c r="D19" s="87">
        <v>6.4972693043535008</v>
      </c>
      <c r="E19" s="87">
        <v>4.5186192391607944</v>
      </c>
      <c r="F19" s="87">
        <v>3.6941514863215743</v>
      </c>
      <c r="G19" s="87">
        <v>11.722718650693118</v>
      </c>
      <c r="H19" s="87">
        <v>17.63080988057084</v>
      </c>
      <c r="I19" s="87">
        <v>14.250803962206772</v>
      </c>
      <c r="J19" s="87">
        <v>4.5596011126845504</v>
      </c>
      <c r="K19" s="87">
        <v>2.6442312935590961</v>
      </c>
      <c r="L19" s="87">
        <v>1.8431188223639843</v>
      </c>
      <c r="M19" s="87">
        <v>3.8851939468597498</v>
      </c>
      <c r="N19" s="87">
        <v>10.086465880882287</v>
      </c>
      <c r="O19" s="87">
        <v>3.8327945942009327</v>
      </c>
      <c r="P19" s="87">
        <v>5.1558862223834749</v>
      </c>
      <c r="Q19" s="87">
        <v>6.4702771487260042</v>
      </c>
    </row>
    <row r="20" spans="1:17" x14ac:dyDescent="0.25">
      <c r="A20" s="88" t="s">
        <v>29</v>
      </c>
      <c r="B20" s="87">
        <v>13.72683536281645</v>
      </c>
      <c r="C20" s="87">
        <v>22.803625076410302</v>
      </c>
      <c r="D20" s="87">
        <v>4.5633118635845449</v>
      </c>
      <c r="E20" s="87">
        <v>10.597417730847477</v>
      </c>
      <c r="F20" s="87">
        <v>7.6485742410954884</v>
      </c>
      <c r="G20" s="87">
        <v>5.8357833421454242</v>
      </c>
      <c r="H20" s="87">
        <v>4.2411381580324061</v>
      </c>
      <c r="I20" s="87">
        <v>4.1230402447619845</v>
      </c>
      <c r="J20" s="87">
        <v>3.8755886435899884</v>
      </c>
      <c r="K20" s="87">
        <v>2.3164759125169576</v>
      </c>
      <c r="L20" s="87">
        <v>2.2036668200433494</v>
      </c>
      <c r="M20" s="87">
        <v>1.8258979036466245</v>
      </c>
      <c r="N20" s="87">
        <v>1.317541815725124</v>
      </c>
      <c r="O20" s="87">
        <v>0.72273914680719487</v>
      </c>
      <c r="P20" s="87">
        <v>0.63044336056152339</v>
      </c>
      <c r="Q20" s="87">
        <v>0.6469950031194569</v>
      </c>
    </row>
    <row r="21" spans="1:17" x14ac:dyDescent="0.25">
      <c r="A21" s="88" t="s">
        <v>28</v>
      </c>
      <c r="B21" s="87">
        <v>109.05697293376102</v>
      </c>
      <c r="C21" s="87">
        <v>101.48763000000038</v>
      </c>
      <c r="D21" s="87">
        <v>100.40209</v>
      </c>
      <c r="E21" s="87">
        <v>81.381770000000003</v>
      </c>
      <c r="F21" s="87">
        <v>38.200009999999999</v>
      </c>
      <c r="G21" s="87">
        <v>36.304673931824148</v>
      </c>
      <c r="H21" s="87">
        <v>72.573090000000008</v>
      </c>
      <c r="I21" s="87">
        <v>41.999780000000001</v>
      </c>
      <c r="J21" s="87">
        <v>45.599860000000007</v>
      </c>
      <c r="K21" s="87">
        <v>22.200009999999999</v>
      </c>
      <c r="L21" s="87">
        <v>28.661568201218859</v>
      </c>
      <c r="M21" s="87">
        <v>33.438393009525825</v>
      </c>
      <c r="N21" s="87">
        <v>29.616907242512134</v>
      </c>
      <c r="O21" s="87">
        <v>17.196924295757437</v>
      </c>
      <c r="P21" s="87">
        <v>54.456904221134671</v>
      </c>
      <c r="Q21" s="87">
        <v>14.330776109425068</v>
      </c>
    </row>
    <row r="22" spans="1:17" x14ac:dyDescent="0.25">
      <c r="A22" s="88" t="s">
        <v>66</v>
      </c>
      <c r="B22" s="87">
        <v>2306.7441811753529</v>
      </c>
      <c r="C22" s="87">
        <v>1945.6173638468313</v>
      </c>
      <c r="D22" s="87">
        <v>1940.828786345626</v>
      </c>
      <c r="E22" s="87">
        <v>1858.0111051992899</v>
      </c>
      <c r="F22" s="87">
        <v>1828.3368402355759</v>
      </c>
      <c r="G22" s="87">
        <v>1788.2188577599647</v>
      </c>
      <c r="H22" s="87">
        <v>1766.3844931578658</v>
      </c>
      <c r="I22" s="87">
        <v>1695.5781935399689</v>
      </c>
      <c r="J22" s="87">
        <v>1563.5300906336774</v>
      </c>
      <c r="K22" s="87">
        <v>1626.1453631649777</v>
      </c>
      <c r="L22" s="87">
        <v>1880.9534412348085</v>
      </c>
      <c r="M22" s="87">
        <v>1962.5365219335633</v>
      </c>
      <c r="N22" s="87">
        <v>1830.9331640865189</v>
      </c>
      <c r="O22" s="87">
        <v>1922.4817655155998</v>
      </c>
      <c r="P22" s="87">
        <v>1725.6351724688157</v>
      </c>
      <c r="Q22" s="87">
        <v>1988.4108301651338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42.156246323163771</v>
      </c>
      <c r="C24" s="87">
        <v>43.600269999999973</v>
      </c>
      <c r="D24" s="87">
        <v>49.963410000000025</v>
      </c>
      <c r="E24" s="87">
        <v>57.303189999999979</v>
      </c>
      <c r="F24" s="87">
        <v>68.100179999999966</v>
      </c>
      <c r="G24" s="87">
        <v>73.707817209515497</v>
      </c>
      <c r="H24" s="87">
        <v>79.199949999999959</v>
      </c>
      <c r="I24" s="87">
        <v>77.199180000000027</v>
      </c>
      <c r="J24" s="87">
        <v>76.799649999999943</v>
      </c>
      <c r="K24" s="87">
        <v>75.249299999999948</v>
      </c>
      <c r="L24" s="87">
        <v>65.658849067621759</v>
      </c>
      <c r="M24" s="87">
        <v>68.929200398018452</v>
      </c>
      <c r="N24" s="87">
        <v>68.238298367230641</v>
      </c>
      <c r="O24" s="87">
        <v>66.303655129135848</v>
      </c>
      <c r="P24" s="87">
        <v>107.09854434607144</v>
      </c>
      <c r="Q24" s="87">
        <v>128.59463074424355</v>
      </c>
    </row>
    <row r="25" spans="1:17" x14ac:dyDescent="0.25">
      <c r="A25" s="88" t="s">
        <v>22</v>
      </c>
      <c r="B25" s="87">
        <v>2890.5837812320492</v>
      </c>
      <c r="C25" s="87">
        <v>2903.7811199999996</v>
      </c>
      <c r="D25" s="87">
        <v>2977.6999999999994</v>
      </c>
      <c r="E25" s="87">
        <v>3064.3802699999992</v>
      </c>
      <c r="F25" s="87">
        <v>3245.7019200000009</v>
      </c>
      <c r="G25" s="87">
        <v>3178.6806152670315</v>
      </c>
      <c r="H25" s="87">
        <v>2523.8345499999996</v>
      </c>
      <c r="I25" s="87">
        <v>2505.3722900000007</v>
      </c>
      <c r="J25" s="87">
        <v>2507.6105700000007</v>
      </c>
      <c r="K25" s="87">
        <v>2147.3715799999995</v>
      </c>
      <c r="L25" s="87">
        <v>2271.9985604216881</v>
      </c>
      <c r="M25" s="87">
        <v>2206.9835416978954</v>
      </c>
      <c r="N25" s="87">
        <v>2127.9258503844312</v>
      </c>
      <c r="O25" s="87">
        <v>2118.61112743183</v>
      </c>
      <c r="P25" s="87">
        <v>2098.2608893042307</v>
      </c>
      <c r="Q25" s="87">
        <v>1932.812652048455</v>
      </c>
    </row>
    <row r="26" spans="1:17" x14ac:dyDescent="0.25">
      <c r="A26" s="86" t="s">
        <v>85</v>
      </c>
      <c r="B26" s="85">
        <f t="shared" ref="B26" si="6">SUM(B27:B36)</f>
        <v>7855.4728480855492</v>
      </c>
      <c r="C26" s="85">
        <f t="shared" ref="C26:Q26" si="7">SUM(C27:C36)</f>
        <v>8015.5101656445795</v>
      </c>
      <c r="D26" s="85">
        <f t="shared" si="7"/>
        <v>7950.3575448033334</v>
      </c>
      <c r="E26" s="85">
        <f t="shared" si="7"/>
        <v>7964.802522860763</v>
      </c>
      <c r="F26" s="85">
        <f t="shared" si="7"/>
        <v>8152.1595685386501</v>
      </c>
      <c r="G26" s="85">
        <f t="shared" si="7"/>
        <v>8200.0597687168774</v>
      </c>
      <c r="H26" s="85">
        <f t="shared" si="7"/>
        <v>7911.7771178241319</v>
      </c>
      <c r="I26" s="85">
        <f t="shared" si="7"/>
        <v>8106.3151344554371</v>
      </c>
      <c r="J26" s="85">
        <f t="shared" si="7"/>
        <v>8033.3825291913581</v>
      </c>
      <c r="K26" s="85">
        <f t="shared" si="7"/>
        <v>6805.0018443839972</v>
      </c>
      <c r="L26" s="85">
        <f t="shared" si="7"/>
        <v>7277.4430036813537</v>
      </c>
      <c r="M26" s="85">
        <f t="shared" si="7"/>
        <v>7289.9275495845804</v>
      </c>
      <c r="N26" s="85">
        <f t="shared" si="7"/>
        <v>6965.8425619724567</v>
      </c>
      <c r="O26" s="85">
        <f t="shared" si="7"/>
        <v>6862.6212460529787</v>
      </c>
      <c r="P26" s="85">
        <f t="shared" si="7"/>
        <v>6764.2259516800941</v>
      </c>
      <c r="Q26" s="85">
        <f t="shared" si="7"/>
        <v>6771.8617605412619</v>
      </c>
    </row>
    <row r="27" spans="1:17" x14ac:dyDescent="0.25">
      <c r="A27" s="84" t="s">
        <v>33</v>
      </c>
      <c r="B27" s="83">
        <v>741.94245866823951</v>
      </c>
      <c r="C27" s="83">
        <v>853.4837459624332</v>
      </c>
      <c r="D27" s="83">
        <v>862.71182509673872</v>
      </c>
      <c r="E27" s="83">
        <v>923.16113924482033</v>
      </c>
      <c r="F27" s="83">
        <v>1012.4494156862952</v>
      </c>
      <c r="G27" s="83">
        <v>1047.5610515409712</v>
      </c>
      <c r="H27" s="83">
        <v>910.42566182926862</v>
      </c>
      <c r="I27" s="83">
        <v>1102.5105761067266</v>
      </c>
      <c r="J27" s="83">
        <v>935.600074861238</v>
      </c>
      <c r="K27" s="83">
        <v>656.59165056298025</v>
      </c>
      <c r="L27" s="83">
        <v>730.26544548311927</v>
      </c>
      <c r="M27" s="83">
        <v>902.29704141169668</v>
      </c>
      <c r="N27" s="83">
        <v>1006.5938215359446</v>
      </c>
      <c r="O27" s="83">
        <v>895.39505712068024</v>
      </c>
      <c r="P27" s="83">
        <v>973.5485429118296</v>
      </c>
      <c r="Q27" s="83">
        <v>1040.0947078430904</v>
      </c>
    </row>
    <row r="28" spans="1:17" x14ac:dyDescent="0.25">
      <c r="A28" s="84" t="s">
        <v>47</v>
      </c>
      <c r="B28" s="83">
        <v>567.95301182639446</v>
      </c>
      <c r="C28" s="83">
        <v>539.20416</v>
      </c>
      <c r="D28" s="83">
        <v>547.96595000000002</v>
      </c>
      <c r="E28" s="83">
        <v>575.53129999999999</v>
      </c>
      <c r="F28" s="83">
        <v>496.81799000000001</v>
      </c>
      <c r="G28" s="83">
        <v>441.584670489112</v>
      </c>
      <c r="H28" s="83">
        <v>416.88600000000002</v>
      </c>
      <c r="I28" s="83">
        <v>434.28176999999999</v>
      </c>
      <c r="J28" s="83">
        <v>454.02564999999998</v>
      </c>
      <c r="K28" s="83">
        <v>473.57104000000004</v>
      </c>
      <c r="L28" s="83">
        <v>553.90656193244808</v>
      </c>
      <c r="M28" s="83">
        <v>532.32024129291744</v>
      </c>
      <c r="N28" s="83">
        <v>504.16984552954762</v>
      </c>
      <c r="O28" s="83">
        <v>498.66372064036824</v>
      </c>
      <c r="P28" s="83">
        <v>471.92722786271571</v>
      </c>
      <c r="Q28" s="83">
        <v>433.12397547344784</v>
      </c>
    </row>
    <row r="29" spans="1:17" x14ac:dyDescent="0.25">
      <c r="A29" s="84" t="s">
        <v>30</v>
      </c>
      <c r="B29" s="83">
        <v>8.5997185397232947</v>
      </c>
      <c r="C29" s="83">
        <v>6.4679169552403639</v>
      </c>
      <c r="D29" s="83">
        <v>6.4727399742762133</v>
      </c>
      <c r="E29" s="83">
        <v>5.3728234619963056</v>
      </c>
      <c r="F29" s="83">
        <v>6.4641594541492724</v>
      </c>
      <c r="G29" s="83">
        <v>7.5148689528172303</v>
      </c>
      <c r="H29" s="83">
        <v>5.4100700000000002</v>
      </c>
      <c r="I29" s="83">
        <v>12.846962828522095</v>
      </c>
      <c r="J29" s="83">
        <v>12.844926346869576</v>
      </c>
      <c r="K29" s="83">
        <v>11.790103764781398</v>
      </c>
      <c r="L29" s="83">
        <v>14.043806514587741</v>
      </c>
      <c r="M29" s="83">
        <v>7.5663743540825408</v>
      </c>
      <c r="N29" s="83">
        <v>7.5480367849269783</v>
      </c>
      <c r="O29" s="83">
        <v>11.870658909545398</v>
      </c>
      <c r="P29" s="83">
        <v>15.117882747983565</v>
      </c>
      <c r="Q29" s="83">
        <v>37.782775298085035</v>
      </c>
    </row>
    <row r="30" spans="1:17" x14ac:dyDescent="0.25">
      <c r="A30" s="84" t="s">
        <v>68</v>
      </c>
      <c r="B30" s="83">
        <v>460.08774793109745</v>
      </c>
      <c r="C30" s="83">
        <v>444.68225269856856</v>
      </c>
      <c r="D30" s="83">
        <v>434.14734008016086</v>
      </c>
      <c r="E30" s="83">
        <v>426.97878185692645</v>
      </c>
      <c r="F30" s="83">
        <v>454.59331380258106</v>
      </c>
      <c r="G30" s="83">
        <v>433.38777925579188</v>
      </c>
      <c r="H30" s="83">
        <v>451.6159493266357</v>
      </c>
      <c r="I30" s="83">
        <v>462.2703371074457</v>
      </c>
      <c r="J30" s="83">
        <v>479.67866250531188</v>
      </c>
      <c r="K30" s="83">
        <v>466.21489945891091</v>
      </c>
      <c r="L30" s="83">
        <v>388.0736197541886</v>
      </c>
      <c r="M30" s="83">
        <v>398.96295969094439</v>
      </c>
      <c r="N30" s="83">
        <v>382.68790769664997</v>
      </c>
      <c r="O30" s="83">
        <v>432.82670518454336</v>
      </c>
      <c r="P30" s="83">
        <v>449.3648078195464</v>
      </c>
      <c r="Q30" s="83">
        <v>416.78149269890025</v>
      </c>
    </row>
    <row r="31" spans="1:17" x14ac:dyDescent="0.25">
      <c r="A31" s="84" t="s">
        <v>29</v>
      </c>
      <c r="B31" s="83">
        <v>23.533094469986402</v>
      </c>
      <c r="C31" s="83">
        <v>19.196534923589699</v>
      </c>
      <c r="D31" s="83">
        <v>9.7378181364154628</v>
      </c>
      <c r="E31" s="83">
        <v>11.402142269152526</v>
      </c>
      <c r="F31" s="83">
        <v>10.526035758904513</v>
      </c>
      <c r="G31" s="83">
        <v>11.36123450884484</v>
      </c>
      <c r="H31" s="83">
        <v>18.659691841967586</v>
      </c>
      <c r="I31" s="83">
        <v>19.778919755238018</v>
      </c>
      <c r="J31" s="83">
        <v>22.890481356410017</v>
      </c>
      <c r="K31" s="83">
        <v>14.883444087483049</v>
      </c>
      <c r="L31" s="83">
        <v>14.038197338060076</v>
      </c>
      <c r="M31" s="83">
        <v>15.370906235536609</v>
      </c>
      <c r="N31" s="83">
        <v>11.102514325008761</v>
      </c>
      <c r="O31" s="83">
        <v>4.0541844155738627</v>
      </c>
      <c r="P31" s="83">
        <v>4.1466104696213062</v>
      </c>
      <c r="Q31" s="83">
        <v>4.1299218558024258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3547.0524646779563</v>
      </c>
      <c r="C33" s="83">
        <v>3599.8923394246972</v>
      </c>
      <c r="D33" s="83">
        <v>3533.744801105503</v>
      </c>
      <c r="E33" s="83">
        <v>3514.3695861497163</v>
      </c>
      <c r="F33" s="83">
        <v>3563.5401483729852</v>
      </c>
      <c r="G33" s="83">
        <v>3620.828870482721</v>
      </c>
      <c r="H33" s="83">
        <v>3414.4098566394232</v>
      </c>
      <c r="I33" s="83">
        <v>3333.0350134180135</v>
      </c>
      <c r="J33" s="83">
        <v>3343.6122432799971</v>
      </c>
      <c r="K33" s="83">
        <v>2806.4239914730297</v>
      </c>
      <c r="L33" s="83">
        <v>3006.1965395300222</v>
      </c>
      <c r="M33" s="83">
        <v>2823.2574501288245</v>
      </c>
      <c r="N33" s="83">
        <v>2792.85125815533</v>
      </c>
      <c r="O33" s="83">
        <v>2775.4539046128307</v>
      </c>
      <c r="P33" s="83">
        <v>2736.6880142046857</v>
      </c>
      <c r="Q33" s="83">
        <v>2602.9569044222289</v>
      </c>
    </row>
    <row r="34" spans="1:17" x14ac:dyDescent="0.25">
      <c r="A34" s="84" t="s">
        <v>25</v>
      </c>
      <c r="B34" s="83">
        <v>397.93631561849162</v>
      </c>
      <c r="C34" s="83">
        <v>422.29999999999995</v>
      </c>
      <c r="D34" s="83">
        <v>421.9</v>
      </c>
      <c r="E34" s="83">
        <v>446</v>
      </c>
      <c r="F34" s="83">
        <v>502.58362999999997</v>
      </c>
      <c r="G34" s="83">
        <v>486.50520684054601</v>
      </c>
      <c r="H34" s="83">
        <v>500.09999999999997</v>
      </c>
      <c r="I34" s="83">
        <v>500.82475999999997</v>
      </c>
      <c r="J34" s="83">
        <v>509.18332999999996</v>
      </c>
      <c r="K34" s="83">
        <v>418.2</v>
      </c>
      <c r="L34" s="83">
        <v>459.16318674657293</v>
      </c>
      <c r="M34" s="83">
        <v>454.86392298595786</v>
      </c>
      <c r="N34" s="83">
        <v>444.35461566348556</v>
      </c>
      <c r="O34" s="83">
        <v>438.16857879102349</v>
      </c>
      <c r="P34" s="83">
        <v>436.99245246966598</v>
      </c>
      <c r="Q34" s="83">
        <v>458.22585417676004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2108.3680363536596</v>
      </c>
      <c r="C36" s="81">
        <v>2130.2832156800505</v>
      </c>
      <c r="D36" s="81">
        <v>2133.6770704102396</v>
      </c>
      <c r="E36" s="81">
        <v>2061.9867498781505</v>
      </c>
      <c r="F36" s="81">
        <v>2105.1848754637349</v>
      </c>
      <c r="G36" s="81">
        <v>2151.316086646073</v>
      </c>
      <c r="H36" s="81">
        <v>2194.2698881868364</v>
      </c>
      <c r="I36" s="81">
        <v>2240.7667952394909</v>
      </c>
      <c r="J36" s="81">
        <v>2275.5471608415319</v>
      </c>
      <c r="K36" s="81">
        <v>1957.3267150368122</v>
      </c>
      <c r="L36" s="81">
        <v>2111.7556463823548</v>
      </c>
      <c r="M36" s="81">
        <v>2155.2886534846202</v>
      </c>
      <c r="N36" s="81">
        <v>1816.534562281563</v>
      </c>
      <c r="O36" s="81">
        <v>1806.1884363784125</v>
      </c>
      <c r="P36" s="81">
        <v>1676.4404131940457</v>
      </c>
      <c r="Q36" s="81">
        <v>1778.7661287729475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0.99999999999999978</v>
      </c>
      <c r="E40" s="77">
        <f t="shared" si="8"/>
        <v>0.99999999999999989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1.0000000000000002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1.0610917721889915E-2</v>
      </c>
      <c r="C41" s="75">
        <f t="shared" si="9"/>
        <v>1.0543091892735093E-2</v>
      </c>
      <c r="D41" s="75">
        <f t="shared" si="9"/>
        <v>1.0535284803432637E-2</v>
      </c>
      <c r="E41" s="75">
        <f t="shared" si="9"/>
        <v>1.0380219953736138E-2</v>
      </c>
      <c r="F41" s="75">
        <f t="shared" si="9"/>
        <v>1.0286256092307353E-2</v>
      </c>
      <c r="G41" s="75">
        <f t="shared" si="9"/>
        <v>1.024449438978949E-2</v>
      </c>
      <c r="H41" s="75">
        <f t="shared" si="9"/>
        <v>1.0298847695667178E-2</v>
      </c>
      <c r="I41" s="75">
        <f t="shared" si="9"/>
        <v>1.0135342952541412E-2</v>
      </c>
      <c r="J41" s="75">
        <f t="shared" si="9"/>
        <v>1.0229929037068123E-2</v>
      </c>
      <c r="K41" s="75">
        <f t="shared" si="9"/>
        <v>1.0532830085463215E-2</v>
      </c>
      <c r="L41" s="75">
        <f t="shared" si="9"/>
        <v>1.0389043067625467E-2</v>
      </c>
      <c r="M41" s="75">
        <f t="shared" si="9"/>
        <v>1.0032893324314689E-2</v>
      </c>
      <c r="N41" s="75">
        <f t="shared" si="9"/>
        <v>1.015467320612062E-2</v>
      </c>
      <c r="O41" s="75">
        <f t="shared" si="9"/>
        <v>1.0225360279749268E-2</v>
      </c>
      <c r="P41" s="75">
        <f t="shared" si="9"/>
        <v>1.0258790004943097E-2</v>
      </c>
      <c r="Q41" s="75">
        <f t="shared" si="9"/>
        <v>1.0232373265987129E-2</v>
      </c>
    </row>
    <row r="42" spans="1:17" x14ac:dyDescent="0.25">
      <c r="A42" s="76" t="s">
        <v>82</v>
      </c>
      <c r="B42" s="75">
        <f t="shared" ref="B42:Q42" si="10">IF(B7=0,0,B7/B$5)</f>
        <v>1.94761821722115E-2</v>
      </c>
      <c r="C42" s="75">
        <f t="shared" si="10"/>
        <v>1.9598202052974786E-2</v>
      </c>
      <c r="D42" s="75">
        <f t="shared" si="10"/>
        <v>1.9914223703065441E-2</v>
      </c>
      <c r="E42" s="75">
        <f t="shared" si="10"/>
        <v>1.9995269637590976E-2</v>
      </c>
      <c r="F42" s="75">
        <f t="shared" si="10"/>
        <v>2.0045358114948727E-2</v>
      </c>
      <c r="G42" s="75">
        <f t="shared" si="10"/>
        <v>2.0018977281096837E-2</v>
      </c>
      <c r="H42" s="75">
        <f t="shared" si="10"/>
        <v>2.0059756722266606E-2</v>
      </c>
      <c r="I42" s="75">
        <f t="shared" si="10"/>
        <v>1.9910170873077424E-2</v>
      </c>
      <c r="J42" s="75">
        <f t="shared" si="10"/>
        <v>1.9499557650038208E-2</v>
      </c>
      <c r="K42" s="75">
        <f t="shared" si="10"/>
        <v>1.9532846217701041E-2</v>
      </c>
      <c r="L42" s="75">
        <f t="shared" si="10"/>
        <v>1.9195829637192675E-2</v>
      </c>
      <c r="M42" s="75">
        <f t="shared" si="10"/>
        <v>1.8631303761026091E-2</v>
      </c>
      <c r="N42" s="75">
        <f t="shared" si="10"/>
        <v>1.8814703853208905E-2</v>
      </c>
      <c r="O42" s="75">
        <f t="shared" si="10"/>
        <v>1.9180633314420117E-2</v>
      </c>
      <c r="P42" s="75">
        <f t="shared" si="10"/>
        <v>1.9262692804641612E-2</v>
      </c>
      <c r="Q42" s="75">
        <f t="shared" si="10"/>
        <v>1.8782063894748E-2</v>
      </c>
    </row>
    <row r="43" spans="1:17" x14ac:dyDescent="0.25">
      <c r="A43" s="76" t="s">
        <v>81</v>
      </c>
      <c r="B43" s="75">
        <f t="shared" ref="B43:Q43" si="11">IF(B8=0,0,B8/B$5)</f>
        <v>2.0309139725343837E-2</v>
      </c>
      <c r="C43" s="75">
        <f t="shared" si="11"/>
        <v>2.0157454310412434E-2</v>
      </c>
      <c r="D43" s="75">
        <f t="shared" si="11"/>
        <v>2.0063123491123543E-2</v>
      </c>
      <c r="E43" s="75">
        <f t="shared" si="11"/>
        <v>1.9783564245866393E-2</v>
      </c>
      <c r="F43" s="75">
        <f t="shared" si="11"/>
        <v>1.9593617865421138E-2</v>
      </c>
      <c r="G43" s="75">
        <f t="shared" si="11"/>
        <v>1.9684965653944102E-2</v>
      </c>
      <c r="H43" s="75">
        <f t="shared" si="11"/>
        <v>1.9672332964227601E-2</v>
      </c>
      <c r="I43" s="75">
        <f t="shared" si="11"/>
        <v>1.9517229613976526E-2</v>
      </c>
      <c r="J43" s="75">
        <f t="shared" si="11"/>
        <v>1.9724661564275658E-2</v>
      </c>
      <c r="K43" s="75">
        <f t="shared" si="11"/>
        <v>1.9565439648788013E-2</v>
      </c>
      <c r="L43" s="75">
        <f t="shared" si="11"/>
        <v>1.953652854282668E-2</v>
      </c>
      <c r="M43" s="75">
        <f t="shared" si="11"/>
        <v>1.9274703309103455E-2</v>
      </c>
      <c r="N43" s="75">
        <f t="shared" si="11"/>
        <v>1.9471209648716382E-2</v>
      </c>
      <c r="O43" s="75">
        <f t="shared" si="11"/>
        <v>1.9346348838181333E-2</v>
      </c>
      <c r="P43" s="75">
        <f t="shared" si="11"/>
        <v>1.9323638997460823E-2</v>
      </c>
      <c r="Q43" s="75">
        <f t="shared" si="11"/>
        <v>1.9430340866971606E-2</v>
      </c>
    </row>
    <row r="44" spans="1:17" x14ac:dyDescent="0.25">
      <c r="A44" s="76" t="s">
        <v>80</v>
      </c>
      <c r="B44" s="75">
        <f t="shared" ref="B44:Q44" si="12">IF(B9=0,0,B9/B$5)</f>
        <v>2.1309629123806063E-2</v>
      </c>
      <c r="C44" s="75">
        <f t="shared" si="12"/>
        <v>2.120382381579124E-2</v>
      </c>
      <c r="D44" s="75">
        <f t="shared" si="12"/>
        <v>2.149374157725081E-2</v>
      </c>
      <c r="E44" s="75">
        <f t="shared" si="12"/>
        <v>2.1447843144016356E-2</v>
      </c>
      <c r="F44" s="75">
        <f t="shared" si="12"/>
        <v>2.1435378242748059E-2</v>
      </c>
      <c r="G44" s="75">
        <f t="shared" si="12"/>
        <v>2.1399783858286833E-2</v>
      </c>
      <c r="H44" s="75">
        <f t="shared" si="12"/>
        <v>2.1496150425881207E-2</v>
      </c>
      <c r="I44" s="75">
        <f t="shared" si="12"/>
        <v>2.1307713985454731E-2</v>
      </c>
      <c r="J44" s="75">
        <f t="shared" si="12"/>
        <v>2.0939492100469689E-2</v>
      </c>
      <c r="K44" s="75">
        <f t="shared" si="12"/>
        <v>2.0581186346044878E-2</v>
      </c>
      <c r="L44" s="75">
        <f t="shared" si="12"/>
        <v>2.0156800635842041E-2</v>
      </c>
      <c r="M44" s="75">
        <f t="shared" si="12"/>
        <v>1.9661744951272951E-2</v>
      </c>
      <c r="N44" s="75">
        <f t="shared" si="12"/>
        <v>1.9780379281658825E-2</v>
      </c>
      <c r="O44" s="75">
        <f t="shared" si="12"/>
        <v>2.0200492422619943E-2</v>
      </c>
      <c r="P44" s="75">
        <f t="shared" si="12"/>
        <v>2.034235208699536E-2</v>
      </c>
      <c r="Q44" s="75">
        <f t="shared" si="12"/>
        <v>1.978375152303212E-2</v>
      </c>
    </row>
    <row r="45" spans="1:17" x14ac:dyDescent="0.25">
      <c r="A45" s="76" t="s">
        <v>79</v>
      </c>
      <c r="B45" s="75">
        <f t="shared" ref="B45:Q45" si="13">IF(B10=0,0,B10/B$5)</f>
        <v>2.2306411805059018E-2</v>
      </c>
      <c r="C45" s="75">
        <f t="shared" si="13"/>
        <v>2.2192534977261594E-2</v>
      </c>
      <c r="D45" s="75">
        <f t="shared" si="13"/>
        <v>2.2292788779263235E-2</v>
      </c>
      <c r="E45" s="75">
        <f t="shared" si="13"/>
        <v>2.2107319401919259E-2</v>
      </c>
      <c r="F45" s="75">
        <f t="shared" si="13"/>
        <v>2.1955014344890451E-2</v>
      </c>
      <c r="G45" s="75">
        <f t="shared" si="13"/>
        <v>2.1878307098025188E-2</v>
      </c>
      <c r="H45" s="75">
        <f t="shared" si="13"/>
        <v>2.1963978464012563E-2</v>
      </c>
      <c r="I45" s="75">
        <f t="shared" si="13"/>
        <v>2.1743031877466838E-2</v>
      </c>
      <c r="J45" s="75">
        <f t="shared" si="13"/>
        <v>2.1602869548358918E-2</v>
      </c>
      <c r="K45" s="75">
        <f t="shared" si="13"/>
        <v>2.2409289130939539E-2</v>
      </c>
      <c r="L45" s="75">
        <f t="shared" si="13"/>
        <v>2.1921817655524443E-2</v>
      </c>
      <c r="M45" s="75">
        <f t="shared" si="13"/>
        <v>2.139300343794465E-2</v>
      </c>
      <c r="N45" s="75">
        <f t="shared" si="13"/>
        <v>2.1607756457997524E-2</v>
      </c>
      <c r="O45" s="75">
        <f t="shared" si="13"/>
        <v>2.1891453731298843E-2</v>
      </c>
      <c r="P45" s="75">
        <f t="shared" si="13"/>
        <v>2.1806075751547013E-2</v>
      </c>
      <c r="Q45" s="75">
        <f t="shared" si="13"/>
        <v>2.1432463287068756E-2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0.43010680522921485</v>
      </c>
      <c r="C46" s="73">
        <f t="shared" si="14"/>
        <v>0.42152772139509598</v>
      </c>
      <c r="D46" s="73">
        <f t="shared" si="14"/>
        <v>0.43445035074799959</v>
      </c>
      <c r="E46" s="73">
        <f t="shared" si="14"/>
        <v>0.43896512294113704</v>
      </c>
      <c r="F46" s="73">
        <f t="shared" si="14"/>
        <v>0.4350223758635281</v>
      </c>
      <c r="G46" s="73">
        <f t="shared" si="14"/>
        <v>0.42494061105456093</v>
      </c>
      <c r="H46" s="73">
        <f t="shared" si="14"/>
        <v>0.42706351115599461</v>
      </c>
      <c r="I46" s="73">
        <f t="shared" si="14"/>
        <v>0.42435531352265782</v>
      </c>
      <c r="J46" s="73">
        <f t="shared" si="14"/>
        <v>0.40968804213245663</v>
      </c>
      <c r="K46" s="73">
        <f t="shared" si="14"/>
        <v>0.43285095686878233</v>
      </c>
      <c r="L46" s="73">
        <f t="shared" si="14"/>
        <v>0.43724524924114738</v>
      </c>
      <c r="M46" s="73">
        <f t="shared" si="14"/>
        <v>0.43161588577244969</v>
      </c>
      <c r="N46" s="73">
        <f t="shared" si="14"/>
        <v>0.43930879494517533</v>
      </c>
      <c r="O46" s="73">
        <f t="shared" si="14"/>
        <v>0.43679211432353932</v>
      </c>
      <c r="P46" s="73">
        <f t="shared" si="14"/>
        <v>0.43661312644607753</v>
      </c>
      <c r="Q46" s="73">
        <f t="shared" si="14"/>
        <v>0.43564462869170911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0.47588091422247475</v>
      </c>
      <c r="C47" s="71">
        <f t="shared" si="15"/>
        <v>0.48477717155572886</v>
      </c>
      <c r="D47" s="71">
        <f t="shared" si="15"/>
        <v>0.47125048689786458</v>
      </c>
      <c r="E47" s="71">
        <f t="shared" si="15"/>
        <v>0.46732066067573375</v>
      </c>
      <c r="F47" s="71">
        <f t="shared" si="15"/>
        <v>0.47166199947615622</v>
      </c>
      <c r="G47" s="71">
        <f t="shared" si="15"/>
        <v>0.48183286066429665</v>
      </c>
      <c r="H47" s="71">
        <f t="shared" si="15"/>
        <v>0.47944542257195016</v>
      </c>
      <c r="I47" s="71">
        <f t="shared" si="15"/>
        <v>0.48303119717482523</v>
      </c>
      <c r="J47" s="71">
        <f t="shared" si="15"/>
        <v>0.49831544796733279</v>
      </c>
      <c r="K47" s="71">
        <f t="shared" si="15"/>
        <v>0.47452745170228111</v>
      </c>
      <c r="L47" s="71">
        <f t="shared" si="15"/>
        <v>0.47155473121984137</v>
      </c>
      <c r="M47" s="71">
        <f t="shared" si="15"/>
        <v>0.47939046544388852</v>
      </c>
      <c r="N47" s="71">
        <f t="shared" si="15"/>
        <v>0.47086248260712243</v>
      </c>
      <c r="O47" s="71">
        <f t="shared" si="15"/>
        <v>0.47236359709019116</v>
      </c>
      <c r="P47" s="71">
        <f t="shared" si="15"/>
        <v>0.47239332390833455</v>
      </c>
      <c r="Q47" s="71">
        <f t="shared" si="15"/>
        <v>0.47469437847048324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NL: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7993.8764022417981</v>
      </c>
      <c r="C5" s="96">
        <f t="shared" ref="C5:Q5" si="1">SUM(C6:C10,C15,C26)</f>
        <v>7988.2797919772484</v>
      </c>
      <c r="D5" s="96">
        <f t="shared" si="1"/>
        <v>8212.6429753444972</v>
      </c>
      <c r="E5" s="96">
        <f t="shared" si="1"/>
        <v>8347.0984924230761</v>
      </c>
      <c r="F5" s="96">
        <f t="shared" si="1"/>
        <v>8503.3873930193222</v>
      </c>
      <c r="G5" s="96">
        <f t="shared" si="1"/>
        <v>8463.8076627126266</v>
      </c>
      <c r="H5" s="96">
        <f t="shared" si="1"/>
        <v>8198.1573906221329</v>
      </c>
      <c r="I5" s="96">
        <f t="shared" si="1"/>
        <v>8383.2488680291735</v>
      </c>
      <c r="J5" s="96">
        <f t="shared" si="1"/>
        <v>8139.6010503407097</v>
      </c>
      <c r="K5" s="96">
        <f t="shared" si="1"/>
        <v>7291.4980056365739</v>
      </c>
      <c r="L5" s="96">
        <f t="shared" si="1"/>
        <v>8029.662533427193</v>
      </c>
      <c r="M5" s="96">
        <f t="shared" si="1"/>
        <v>8063.8779470931595</v>
      </c>
      <c r="N5" s="96">
        <f t="shared" si="1"/>
        <v>7830.3166453267222</v>
      </c>
      <c r="O5" s="96">
        <f t="shared" si="1"/>
        <v>7730.0211020464903</v>
      </c>
      <c r="P5" s="96">
        <f t="shared" si="1"/>
        <v>7655.0687934609487</v>
      </c>
      <c r="Q5" s="96">
        <f t="shared" si="1"/>
        <v>7808.3970996492098</v>
      </c>
    </row>
    <row r="6" spans="1:17" x14ac:dyDescent="0.25">
      <c r="A6" s="76" t="s">
        <v>83</v>
      </c>
      <c r="B6" s="95">
        <v>71.229332092529461</v>
      </c>
      <c r="C6" s="95">
        <v>70.8449036960413</v>
      </c>
      <c r="D6" s="95">
        <v>72.451281527145568</v>
      </c>
      <c r="E6" s="95">
        <v>72.242705470429982</v>
      </c>
      <c r="F6" s="95">
        <v>72.932607630679612</v>
      </c>
      <c r="G6" s="95">
        <v>72.266722316355555</v>
      </c>
      <c r="H6" s="95">
        <v>70.697225863422815</v>
      </c>
      <c r="I6" s="95">
        <v>71.063543533748302</v>
      </c>
      <c r="J6" s="95">
        <v>70.287919711777519</v>
      </c>
      <c r="K6" s="95">
        <v>64.490796728007567</v>
      </c>
      <c r="L6" s="95">
        <v>69.853639447058086</v>
      </c>
      <c r="M6" s="95">
        <v>67.852120019037855</v>
      </c>
      <c r="N6" s="95">
        <v>67.036714675979766</v>
      </c>
      <c r="O6" s="95">
        <v>66.98330670040059</v>
      </c>
      <c r="P6" s="95">
        <v>67.218662790391321</v>
      </c>
      <c r="Q6" s="95">
        <v>68.531456952137091</v>
      </c>
    </row>
    <row r="7" spans="1:17" x14ac:dyDescent="0.25">
      <c r="A7" s="76" t="s">
        <v>82</v>
      </c>
      <c r="B7" s="95">
        <v>33.602767769730086</v>
      </c>
      <c r="C7" s="95">
        <v>33.895353626248564</v>
      </c>
      <c r="D7" s="95">
        <v>35.364119809237941</v>
      </c>
      <c r="E7" s="95">
        <v>36.11365797122459</v>
      </c>
      <c r="F7" s="95">
        <v>36.920781726915266</v>
      </c>
      <c r="G7" s="95">
        <v>36.726632537897089</v>
      </c>
      <c r="H7" s="95">
        <v>35.834946827231917</v>
      </c>
      <c r="I7" s="95">
        <v>36.360272733886255</v>
      </c>
      <c r="J7" s="95">
        <v>34.926451584368074</v>
      </c>
      <c r="K7" s="95">
        <v>31.053657853047259</v>
      </c>
      <c r="L7" s="95">
        <v>33.696076942684812</v>
      </c>
      <c r="M7" s="95">
        <v>32.811860280615548</v>
      </c>
      <c r="N7" s="95">
        <v>32.24314046212676</v>
      </c>
      <c r="O7" s="95">
        <v>32.591472529224305</v>
      </c>
      <c r="P7" s="95">
        <v>32.496178415306225</v>
      </c>
      <c r="Q7" s="95">
        <v>32.394125351421387</v>
      </c>
    </row>
    <row r="8" spans="1:17" x14ac:dyDescent="0.25">
      <c r="A8" s="76" t="s">
        <v>81</v>
      </c>
      <c r="B8" s="95">
        <v>201.15168421437627</v>
      </c>
      <c r="C8" s="95">
        <v>200.114486274027</v>
      </c>
      <c r="D8" s="95">
        <v>203.51586845655098</v>
      </c>
      <c r="E8" s="95">
        <v>203.39028451003458</v>
      </c>
      <c r="F8" s="95">
        <v>205.43312446933999</v>
      </c>
      <c r="G8" s="95">
        <v>205.48909011076259</v>
      </c>
      <c r="H8" s="95">
        <v>199.72482820697357</v>
      </c>
      <c r="I8" s="95">
        <v>202.45668240889847</v>
      </c>
      <c r="J8" s="95">
        <v>199.18721503365879</v>
      </c>
      <c r="K8" s="95">
        <v>175.5457943185894</v>
      </c>
      <c r="L8" s="95">
        <v>191.2546180157176</v>
      </c>
      <c r="M8" s="95">
        <v>190.54287624758547</v>
      </c>
      <c r="N8" s="95">
        <v>187.79329495827116</v>
      </c>
      <c r="O8" s="95">
        <v>184.85491415830012</v>
      </c>
      <c r="P8" s="95">
        <v>184.74698677926261</v>
      </c>
      <c r="Q8" s="95">
        <v>189.81845363211465</v>
      </c>
    </row>
    <row r="9" spans="1:17" x14ac:dyDescent="0.25">
      <c r="A9" s="76" t="s">
        <v>80</v>
      </c>
      <c r="B9" s="95">
        <v>143.5100018278834</v>
      </c>
      <c r="C9" s="95">
        <v>143.05701602547376</v>
      </c>
      <c r="D9" s="95">
        <v>148.78962399890776</v>
      </c>
      <c r="E9" s="95">
        <v>150.88688882945908</v>
      </c>
      <c r="F9" s="95">
        <v>153.81031300218726</v>
      </c>
      <c r="G9" s="95">
        <v>152.91650881925364</v>
      </c>
      <c r="H9" s="95">
        <v>149.80452809686682</v>
      </c>
      <c r="I9" s="95">
        <v>151.63954851018477</v>
      </c>
      <c r="J9" s="95">
        <v>145.69982800018647</v>
      </c>
      <c r="K9" s="95">
        <v>127.03668260646594</v>
      </c>
      <c r="L9" s="95">
        <v>136.808946904772</v>
      </c>
      <c r="M9" s="95">
        <v>134.07448933069909</v>
      </c>
      <c r="N9" s="95">
        <v>131.38256137289696</v>
      </c>
      <c r="O9" s="95">
        <v>133.18193082005456</v>
      </c>
      <c r="P9" s="95">
        <v>134.08219578503386</v>
      </c>
      <c r="Q9" s="95">
        <v>132.83649335620495</v>
      </c>
    </row>
    <row r="10" spans="1:17" x14ac:dyDescent="0.25">
      <c r="A10" s="94" t="s">
        <v>79</v>
      </c>
      <c r="B10" s="93">
        <f t="shared" ref="B10" si="2">SUM(B11:B14)</f>
        <v>237.28629218994891</v>
      </c>
      <c r="C10" s="93">
        <f t="shared" ref="C10:Q10" si="3">SUM(C11:C14)</f>
        <v>236.35811944413453</v>
      </c>
      <c r="D10" s="93">
        <f t="shared" si="3"/>
        <v>244.48818232422633</v>
      </c>
      <c r="E10" s="93">
        <f t="shared" si="3"/>
        <v>246.23742959604965</v>
      </c>
      <c r="F10" s="93">
        <f t="shared" si="3"/>
        <v>249.22551234544895</v>
      </c>
      <c r="G10" s="93">
        <f t="shared" si="3"/>
        <v>246.73618656765603</v>
      </c>
      <c r="H10" s="93">
        <f t="shared" si="3"/>
        <v>240.73287786931405</v>
      </c>
      <c r="I10" s="93">
        <f t="shared" si="3"/>
        <v>244.5929284440725</v>
      </c>
      <c r="J10" s="93">
        <f t="shared" si="3"/>
        <v>239.12425328722207</v>
      </c>
      <c r="K10" s="93">
        <f t="shared" si="3"/>
        <v>220.47057889881646</v>
      </c>
      <c r="L10" s="93">
        <f t="shared" si="3"/>
        <v>237.98796157781342</v>
      </c>
      <c r="M10" s="93">
        <f t="shared" si="3"/>
        <v>233.69840008451979</v>
      </c>
      <c r="N10" s="93">
        <f t="shared" si="3"/>
        <v>229.51464157622075</v>
      </c>
      <c r="O10" s="93">
        <f t="shared" si="3"/>
        <v>230.28645703284158</v>
      </c>
      <c r="P10" s="93">
        <f t="shared" si="3"/>
        <v>227.95622956146121</v>
      </c>
      <c r="Q10" s="93">
        <f t="shared" si="3"/>
        <v>229.23101852469966</v>
      </c>
    </row>
    <row r="11" spans="1:17" x14ac:dyDescent="0.25">
      <c r="A11" s="92" t="s">
        <v>68</v>
      </c>
      <c r="B11" s="91">
        <v>9.9303065123951164</v>
      </c>
      <c r="C11" s="91">
        <v>9.7759722040208565</v>
      </c>
      <c r="D11" s="91">
        <v>7.6593007977330032</v>
      </c>
      <c r="E11" s="91">
        <v>7.1009930396874434</v>
      </c>
      <c r="F11" s="91">
        <v>7.200708548411713</v>
      </c>
      <c r="G11" s="91">
        <v>8.1455031676861811</v>
      </c>
      <c r="H11" s="91">
        <v>8.7013051721177899</v>
      </c>
      <c r="I11" s="91">
        <v>6.7075567662574667</v>
      </c>
      <c r="J11" s="91">
        <v>5.9187512296428357</v>
      </c>
      <c r="K11" s="91">
        <v>5.1010559970656715</v>
      </c>
      <c r="L11" s="91">
        <v>5.4943320600061103</v>
      </c>
      <c r="M11" s="91">
        <v>5.7544086143636282</v>
      </c>
      <c r="N11" s="91">
        <v>6.6082498454727361</v>
      </c>
      <c r="O11" s="91">
        <v>5.5547942804558641</v>
      </c>
      <c r="P11" s="91">
        <v>6.1927851794262789</v>
      </c>
      <c r="Q11" s="91">
        <v>5.6276684468638392</v>
      </c>
    </row>
    <row r="12" spans="1:17" x14ac:dyDescent="0.25">
      <c r="A12" s="92" t="s">
        <v>66</v>
      </c>
      <c r="B12" s="91">
        <v>72.977274900223236</v>
      </c>
      <c r="C12" s="91">
        <v>72.313196811027439</v>
      </c>
      <c r="D12" s="91">
        <v>73.915169898795043</v>
      </c>
      <c r="E12" s="91">
        <v>73.53553895667838</v>
      </c>
      <c r="F12" s="91">
        <v>74.329683953531543</v>
      </c>
      <c r="G12" s="91">
        <v>73.997956777146385</v>
      </c>
      <c r="H12" s="91">
        <v>72.370796197181505</v>
      </c>
      <c r="I12" s="91">
        <v>72.461112839280005</v>
      </c>
      <c r="J12" s="91">
        <v>70.632363419479901</v>
      </c>
      <c r="K12" s="91">
        <v>65.683342454133125</v>
      </c>
      <c r="L12" s="91">
        <v>70.429339708278917</v>
      </c>
      <c r="M12" s="91">
        <v>68.615282218773288</v>
      </c>
      <c r="N12" s="91">
        <v>67.222644687108811</v>
      </c>
      <c r="O12" s="91">
        <v>67.738146962697726</v>
      </c>
      <c r="P12" s="91">
        <v>66.532706275290934</v>
      </c>
      <c r="Q12" s="91">
        <v>66.189417712961998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154.37871077733055</v>
      </c>
      <c r="C14" s="89">
        <v>154.26895042908623</v>
      </c>
      <c r="D14" s="89">
        <v>162.91371162769829</v>
      </c>
      <c r="E14" s="89">
        <v>165.60089759968383</v>
      </c>
      <c r="F14" s="89">
        <v>167.69511984350569</v>
      </c>
      <c r="G14" s="89">
        <v>164.59272662282348</v>
      </c>
      <c r="H14" s="89">
        <v>159.66077650001475</v>
      </c>
      <c r="I14" s="89">
        <v>165.42425883853502</v>
      </c>
      <c r="J14" s="89">
        <v>162.57313863809932</v>
      </c>
      <c r="K14" s="89">
        <v>149.68618044761766</v>
      </c>
      <c r="L14" s="89">
        <v>162.06428980952839</v>
      </c>
      <c r="M14" s="89">
        <v>159.32870925138286</v>
      </c>
      <c r="N14" s="89">
        <v>155.68374704363919</v>
      </c>
      <c r="O14" s="89">
        <v>156.99351578968799</v>
      </c>
      <c r="P14" s="89">
        <v>155.23073810674401</v>
      </c>
      <c r="Q14" s="89">
        <v>157.41393236487383</v>
      </c>
    </row>
    <row r="15" spans="1:17" x14ac:dyDescent="0.25">
      <c r="A15" s="86" t="s">
        <v>87</v>
      </c>
      <c r="B15" s="85">
        <f t="shared" ref="B15" si="4">SUM(B16:B25)</f>
        <v>3747.868595393018</v>
      </c>
      <c r="C15" s="85">
        <f t="shared" ref="C15:Q15" si="5">SUM(C16:C25)</f>
        <v>3680.2859988705277</v>
      </c>
      <c r="D15" s="85">
        <f t="shared" si="5"/>
        <v>3903.6153317174458</v>
      </c>
      <c r="E15" s="85">
        <f t="shared" si="5"/>
        <v>4019.4391285507213</v>
      </c>
      <c r="F15" s="85">
        <f t="shared" si="5"/>
        <v>4075.0255908199124</v>
      </c>
      <c r="G15" s="85">
        <f t="shared" si="5"/>
        <v>3965.2288135037829</v>
      </c>
      <c r="H15" s="85">
        <f t="shared" si="5"/>
        <v>3829.3533714310051</v>
      </c>
      <c r="I15" s="85">
        <f t="shared" si="5"/>
        <v>3890.4534126622193</v>
      </c>
      <c r="J15" s="85">
        <f t="shared" si="5"/>
        <v>3674.2355927311501</v>
      </c>
      <c r="K15" s="85">
        <f t="shared" si="5"/>
        <v>3486.1516846104687</v>
      </c>
      <c r="L15" s="85">
        <f t="shared" si="5"/>
        <v>3897.8166894188598</v>
      </c>
      <c r="M15" s="85">
        <f t="shared" si="5"/>
        <v>3870.0753075027233</v>
      </c>
      <c r="N15" s="85">
        <f t="shared" si="5"/>
        <v>3837.2538741122808</v>
      </c>
      <c r="O15" s="85">
        <f t="shared" si="5"/>
        <v>3778.2597771339069</v>
      </c>
      <c r="P15" s="85">
        <f t="shared" si="5"/>
        <v>3730.9824589966315</v>
      </c>
      <c r="Q15" s="85">
        <f t="shared" si="5"/>
        <v>3769.7254958818985</v>
      </c>
    </row>
    <row r="16" spans="1:17" x14ac:dyDescent="0.25">
      <c r="A16" s="88" t="s">
        <v>33</v>
      </c>
      <c r="B16" s="87">
        <v>23.847804748080495</v>
      </c>
      <c r="C16" s="87">
        <v>23.237593353542263</v>
      </c>
      <c r="D16" s="87">
        <v>24.411074785853756</v>
      </c>
      <c r="E16" s="87">
        <v>22.405705640878537</v>
      </c>
      <c r="F16" s="87">
        <v>21.045789209207616</v>
      </c>
      <c r="G16" s="87">
        <v>22.452419923175952</v>
      </c>
      <c r="H16" s="87">
        <v>23.152172742608368</v>
      </c>
      <c r="I16" s="87">
        <v>34.857054392415876</v>
      </c>
      <c r="J16" s="87">
        <v>30.482295632782879</v>
      </c>
      <c r="K16" s="87">
        <v>26.950333136218646</v>
      </c>
      <c r="L16" s="87">
        <v>24.019626499224525</v>
      </c>
      <c r="M16" s="87">
        <v>25.797416626981722</v>
      </c>
      <c r="N16" s="87">
        <v>27.721870595152367</v>
      </c>
      <c r="O16" s="87">
        <v>24.78495694069457</v>
      </c>
      <c r="P16" s="87">
        <v>23.870168850954233</v>
      </c>
      <c r="Q16" s="87">
        <v>24.420235244925117</v>
      </c>
    </row>
    <row r="17" spans="1:17" x14ac:dyDescent="0.25">
      <c r="A17" s="88" t="s">
        <v>31</v>
      </c>
      <c r="B17" s="87">
        <v>842.11404979946371</v>
      </c>
      <c r="C17" s="87">
        <v>954.92776642291074</v>
      </c>
      <c r="D17" s="87">
        <v>1124.8381499756372</v>
      </c>
      <c r="E17" s="87">
        <v>1220.4639917354393</v>
      </c>
      <c r="F17" s="87">
        <v>1189.2921733627531</v>
      </c>
      <c r="G17" s="87">
        <v>1101.6753574272936</v>
      </c>
      <c r="H17" s="87">
        <v>1335.6485682705888</v>
      </c>
      <c r="I17" s="87">
        <v>1434.3407627188833</v>
      </c>
      <c r="J17" s="87">
        <v>1280.9128838587694</v>
      </c>
      <c r="K17" s="87">
        <v>1246.2666919604119</v>
      </c>
      <c r="L17" s="87">
        <v>1401.1237348524839</v>
      </c>
      <c r="M17" s="87">
        <v>1303.6726891730673</v>
      </c>
      <c r="N17" s="87">
        <v>1387.5414910467264</v>
      </c>
      <c r="O17" s="87">
        <v>1265.5545694263592</v>
      </c>
      <c r="P17" s="87">
        <v>1296.6908947765667</v>
      </c>
      <c r="Q17" s="87">
        <v>1268.805453437521</v>
      </c>
    </row>
    <row r="18" spans="1:17" x14ac:dyDescent="0.25">
      <c r="A18" s="88" t="s">
        <v>30</v>
      </c>
      <c r="B18" s="87">
        <v>0.88534762981044868</v>
      </c>
      <c r="C18" s="87">
        <v>0.89436366320916805</v>
      </c>
      <c r="D18" s="87">
        <v>0.89073394661042649</v>
      </c>
      <c r="E18" s="87">
        <v>0.89990343601942135</v>
      </c>
      <c r="F18" s="87">
        <v>1.7642101098560958E-2</v>
      </c>
      <c r="G18" s="87">
        <v>1.6968758516450327E-2</v>
      </c>
      <c r="H18" s="87">
        <v>0.89701041035091722</v>
      </c>
      <c r="I18" s="87">
        <v>0.93012057886188348</v>
      </c>
      <c r="J18" s="87">
        <v>0.93104678510072758</v>
      </c>
      <c r="K18" s="87">
        <v>5.6777232591489382E-2</v>
      </c>
      <c r="L18" s="87">
        <v>0</v>
      </c>
      <c r="M18" s="87">
        <v>0.8886418798770388</v>
      </c>
      <c r="N18" s="87">
        <v>9.3415323470535131E-14</v>
      </c>
      <c r="O18" s="87">
        <v>5.9225948350873318E-16</v>
      </c>
      <c r="P18" s="87">
        <v>4.9617943732127533E-15</v>
      </c>
      <c r="Q18" s="87">
        <v>0</v>
      </c>
    </row>
    <row r="19" spans="1:17" x14ac:dyDescent="0.25">
      <c r="A19" s="88" t="s">
        <v>68</v>
      </c>
      <c r="B19" s="87">
        <v>9.1099437790857873</v>
      </c>
      <c r="C19" s="87">
        <v>6.6320067985169766</v>
      </c>
      <c r="D19" s="87">
        <v>3.3369082086078574</v>
      </c>
      <c r="E19" s="87">
        <v>2.5793060038588758</v>
      </c>
      <c r="F19" s="87">
        <v>1.9224357100097555</v>
      </c>
      <c r="G19" s="87">
        <v>4.7374343046640437</v>
      </c>
      <c r="H19" s="87">
        <v>6.7326198650130262</v>
      </c>
      <c r="I19" s="87">
        <v>5.1657017980264355</v>
      </c>
      <c r="J19" s="87">
        <v>1.8446863217372467</v>
      </c>
      <c r="K19" s="87">
        <v>1.149722384659627</v>
      </c>
      <c r="L19" s="87">
        <v>1.0873853514526679</v>
      </c>
      <c r="M19" s="87">
        <v>1.8738416122035992</v>
      </c>
      <c r="N19" s="87">
        <v>4.6846632095527898</v>
      </c>
      <c r="O19" s="87">
        <v>2.2038212668465795</v>
      </c>
      <c r="P19" s="87">
        <v>2.6462842462438849</v>
      </c>
      <c r="Q19" s="87">
        <v>3.4151838108286996</v>
      </c>
    </row>
    <row r="20" spans="1:17" x14ac:dyDescent="0.25">
      <c r="A20" s="88" t="s">
        <v>29</v>
      </c>
      <c r="B20" s="87">
        <v>5.5394644271792668</v>
      </c>
      <c r="C20" s="87">
        <v>8.4855415439233539</v>
      </c>
      <c r="D20" s="87">
        <v>1.74484491118774</v>
      </c>
      <c r="E20" s="87">
        <v>3.5186566665095902</v>
      </c>
      <c r="F20" s="87">
        <v>2.4759387928931837</v>
      </c>
      <c r="G20" s="87">
        <v>1.9316383904237937</v>
      </c>
      <c r="H20" s="87">
        <v>1.9572748149475052</v>
      </c>
      <c r="I20" s="87">
        <v>1.7540924088139813</v>
      </c>
      <c r="J20" s="87">
        <v>1.4731873255709378</v>
      </c>
      <c r="K20" s="87">
        <v>0.93401209749529335</v>
      </c>
      <c r="L20" s="87">
        <v>0.92368424522833059</v>
      </c>
      <c r="M20" s="87">
        <v>0.76533943863648424</v>
      </c>
      <c r="N20" s="87">
        <v>0.55225799406050202</v>
      </c>
      <c r="O20" s="87">
        <v>0.30294178650039261</v>
      </c>
      <c r="P20" s="87">
        <v>0.26425528322290925</v>
      </c>
      <c r="Q20" s="87">
        <v>0.27119303412261792</v>
      </c>
    </row>
    <row r="21" spans="1:17" x14ac:dyDescent="0.25">
      <c r="A21" s="88" t="s">
        <v>28</v>
      </c>
      <c r="B21" s="87">
        <v>51.370151889196265</v>
      </c>
      <c r="C21" s="87">
        <v>48.003634671396192</v>
      </c>
      <c r="D21" s="87">
        <v>47.921608772272954</v>
      </c>
      <c r="E21" s="87">
        <v>39.457722732623026</v>
      </c>
      <c r="F21" s="87">
        <v>18.54478116934159</v>
      </c>
      <c r="G21" s="87">
        <v>17.852377079485091</v>
      </c>
      <c r="H21" s="87">
        <v>24.771620983037558</v>
      </c>
      <c r="I21" s="87">
        <v>20.840368881802217</v>
      </c>
      <c r="J21" s="87">
        <v>20.479571751448866</v>
      </c>
      <c r="K21" s="87">
        <v>11.395513671443856</v>
      </c>
      <c r="L21" s="87">
        <v>15.330098849679743</v>
      </c>
      <c r="M21" s="87">
        <v>18.263024758815135</v>
      </c>
      <c r="N21" s="87">
        <v>16.112654358986383</v>
      </c>
      <c r="O21" s="87">
        <v>9.392432647687853</v>
      </c>
      <c r="P21" s="87">
        <v>29.742690977873348</v>
      </c>
      <c r="Q21" s="87">
        <v>8.0866255165693079</v>
      </c>
    </row>
    <row r="22" spans="1:17" x14ac:dyDescent="0.25">
      <c r="A22" s="88" t="s">
        <v>66</v>
      </c>
      <c r="B22" s="87">
        <v>1163.2678287887575</v>
      </c>
      <c r="C22" s="87">
        <v>985.97132217358774</v>
      </c>
      <c r="D22" s="87">
        <v>979.08081094263707</v>
      </c>
      <c r="E22" s="87">
        <v>934.577704305628</v>
      </c>
      <c r="F22" s="87">
        <v>923.2832461295294</v>
      </c>
      <c r="G22" s="87">
        <v>922.47435838503259</v>
      </c>
      <c r="H22" s="87">
        <v>923.06679141953646</v>
      </c>
      <c r="I22" s="87">
        <v>876.90806562327805</v>
      </c>
      <c r="J22" s="87">
        <v>800.78920819199379</v>
      </c>
      <c r="K22" s="87">
        <v>848.17626121654928</v>
      </c>
      <c r="L22" s="87">
        <v>1010.0599229220002</v>
      </c>
      <c r="M22" s="87">
        <v>1055.6059342497667</v>
      </c>
      <c r="N22" s="87">
        <v>993.81570058605962</v>
      </c>
      <c r="O22" s="87">
        <v>1070.0590872461589</v>
      </c>
      <c r="P22" s="87">
        <v>966.6891481072546</v>
      </c>
      <c r="Q22" s="87">
        <v>1148.2205102798139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11.821809776207646</v>
      </c>
      <c r="C24" s="87">
        <v>12.009520356803911</v>
      </c>
      <c r="D24" s="87">
        <v>13.34914729795808</v>
      </c>
      <c r="E24" s="87">
        <v>15.052229891617893</v>
      </c>
      <c r="F24" s="87">
        <v>17.681406839047831</v>
      </c>
      <c r="G24" s="87">
        <v>19.293584702309037</v>
      </c>
      <c r="H24" s="87">
        <v>21.498957612057325</v>
      </c>
      <c r="I24" s="87">
        <v>20.892656951100207</v>
      </c>
      <c r="J24" s="87">
        <v>21.11525658476415</v>
      </c>
      <c r="K24" s="87">
        <v>20.781740193057271</v>
      </c>
      <c r="L24" s="87">
        <v>17.921244663872841</v>
      </c>
      <c r="M24" s="87">
        <v>18.776378315592879</v>
      </c>
      <c r="N24" s="87">
        <v>18.437209112349084</v>
      </c>
      <c r="O24" s="87">
        <v>17.825690180804745</v>
      </c>
      <c r="P24" s="87">
        <v>29.409731631748759</v>
      </c>
      <c r="Q24" s="87">
        <v>34.770090005961279</v>
      </c>
    </row>
    <row r="25" spans="1:17" x14ac:dyDescent="0.25">
      <c r="A25" s="88" t="s">
        <v>22</v>
      </c>
      <c r="B25" s="87">
        <v>1639.9121945552367</v>
      </c>
      <c r="C25" s="87">
        <v>1640.1242498866375</v>
      </c>
      <c r="D25" s="87">
        <v>1708.0420528766806</v>
      </c>
      <c r="E25" s="87">
        <v>1780.4839081381465</v>
      </c>
      <c r="F25" s="87">
        <v>1900.7621775060313</v>
      </c>
      <c r="G25" s="87">
        <v>1874.7946745328823</v>
      </c>
      <c r="H25" s="87">
        <v>1491.6283553128646</v>
      </c>
      <c r="I25" s="87">
        <v>1494.7645893090373</v>
      </c>
      <c r="J25" s="87">
        <v>1516.2074562789824</v>
      </c>
      <c r="K25" s="87">
        <v>1330.4406327180411</v>
      </c>
      <c r="L25" s="87">
        <v>1427.3509920349175</v>
      </c>
      <c r="M25" s="87">
        <v>1444.4320414477825</v>
      </c>
      <c r="N25" s="87">
        <v>1388.3880272093936</v>
      </c>
      <c r="O25" s="87">
        <v>1388.1362776388548</v>
      </c>
      <c r="P25" s="87">
        <v>1381.6692851227672</v>
      </c>
      <c r="Q25" s="87">
        <v>1281.7362045521561</v>
      </c>
    </row>
    <row r="26" spans="1:17" x14ac:dyDescent="0.25">
      <c r="A26" s="86" t="s">
        <v>85</v>
      </c>
      <c r="B26" s="85">
        <f t="shared" ref="B26" si="6">SUM(B27:B36)</f>
        <v>3559.227728754312</v>
      </c>
      <c r="C26" s="85">
        <f t="shared" ref="C26:Q26" si="7">SUM(C27:C36)</f>
        <v>3623.7239140407955</v>
      </c>
      <c r="D26" s="85">
        <f t="shared" si="7"/>
        <v>3604.418567510982</v>
      </c>
      <c r="E26" s="85">
        <f t="shared" si="7"/>
        <v>3618.788397495156</v>
      </c>
      <c r="F26" s="85">
        <f t="shared" si="7"/>
        <v>3710.0394630248375</v>
      </c>
      <c r="G26" s="85">
        <f t="shared" si="7"/>
        <v>3784.4437088569184</v>
      </c>
      <c r="H26" s="85">
        <f t="shared" si="7"/>
        <v>3672.0096123273188</v>
      </c>
      <c r="I26" s="85">
        <f t="shared" si="7"/>
        <v>3786.6824797361637</v>
      </c>
      <c r="J26" s="85">
        <f t="shared" si="7"/>
        <v>3776.1397899923468</v>
      </c>
      <c r="K26" s="85">
        <f t="shared" si="7"/>
        <v>3186.7488106211786</v>
      </c>
      <c r="L26" s="85">
        <f t="shared" si="7"/>
        <v>3462.2446011202874</v>
      </c>
      <c r="M26" s="85">
        <f t="shared" si="7"/>
        <v>3534.8228936279784</v>
      </c>
      <c r="N26" s="85">
        <f t="shared" si="7"/>
        <v>3345.0924181689466</v>
      </c>
      <c r="O26" s="85">
        <f t="shared" si="7"/>
        <v>3303.8632436717621</v>
      </c>
      <c r="P26" s="85">
        <f t="shared" si="7"/>
        <v>3277.5860811328616</v>
      </c>
      <c r="Q26" s="85">
        <f t="shared" si="7"/>
        <v>3385.8600559507336</v>
      </c>
    </row>
    <row r="27" spans="1:17" x14ac:dyDescent="0.25">
      <c r="A27" s="84" t="s">
        <v>33</v>
      </c>
      <c r="B27" s="83">
        <v>357.39064590905525</v>
      </c>
      <c r="C27" s="83">
        <v>410.8106991903756</v>
      </c>
      <c r="D27" s="83">
        <v>414.09742854726517</v>
      </c>
      <c r="E27" s="83">
        <v>443.07486318776364</v>
      </c>
      <c r="F27" s="83">
        <v>485.60067182656394</v>
      </c>
      <c r="G27" s="83">
        <v>516.73100553362656</v>
      </c>
      <c r="H27" s="83">
        <v>448.77146210683162</v>
      </c>
      <c r="I27" s="83">
        <v>539.5809915771365</v>
      </c>
      <c r="J27" s="83">
        <v>457.94904096310364</v>
      </c>
      <c r="K27" s="83">
        <v>320.74857904358475</v>
      </c>
      <c r="L27" s="83">
        <v>352.02547244282624</v>
      </c>
      <c r="M27" s="83">
        <v>448.60233228892571</v>
      </c>
      <c r="N27" s="83">
        <v>500.99897302136912</v>
      </c>
      <c r="O27" s="83">
        <v>450.93946838033929</v>
      </c>
      <c r="P27" s="83">
        <v>488.14132095180025</v>
      </c>
      <c r="Q27" s="83">
        <v>538.94241292856509</v>
      </c>
    </row>
    <row r="28" spans="1:17" x14ac:dyDescent="0.25">
      <c r="A28" s="84" t="s">
        <v>47</v>
      </c>
      <c r="B28" s="83">
        <v>310.0431651008609</v>
      </c>
      <c r="C28" s="83">
        <v>295.17770208311777</v>
      </c>
      <c r="D28" s="83">
        <v>299.97418777479868</v>
      </c>
      <c r="E28" s="83">
        <v>317.46496942827133</v>
      </c>
      <c r="F28" s="83">
        <v>274.04644718152639</v>
      </c>
      <c r="G28" s="83">
        <v>249.14490856075315</v>
      </c>
      <c r="H28" s="83">
        <v>235.20975996565784</v>
      </c>
      <c r="I28" s="83">
        <v>245.02456517887634</v>
      </c>
      <c r="J28" s="83">
        <v>256.16418914223976</v>
      </c>
      <c r="K28" s="83">
        <v>267.19182377217504</v>
      </c>
      <c r="L28" s="83">
        <v>312.51764145481957</v>
      </c>
      <c r="M28" s="83">
        <v>308.18125920115153</v>
      </c>
      <c r="N28" s="83">
        <v>291.88388078041942</v>
      </c>
      <c r="O28" s="83">
        <v>288.69616712605108</v>
      </c>
      <c r="P28" s="83">
        <v>273.21735311209096</v>
      </c>
      <c r="Q28" s="83">
        <v>259.74710239305824</v>
      </c>
    </row>
    <row r="29" spans="1:17" x14ac:dyDescent="0.25">
      <c r="A29" s="84" t="s">
        <v>30</v>
      </c>
      <c r="B29" s="83">
        <v>3.3141953888338538</v>
      </c>
      <c r="C29" s="83">
        <v>2.1180944565328854</v>
      </c>
      <c r="D29" s="83">
        <v>2.2573574701268129</v>
      </c>
      <c r="E29" s="83">
        <v>1.9371802970258911</v>
      </c>
      <c r="F29" s="83">
        <v>2.4212487232147617</v>
      </c>
      <c r="G29" s="83">
        <v>2.816502458125119</v>
      </c>
      <c r="H29" s="83">
        <v>1.9397440218801765</v>
      </c>
      <c r="I29" s="83">
        <v>5.06620397578107</v>
      </c>
      <c r="J29" s="83">
        <v>5.1901608199757119</v>
      </c>
      <c r="K29" s="83">
        <v>5.0710743599189838</v>
      </c>
      <c r="L29" s="83">
        <v>5.2560201576398438</v>
      </c>
      <c r="M29" s="83">
        <v>2.6251208009232845</v>
      </c>
      <c r="N29" s="83">
        <v>2.7204339616948228</v>
      </c>
      <c r="O29" s="83">
        <v>4.7973255088409577</v>
      </c>
      <c r="P29" s="83">
        <v>5.8509974823340825</v>
      </c>
      <c r="Q29" s="83">
        <v>14.978790096206614</v>
      </c>
    </row>
    <row r="30" spans="1:17" x14ac:dyDescent="0.25">
      <c r="A30" s="84" t="s">
        <v>68</v>
      </c>
      <c r="B30" s="83">
        <v>98.725630432840489</v>
      </c>
      <c r="C30" s="83">
        <v>95.094258499956567</v>
      </c>
      <c r="D30" s="83">
        <v>92.697633323712381</v>
      </c>
      <c r="E30" s="83">
        <v>91.627756568302999</v>
      </c>
      <c r="F30" s="83">
        <v>97.931221696704625</v>
      </c>
      <c r="G30" s="83">
        <v>93.548054910255985</v>
      </c>
      <c r="H30" s="83">
        <v>98.035946718575673</v>
      </c>
      <c r="I30" s="83">
        <v>100.91969418622638</v>
      </c>
      <c r="J30" s="83">
        <v>106.67692527182541</v>
      </c>
      <c r="K30" s="83">
        <v>103.67932258074273</v>
      </c>
      <c r="L30" s="83">
        <v>88.113762846577686</v>
      </c>
      <c r="M30" s="83">
        <v>89.592495719861716</v>
      </c>
      <c r="N30" s="83">
        <v>87.004811221791584</v>
      </c>
      <c r="O30" s="83">
        <v>98.376123346827754</v>
      </c>
      <c r="P30" s="83">
        <v>101.38848700360623</v>
      </c>
      <c r="Q30" s="83">
        <v>95.594831019615555</v>
      </c>
    </row>
    <row r="31" spans="1:17" x14ac:dyDescent="0.25">
      <c r="A31" s="84" t="s">
        <v>29</v>
      </c>
      <c r="B31" s="83">
        <v>10.595891647744828</v>
      </c>
      <c r="C31" s="83">
        <v>8.6433343614000115</v>
      </c>
      <c r="D31" s="83">
        <v>4.3845005590105179</v>
      </c>
      <c r="E31" s="83">
        <v>5.133870693894397</v>
      </c>
      <c r="F31" s="83">
        <v>4.7393994242400277</v>
      </c>
      <c r="G31" s="83">
        <v>5.1154517734109497</v>
      </c>
      <c r="H31" s="83">
        <v>8.4016181208110758</v>
      </c>
      <c r="I31" s="83">
        <v>8.9553445951974844</v>
      </c>
      <c r="J31" s="83">
        <v>10.384862624293545</v>
      </c>
      <c r="K31" s="83">
        <v>6.7522617728431182</v>
      </c>
      <c r="L31" s="83">
        <v>6.3687935862324325</v>
      </c>
      <c r="M31" s="83">
        <v>7.8456978118447536</v>
      </c>
      <c r="N31" s="83">
        <v>5.9853849808343522</v>
      </c>
      <c r="O31" s="83">
        <v>1.8392862759741184</v>
      </c>
      <c r="P31" s="83">
        <v>2.0011716782382591</v>
      </c>
      <c r="Q31" s="83">
        <v>1.8736465369071644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1415.0836514681573</v>
      </c>
      <c r="C33" s="83">
        <v>1431.2143693192627</v>
      </c>
      <c r="D33" s="83">
        <v>1403.4705123148872</v>
      </c>
      <c r="E33" s="83">
        <v>1391.7150852451891</v>
      </c>
      <c r="F33" s="83">
        <v>1414.4726929247026</v>
      </c>
      <c r="G33" s="83">
        <v>1454.7138410844223</v>
      </c>
      <c r="H33" s="83">
        <v>1386.9307838834682</v>
      </c>
      <c r="I33" s="83">
        <v>1365.6691674219285</v>
      </c>
      <c r="J33" s="83">
        <v>1382.616701210256</v>
      </c>
      <c r="K33" s="83">
        <v>1164.467107008848</v>
      </c>
      <c r="L33" s="83">
        <v>1261.1615957166182</v>
      </c>
      <c r="M33" s="83">
        <v>1191.3263713865088</v>
      </c>
      <c r="N33" s="83">
        <v>1176.5201416341295</v>
      </c>
      <c r="O33" s="83">
        <v>1178.1750486823812</v>
      </c>
      <c r="P33" s="83">
        <v>1178.443123976981</v>
      </c>
      <c r="Q33" s="83">
        <v>1146.4596037781409</v>
      </c>
    </row>
    <row r="34" spans="1:17" x14ac:dyDescent="0.25">
      <c r="A34" s="84" t="s">
        <v>25</v>
      </c>
      <c r="B34" s="83">
        <v>218.46010385580155</v>
      </c>
      <c r="C34" s="83">
        <v>232.4878178009879</v>
      </c>
      <c r="D34" s="83">
        <v>232.26760674931754</v>
      </c>
      <c r="E34" s="83">
        <v>247.40617086703244</v>
      </c>
      <c r="F34" s="83">
        <v>278.79437542321398</v>
      </c>
      <c r="G34" s="83">
        <v>276.04146712724059</v>
      </c>
      <c r="H34" s="83">
        <v>283.75510841259887</v>
      </c>
      <c r="I34" s="83">
        <v>284.1663348720532</v>
      </c>
      <c r="J34" s="83">
        <v>288.90896022003227</v>
      </c>
      <c r="K34" s="83">
        <v>237.28531561317507</v>
      </c>
      <c r="L34" s="83">
        <v>260.52769412987044</v>
      </c>
      <c r="M34" s="83">
        <v>264.82778240692738</v>
      </c>
      <c r="N34" s="83">
        <v>258.70912490915708</v>
      </c>
      <c r="O34" s="83">
        <v>255.10753255584976</v>
      </c>
      <c r="P34" s="83">
        <v>254.4227762808942</v>
      </c>
      <c r="Q34" s="83">
        <v>276.35471751429014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1145.6144449510177</v>
      </c>
      <c r="C36" s="81">
        <v>1148.1776383291624</v>
      </c>
      <c r="D36" s="81">
        <v>1155.2693407718639</v>
      </c>
      <c r="E36" s="81">
        <v>1120.4285012076762</v>
      </c>
      <c r="F36" s="81">
        <v>1152.0334058246706</v>
      </c>
      <c r="G36" s="81">
        <v>1186.332477409084</v>
      </c>
      <c r="H36" s="81">
        <v>1208.9651890974949</v>
      </c>
      <c r="I36" s="81">
        <v>1237.3001779289643</v>
      </c>
      <c r="J36" s="81">
        <v>1268.2489497406202</v>
      </c>
      <c r="K36" s="81">
        <v>1081.5533264698911</v>
      </c>
      <c r="L36" s="81">
        <v>1176.2736207857031</v>
      </c>
      <c r="M36" s="81">
        <v>1221.8218340118356</v>
      </c>
      <c r="N36" s="81">
        <v>1021.2696676595505</v>
      </c>
      <c r="O36" s="81">
        <v>1025.9322917954978</v>
      </c>
      <c r="P36" s="81">
        <v>974.12085064691701</v>
      </c>
      <c r="Q36" s="81">
        <v>1051.9089516839499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0.99999999999999989</v>
      </c>
      <c r="E40" s="77">
        <f t="shared" si="8"/>
        <v>0.99999999999999989</v>
      </c>
      <c r="F40" s="77">
        <f t="shared" si="8"/>
        <v>0.99999999999999989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0.99999999999999989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8.9104870413750648E-3</v>
      </c>
      <c r="C41" s="75">
        <f t="shared" si="9"/>
        <v>8.868605699964581E-3</v>
      </c>
      <c r="D41" s="75">
        <f t="shared" si="9"/>
        <v>8.821920269108793E-3</v>
      </c>
      <c r="E41" s="75">
        <f t="shared" si="9"/>
        <v>8.6548284455978276E-3</v>
      </c>
      <c r="F41" s="75">
        <f t="shared" si="9"/>
        <v>8.5768887456017951E-3</v>
      </c>
      <c r="G41" s="75">
        <f t="shared" si="9"/>
        <v>8.538322844306492E-3</v>
      </c>
      <c r="H41" s="75">
        <f t="shared" si="9"/>
        <v>8.6235506949760843E-3</v>
      </c>
      <c r="I41" s="75">
        <f t="shared" si="9"/>
        <v>8.4768500437533475E-3</v>
      </c>
      <c r="J41" s="75">
        <f t="shared" si="9"/>
        <v>8.6353027964233449E-3</v>
      </c>
      <c r="K41" s="75">
        <f t="shared" si="9"/>
        <v>8.8446567054059413E-3</v>
      </c>
      <c r="L41" s="75">
        <f t="shared" si="9"/>
        <v>8.6994489689024828E-3</v>
      </c>
      <c r="M41" s="75">
        <f t="shared" si="9"/>
        <v>8.41432874656752E-3</v>
      </c>
      <c r="N41" s="75">
        <f t="shared" si="9"/>
        <v>8.561175455910652E-3</v>
      </c>
      <c r="O41" s="75">
        <f t="shared" si="9"/>
        <v>8.665345904769528E-3</v>
      </c>
      <c r="P41" s="75">
        <f t="shared" si="9"/>
        <v>8.7809351691013286E-3</v>
      </c>
      <c r="Q41" s="75">
        <f t="shared" si="9"/>
        <v>8.7766357265841224E-3</v>
      </c>
    </row>
    <row r="42" spans="1:17" x14ac:dyDescent="0.25">
      <c r="A42" s="76" t="s">
        <v>82</v>
      </c>
      <c r="B42" s="75">
        <f t="shared" ref="B42:Q42" si="10">IF(B7=0,0,B7/B$5)</f>
        <v>4.2035635877865889E-3</v>
      </c>
      <c r="C42" s="75">
        <f t="shared" si="10"/>
        <v>4.2431355071326105E-3</v>
      </c>
      <c r="D42" s="75">
        <f t="shared" si="10"/>
        <v>4.3060583438737044E-3</v>
      </c>
      <c r="E42" s="75">
        <f t="shared" si="10"/>
        <v>4.3264923738477621E-3</v>
      </c>
      <c r="F42" s="75">
        <f t="shared" si="10"/>
        <v>4.3418910629926854E-3</v>
      </c>
      <c r="G42" s="75">
        <f t="shared" si="10"/>
        <v>4.3392565144995633E-3</v>
      </c>
      <c r="H42" s="75">
        <f t="shared" si="10"/>
        <v>4.371097689369015E-3</v>
      </c>
      <c r="I42" s="75">
        <f t="shared" si="10"/>
        <v>4.337253170730959E-3</v>
      </c>
      <c r="J42" s="75">
        <f t="shared" si="10"/>
        <v>4.2909291706509515E-3</v>
      </c>
      <c r="K42" s="75">
        <f t="shared" si="10"/>
        <v>4.2588858735258155E-3</v>
      </c>
      <c r="L42" s="75">
        <f t="shared" si="10"/>
        <v>4.1964499507182607E-3</v>
      </c>
      <c r="M42" s="75">
        <f t="shared" si="10"/>
        <v>4.0689926727429521E-3</v>
      </c>
      <c r="N42" s="75">
        <f t="shared" si="10"/>
        <v>4.1177313667602527E-3</v>
      </c>
      <c r="O42" s="75">
        <f t="shared" si="10"/>
        <v>4.2162203827096735E-3</v>
      </c>
      <c r="P42" s="75">
        <f t="shared" si="10"/>
        <v>4.2450537404790994E-3</v>
      </c>
      <c r="Q42" s="75">
        <f t="shared" si="10"/>
        <v>4.1486267844749701E-3</v>
      </c>
    </row>
    <row r="43" spans="1:17" x14ac:dyDescent="0.25">
      <c r="A43" s="76" t="s">
        <v>81</v>
      </c>
      <c r="B43" s="75">
        <f t="shared" ref="B43:Q43" si="11">IF(B8=0,0,B8/B$5)</f>
        <v>2.5163221707801914E-2</v>
      </c>
      <c r="C43" s="75">
        <f t="shared" si="11"/>
        <v>2.505101116701058E-2</v>
      </c>
      <c r="D43" s="75">
        <f t="shared" si="11"/>
        <v>2.4780800659122047E-2</v>
      </c>
      <c r="E43" s="75">
        <f t="shared" si="11"/>
        <v>2.436658495100523E-2</v>
      </c>
      <c r="F43" s="75">
        <f t="shared" si="11"/>
        <v>2.415897512066615E-2</v>
      </c>
      <c r="G43" s="75">
        <f t="shared" si="11"/>
        <v>2.4278563301485034E-2</v>
      </c>
      <c r="H43" s="75">
        <f t="shared" si="11"/>
        <v>2.4362160750346008E-2</v>
      </c>
      <c r="I43" s="75">
        <f t="shared" si="11"/>
        <v>2.415014579621972E-2</v>
      </c>
      <c r="J43" s="75">
        <f t="shared" si="11"/>
        <v>2.4471373203889538E-2</v>
      </c>
      <c r="K43" s="75">
        <f t="shared" si="11"/>
        <v>2.4075408672249048E-2</v>
      </c>
      <c r="L43" s="75">
        <f t="shared" si="11"/>
        <v>2.3818512573788947E-2</v>
      </c>
      <c r="M43" s="75">
        <f t="shared" si="11"/>
        <v>2.3629186539991191E-2</v>
      </c>
      <c r="N43" s="75">
        <f t="shared" si="11"/>
        <v>2.3982848135566736E-2</v>
      </c>
      <c r="O43" s="75">
        <f t="shared" si="11"/>
        <v>2.3913895152156903E-2</v>
      </c>
      <c r="P43" s="75">
        <f t="shared" si="11"/>
        <v>2.4133942066866296E-2</v>
      </c>
      <c r="Q43" s="75">
        <f t="shared" si="11"/>
        <v>2.4309528730376968E-2</v>
      </c>
    </row>
    <row r="44" spans="1:17" x14ac:dyDescent="0.25">
      <c r="A44" s="76" t="s">
        <v>80</v>
      </c>
      <c r="B44" s="75">
        <f t="shared" ref="B44:Q44" si="12">IF(B9=0,0,B9/B$5)</f>
        <v>1.7952491958424268E-2</v>
      </c>
      <c r="C44" s="75">
        <f t="shared" si="12"/>
        <v>1.7908363220971318E-2</v>
      </c>
      <c r="D44" s="75">
        <f t="shared" si="12"/>
        <v>1.8117142611166103E-2</v>
      </c>
      <c r="E44" s="75">
        <f t="shared" si="12"/>
        <v>1.8076567440341557E-2</v>
      </c>
      <c r="F44" s="75">
        <f t="shared" si="12"/>
        <v>1.808812252026229E-2</v>
      </c>
      <c r="G44" s="75">
        <f t="shared" si="12"/>
        <v>1.8067105836174487E-2</v>
      </c>
      <c r="H44" s="75">
        <f t="shared" si="12"/>
        <v>1.8272950976548477E-2</v>
      </c>
      <c r="I44" s="75">
        <f t="shared" si="12"/>
        <v>1.8088398769656695E-2</v>
      </c>
      <c r="J44" s="75">
        <f t="shared" si="12"/>
        <v>1.7900119072062841E-2</v>
      </c>
      <c r="K44" s="75">
        <f t="shared" si="12"/>
        <v>1.7422576610219506E-2</v>
      </c>
      <c r="L44" s="75">
        <f t="shared" si="12"/>
        <v>1.7037944787248696E-2</v>
      </c>
      <c r="M44" s="75">
        <f t="shared" si="12"/>
        <v>1.6626552411923574E-2</v>
      </c>
      <c r="N44" s="75">
        <f t="shared" si="12"/>
        <v>1.6778703508919846E-2</v>
      </c>
      <c r="O44" s="75">
        <f t="shared" si="12"/>
        <v>1.7229180756672863E-2</v>
      </c>
      <c r="P44" s="75">
        <f t="shared" si="12"/>
        <v>1.7515478881073999E-2</v>
      </c>
      <c r="Q44" s="75">
        <f t="shared" si="12"/>
        <v>1.7012005365630366E-2</v>
      </c>
    </row>
    <row r="45" spans="1:17" x14ac:dyDescent="0.25">
      <c r="A45" s="76" t="s">
        <v>79</v>
      </c>
      <c r="B45" s="75">
        <f t="shared" ref="B45:Q45" si="13">IF(B10=0,0,B10/B$5)</f>
        <v>2.9683507756437726E-2</v>
      </c>
      <c r="C45" s="75">
        <f t="shared" si="13"/>
        <v>2.9588112284388512E-2</v>
      </c>
      <c r="D45" s="75">
        <f t="shared" si="13"/>
        <v>2.9769732235799613E-2</v>
      </c>
      <c r="E45" s="75">
        <f t="shared" si="13"/>
        <v>2.9499763279367926E-2</v>
      </c>
      <c r="F45" s="75">
        <f t="shared" si="13"/>
        <v>2.9308968394177293E-2</v>
      </c>
      <c r="G45" s="75">
        <f t="shared" si="13"/>
        <v>2.9151913228682443E-2</v>
      </c>
      <c r="H45" s="75">
        <f t="shared" si="13"/>
        <v>2.936426643195314E-2</v>
      </c>
      <c r="I45" s="75">
        <f t="shared" si="13"/>
        <v>2.917638880754999E-2</v>
      </c>
      <c r="J45" s="75">
        <f t="shared" si="13"/>
        <v>2.9377883732669273E-2</v>
      </c>
      <c r="K45" s="75">
        <f t="shared" si="13"/>
        <v>3.0236664499995097E-2</v>
      </c>
      <c r="L45" s="75">
        <f t="shared" si="13"/>
        <v>2.9638600699229661E-2</v>
      </c>
      <c r="M45" s="75">
        <f t="shared" si="13"/>
        <v>2.8980895000867743E-2</v>
      </c>
      <c r="N45" s="75">
        <f t="shared" si="13"/>
        <v>2.9311029422188096E-2</v>
      </c>
      <c r="O45" s="75">
        <f t="shared" si="13"/>
        <v>2.9791180902711149E-2</v>
      </c>
      <c r="P45" s="75">
        <f t="shared" si="13"/>
        <v>2.9778469104834716E-2</v>
      </c>
      <c r="Q45" s="75">
        <f t="shared" si="13"/>
        <v>2.9356987816999958E-2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0.468842449745904</v>
      </c>
      <c r="C46" s="73">
        <f t="shared" si="14"/>
        <v>0.46071070301852662</v>
      </c>
      <c r="D46" s="73">
        <f t="shared" si="14"/>
        <v>0.47531779275400682</v>
      </c>
      <c r="E46" s="73">
        <f t="shared" si="14"/>
        <v>0.48153728294919396</v>
      </c>
      <c r="F46" s="73">
        <f t="shared" si="14"/>
        <v>0.47922379664429016</v>
      </c>
      <c r="G46" s="73">
        <f t="shared" si="14"/>
        <v>0.46849231120558549</v>
      </c>
      <c r="H46" s="73">
        <f t="shared" si="14"/>
        <v>0.46709927474817697</v>
      </c>
      <c r="I46" s="73">
        <f t="shared" si="14"/>
        <v>0.46407466531252223</v>
      </c>
      <c r="J46" s="73">
        <f t="shared" si="14"/>
        <v>0.4514024176378218</v>
      </c>
      <c r="K46" s="73">
        <f t="shared" si="14"/>
        <v>0.47811186150164969</v>
      </c>
      <c r="L46" s="73">
        <f t="shared" si="14"/>
        <v>0.48542721106801073</v>
      </c>
      <c r="M46" s="73">
        <f t="shared" si="14"/>
        <v>0.47992731696761304</v>
      </c>
      <c r="N46" s="73">
        <f t="shared" si="14"/>
        <v>0.49005091976739212</v>
      </c>
      <c r="O46" s="73">
        <f t="shared" si="14"/>
        <v>0.48877742081889386</v>
      </c>
      <c r="P46" s="73">
        <f t="shared" si="14"/>
        <v>0.48738718875834025</v>
      </c>
      <c r="Q46" s="73">
        <f t="shared" si="14"/>
        <v>0.48277840480874779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0.44524427820227047</v>
      </c>
      <c r="C47" s="71">
        <f t="shared" si="15"/>
        <v>0.45363006910200576</v>
      </c>
      <c r="D47" s="71">
        <f t="shared" si="15"/>
        <v>0.43888655312692282</v>
      </c>
      <c r="E47" s="71">
        <f t="shared" si="15"/>
        <v>0.43353848056064559</v>
      </c>
      <c r="F47" s="71">
        <f t="shared" si="15"/>
        <v>0.43630135751200949</v>
      </c>
      <c r="G47" s="71">
        <f t="shared" si="15"/>
        <v>0.44713252706926648</v>
      </c>
      <c r="H47" s="71">
        <f t="shared" si="15"/>
        <v>0.44790669870863037</v>
      </c>
      <c r="I47" s="71">
        <f t="shared" si="15"/>
        <v>0.45169629809956707</v>
      </c>
      <c r="J47" s="71">
        <f t="shared" si="15"/>
        <v>0.46392197438648225</v>
      </c>
      <c r="K47" s="71">
        <f t="shared" si="15"/>
        <v>0.43704994613695486</v>
      </c>
      <c r="L47" s="71">
        <f t="shared" si="15"/>
        <v>0.43118183195210125</v>
      </c>
      <c r="M47" s="71">
        <f t="shared" si="15"/>
        <v>0.43835272766029398</v>
      </c>
      <c r="N47" s="71">
        <f t="shared" si="15"/>
        <v>0.42719759234326232</v>
      </c>
      <c r="O47" s="71">
        <f t="shared" si="15"/>
        <v>0.427406756082086</v>
      </c>
      <c r="P47" s="71">
        <f t="shared" si="15"/>
        <v>0.42815893227930424</v>
      </c>
      <c r="Q47" s="71">
        <f t="shared" si="15"/>
        <v>0.43361781076718581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NL: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35998.353763873158</v>
      </c>
      <c r="C5" s="96">
        <f t="shared" ref="C5:Q5" si="1">SUM(C6:C10,C15,C26,C37)</f>
        <v>35748.826881000874</v>
      </c>
      <c r="D5" s="96">
        <f t="shared" si="1"/>
        <v>36091.372584281024</v>
      </c>
      <c r="E5" s="96">
        <f t="shared" si="1"/>
        <v>36608.617282326515</v>
      </c>
      <c r="F5" s="96">
        <f t="shared" si="1"/>
        <v>36982.227530954806</v>
      </c>
      <c r="G5" s="96">
        <f t="shared" si="1"/>
        <v>36445.614005969815</v>
      </c>
      <c r="H5" s="96">
        <f t="shared" si="1"/>
        <v>36321.279674540274</v>
      </c>
      <c r="I5" s="96">
        <f t="shared" si="1"/>
        <v>37279.409682239915</v>
      </c>
      <c r="J5" s="96">
        <f t="shared" si="1"/>
        <v>35465.219622376782</v>
      </c>
      <c r="K5" s="96">
        <f t="shared" si="1"/>
        <v>31892.659268348285</v>
      </c>
      <c r="L5" s="96">
        <f t="shared" si="1"/>
        <v>34544.648806407022</v>
      </c>
      <c r="M5" s="96">
        <f t="shared" si="1"/>
        <v>34636.382374045068</v>
      </c>
      <c r="N5" s="96">
        <f t="shared" si="1"/>
        <v>34069.016923280462</v>
      </c>
      <c r="O5" s="96">
        <f t="shared" si="1"/>
        <v>33258.663762064156</v>
      </c>
      <c r="P5" s="96">
        <f t="shared" si="1"/>
        <v>32743.155578946305</v>
      </c>
      <c r="Q5" s="96">
        <f t="shared" si="1"/>
        <v>33182.371793899627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361.51961577507501</v>
      </c>
      <c r="C10" s="93">
        <f t="shared" ref="C10:Q10" si="3">SUM(C11:C14)</f>
        <v>358.43453218283241</v>
      </c>
      <c r="D10" s="93">
        <f t="shared" si="3"/>
        <v>350.90521520730317</v>
      </c>
      <c r="E10" s="93">
        <f t="shared" si="3"/>
        <v>345.58163878003592</v>
      </c>
      <c r="F10" s="93">
        <f t="shared" si="3"/>
        <v>347.32055842008884</v>
      </c>
      <c r="G10" s="93">
        <f t="shared" si="3"/>
        <v>347.78687298868908</v>
      </c>
      <c r="H10" s="93">
        <f t="shared" si="3"/>
        <v>342.91395930310563</v>
      </c>
      <c r="I10" s="93">
        <f t="shared" si="3"/>
        <v>330.42463514529777</v>
      </c>
      <c r="J10" s="93">
        <f t="shared" si="3"/>
        <v>312.38941173912167</v>
      </c>
      <c r="K10" s="93">
        <f t="shared" si="3"/>
        <v>287.66389235321077</v>
      </c>
      <c r="L10" s="93">
        <f t="shared" si="3"/>
        <v>303.15930671678234</v>
      </c>
      <c r="M10" s="93">
        <f t="shared" si="3"/>
        <v>292.70624917008251</v>
      </c>
      <c r="N10" s="93">
        <f t="shared" si="3"/>
        <v>291.01613606141615</v>
      </c>
      <c r="O10" s="93">
        <f t="shared" si="3"/>
        <v>285.33461700805032</v>
      </c>
      <c r="P10" s="93">
        <f t="shared" si="3"/>
        <v>282.11806567706674</v>
      </c>
      <c r="Q10" s="93">
        <f t="shared" si="3"/>
        <v>272.29472970308319</v>
      </c>
    </row>
    <row r="11" spans="1:17" x14ac:dyDescent="0.25">
      <c r="A11" s="92" t="s">
        <v>68</v>
      </c>
      <c r="B11" s="91">
        <v>61.213863281406745</v>
      </c>
      <c r="C11" s="91">
        <v>60.26962397904073</v>
      </c>
      <c r="D11" s="91">
        <v>47.346511603303185</v>
      </c>
      <c r="E11" s="91">
        <v>44.010630478587473</v>
      </c>
      <c r="F11" s="91">
        <v>44.052006184194212</v>
      </c>
      <c r="G11" s="91">
        <v>49.02996933303109</v>
      </c>
      <c r="H11" s="91">
        <v>51.87881165006258</v>
      </c>
      <c r="I11" s="91">
        <v>39.981829235524273</v>
      </c>
      <c r="J11" s="91">
        <v>34.826237792626358</v>
      </c>
      <c r="K11" s="91">
        <v>29.989337225651003</v>
      </c>
      <c r="L11" s="91">
        <v>32.542732548081126</v>
      </c>
      <c r="M11" s="91">
        <v>34.301125379495801</v>
      </c>
      <c r="N11" s="91">
        <v>37.980664606097491</v>
      </c>
      <c r="O11" s="91">
        <v>32.068655183056265</v>
      </c>
      <c r="P11" s="91">
        <v>35.378743955443618</v>
      </c>
      <c r="Q11" s="91">
        <v>31.99918362215454</v>
      </c>
    </row>
    <row r="12" spans="1:17" x14ac:dyDescent="0.25">
      <c r="A12" s="92" t="s">
        <v>66</v>
      </c>
      <c r="B12" s="91">
        <v>300.30575249366825</v>
      </c>
      <c r="C12" s="91">
        <v>298.1649082037917</v>
      </c>
      <c r="D12" s="91">
        <v>303.55870360399996</v>
      </c>
      <c r="E12" s="91">
        <v>301.57100830144844</v>
      </c>
      <c r="F12" s="91">
        <v>303.26855223589462</v>
      </c>
      <c r="G12" s="91">
        <v>298.75690365565799</v>
      </c>
      <c r="H12" s="91">
        <v>291.03514765304305</v>
      </c>
      <c r="I12" s="91">
        <v>290.44280590977348</v>
      </c>
      <c r="J12" s="91">
        <v>277.56317394649528</v>
      </c>
      <c r="K12" s="91">
        <v>257.67455512755976</v>
      </c>
      <c r="L12" s="91">
        <v>270.61657416870122</v>
      </c>
      <c r="M12" s="91">
        <v>258.40512379058674</v>
      </c>
      <c r="N12" s="91">
        <v>253.03547145531866</v>
      </c>
      <c r="O12" s="91">
        <v>253.26596182499406</v>
      </c>
      <c r="P12" s="91">
        <v>246.7393217216231</v>
      </c>
      <c r="Q12" s="91">
        <v>240.29554608092866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10073.089334622409</v>
      </c>
      <c r="C15" s="85">
        <f t="shared" ref="C15:Q15" si="5">SUM(C16:C25)</f>
        <v>9744.0057000074121</v>
      </c>
      <c r="D15" s="85">
        <f t="shared" si="5"/>
        <v>10402.789181550477</v>
      </c>
      <c r="E15" s="85">
        <f t="shared" si="5"/>
        <v>10520.259154543081</v>
      </c>
      <c r="F15" s="85">
        <f t="shared" si="5"/>
        <v>10105.220280803631</v>
      </c>
      <c r="G15" s="85">
        <f t="shared" si="5"/>
        <v>9580.7657309018141</v>
      </c>
      <c r="H15" s="85">
        <f t="shared" si="5"/>
        <v>10729.581251603628</v>
      </c>
      <c r="I15" s="85">
        <f t="shared" si="5"/>
        <v>11007.50498462143</v>
      </c>
      <c r="J15" s="85">
        <f t="shared" si="5"/>
        <v>9739.7433511155541</v>
      </c>
      <c r="K15" s="85">
        <f t="shared" si="5"/>
        <v>9622.2644712349538</v>
      </c>
      <c r="L15" s="85">
        <f t="shared" si="5"/>
        <v>10607.505450856803</v>
      </c>
      <c r="M15" s="85">
        <f t="shared" si="5"/>
        <v>10321.00028221687</v>
      </c>
      <c r="N15" s="85">
        <f t="shared" si="5"/>
        <v>10376.68542132736</v>
      </c>
      <c r="O15" s="85">
        <f t="shared" si="5"/>
        <v>9994.5539188363582</v>
      </c>
      <c r="P15" s="85">
        <f t="shared" si="5"/>
        <v>9740.1769694082941</v>
      </c>
      <c r="Q15" s="85">
        <f t="shared" si="5"/>
        <v>9961.9599703633867</v>
      </c>
    </row>
    <row r="16" spans="1:17" x14ac:dyDescent="0.25">
      <c r="A16" s="88" t="s">
        <v>33</v>
      </c>
      <c r="B16" s="87">
        <v>258.95182931807705</v>
      </c>
      <c r="C16" s="87">
        <v>256.16927861893237</v>
      </c>
      <c r="D16" s="87">
        <v>271.10850379570968</v>
      </c>
      <c r="E16" s="87">
        <v>236.84070445264589</v>
      </c>
      <c r="F16" s="87">
        <v>217.01668435236203</v>
      </c>
      <c r="G16" s="87">
        <v>235.57993921982845</v>
      </c>
      <c r="H16" s="87">
        <v>250.54013364661367</v>
      </c>
      <c r="I16" s="87">
        <v>405.11798342213717</v>
      </c>
      <c r="J16" s="87">
        <v>354.98358308986434</v>
      </c>
      <c r="K16" s="87">
        <v>324.6336271446246</v>
      </c>
      <c r="L16" s="87">
        <v>267.73335366657352</v>
      </c>
      <c r="M16" s="87">
        <v>283.33390336446848</v>
      </c>
      <c r="N16" s="87">
        <v>299.06374699637144</v>
      </c>
      <c r="O16" s="87">
        <v>270.73818197669249</v>
      </c>
      <c r="P16" s="87">
        <v>233.5699383724868</v>
      </c>
      <c r="Q16" s="87">
        <v>231.34477259456099</v>
      </c>
    </row>
    <row r="17" spans="1:17" x14ac:dyDescent="0.25">
      <c r="A17" s="88" t="s">
        <v>31</v>
      </c>
      <c r="B17" s="87">
        <v>3983.0252530248868</v>
      </c>
      <c r="C17" s="87">
        <v>4516.6107956313608</v>
      </c>
      <c r="D17" s="87">
        <v>5261.2184380953613</v>
      </c>
      <c r="E17" s="87">
        <v>5656.8826137599999</v>
      </c>
      <c r="F17" s="87">
        <v>5482.5991175485442</v>
      </c>
      <c r="G17" s="87">
        <v>5013.9071999999915</v>
      </c>
      <c r="H17" s="87">
        <v>6078.7580733043205</v>
      </c>
      <c r="I17" s="87">
        <v>6469.1932077434885</v>
      </c>
      <c r="J17" s="87">
        <v>5581.3996339200003</v>
      </c>
      <c r="K17" s="87">
        <v>5430.433674240001</v>
      </c>
      <c r="L17" s="87">
        <v>5862.5647321017523</v>
      </c>
      <c r="M17" s="87">
        <v>5341.9205543577855</v>
      </c>
      <c r="N17" s="87">
        <v>5685.5807999999988</v>
      </c>
      <c r="O17" s="87">
        <v>5185.7280000000101</v>
      </c>
      <c r="P17" s="87">
        <v>5313.3120000000017</v>
      </c>
      <c r="Q17" s="87">
        <v>5032.1500576056942</v>
      </c>
    </row>
    <row r="18" spans="1:17" x14ac:dyDescent="0.25">
      <c r="A18" s="88" t="s">
        <v>30</v>
      </c>
      <c r="B18" s="87">
        <v>2.9622742666339357</v>
      </c>
      <c r="C18" s="87">
        <v>2.9880431747854308</v>
      </c>
      <c r="D18" s="87">
        <v>2.9755655687070091</v>
      </c>
      <c r="E18" s="87">
        <v>2.9774056641609867</v>
      </c>
      <c r="F18" s="87">
        <v>9.22555704029282E-2</v>
      </c>
      <c r="G18" s="87">
        <v>8.6772997565778165E-2</v>
      </c>
      <c r="H18" s="87">
        <v>2.8794542410440007</v>
      </c>
      <c r="I18" s="87">
        <v>3.0477603571221246</v>
      </c>
      <c r="J18" s="87">
        <v>3.0540915520225003</v>
      </c>
      <c r="K18" s="87">
        <v>0.29025239872994646</v>
      </c>
      <c r="L18" s="87">
        <v>0</v>
      </c>
      <c r="M18" s="87">
        <v>2.8525907840696707</v>
      </c>
      <c r="N18" s="87">
        <v>6.0069187384215213E-13</v>
      </c>
      <c r="O18" s="87">
        <v>2.346452632195906E-15</v>
      </c>
      <c r="P18" s="87">
        <v>1.8771621057567248E-14</v>
      </c>
      <c r="Q18" s="87">
        <v>0</v>
      </c>
    </row>
    <row r="19" spans="1:17" x14ac:dyDescent="0.25">
      <c r="A19" s="88" t="s">
        <v>68</v>
      </c>
      <c r="B19" s="87">
        <v>64.972792083231411</v>
      </c>
      <c r="C19" s="87">
        <v>47.131514925047632</v>
      </c>
      <c r="D19" s="87">
        <v>20.157250438489228</v>
      </c>
      <c r="E19" s="87">
        <v>14.018649277614145</v>
      </c>
      <c r="F19" s="87">
        <v>11.460805021211995</v>
      </c>
      <c r="G19" s="87">
        <v>36.36878272902095</v>
      </c>
      <c r="H19" s="87">
        <v>54.698156032708717</v>
      </c>
      <c r="I19" s="87">
        <v>43.753880738035257</v>
      </c>
      <c r="J19" s="87">
        <v>13.907066285566115</v>
      </c>
      <c r="K19" s="87">
        <v>8.029415001484967</v>
      </c>
      <c r="L19" s="87">
        <v>5.6970470346839663</v>
      </c>
      <c r="M19" s="87">
        <v>12.053405964259927</v>
      </c>
      <c r="N19" s="87">
        <v>31.292441374407773</v>
      </c>
      <c r="O19" s="87">
        <v>11.890934005587347</v>
      </c>
      <c r="P19" s="87">
        <v>15.995499994402607</v>
      </c>
      <c r="Q19" s="87">
        <v>20.073020346441663</v>
      </c>
    </row>
    <row r="20" spans="1:17" x14ac:dyDescent="0.25">
      <c r="A20" s="88" t="s">
        <v>29</v>
      </c>
      <c r="B20" s="87">
        <v>44.482952065908911</v>
      </c>
      <c r="C20" s="87">
        <v>73.897044321713949</v>
      </c>
      <c r="D20" s="87">
        <v>14.78779176149277</v>
      </c>
      <c r="E20" s="87">
        <v>34.341813861966457</v>
      </c>
      <c r="F20" s="87">
        <v>24.785841189646792</v>
      </c>
      <c r="G20" s="87">
        <v>18.911341457396315</v>
      </c>
      <c r="H20" s="87">
        <v>13.743761063798761</v>
      </c>
      <c r="I20" s="87">
        <v>13.361054950099575</v>
      </c>
      <c r="J20" s="87">
        <v>12.559167448528505</v>
      </c>
      <c r="K20" s="87">
        <v>7.5067329253071238</v>
      </c>
      <c r="L20" s="87">
        <v>7.1411656754299022</v>
      </c>
      <c r="M20" s="87">
        <v>5.9169740714724712</v>
      </c>
      <c r="N20" s="87">
        <v>4.2696038733363331</v>
      </c>
      <c r="O20" s="87">
        <v>2.3420963371257297</v>
      </c>
      <c r="P20" s="87">
        <v>2.0430041627872155</v>
      </c>
      <c r="Q20" s="87">
        <v>2.0966411375928602</v>
      </c>
    </row>
    <row r="21" spans="1:17" x14ac:dyDescent="0.25">
      <c r="A21" s="88" t="s">
        <v>28</v>
      </c>
      <c r="B21" s="87">
        <v>334.56720545423235</v>
      </c>
      <c r="C21" s="87">
        <v>311.21455247744518</v>
      </c>
      <c r="D21" s="87">
        <v>308.06775175525189</v>
      </c>
      <c r="E21" s="87">
        <v>249.6324903709322</v>
      </c>
      <c r="F21" s="87">
        <v>117.23294276924349</v>
      </c>
      <c r="G21" s="87">
        <v>111.41629966341992</v>
      </c>
      <c r="H21" s="87">
        <v>222.72132668439551</v>
      </c>
      <c r="I21" s="87">
        <v>128.89414963663236</v>
      </c>
      <c r="J21" s="87">
        <v>139.94252299058348</v>
      </c>
      <c r="K21" s="87">
        <v>67.948445249243775</v>
      </c>
      <c r="L21" s="87">
        <v>87.960185994984272</v>
      </c>
      <c r="M21" s="87">
        <v>102.61990020372274</v>
      </c>
      <c r="N21" s="87">
        <v>90.892049289082323</v>
      </c>
      <c r="O21" s="87">
        <v>52.776060576203129</v>
      </c>
      <c r="P21" s="87">
        <v>167.12412211270293</v>
      </c>
      <c r="Q21" s="87">
        <v>43.98006847315213</v>
      </c>
    </row>
    <row r="22" spans="1:17" x14ac:dyDescent="0.25">
      <c r="A22" s="88" t="s">
        <v>66</v>
      </c>
      <c r="B22" s="87">
        <v>5384.1270284094398</v>
      </c>
      <c r="C22" s="87">
        <v>4535.9944708581261</v>
      </c>
      <c r="D22" s="87">
        <v>4524.4738801354661</v>
      </c>
      <c r="E22" s="87">
        <v>4325.565477155762</v>
      </c>
      <c r="F22" s="87">
        <v>4252.0326343522183</v>
      </c>
      <c r="G22" s="87">
        <v>4164.495394834591</v>
      </c>
      <c r="H22" s="87">
        <v>4106.240346630746</v>
      </c>
      <c r="I22" s="87">
        <v>3944.136947773914</v>
      </c>
      <c r="J22" s="87">
        <v>3633.8972858289876</v>
      </c>
      <c r="K22" s="87">
        <v>3783.4223242755634</v>
      </c>
      <c r="L22" s="87">
        <v>4376.4089663833774</v>
      </c>
      <c r="M22" s="87">
        <v>4572.3029534710913</v>
      </c>
      <c r="N22" s="87">
        <v>4265.5867797941628</v>
      </c>
      <c r="O22" s="87">
        <v>4471.07864594074</v>
      </c>
      <c r="P22" s="87">
        <v>4008.1324047659132</v>
      </c>
      <c r="Q22" s="87">
        <v>4632.3154102059443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18182.60198942884</v>
      </c>
      <c r="C26" s="85">
        <f t="shared" ref="C26:Q26" si="7">SUM(C27:C36)</f>
        <v>18833.33732231678</v>
      </c>
      <c r="D26" s="85">
        <f t="shared" si="7"/>
        <v>18736.198687673685</v>
      </c>
      <c r="E26" s="85">
        <f t="shared" si="7"/>
        <v>19206.551445979574</v>
      </c>
      <c r="F26" s="85">
        <f t="shared" si="7"/>
        <v>19619.087262228619</v>
      </c>
      <c r="G26" s="85">
        <f t="shared" si="7"/>
        <v>19531.630053444067</v>
      </c>
      <c r="H26" s="85">
        <f t="shared" si="7"/>
        <v>18484.563554855209</v>
      </c>
      <c r="I26" s="85">
        <f t="shared" si="7"/>
        <v>19129.450585760653</v>
      </c>
      <c r="J26" s="85">
        <f t="shared" si="7"/>
        <v>18796.550119590887</v>
      </c>
      <c r="K26" s="85">
        <f t="shared" si="7"/>
        <v>15792.477457577148</v>
      </c>
      <c r="L26" s="85">
        <f t="shared" si="7"/>
        <v>16923.404499701701</v>
      </c>
      <c r="M26" s="85">
        <f t="shared" si="7"/>
        <v>17127.976899612648</v>
      </c>
      <c r="N26" s="85">
        <f t="shared" si="7"/>
        <v>17215.701341173481</v>
      </c>
      <c r="O26" s="85">
        <f t="shared" si="7"/>
        <v>16771.336977991839</v>
      </c>
      <c r="P26" s="85">
        <f t="shared" si="7"/>
        <v>16802.760451543199</v>
      </c>
      <c r="Q26" s="85">
        <f t="shared" si="7"/>
        <v>16638.85038825413</v>
      </c>
    </row>
    <row r="27" spans="1:17" x14ac:dyDescent="0.25">
      <c r="A27" s="84" t="s">
        <v>33</v>
      </c>
      <c r="B27" s="83">
        <v>2959.5602568577924</v>
      </c>
      <c r="C27" s="83">
        <v>3402.2220606836881</v>
      </c>
      <c r="D27" s="83">
        <v>3433.5999483241176</v>
      </c>
      <c r="E27" s="83">
        <v>3673.5649102464508</v>
      </c>
      <c r="F27" s="83">
        <v>4026.5097087793411</v>
      </c>
      <c r="G27" s="83">
        <v>4163.5094415922695</v>
      </c>
      <c r="H27" s="83">
        <v>3620.6950916419805</v>
      </c>
      <c r="I27" s="83">
        <v>4386.0431260556434</v>
      </c>
      <c r="J27" s="83">
        <v>3723.8152177510542</v>
      </c>
      <c r="K27" s="83">
        <v>2615.1267097267832</v>
      </c>
      <c r="L27" s="83">
        <v>2909.9401982787381</v>
      </c>
      <c r="M27" s="83">
        <v>3590.3520277401581</v>
      </c>
      <c r="N27" s="83">
        <v>4007.5173057655879</v>
      </c>
      <c r="O27" s="83">
        <v>3562.2353579364412</v>
      </c>
      <c r="P27" s="83">
        <v>3871.2559171049152</v>
      </c>
      <c r="Q27" s="83">
        <v>4135.0938422710778</v>
      </c>
    </row>
    <row r="28" spans="1:17" x14ac:dyDescent="0.25">
      <c r="A28" s="84" t="s">
        <v>47</v>
      </c>
      <c r="B28" s="83">
        <v>2544.3590668087809</v>
      </c>
      <c r="C28" s="83">
        <v>2415.5677754841599</v>
      </c>
      <c r="D28" s="83">
        <v>2454.8195082222001</v>
      </c>
      <c r="E28" s="83">
        <v>2578.3088581187999</v>
      </c>
      <c r="F28" s="83">
        <v>2225.6829897692401</v>
      </c>
      <c r="G28" s="83">
        <v>1978.244567292081</v>
      </c>
      <c r="H28" s="83">
        <v>1867.597586136</v>
      </c>
      <c r="I28" s="83">
        <v>1945.52847866052</v>
      </c>
      <c r="J28" s="83">
        <v>2033.9786128193998</v>
      </c>
      <c r="K28" s="83">
        <v>2121.5395363910402</v>
      </c>
      <c r="L28" s="83">
        <v>2481.4327130436877</v>
      </c>
      <c r="M28" s="83">
        <v>2384.72867328235</v>
      </c>
      <c r="N28" s="83">
        <v>2258.6183909115275</v>
      </c>
      <c r="O28" s="83">
        <v>2233.9516341674903</v>
      </c>
      <c r="P28" s="83">
        <v>2114.1754618487112</v>
      </c>
      <c r="Q28" s="83">
        <v>1940.3417027480875</v>
      </c>
    </row>
    <row r="29" spans="1:17" x14ac:dyDescent="0.25">
      <c r="A29" s="84" t="s">
        <v>30</v>
      </c>
      <c r="B29" s="83">
        <v>22.719345298313613</v>
      </c>
      <c r="C29" s="83">
        <v>17.087400940874428</v>
      </c>
      <c r="D29" s="83">
        <v>17.100142734033081</v>
      </c>
      <c r="E29" s="83">
        <v>14.194305417802948</v>
      </c>
      <c r="F29" s="83">
        <v>17.077474108460905</v>
      </c>
      <c r="G29" s="83">
        <v>19.853312852274421</v>
      </c>
      <c r="H29" s="83">
        <v>14.292705958956004</v>
      </c>
      <c r="I29" s="83">
        <v>33.940015965357929</v>
      </c>
      <c r="J29" s="83">
        <v>33.934635843945408</v>
      </c>
      <c r="K29" s="83">
        <v>31.147930865146051</v>
      </c>
      <c r="L29" s="83">
        <v>37.101922351739141</v>
      </c>
      <c r="M29" s="83">
        <v>19.989383467919527</v>
      </c>
      <c r="N29" s="83">
        <v>19.940937979424469</v>
      </c>
      <c r="O29" s="83">
        <v>31.360747149887828</v>
      </c>
      <c r="P29" s="83">
        <v>39.939492989721543</v>
      </c>
      <c r="Q29" s="83">
        <v>99.817210802972156</v>
      </c>
    </row>
    <row r="30" spans="1:17" x14ac:dyDescent="0.25">
      <c r="A30" s="84" t="s">
        <v>68</v>
      </c>
      <c r="B30" s="83">
        <v>1427.3848788310975</v>
      </c>
      <c r="C30" s="83">
        <v>1379.59058079839</v>
      </c>
      <c r="D30" s="83">
        <v>1346.9068698346846</v>
      </c>
      <c r="E30" s="83">
        <v>1324.6670000340278</v>
      </c>
      <c r="F30" s="83">
        <v>1380.9398237129367</v>
      </c>
      <c r="G30" s="83">
        <v>1313.1040572623951</v>
      </c>
      <c r="H30" s="83">
        <v>1323.6355861579991</v>
      </c>
      <c r="I30" s="83">
        <v>1336.8827998733409</v>
      </c>
      <c r="J30" s="83">
        <v>1387.6954422153901</v>
      </c>
      <c r="K30" s="83">
        <v>1350.9424279910563</v>
      </c>
      <c r="L30" s="83">
        <v>1160.923776417977</v>
      </c>
      <c r="M30" s="83">
        <v>1235.119223367562</v>
      </c>
      <c r="N30" s="83">
        <v>1152.0543358144328</v>
      </c>
      <c r="O30" s="83">
        <v>1310.2954013690078</v>
      </c>
      <c r="P30" s="83">
        <v>1353.4911917460431</v>
      </c>
      <c r="Q30" s="83">
        <v>1257.8643869594232</v>
      </c>
    </row>
    <row r="31" spans="1:17" x14ac:dyDescent="0.25">
      <c r="A31" s="84" t="s">
        <v>29</v>
      </c>
      <c r="B31" s="83">
        <v>76.26095058345085</v>
      </c>
      <c r="C31" s="83">
        <v>62.207968571598101</v>
      </c>
      <c r="D31" s="83">
        <v>31.556209857523264</v>
      </c>
      <c r="E31" s="83">
        <v>36.949590681425555</v>
      </c>
      <c r="F31" s="83">
        <v>34.110494642905223</v>
      </c>
      <c r="G31" s="83">
        <v>36.817025680622841</v>
      </c>
      <c r="H31" s="83">
        <v>60.468283900257234</v>
      </c>
      <c r="I31" s="83">
        <v>64.095235072972429</v>
      </c>
      <c r="J31" s="83">
        <v>74.178509323495533</v>
      </c>
      <c r="K31" s="83">
        <v>48.231038868036904</v>
      </c>
      <c r="L31" s="83">
        <v>45.491946452002203</v>
      </c>
      <c r="M31" s="83">
        <v>49.810700515655185</v>
      </c>
      <c r="N31" s="83">
        <v>35.978621399382732</v>
      </c>
      <c r="O31" s="83">
        <v>13.13792190681048</v>
      </c>
      <c r="P31" s="83">
        <v>13.437436224798917</v>
      </c>
      <c r="Q31" s="83">
        <v>13.383355383226165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8320.8268748426144</v>
      </c>
      <c r="C33" s="83">
        <v>8445.4404075180682</v>
      </c>
      <c r="D33" s="83">
        <v>8290.2860335011246</v>
      </c>
      <c r="E33" s="83">
        <v>8242.1513040410682</v>
      </c>
      <c r="F33" s="83">
        <v>8356.7097475573355</v>
      </c>
      <c r="G33" s="83">
        <v>8492.2972487644238</v>
      </c>
      <c r="H33" s="83">
        <v>8006.2329452200156</v>
      </c>
      <c r="I33" s="83">
        <v>7816.0086675982266</v>
      </c>
      <c r="J33" s="83">
        <v>7840.6933590432036</v>
      </c>
      <c r="K33" s="83">
        <v>6580.5641513350847</v>
      </c>
      <c r="L33" s="83">
        <v>7049.5590961174312</v>
      </c>
      <c r="M33" s="83">
        <v>6621.7573141346193</v>
      </c>
      <c r="N33" s="83">
        <v>6545.6883353792373</v>
      </c>
      <c r="O33" s="83">
        <v>6501.4943679799126</v>
      </c>
      <c r="P33" s="83">
        <v>6414.7373516290127</v>
      </c>
      <c r="Q33" s="83">
        <v>6102.1766867761053</v>
      </c>
    </row>
    <row r="34" spans="1:17" x14ac:dyDescent="0.25">
      <c r="A34" s="84" t="s">
        <v>25</v>
      </c>
      <c r="B34" s="83">
        <v>2831.4906162067905</v>
      </c>
      <c r="C34" s="83">
        <v>3111.2211283199999</v>
      </c>
      <c r="D34" s="83">
        <v>3161.9299751999997</v>
      </c>
      <c r="E34" s="83">
        <v>3336.7154774400001</v>
      </c>
      <c r="F34" s="83">
        <v>3578.0570236583999</v>
      </c>
      <c r="G34" s="83">
        <v>3527.8043999999991</v>
      </c>
      <c r="H34" s="83">
        <v>3591.64135584</v>
      </c>
      <c r="I34" s="83">
        <v>3546.9522625345926</v>
      </c>
      <c r="J34" s="83">
        <v>3702.2543425944</v>
      </c>
      <c r="K34" s="83">
        <v>3044.9256624</v>
      </c>
      <c r="L34" s="83">
        <v>3238.9548470401255</v>
      </c>
      <c r="M34" s="83">
        <v>3226.2195771043853</v>
      </c>
      <c r="N34" s="83">
        <v>3195.9034139238856</v>
      </c>
      <c r="O34" s="83">
        <v>3118.8615474822896</v>
      </c>
      <c r="P34" s="83">
        <v>2995.723599999998</v>
      </c>
      <c r="Q34" s="83">
        <v>3090.173203313238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7381.1428240468367</v>
      </c>
      <c r="C37" s="105">
        <f t="shared" ref="C37:Q37" si="9">SUM(C38:C42)</f>
        <v>6813.0493264938459</v>
      </c>
      <c r="D37" s="105">
        <f t="shared" si="9"/>
        <v>6601.479499849559</v>
      </c>
      <c r="E37" s="105">
        <f t="shared" si="9"/>
        <v>6536.2250430238273</v>
      </c>
      <c r="F37" s="105">
        <f t="shared" si="9"/>
        <v>6910.599429502463</v>
      </c>
      <c r="G37" s="105">
        <f t="shared" si="9"/>
        <v>6985.4313486352485</v>
      </c>
      <c r="H37" s="105">
        <f t="shared" si="9"/>
        <v>6764.220908778334</v>
      </c>
      <c r="I37" s="105">
        <f t="shared" si="9"/>
        <v>6812.0294767125379</v>
      </c>
      <c r="J37" s="105">
        <f t="shared" si="9"/>
        <v>6616.5367399312163</v>
      </c>
      <c r="K37" s="105">
        <f t="shared" si="9"/>
        <v>6190.2534471829749</v>
      </c>
      <c r="L37" s="105">
        <f t="shared" si="9"/>
        <v>6710.5795491317385</v>
      </c>
      <c r="M37" s="105">
        <f t="shared" si="9"/>
        <v>6894.6989430454678</v>
      </c>
      <c r="N37" s="105">
        <f t="shared" si="9"/>
        <v>6185.6140247182075</v>
      </c>
      <c r="O37" s="105">
        <f t="shared" si="9"/>
        <v>6207.4382482279098</v>
      </c>
      <c r="P37" s="105">
        <f t="shared" si="9"/>
        <v>5918.1000923177453</v>
      </c>
      <c r="Q37" s="105">
        <f t="shared" si="9"/>
        <v>6309.2667055790271</v>
      </c>
    </row>
    <row r="38" spans="1:17" x14ac:dyDescent="0.25">
      <c r="A38" s="104" t="s">
        <v>97</v>
      </c>
      <c r="B38" s="103">
        <f>ISI!B$52</f>
        <v>145.09027404683695</v>
      </c>
      <c r="C38" s="103">
        <f>ISI!C$52</f>
        <v>140.15154649384587</v>
      </c>
      <c r="D38" s="103">
        <f>ISI!D$52</f>
        <v>149.8067998495589</v>
      </c>
      <c r="E38" s="103">
        <f>ISI!E$52</f>
        <v>167.21831302382682</v>
      </c>
      <c r="F38" s="103">
        <f>ISI!F$52</f>
        <v>130.59626950246161</v>
      </c>
      <c r="G38" s="103">
        <f>ISI!G$52</f>
        <v>152.64447863524774</v>
      </c>
      <c r="H38" s="103">
        <f>ISI!H$52</f>
        <v>109.38309877833402</v>
      </c>
      <c r="I38" s="103">
        <f>ISI!I$52</f>
        <v>195.69471671253766</v>
      </c>
      <c r="J38" s="103">
        <f>ISI!J$52</f>
        <v>97.61779993121651</v>
      </c>
      <c r="K38" s="103">
        <f>ISI!K$52</f>
        <v>114.80209718297552</v>
      </c>
      <c r="L38" s="103">
        <f>ISI!L$52</f>
        <v>92.403929131739034</v>
      </c>
      <c r="M38" s="103">
        <f>ISI!M$52</f>
        <v>147.65794304546714</v>
      </c>
      <c r="N38" s="103">
        <f>ISI!N$52</f>
        <v>163.75001471820829</v>
      </c>
      <c r="O38" s="103">
        <f>ISI!O$52</f>
        <v>147.48294822790976</v>
      </c>
      <c r="P38" s="103">
        <f>ISI!P$52</f>
        <v>126.95894231774439</v>
      </c>
      <c r="Q38" s="103">
        <f>ISI!Q$52</f>
        <v>121.14473557902735</v>
      </c>
    </row>
    <row r="39" spans="1:17" x14ac:dyDescent="0.25">
      <c r="A39" s="102" t="s">
        <v>96</v>
      </c>
      <c r="B39" s="101">
        <f>NFM!B$71</f>
        <v>454.34339</v>
      </c>
      <c r="C39" s="101">
        <f>NFM!C$71</f>
        <v>442.27399000000003</v>
      </c>
      <c r="D39" s="101">
        <f>NFM!D$71</f>
        <v>431.52215999999999</v>
      </c>
      <c r="E39" s="101">
        <f>NFM!E$71</f>
        <v>424.89319</v>
      </c>
      <c r="F39" s="101">
        <f>NFM!F$71</f>
        <v>493.64335</v>
      </c>
      <c r="G39" s="101">
        <f>NFM!G$71</f>
        <v>498.88824</v>
      </c>
      <c r="H39" s="101">
        <f>NFM!H$71</f>
        <v>428.46251000000001</v>
      </c>
      <c r="I39" s="101">
        <f>NFM!I$71</f>
        <v>481.87858</v>
      </c>
      <c r="J39" s="101">
        <f>NFM!J$71</f>
        <v>498.22949999999997</v>
      </c>
      <c r="K39" s="101">
        <f>NFM!K$71</f>
        <v>247.30416</v>
      </c>
      <c r="L39" s="101">
        <f>NFM!L$71</f>
        <v>324.69018999999997</v>
      </c>
      <c r="M39" s="101">
        <f>NFM!M$71</f>
        <v>446.73865999999998</v>
      </c>
      <c r="N39" s="101">
        <f>NFM!N$71</f>
        <v>164.30329</v>
      </c>
      <c r="O39" s="101">
        <f>NFM!O$71</f>
        <v>124.77793</v>
      </c>
      <c r="P39" s="101">
        <f>NFM!P$71</f>
        <v>3.1819299999999999</v>
      </c>
      <c r="Q39" s="101">
        <f>NFM!Q$71</f>
        <v>39.905799999999999</v>
      </c>
    </row>
    <row r="40" spans="1:17" x14ac:dyDescent="0.25">
      <c r="A40" s="102" t="s">
        <v>95</v>
      </c>
      <c r="B40" s="101">
        <f>CHI!B$77</f>
        <v>5148.5724899999996</v>
      </c>
      <c r="C40" s="101">
        <f>CHI!C$77</f>
        <v>4483.5301099999997</v>
      </c>
      <c r="D40" s="101">
        <f>CHI!D$77</f>
        <v>4339.4717799999999</v>
      </c>
      <c r="E40" s="101">
        <f>CHI!E$77</f>
        <v>4296.0473899999997</v>
      </c>
      <c r="F40" s="101">
        <f>CHI!F$77</f>
        <v>4602.1695200000004</v>
      </c>
      <c r="G40" s="101">
        <f>CHI!G$77</f>
        <v>4648.2766300000003</v>
      </c>
      <c r="H40" s="101">
        <f>CHI!H$77</f>
        <v>4602.8967599999996</v>
      </c>
      <c r="I40" s="101">
        <f>CHI!I$77</f>
        <v>4521.5056199999999</v>
      </c>
      <c r="J40" s="101">
        <f>CHI!J$77</f>
        <v>4342.8270400000001</v>
      </c>
      <c r="K40" s="101">
        <f>CHI!K$77</f>
        <v>4284.0214299999998</v>
      </c>
      <c r="L40" s="101">
        <f>CHI!L$77</f>
        <v>4708.0398500000001</v>
      </c>
      <c r="M40" s="101">
        <f>CHI!M$77</f>
        <v>4678.5912600000001</v>
      </c>
      <c r="N40" s="101">
        <f>CHI!N$77</f>
        <v>4346.1708099999996</v>
      </c>
      <c r="O40" s="101">
        <f>CHI!O$77</f>
        <v>4521.9459500000003</v>
      </c>
      <c r="P40" s="101">
        <f>CHI!P$77</f>
        <v>4321.64408</v>
      </c>
      <c r="Q40" s="101">
        <f>CHI!Q$77</f>
        <v>4657.1821399999999</v>
      </c>
    </row>
    <row r="41" spans="1:17" x14ac:dyDescent="0.25">
      <c r="A41" s="102" t="s">
        <v>94</v>
      </c>
      <c r="B41" s="101">
        <f>NMM!B$57</f>
        <v>1324.54529</v>
      </c>
      <c r="C41" s="101">
        <f>NMM!C$57</f>
        <v>1435.3559700000001</v>
      </c>
      <c r="D41" s="101">
        <f>NMM!D$57</f>
        <v>1372.7727</v>
      </c>
      <c r="E41" s="101">
        <f>NMM!E$57</f>
        <v>1326.05817</v>
      </c>
      <c r="F41" s="101">
        <f>NMM!F$57</f>
        <v>1366.93551</v>
      </c>
      <c r="G41" s="101">
        <f>NMM!G$57</f>
        <v>1345.7004899999999</v>
      </c>
      <c r="H41" s="101">
        <f>NMM!H$57</f>
        <v>1306.7855</v>
      </c>
      <c r="I41" s="101">
        <f>NMM!I$57</f>
        <v>1308.30249</v>
      </c>
      <c r="J41" s="101">
        <f>NMM!J$57</f>
        <v>1351.5235600000001</v>
      </c>
      <c r="K41" s="101">
        <f>NMM!K$57</f>
        <v>1236.29421</v>
      </c>
      <c r="L41" s="101">
        <f>NMM!L$57</f>
        <v>1240.7219299999999</v>
      </c>
      <c r="M41" s="101">
        <f>NMM!M$57</f>
        <v>1275.98091</v>
      </c>
      <c r="N41" s="101">
        <f>NMM!N$57</f>
        <v>1180.9629299999999</v>
      </c>
      <c r="O41" s="101">
        <f>NMM!O$57</f>
        <v>1082.88806</v>
      </c>
      <c r="P41" s="101">
        <f>NMM!P$57</f>
        <v>1144.83528</v>
      </c>
      <c r="Q41" s="101">
        <f>NMM!Q$57</f>
        <v>1156.5920900000001</v>
      </c>
    </row>
    <row r="42" spans="1:17" x14ac:dyDescent="0.25">
      <c r="A42" s="100" t="s">
        <v>93</v>
      </c>
      <c r="B42" s="99">
        <v>308.59137999999996</v>
      </c>
      <c r="C42" s="99">
        <v>311.73770999999999</v>
      </c>
      <c r="D42" s="99">
        <v>307.90605999999997</v>
      </c>
      <c r="E42" s="99">
        <v>322.00797999999998</v>
      </c>
      <c r="F42" s="99">
        <v>317.25477999999998</v>
      </c>
      <c r="G42" s="99">
        <v>339.92151000000001</v>
      </c>
      <c r="H42" s="99">
        <v>316.69303999999994</v>
      </c>
      <c r="I42" s="99">
        <v>304.64807000000002</v>
      </c>
      <c r="J42" s="99">
        <v>326.33884</v>
      </c>
      <c r="K42" s="99">
        <v>307.83154999999999</v>
      </c>
      <c r="L42" s="99">
        <v>344.72365000000002</v>
      </c>
      <c r="M42" s="99">
        <v>345.73017000000004</v>
      </c>
      <c r="N42" s="99">
        <v>330.42698000000001</v>
      </c>
      <c r="O42" s="99">
        <v>330.34336000000002</v>
      </c>
      <c r="P42" s="99">
        <v>321.47985999999997</v>
      </c>
      <c r="Q42" s="99">
        <v>334.44193999999999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0.7949588786069901</v>
      </c>
      <c r="C46" s="77">
        <f t="shared" si="10"/>
        <v>0.80941893983898183</v>
      </c>
      <c r="D46" s="77">
        <f t="shared" si="10"/>
        <v>0.8170898187805492</v>
      </c>
      <c r="E46" s="77">
        <f t="shared" si="10"/>
        <v>0.82145665342626017</v>
      </c>
      <c r="F46" s="77">
        <f t="shared" si="10"/>
        <v>0.81313728536989371</v>
      </c>
      <c r="G46" s="77">
        <f t="shared" si="10"/>
        <v>0.80833272976300996</v>
      </c>
      <c r="H46" s="77">
        <f t="shared" si="10"/>
        <v>0.81376699914238504</v>
      </c>
      <c r="I46" s="77">
        <f t="shared" si="10"/>
        <v>0.81727099396754088</v>
      </c>
      <c r="J46" s="77">
        <f t="shared" si="10"/>
        <v>0.8134359011340645</v>
      </c>
      <c r="K46" s="77">
        <f t="shared" si="10"/>
        <v>0.80590350290022816</v>
      </c>
      <c r="L46" s="77">
        <f t="shared" si="10"/>
        <v>0.80574185059055747</v>
      </c>
      <c r="M46" s="77">
        <f t="shared" si="10"/>
        <v>0.80094055815101395</v>
      </c>
      <c r="N46" s="77">
        <f t="shared" si="10"/>
        <v>0.81843872869453493</v>
      </c>
      <c r="O46" s="77">
        <f t="shared" si="10"/>
        <v>0.81335875991180673</v>
      </c>
      <c r="P46" s="77">
        <f t="shared" si="10"/>
        <v>0.81925688017305653</v>
      </c>
      <c r="Q46" s="77">
        <f t="shared" si="10"/>
        <v>0.80986088804119338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1.0042670788403802E-2</v>
      </c>
      <c r="C51" s="75">
        <f t="shared" si="15"/>
        <v>1.0026469774126395E-2</v>
      </c>
      <c r="D51" s="75">
        <f t="shared" si="15"/>
        <v>9.7226896646245564E-3</v>
      </c>
      <c r="E51" s="75">
        <f t="shared" si="15"/>
        <v>9.439898702398461E-3</v>
      </c>
      <c r="F51" s="75">
        <f t="shared" si="15"/>
        <v>9.3915532299771592E-3</v>
      </c>
      <c r="G51" s="75">
        <f t="shared" si="15"/>
        <v>9.5426262521389089E-3</v>
      </c>
      <c r="H51" s="75">
        <f t="shared" si="15"/>
        <v>9.4411309947175191E-3</v>
      </c>
      <c r="I51" s="75">
        <f t="shared" si="15"/>
        <v>8.863462108487024E-3</v>
      </c>
      <c r="J51" s="75">
        <f t="shared" si="15"/>
        <v>8.8083315164928389E-3</v>
      </c>
      <c r="K51" s="75">
        <f t="shared" si="15"/>
        <v>9.0197524744730657E-3</v>
      </c>
      <c r="L51" s="75">
        <f t="shared" si="15"/>
        <v>8.7758688303861167E-3</v>
      </c>
      <c r="M51" s="75">
        <f t="shared" si="15"/>
        <v>8.4508320184565021E-3</v>
      </c>
      <c r="N51" s="75">
        <f t="shared" si="15"/>
        <v>8.5419587162362583E-3</v>
      </c>
      <c r="O51" s="75">
        <f t="shared" si="15"/>
        <v>8.5792567930378389E-3</v>
      </c>
      <c r="P51" s="75">
        <f t="shared" si="15"/>
        <v>8.6160927585876099E-3</v>
      </c>
      <c r="Q51" s="75">
        <f t="shared" si="15"/>
        <v>8.2060056283602637E-3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0.27982083293851767</v>
      </c>
      <c r="C52" s="73">
        <f t="shared" si="16"/>
        <v>0.27256854420545967</v>
      </c>
      <c r="D52" s="73">
        <f t="shared" si="16"/>
        <v>0.28823478955414494</v>
      </c>
      <c r="E52" s="73">
        <f t="shared" si="16"/>
        <v>0.28737111465889559</v>
      </c>
      <c r="F52" s="73">
        <f t="shared" si="16"/>
        <v>0.27324531147685399</v>
      </c>
      <c r="G52" s="73">
        <f t="shared" si="16"/>
        <v>0.2628784283709002</v>
      </c>
      <c r="H52" s="73">
        <f t="shared" si="16"/>
        <v>0.29540757780967236</v>
      </c>
      <c r="I52" s="73">
        <f t="shared" si="16"/>
        <v>0.29527036716639471</v>
      </c>
      <c r="J52" s="73">
        <f t="shared" si="16"/>
        <v>0.27462802866643643</v>
      </c>
      <c r="K52" s="73">
        <f t="shared" si="16"/>
        <v>0.30170781276883119</v>
      </c>
      <c r="L52" s="73">
        <f t="shared" si="16"/>
        <v>0.3070665303417246</v>
      </c>
      <c r="M52" s="73">
        <f t="shared" si="16"/>
        <v>0.29798147424169097</v>
      </c>
      <c r="N52" s="73">
        <f t="shared" si="16"/>
        <v>0.30457836352291795</v>
      </c>
      <c r="O52" s="73">
        <f t="shared" si="16"/>
        <v>0.30050978567083775</v>
      </c>
      <c r="P52" s="73">
        <f t="shared" si="16"/>
        <v>0.29747215249073861</v>
      </c>
      <c r="Q52" s="73">
        <f t="shared" si="16"/>
        <v>0.30021844225718763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0.50509537488006861</v>
      </c>
      <c r="C53" s="71">
        <f t="shared" si="17"/>
        <v>0.52682392585939575</v>
      </c>
      <c r="D53" s="71">
        <f t="shared" si="17"/>
        <v>0.51913233956177973</v>
      </c>
      <c r="E53" s="71">
        <f t="shared" si="17"/>
        <v>0.52464564006496606</v>
      </c>
      <c r="F53" s="71">
        <f t="shared" si="17"/>
        <v>0.53050042066306258</v>
      </c>
      <c r="G53" s="71">
        <f t="shared" si="17"/>
        <v>0.53591167513997084</v>
      </c>
      <c r="H53" s="71">
        <f t="shared" si="17"/>
        <v>0.50891829033799518</v>
      </c>
      <c r="I53" s="71">
        <f t="shared" si="17"/>
        <v>0.51313716469265913</v>
      </c>
      <c r="J53" s="71">
        <f t="shared" si="17"/>
        <v>0.52999954095113522</v>
      </c>
      <c r="K53" s="71">
        <f t="shared" si="17"/>
        <v>0.49517593765692397</v>
      </c>
      <c r="L53" s="71">
        <f t="shared" si="17"/>
        <v>0.48989945141844676</v>
      </c>
      <c r="M53" s="71">
        <f t="shared" si="17"/>
        <v>0.4945082518908665</v>
      </c>
      <c r="N53" s="71">
        <f t="shared" si="17"/>
        <v>0.50531840645538073</v>
      </c>
      <c r="O53" s="71">
        <f t="shared" si="17"/>
        <v>0.50426971744793114</v>
      </c>
      <c r="P53" s="71">
        <f t="shared" si="17"/>
        <v>0.51316863492373033</v>
      </c>
      <c r="Q53" s="71">
        <f t="shared" si="17"/>
        <v>0.50143644015564548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1442.3678688444129</v>
      </c>
      <c r="C3" s="46">
        <f t="shared" ref="C3:Q3" si="0">SUM(C4:C5)</f>
        <v>1150.6985791209061</v>
      </c>
      <c r="D3" s="46">
        <f t="shared" si="0"/>
        <v>1144.4290981314284</v>
      </c>
      <c r="E3" s="46">
        <f t="shared" si="0"/>
        <v>1241.4439965608499</v>
      </c>
      <c r="F3" s="46">
        <f t="shared" si="0"/>
        <v>1630.0926590610409</v>
      </c>
      <c r="G3" s="46">
        <f t="shared" si="0"/>
        <v>1727.4334747187665</v>
      </c>
      <c r="H3" s="46">
        <f t="shared" si="0"/>
        <v>1831.7701606927369</v>
      </c>
      <c r="I3" s="46">
        <f t="shared" si="0"/>
        <v>1873.8932783812613</v>
      </c>
      <c r="J3" s="46">
        <f t="shared" si="0"/>
        <v>1568.4765771329642</v>
      </c>
      <c r="K3" s="46">
        <f t="shared" si="0"/>
        <v>937.71156967308127</v>
      </c>
      <c r="L3" s="46">
        <f t="shared" si="0"/>
        <v>1212.8</v>
      </c>
      <c r="M3" s="46">
        <f t="shared" si="0"/>
        <v>1263.5916703305488</v>
      </c>
      <c r="N3" s="46">
        <f t="shared" si="0"/>
        <v>1374.1165469042228</v>
      </c>
      <c r="O3" s="46">
        <f t="shared" si="0"/>
        <v>1351.5450509475659</v>
      </c>
      <c r="P3" s="46">
        <f t="shared" si="0"/>
        <v>1583.4241849161906</v>
      </c>
      <c r="Q3" s="46">
        <f t="shared" si="0"/>
        <v>1413.1325944067664</v>
      </c>
    </row>
    <row r="4" spans="1:17" x14ac:dyDescent="0.25">
      <c r="A4" s="110" t="s">
        <v>46</v>
      </c>
      <c r="B4" s="120">
        <v>1410.4505836178839</v>
      </c>
      <c r="C4" s="120">
        <v>1137.5713369585981</v>
      </c>
      <c r="D4" s="120">
        <v>1134.2423163532894</v>
      </c>
      <c r="E4" s="120">
        <v>1231.9991884097465</v>
      </c>
      <c r="F4" s="120">
        <v>1607.9408313797223</v>
      </c>
      <c r="G4" s="120">
        <v>1701.5465364464601</v>
      </c>
      <c r="H4" s="120">
        <v>1794.1583550031814</v>
      </c>
      <c r="I4" s="120">
        <v>1841.8080743835676</v>
      </c>
      <c r="J4" s="120">
        <v>1545.9781584924783</v>
      </c>
      <c r="K4" s="120">
        <v>936.98412711465301</v>
      </c>
      <c r="L4" s="120">
        <v>1203.372036549554</v>
      </c>
      <c r="M4" s="120">
        <v>1247.5887670800819</v>
      </c>
      <c r="N4" s="120">
        <v>1359.4314828566935</v>
      </c>
      <c r="O4" s="120">
        <v>1337.885984122727</v>
      </c>
      <c r="P4" s="120">
        <v>1566.0029562949264</v>
      </c>
      <c r="Q4" s="120">
        <v>1404.2012679059078</v>
      </c>
    </row>
    <row r="5" spans="1:17" x14ac:dyDescent="0.25">
      <c r="A5" s="108" t="s">
        <v>45</v>
      </c>
      <c r="B5" s="118">
        <v>31.917285226528975</v>
      </c>
      <c r="C5" s="118">
        <v>13.127242162307994</v>
      </c>
      <c r="D5" s="118">
        <v>10.186781778138993</v>
      </c>
      <c r="E5" s="118">
        <v>9.4448081511034161</v>
      </c>
      <c r="F5" s="118">
        <v>22.151827681318537</v>
      </c>
      <c r="G5" s="118">
        <v>25.886938272306452</v>
      </c>
      <c r="H5" s="118">
        <v>37.611805689555467</v>
      </c>
      <c r="I5" s="118">
        <v>32.085203997693725</v>
      </c>
      <c r="J5" s="118">
        <v>22.498418640485852</v>
      </c>
      <c r="K5" s="118">
        <v>0.72744255842826533</v>
      </c>
      <c r="L5" s="118">
        <v>9.4279634504459864</v>
      </c>
      <c r="M5" s="118">
        <v>16.002903250466943</v>
      </c>
      <c r="N5" s="118">
        <v>14.685064047529295</v>
      </c>
      <c r="O5" s="118">
        <v>13.659066824838874</v>
      </c>
      <c r="P5" s="118">
        <v>17.421228621264163</v>
      </c>
      <c r="Q5" s="118">
        <v>8.9313265008586313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5666</v>
      </c>
      <c r="C7" s="46">
        <f t="shared" ref="C7:Q7" si="1">SUM(C8:C9)</f>
        <v>6037</v>
      </c>
      <c r="D7" s="46">
        <f t="shared" si="1"/>
        <v>6117</v>
      </c>
      <c r="E7" s="46">
        <f t="shared" si="1"/>
        <v>6571</v>
      </c>
      <c r="F7" s="46">
        <f t="shared" si="1"/>
        <v>6848</v>
      </c>
      <c r="G7" s="46">
        <f t="shared" si="1"/>
        <v>6919</v>
      </c>
      <c r="H7" s="46">
        <f t="shared" si="1"/>
        <v>6372</v>
      </c>
      <c r="I7" s="46">
        <f t="shared" si="1"/>
        <v>7368</v>
      </c>
      <c r="J7" s="46">
        <f t="shared" si="1"/>
        <v>6853</v>
      </c>
      <c r="K7" s="46">
        <f t="shared" si="1"/>
        <v>5194</v>
      </c>
      <c r="L7" s="46">
        <f t="shared" si="1"/>
        <v>6651</v>
      </c>
      <c r="M7" s="46">
        <f t="shared" si="1"/>
        <v>6937</v>
      </c>
      <c r="N7" s="46">
        <f t="shared" si="1"/>
        <v>6879</v>
      </c>
      <c r="O7" s="46">
        <f t="shared" si="1"/>
        <v>6713</v>
      </c>
      <c r="P7" s="46">
        <f t="shared" si="1"/>
        <v>6964</v>
      </c>
      <c r="Q7" s="46">
        <f t="shared" si="1"/>
        <v>6995.1379999999999</v>
      </c>
    </row>
    <row r="8" spans="1:17" x14ac:dyDescent="0.25">
      <c r="A8" s="110" t="s">
        <v>46</v>
      </c>
      <c r="B8" s="120">
        <v>5507</v>
      </c>
      <c r="C8" s="120">
        <v>5902</v>
      </c>
      <c r="D8" s="120">
        <v>5995</v>
      </c>
      <c r="E8" s="120">
        <v>6451</v>
      </c>
      <c r="F8" s="120">
        <v>6712</v>
      </c>
      <c r="G8" s="120">
        <v>6778</v>
      </c>
      <c r="H8" s="120">
        <v>6222</v>
      </c>
      <c r="I8" s="120">
        <v>7203</v>
      </c>
      <c r="J8" s="120">
        <v>6705</v>
      </c>
      <c r="K8" s="120">
        <v>5134</v>
      </c>
      <c r="L8" s="120">
        <v>6523</v>
      </c>
      <c r="M8" s="120">
        <v>6765</v>
      </c>
      <c r="N8" s="120">
        <v>6738</v>
      </c>
      <c r="O8" s="120">
        <v>6581</v>
      </c>
      <c r="P8" s="120">
        <v>6839</v>
      </c>
      <c r="Q8" s="120">
        <v>6888.1379999999999</v>
      </c>
    </row>
    <row r="9" spans="1:17" x14ac:dyDescent="0.25">
      <c r="A9" s="108" t="s">
        <v>45</v>
      </c>
      <c r="B9" s="118">
        <v>159</v>
      </c>
      <c r="C9" s="118">
        <v>135</v>
      </c>
      <c r="D9" s="118">
        <v>122</v>
      </c>
      <c r="E9" s="118">
        <v>120</v>
      </c>
      <c r="F9" s="118">
        <v>136</v>
      </c>
      <c r="G9" s="118">
        <v>141</v>
      </c>
      <c r="H9" s="118">
        <v>150</v>
      </c>
      <c r="I9" s="118">
        <v>165</v>
      </c>
      <c r="J9" s="118">
        <v>148</v>
      </c>
      <c r="K9" s="118">
        <v>60</v>
      </c>
      <c r="L9" s="118">
        <v>128</v>
      </c>
      <c r="M9" s="118">
        <v>172</v>
      </c>
      <c r="N9" s="118">
        <v>141</v>
      </c>
      <c r="O9" s="118">
        <v>132</v>
      </c>
      <c r="P9" s="118">
        <v>125</v>
      </c>
      <c r="Q9" s="118">
        <v>107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6007.3684210526317</v>
      </c>
      <c r="C11" s="46">
        <f t="shared" si="2"/>
        <v>6629.8171348719861</v>
      </c>
      <c r="D11" s="46">
        <f t="shared" si="2"/>
        <v>6629.8171348719852</v>
      </c>
      <c r="E11" s="46">
        <f t="shared" si="2"/>
        <v>7272.0171617933329</v>
      </c>
      <c r="F11" s="46">
        <f t="shared" si="2"/>
        <v>7252.2658486913388</v>
      </c>
      <c r="G11" s="46">
        <f t="shared" si="2"/>
        <v>7894.4658756126864</v>
      </c>
      <c r="H11" s="46">
        <f t="shared" si="2"/>
        <v>7894.4658756126864</v>
      </c>
      <c r="I11" s="46">
        <f t="shared" si="2"/>
        <v>7914.2171887146806</v>
      </c>
      <c r="J11" s="46">
        <f t="shared" si="2"/>
        <v>7894.4658756126873</v>
      </c>
      <c r="K11" s="46">
        <f t="shared" si="2"/>
        <v>7894.4658756126855</v>
      </c>
      <c r="L11" s="46">
        <f t="shared" si="2"/>
        <v>7252.2658486913388</v>
      </c>
      <c r="M11" s="46">
        <f t="shared" si="2"/>
        <v>7914.2171887146806</v>
      </c>
      <c r="N11" s="46">
        <f t="shared" si="2"/>
        <v>7914.2171887146806</v>
      </c>
      <c r="O11" s="46">
        <f t="shared" si="2"/>
        <v>7914.2171887146806</v>
      </c>
      <c r="P11" s="46">
        <f t="shared" si="2"/>
        <v>7894.4658756126864</v>
      </c>
      <c r="Q11" s="46">
        <f t="shared" si="2"/>
        <v>7894.4658756126864</v>
      </c>
    </row>
    <row r="12" spans="1:17" x14ac:dyDescent="0.25">
      <c r="A12" s="110" t="s">
        <v>46</v>
      </c>
      <c r="B12" s="120">
        <v>5796.8421052631584</v>
      </c>
      <c r="C12" s="120">
        <v>6439.042132184507</v>
      </c>
      <c r="D12" s="120">
        <v>6439.042132184506</v>
      </c>
      <c r="E12" s="120">
        <v>7081.2421591058537</v>
      </c>
      <c r="F12" s="120">
        <v>7081.2421591058537</v>
      </c>
      <c r="G12" s="120">
        <v>7723.4421860272014</v>
      </c>
      <c r="H12" s="120">
        <v>7723.4421860272014</v>
      </c>
      <c r="I12" s="120">
        <v>7723.4421860272014</v>
      </c>
      <c r="J12" s="120">
        <v>7723.4421860272023</v>
      </c>
      <c r="K12" s="120">
        <v>7723.4421860272005</v>
      </c>
      <c r="L12" s="120">
        <v>7081.2421591058537</v>
      </c>
      <c r="M12" s="120">
        <v>7723.4421860272014</v>
      </c>
      <c r="N12" s="120">
        <v>7723.4421860272014</v>
      </c>
      <c r="O12" s="120">
        <v>7723.4421860272014</v>
      </c>
      <c r="P12" s="120">
        <v>7723.4421860272014</v>
      </c>
      <c r="Q12" s="120">
        <v>7723.4421860272014</v>
      </c>
    </row>
    <row r="13" spans="1:17" x14ac:dyDescent="0.25">
      <c r="A13" s="108" t="s">
        <v>45</v>
      </c>
      <c r="B13" s="118">
        <v>210.5263157894737</v>
      </c>
      <c r="C13" s="118">
        <v>190.77500268747934</v>
      </c>
      <c r="D13" s="118">
        <v>190.77500268747934</v>
      </c>
      <c r="E13" s="118">
        <v>190.77500268747934</v>
      </c>
      <c r="F13" s="118">
        <v>171.02368958548499</v>
      </c>
      <c r="G13" s="118">
        <v>171.02368958548499</v>
      </c>
      <c r="H13" s="118">
        <v>171.02368958548499</v>
      </c>
      <c r="I13" s="118">
        <v>190.77500268747934</v>
      </c>
      <c r="J13" s="118">
        <v>171.02368958548499</v>
      </c>
      <c r="K13" s="118">
        <v>171.02368958548499</v>
      </c>
      <c r="L13" s="118">
        <v>171.02368958548499</v>
      </c>
      <c r="M13" s="118">
        <v>190.77500268747937</v>
      </c>
      <c r="N13" s="118">
        <v>190.77500268747934</v>
      </c>
      <c r="O13" s="118">
        <v>190.77500268747934</v>
      </c>
      <c r="P13" s="118">
        <v>171.02368958548499</v>
      </c>
      <c r="Q13" s="118">
        <v>171.02368958548499</v>
      </c>
    </row>
    <row r="14" spans="1:17" x14ac:dyDescent="0.25">
      <c r="A14" s="124" t="s">
        <v>109</v>
      </c>
      <c r="B14" s="38"/>
      <c r="C14" s="38">
        <f t="shared" ref="C14:Q14" si="3">SUM(C15:C16)</f>
        <v>642.20002692134858</v>
      </c>
      <c r="D14" s="38">
        <f t="shared" si="3"/>
        <v>0</v>
      </c>
      <c r="E14" s="38">
        <f t="shared" si="3"/>
        <v>642.20002692134767</v>
      </c>
      <c r="F14" s="38">
        <f t="shared" si="3"/>
        <v>0</v>
      </c>
      <c r="G14" s="38">
        <f t="shared" si="3"/>
        <v>1284.4000538426953</v>
      </c>
      <c r="H14" s="38">
        <f t="shared" si="3"/>
        <v>0</v>
      </c>
      <c r="I14" s="38">
        <f t="shared" si="3"/>
        <v>19.751313101994363</v>
      </c>
      <c r="J14" s="38">
        <f t="shared" si="3"/>
        <v>9.0949470177292824E-13</v>
      </c>
      <c r="K14" s="38">
        <f t="shared" si="3"/>
        <v>0</v>
      </c>
      <c r="L14" s="38">
        <f t="shared" si="3"/>
        <v>0</v>
      </c>
      <c r="M14" s="38">
        <f t="shared" si="3"/>
        <v>681.70265312533638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642.20002692134767</v>
      </c>
    </row>
    <row r="15" spans="1:17" x14ac:dyDescent="0.25">
      <c r="A15" s="121" t="s">
        <v>46</v>
      </c>
      <c r="B15" s="120"/>
      <c r="C15" s="120">
        <v>642.20002692134858</v>
      </c>
      <c r="D15" s="120">
        <v>0</v>
      </c>
      <c r="E15" s="120">
        <v>642.20002692134767</v>
      </c>
      <c r="F15" s="120">
        <v>0</v>
      </c>
      <c r="G15" s="120">
        <v>1284.4000538426953</v>
      </c>
      <c r="H15" s="120">
        <v>0</v>
      </c>
      <c r="I15" s="120">
        <v>0</v>
      </c>
      <c r="J15" s="120">
        <v>9.0949470177292824E-13</v>
      </c>
      <c r="K15" s="120">
        <v>0</v>
      </c>
      <c r="L15" s="120">
        <v>0</v>
      </c>
      <c r="M15" s="120">
        <v>642.20002692134767</v>
      </c>
      <c r="N15" s="120">
        <v>0</v>
      </c>
      <c r="O15" s="120">
        <v>0</v>
      </c>
      <c r="P15" s="120">
        <v>0</v>
      </c>
      <c r="Q15" s="120">
        <v>642.20002692134767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19.751313101994363</v>
      </c>
      <c r="J16" s="118">
        <v>0</v>
      </c>
      <c r="K16" s="118">
        <v>0</v>
      </c>
      <c r="L16" s="118">
        <v>0</v>
      </c>
      <c r="M16" s="118">
        <v>39.502626203988733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19.751313101994356</v>
      </c>
      <c r="D17" s="38">
        <f t="shared" si="4"/>
        <v>0</v>
      </c>
      <c r="E17" s="38">
        <f t="shared" si="4"/>
        <v>0</v>
      </c>
      <c r="F17" s="38">
        <f t="shared" si="4"/>
        <v>19.751313101994356</v>
      </c>
      <c r="G17" s="38">
        <f t="shared" si="4"/>
        <v>642.20002692134767</v>
      </c>
      <c r="H17" s="38">
        <f t="shared" si="4"/>
        <v>0</v>
      </c>
      <c r="I17" s="38">
        <f t="shared" si="4"/>
        <v>0</v>
      </c>
      <c r="J17" s="38">
        <f t="shared" si="4"/>
        <v>19.751313101994356</v>
      </c>
      <c r="K17" s="38">
        <f t="shared" si="4"/>
        <v>0</v>
      </c>
      <c r="L17" s="38">
        <f t="shared" si="4"/>
        <v>642.20002692134676</v>
      </c>
      <c r="M17" s="38">
        <f t="shared" si="4"/>
        <v>19.751313101994356</v>
      </c>
      <c r="N17" s="38">
        <f t="shared" si="4"/>
        <v>0</v>
      </c>
      <c r="O17" s="38">
        <f t="shared" si="4"/>
        <v>0</v>
      </c>
      <c r="P17" s="38">
        <f t="shared" si="4"/>
        <v>19.751313101994356</v>
      </c>
      <c r="Q17" s="38">
        <f t="shared" si="4"/>
        <v>642.20002692134767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642.20002692134767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642.20002692134676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642.20002692134767</v>
      </c>
    </row>
    <row r="19" spans="1:17" x14ac:dyDescent="0.25">
      <c r="A19" s="119" t="s">
        <v>45</v>
      </c>
      <c r="B19" s="118"/>
      <c r="C19" s="118">
        <f>B13+C16-C13</f>
        <v>19.751313101994356</v>
      </c>
      <c r="D19" s="118">
        <f t="shared" si="5"/>
        <v>0</v>
      </c>
      <c r="E19" s="118">
        <f t="shared" si="5"/>
        <v>0</v>
      </c>
      <c r="F19" s="118">
        <f t="shared" si="5"/>
        <v>19.751313101994356</v>
      </c>
      <c r="G19" s="118">
        <f t="shared" si="5"/>
        <v>0</v>
      </c>
      <c r="H19" s="118">
        <f t="shared" si="5"/>
        <v>0</v>
      </c>
      <c r="I19" s="118">
        <f t="shared" si="5"/>
        <v>0</v>
      </c>
      <c r="J19" s="118">
        <f t="shared" si="5"/>
        <v>19.751313101994356</v>
      </c>
      <c r="K19" s="118">
        <f t="shared" si="5"/>
        <v>0</v>
      </c>
      <c r="L19" s="118">
        <f t="shared" si="5"/>
        <v>0</v>
      </c>
      <c r="M19" s="118">
        <f t="shared" si="5"/>
        <v>19.751313101994356</v>
      </c>
      <c r="N19" s="118">
        <f t="shared" si="5"/>
        <v>0</v>
      </c>
      <c r="O19" s="118">
        <f t="shared" si="5"/>
        <v>0</v>
      </c>
      <c r="P19" s="118">
        <f t="shared" si="5"/>
        <v>19.751313101994356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341.36842105263207</v>
      </c>
      <c r="C20" s="46">
        <f t="shared" si="6"/>
        <v>592.81713487198635</v>
      </c>
      <c r="D20" s="46">
        <f t="shared" si="6"/>
        <v>512.81713487198544</v>
      </c>
      <c r="E20" s="46">
        <f t="shared" si="6"/>
        <v>701.01716179333312</v>
      </c>
      <c r="F20" s="46">
        <f t="shared" si="6"/>
        <v>404.2658486913387</v>
      </c>
      <c r="G20" s="46">
        <f t="shared" si="6"/>
        <v>975.46587561268643</v>
      </c>
      <c r="H20" s="46">
        <f t="shared" si="6"/>
        <v>1522.4658756126864</v>
      </c>
      <c r="I20" s="46">
        <f t="shared" si="6"/>
        <v>546.21718871468079</v>
      </c>
      <c r="J20" s="46">
        <f t="shared" si="6"/>
        <v>1041.4658756126873</v>
      </c>
      <c r="K20" s="46">
        <f t="shared" si="6"/>
        <v>2700.4658756126855</v>
      </c>
      <c r="L20" s="46">
        <f t="shared" si="6"/>
        <v>601.26584869133876</v>
      </c>
      <c r="M20" s="46">
        <f t="shared" si="6"/>
        <v>977.21718871468079</v>
      </c>
      <c r="N20" s="46">
        <f t="shared" si="6"/>
        <v>1035.2171887146808</v>
      </c>
      <c r="O20" s="46">
        <f t="shared" si="6"/>
        <v>1201.2171887146808</v>
      </c>
      <c r="P20" s="46">
        <f t="shared" si="6"/>
        <v>930.46587561268643</v>
      </c>
      <c r="Q20" s="46">
        <f t="shared" si="6"/>
        <v>899.32787561268651</v>
      </c>
    </row>
    <row r="21" spans="1:17" x14ac:dyDescent="0.25">
      <c r="A21" s="110" t="s">
        <v>46</v>
      </c>
      <c r="B21" s="120">
        <f>B12-B8</f>
        <v>289.84210526315837</v>
      </c>
      <c r="C21" s="120">
        <f t="shared" ref="C21:Q21" si="7">C12-C8</f>
        <v>537.04213218450695</v>
      </c>
      <c r="D21" s="120">
        <f t="shared" si="7"/>
        <v>444.04213218450604</v>
      </c>
      <c r="E21" s="120">
        <f t="shared" si="7"/>
        <v>630.24215910585372</v>
      </c>
      <c r="F21" s="120">
        <f t="shared" si="7"/>
        <v>369.24215910585372</v>
      </c>
      <c r="G21" s="120">
        <f t="shared" si="7"/>
        <v>945.44218602720139</v>
      </c>
      <c r="H21" s="120">
        <f t="shared" si="7"/>
        <v>1501.4421860272014</v>
      </c>
      <c r="I21" s="120">
        <f t="shared" si="7"/>
        <v>520.44218602720139</v>
      </c>
      <c r="J21" s="120">
        <f t="shared" si="7"/>
        <v>1018.4421860272023</v>
      </c>
      <c r="K21" s="120">
        <f t="shared" si="7"/>
        <v>2589.4421860272005</v>
      </c>
      <c r="L21" s="120">
        <f t="shared" si="7"/>
        <v>558.24215910585372</v>
      </c>
      <c r="M21" s="120">
        <f t="shared" si="7"/>
        <v>958.44218602720139</v>
      </c>
      <c r="N21" s="120">
        <f t="shared" si="7"/>
        <v>985.44218602720139</v>
      </c>
      <c r="O21" s="120">
        <f t="shared" si="7"/>
        <v>1142.4421860272014</v>
      </c>
      <c r="P21" s="120">
        <f t="shared" si="7"/>
        <v>884.44218602720139</v>
      </c>
      <c r="Q21" s="120">
        <f t="shared" si="7"/>
        <v>835.30418602720147</v>
      </c>
    </row>
    <row r="22" spans="1:17" x14ac:dyDescent="0.25">
      <c r="A22" s="108" t="s">
        <v>45</v>
      </c>
      <c r="B22" s="118">
        <f>B13-B9</f>
        <v>51.526315789473699</v>
      </c>
      <c r="C22" s="118">
        <f t="shared" ref="C22:Q22" si="8">C13-C9</f>
        <v>55.775002687479343</v>
      </c>
      <c r="D22" s="118">
        <f t="shared" si="8"/>
        <v>68.775002687479343</v>
      </c>
      <c r="E22" s="118">
        <f t="shared" si="8"/>
        <v>70.775002687479343</v>
      </c>
      <c r="F22" s="118">
        <f t="shared" si="8"/>
        <v>35.023689585484988</v>
      </c>
      <c r="G22" s="118">
        <f t="shared" si="8"/>
        <v>30.023689585484988</v>
      </c>
      <c r="H22" s="118">
        <f t="shared" si="8"/>
        <v>21.023689585484988</v>
      </c>
      <c r="I22" s="118">
        <f t="shared" si="8"/>
        <v>25.775002687479343</v>
      </c>
      <c r="J22" s="118">
        <f t="shared" si="8"/>
        <v>23.023689585484988</v>
      </c>
      <c r="K22" s="118">
        <f t="shared" si="8"/>
        <v>111.02368958548499</v>
      </c>
      <c r="L22" s="118">
        <f t="shared" si="8"/>
        <v>43.023689585484988</v>
      </c>
      <c r="M22" s="118">
        <f t="shared" si="8"/>
        <v>18.775002687479372</v>
      </c>
      <c r="N22" s="118">
        <f t="shared" si="8"/>
        <v>49.775002687479343</v>
      </c>
      <c r="O22" s="118">
        <f t="shared" si="8"/>
        <v>58.775002687479343</v>
      </c>
      <c r="P22" s="118">
        <f t="shared" si="8"/>
        <v>46.023689585484988</v>
      </c>
      <c r="Q22" s="118">
        <f t="shared" si="8"/>
        <v>64.023689585484988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2230.9205184272814</v>
      </c>
      <c r="C25" s="38">
        <v>2337.7139900000011</v>
      </c>
      <c r="D25" s="38">
        <v>2359.7488200000239</v>
      </c>
      <c r="E25" s="38">
        <v>2472.0950700000026</v>
      </c>
      <c r="F25" s="38">
        <v>2525.1924699999877</v>
      </c>
      <c r="G25" s="38">
        <v>2500.7214015364234</v>
      </c>
      <c r="H25" s="38">
        <v>2328.5668799999976</v>
      </c>
      <c r="I25" s="38">
        <v>2524.920070000001</v>
      </c>
      <c r="J25" s="38">
        <v>2382.5436500000033</v>
      </c>
      <c r="K25" s="38">
        <v>1973.8713799999996</v>
      </c>
      <c r="L25" s="38">
        <v>2222.6590569952991</v>
      </c>
      <c r="M25" s="38">
        <v>2379.7364999709571</v>
      </c>
      <c r="N25" s="38">
        <v>2444.2678620473525</v>
      </c>
      <c r="O25" s="38">
        <v>2330.4100169237663</v>
      </c>
      <c r="P25" s="38">
        <v>2368.4938366546439</v>
      </c>
      <c r="Q25" s="38">
        <v>2404.7959025822383</v>
      </c>
    </row>
    <row r="26" spans="1:17" x14ac:dyDescent="0.25">
      <c r="A26" s="55" t="s">
        <v>33</v>
      </c>
      <c r="B26" s="54">
        <v>1285.0400749590569</v>
      </c>
      <c r="C26" s="54">
        <v>1366.50443</v>
      </c>
      <c r="D26" s="54">
        <v>1400.6625200000231</v>
      </c>
      <c r="E26" s="54">
        <v>1489.1878200000001</v>
      </c>
      <c r="F26" s="54">
        <v>1505.5807699999853</v>
      </c>
      <c r="G26" s="54">
        <v>1487.3386055638975</v>
      </c>
      <c r="H26" s="54">
        <v>1323.4854700000001</v>
      </c>
      <c r="I26" s="54">
        <v>1525.0803900000001</v>
      </c>
      <c r="J26" s="54">
        <v>1380.58167</v>
      </c>
      <c r="K26" s="54">
        <v>1115.8698800000002</v>
      </c>
      <c r="L26" s="54">
        <v>1251.0263192713205</v>
      </c>
      <c r="M26" s="54">
        <v>1411.5946758730097</v>
      </c>
      <c r="N26" s="54">
        <v>1486.7318439206028</v>
      </c>
      <c r="O26" s="54">
        <v>1388.7331388928405</v>
      </c>
      <c r="P26" s="54">
        <v>1429.2550584955384</v>
      </c>
      <c r="Q26" s="54">
        <v>1457.5817973029455</v>
      </c>
    </row>
    <row r="27" spans="1:17" x14ac:dyDescent="0.25">
      <c r="A27" s="53" t="s">
        <v>48</v>
      </c>
      <c r="B27" s="51">
        <v>717.08706313266248</v>
      </c>
      <c r="C27" s="51">
        <v>827.30026999999995</v>
      </c>
      <c r="D27" s="51">
        <v>852.69657000002303</v>
      </c>
      <c r="E27" s="51">
        <v>913.65652000000011</v>
      </c>
      <c r="F27" s="51">
        <v>1008.7627799999852</v>
      </c>
      <c r="G27" s="51">
        <v>1045.7539350747857</v>
      </c>
      <c r="H27" s="51">
        <v>906.59947000000011</v>
      </c>
      <c r="I27" s="51">
        <v>1090.79862</v>
      </c>
      <c r="J27" s="51">
        <v>926.55601999999999</v>
      </c>
      <c r="K27" s="51">
        <v>642.29884000000015</v>
      </c>
      <c r="L27" s="51">
        <v>697.11975733887243</v>
      </c>
      <c r="M27" s="51">
        <v>879.27443458009225</v>
      </c>
      <c r="N27" s="51">
        <v>982.56199839105523</v>
      </c>
      <c r="O27" s="51">
        <v>890.06941825247236</v>
      </c>
      <c r="P27" s="51">
        <v>957.32783063282272</v>
      </c>
      <c r="Q27" s="51">
        <v>1024.4578218294976</v>
      </c>
    </row>
    <row r="28" spans="1:17" x14ac:dyDescent="0.25">
      <c r="A28" s="53" t="s">
        <v>47</v>
      </c>
      <c r="B28" s="51">
        <v>567.95301182639446</v>
      </c>
      <c r="C28" s="51">
        <v>539.20416</v>
      </c>
      <c r="D28" s="51">
        <v>547.96595000000002</v>
      </c>
      <c r="E28" s="51">
        <v>575.53129999999999</v>
      </c>
      <c r="F28" s="51">
        <v>496.81799000000001</v>
      </c>
      <c r="G28" s="51">
        <v>441.584670489112</v>
      </c>
      <c r="H28" s="51">
        <v>416.88600000000002</v>
      </c>
      <c r="I28" s="51">
        <v>434.28176999999999</v>
      </c>
      <c r="J28" s="51">
        <v>454.02564999999998</v>
      </c>
      <c r="K28" s="51">
        <v>473.57104000000004</v>
      </c>
      <c r="L28" s="51">
        <v>553.90656193244808</v>
      </c>
      <c r="M28" s="51">
        <v>532.32024129291744</v>
      </c>
      <c r="N28" s="51">
        <v>504.16984552954762</v>
      </c>
      <c r="O28" s="51">
        <v>498.66372064036824</v>
      </c>
      <c r="P28" s="51">
        <v>471.92722786271571</v>
      </c>
      <c r="Q28" s="51">
        <v>433.12397547344784</v>
      </c>
    </row>
    <row r="29" spans="1:17" x14ac:dyDescent="0.25">
      <c r="A29" s="52" t="s">
        <v>32</v>
      </c>
      <c r="B29" s="51">
        <v>4.135557380792898</v>
      </c>
      <c r="C29" s="51">
        <v>4.0927900000006581</v>
      </c>
      <c r="D29" s="51">
        <v>3.0883500000003314</v>
      </c>
      <c r="E29" s="51">
        <v>4.0905200000003079</v>
      </c>
      <c r="F29" s="51">
        <v>4.0951600000008757</v>
      </c>
      <c r="G29" s="51">
        <v>4.1353177570063835</v>
      </c>
      <c r="H29" s="51">
        <v>3.1002799999995432</v>
      </c>
      <c r="I29" s="51">
        <v>5.1814300000001374</v>
      </c>
      <c r="J29" s="51">
        <v>5.1807100000007527</v>
      </c>
      <c r="K29" s="51">
        <v>5.2742699999987579</v>
      </c>
      <c r="L29" s="51">
        <v>3.0570803849743129</v>
      </c>
      <c r="M29" s="51">
        <v>3.056879847594189</v>
      </c>
      <c r="N29" s="51">
        <v>3.0572546619964669</v>
      </c>
      <c r="O29" s="51">
        <v>4.0840411979886539</v>
      </c>
      <c r="P29" s="51">
        <v>4.0838741110645174</v>
      </c>
      <c r="Q29" s="51">
        <v>4.0837736923979833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1.0783808087681113</v>
      </c>
      <c r="C31" s="51">
        <v>1.0660099999999453</v>
      </c>
      <c r="D31" s="51">
        <v>1.0877700000000337</v>
      </c>
      <c r="E31" s="51">
        <v>1.0641299999999747</v>
      </c>
      <c r="F31" s="51">
        <v>1.0683799999999355</v>
      </c>
      <c r="G31" s="51">
        <v>1.0782520391788566</v>
      </c>
      <c r="H31" s="51">
        <v>0</v>
      </c>
      <c r="I31" s="51">
        <v>2.14005000000002</v>
      </c>
      <c r="J31" s="51">
        <v>2.1379299999999635</v>
      </c>
      <c r="K31" s="51">
        <v>3.2358199999999968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3.0571765720247868</v>
      </c>
      <c r="C32" s="51">
        <v>3.0267800000007128</v>
      </c>
      <c r="D32" s="51">
        <v>2.0005800000002978</v>
      </c>
      <c r="E32" s="51">
        <v>3.0263900000003332</v>
      </c>
      <c r="F32" s="51">
        <v>3.0267800000009402</v>
      </c>
      <c r="G32" s="51">
        <v>3.0570657178275269</v>
      </c>
      <c r="H32" s="51">
        <v>3.1002799999995432</v>
      </c>
      <c r="I32" s="51">
        <v>3.0413800000001174</v>
      </c>
      <c r="J32" s="51">
        <v>3.0427800000007892</v>
      </c>
      <c r="K32" s="51">
        <v>2.0384499999987611</v>
      </c>
      <c r="L32" s="51">
        <v>3.0570803849743129</v>
      </c>
      <c r="M32" s="51">
        <v>3.056879847594189</v>
      </c>
      <c r="N32" s="51">
        <v>3.0572546619964669</v>
      </c>
      <c r="O32" s="51">
        <v>4.0840411979886539</v>
      </c>
      <c r="P32" s="51">
        <v>4.0838741110645174</v>
      </c>
      <c r="Q32" s="51">
        <v>4.0837736923979833</v>
      </c>
    </row>
    <row r="33" spans="1:17" x14ac:dyDescent="0.25">
      <c r="A33" s="53" t="s">
        <v>29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716.12911210314064</v>
      </c>
      <c r="C35" s="51">
        <v>741.30671000000052</v>
      </c>
      <c r="D35" s="51">
        <v>734.79582000000062</v>
      </c>
      <c r="E35" s="51">
        <v>750.60288000000219</v>
      </c>
      <c r="F35" s="51">
        <v>782.70016999999905</v>
      </c>
      <c r="G35" s="51">
        <v>775.60382793297435</v>
      </c>
      <c r="H35" s="51">
        <v>771.59132999999974</v>
      </c>
      <c r="I35" s="51">
        <v>757.93402999999989</v>
      </c>
      <c r="J35" s="51">
        <v>768.18536000000051</v>
      </c>
      <c r="K35" s="51">
        <v>647.8235100000004</v>
      </c>
      <c r="L35" s="51">
        <v>741.31538939950485</v>
      </c>
      <c r="M35" s="51">
        <v>733.54862660065157</v>
      </c>
      <c r="N35" s="51">
        <v>721.62923919249431</v>
      </c>
      <c r="O35" s="51">
        <v>709.71496757283671</v>
      </c>
      <c r="P35" s="51">
        <v>702.52011260811628</v>
      </c>
      <c r="Q35" s="51">
        <v>717.23147813674632</v>
      </c>
    </row>
    <row r="36" spans="1:17" x14ac:dyDescent="0.25">
      <c r="A36" s="53" t="s">
        <v>66</v>
      </c>
      <c r="B36" s="51">
        <v>318.19279648464908</v>
      </c>
      <c r="C36" s="51">
        <v>319.00671000000057</v>
      </c>
      <c r="D36" s="51">
        <v>312.89582000000064</v>
      </c>
      <c r="E36" s="51">
        <v>304.60288000000219</v>
      </c>
      <c r="F36" s="51">
        <v>280.11653999999908</v>
      </c>
      <c r="G36" s="51">
        <v>289.0986210924284</v>
      </c>
      <c r="H36" s="51">
        <v>271.49132999999983</v>
      </c>
      <c r="I36" s="51">
        <v>257.10926999999992</v>
      </c>
      <c r="J36" s="51">
        <v>259.00203000000056</v>
      </c>
      <c r="K36" s="51">
        <v>229.62351000000035</v>
      </c>
      <c r="L36" s="51">
        <v>282.15220265293192</v>
      </c>
      <c r="M36" s="51">
        <v>278.68470361469372</v>
      </c>
      <c r="N36" s="51">
        <v>277.27462352900875</v>
      </c>
      <c r="O36" s="51">
        <v>271.54638878181322</v>
      </c>
      <c r="P36" s="51">
        <v>265.5276601384503</v>
      </c>
      <c r="Q36" s="51">
        <v>259.00562395998622</v>
      </c>
    </row>
    <row r="37" spans="1:17" x14ac:dyDescent="0.25">
      <c r="A37" s="53" t="s">
        <v>25</v>
      </c>
      <c r="B37" s="51">
        <v>397.93631561849162</v>
      </c>
      <c r="C37" s="51">
        <v>422.29999999999995</v>
      </c>
      <c r="D37" s="51">
        <v>421.9</v>
      </c>
      <c r="E37" s="51">
        <v>446</v>
      </c>
      <c r="F37" s="51">
        <v>502.58362999999997</v>
      </c>
      <c r="G37" s="51">
        <v>486.50520684054601</v>
      </c>
      <c r="H37" s="51">
        <v>500.09999999999997</v>
      </c>
      <c r="I37" s="51">
        <v>500.82475999999997</v>
      </c>
      <c r="J37" s="51">
        <v>509.18332999999996</v>
      </c>
      <c r="K37" s="51">
        <v>418.2</v>
      </c>
      <c r="L37" s="51">
        <v>459.16318674657293</v>
      </c>
      <c r="M37" s="51">
        <v>454.86392298595786</v>
      </c>
      <c r="N37" s="51">
        <v>444.35461566348556</v>
      </c>
      <c r="O37" s="51">
        <v>438.16857879102349</v>
      </c>
      <c r="P37" s="51">
        <v>436.99245246966598</v>
      </c>
      <c r="Q37" s="51">
        <v>458.22585417676004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2.3884598564109183E-2</v>
      </c>
      <c r="H44" s="51">
        <v>0</v>
      </c>
      <c r="I44" s="51">
        <v>0.1000000000003638</v>
      </c>
      <c r="J44" s="51">
        <v>0</v>
      </c>
      <c r="K44" s="51">
        <v>0.20001000000002023</v>
      </c>
      <c r="L44" s="51">
        <v>0.42991621520241097</v>
      </c>
      <c r="M44" s="51">
        <v>0.14330623103296602</v>
      </c>
      <c r="N44" s="51">
        <v>0.16719260958188897</v>
      </c>
      <c r="O44" s="51">
        <v>0.19107780860485946</v>
      </c>
      <c r="P44" s="51">
        <v>0.14330749973805723</v>
      </c>
      <c r="Q44" s="51">
        <v>2.3884738274318806E-2</v>
      </c>
    </row>
    <row r="45" spans="1:17" x14ac:dyDescent="0.25">
      <c r="A45" s="63" t="s">
        <v>21</v>
      </c>
      <c r="B45" s="62">
        <v>225.61577398429108</v>
      </c>
      <c r="C45" s="62">
        <v>225.81005999999979</v>
      </c>
      <c r="D45" s="62">
        <v>221.20213000000012</v>
      </c>
      <c r="E45" s="62">
        <v>228.21385000000009</v>
      </c>
      <c r="F45" s="62">
        <v>232.81637000000228</v>
      </c>
      <c r="G45" s="62">
        <v>233.61976568398131</v>
      </c>
      <c r="H45" s="62">
        <v>230.3897999999981</v>
      </c>
      <c r="I45" s="62">
        <v>236.62422000000061</v>
      </c>
      <c r="J45" s="62">
        <v>228.59591000000182</v>
      </c>
      <c r="K45" s="62">
        <v>204.70371000000023</v>
      </c>
      <c r="L45" s="62">
        <v>226.83035172429709</v>
      </c>
      <c r="M45" s="62">
        <v>231.39301141866872</v>
      </c>
      <c r="N45" s="62">
        <v>232.68233166267692</v>
      </c>
      <c r="O45" s="62">
        <v>227.68679145149554</v>
      </c>
      <c r="P45" s="62">
        <v>232.49148394018675</v>
      </c>
      <c r="Q45" s="62">
        <v>225.87496871187432</v>
      </c>
    </row>
    <row r="46" spans="1:17" x14ac:dyDescent="0.25">
      <c r="A46" s="50" t="s">
        <v>105</v>
      </c>
      <c r="B46" s="38">
        <f t="shared" ref="B46:Q46" si="9">SUM(B47:B48)</f>
        <v>2230.9205184272814</v>
      </c>
      <c r="C46" s="38">
        <f t="shared" si="9"/>
        <v>2337.7139900000011</v>
      </c>
      <c r="D46" s="38">
        <f t="shared" si="9"/>
        <v>2359.7488200000239</v>
      </c>
      <c r="E46" s="38">
        <f t="shared" si="9"/>
        <v>2472.0950700000026</v>
      </c>
      <c r="F46" s="38">
        <f t="shared" si="9"/>
        <v>2525.1924699999881</v>
      </c>
      <c r="G46" s="38">
        <f t="shared" si="9"/>
        <v>2500.7214015364239</v>
      </c>
      <c r="H46" s="38">
        <f t="shared" si="9"/>
        <v>2328.5668799999976</v>
      </c>
      <c r="I46" s="38">
        <f t="shared" si="9"/>
        <v>2524.920070000001</v>
      </c>
      <c r="J46" s="38">
        <f t="shared" si="9"/>
        <v>2382.5436500000033</v>
      </c>
      <c r="K46" s="38">
        <f t="shared" si="9"/>
        <v>1973.8713799999998</v>
      </c>
      <c r="L46" s="38">
        <f t="shared" si="9"/>
        <v>2222.6590569952996</v>
      </c>
      <c r="M46" s="38">
        <f t="shared" si="9"/>
        <v>2379.7364999709571</v>
      </c>
      <c r="N46" s="38">
        <f t="shared" si="9"/>
        <v>2444.2678620473525</v>
      </c>
      <c r="O46" s="38">
        <f t="shared" si="9"/>
        <v>2330.4100169237668</v>
      </c>
      <c r="P46" s="38">
        <f t="shared" si="9"/>
        <v>2368.4938366546439</v>
      </c>
      <c r="Q46" s="38">
        <f t="shared" si="9"/>
        <v>2404.7959025822388</v>
      </c>
    </row>
    <row r="47" spans="1:17" x14ac:dyDescent="0.25">
      <c r="A47" s="121" t="s">
        <v>46</v>
      </c>
      <c r="B47" s="120">
        <v>2214.346653921943</v>
      </c>
      <c r="C47" s="120">
        <v>2323.8474268475597</v>
      </c>
      <c r="D47" s="120">
        <v>2347.2666818184725</v>
      </c>
      <c r="E47" s="120">
        <v>2460.0423645749065</v>
      </c>
      <c r="F47" s="120">
        <v>2511.7121480531664</v>
      </c>
      <c r="G47" s="120">
        <v>2486.9369953112632</v>
      </c>
      <c r="H47" s="120">
        <v>2313.7641711948295</v>
      </c>
      <c r="I47" s="120">
        <v>2509.3646966392689</v>
      </c>
      <c r="J47" s="120">
        <v>2368.4548919790968</v>
      </c>
      <c r="K47" s="120">
        <v>1967.8234659116538</v>
      </c>
      <c r="L47" s="120">
        <v>2210.8217585579655</v>
      </c>
      <c r="M47" s="120">
        <v>2363.4883204661637</v>
      </c>
      <c r="N47" s="120">
        <v>2430.6460179701421</v>
      </c>
      <c r="O47" s="120">
        <v>2317.8696512093939</v>
      </c>
      <c r="P47" s="120">
        <v>2356.7984388044938</v>
      </c>
      <c r="Q47" s="120">
        <v>2394.722720221439</v>
      </c>
    </row>
    <row r="48" spans="1:17" x14ac:dyDescent="0.25">
      <c r="A48" s="119" t="s">
        <v>45</v>
      </c>
      <c r="B48" s="118">
        <v>16.573864505338442</v>
      </c>
      <c r="C48" s="118">
        <v>13.866563152441531</v>
      </c>
      <c r="D48" s="118">
        <v>12.482138181551141</v>
      </c>
      <c r="E48" s="118">
        <v>12.052705425096084</v>
      </c>
      <c r="F48" s="118">
        <v>13.480321946821535</v>
      </c>
      <c r="G48" s="118">
        <v>13.784406225160414</v>
      </c>
      <c r="H48" s="118">
        <v>14.802708805168052</v>
      </c>
      <c r="I48" s="118">
        <v>15.555373360732345</v>
      </c>
      <c r="J48" s="118">
        <v>14.088758020906205</v>
      </c>
      <c r="K48" s="118">
        <v>6.0479140883459239</v>
      </c>
      <c r="L48" s="118">
        <v>11.837298437333875</v>
      </c>
      <c r="M48" s="118">
        <v>16.248179504793328</v>
      </c>
      <c r="N48" s="118">
        <v>13.621844077210298</v>
      </c>
      <c r="O48" s="118">
        <v>12.540365714372687</v>
      </c>
      <c r="P48" s="118">
        <v>11.695397850149908</v>
      </c>
      <c r="Q48" s="118">
        <v>10.073182360799727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9121.5775403460902</v>
      </c>
      <c r="C50" s="70">
        <f t="shared" si="10"/>
        <v>9705.6693112105459</v>
      </c>
      <c r="D50" s="70">
        <f t="shared" si="10"/>
        <v>9888.3931885773763</v>
      </c>
      <c r="E50" s="70">
        <f t="shared" si="10"/>
        <v>10429.057549150953</v>
      </c>
      <c r="F50" s="70">
        <f t="shared" si="10"/>
        <v>10600.447328698374</v>
      </c>
      <c r="G50" s="70">
        <f t="shared" si="10"/>
        <v>10492.530910355272</v>
      </c>
      <c r="H50" s="70">
        <f t="shared" si="10"/>
        <v>9806.6979571628981</v>
      </c>
      <c r="I50" s="70">
        <f t="shared" si="10"/>
        <v>10627.501800867269</v>
      </c>
      <c r="J50" s="70">
        <f t="shared" si="10"/>
        <v>10127.103777645229</v>
      </c>
      <c r="K50" s="70">
        <f t="shared" si="10"/>
        <v>8379.4397832078284</v>
      </c>
      <c r="L50" s="70">
        <f t="shared" si="10"/>
        <v>9246.0846052997258</v>
      </c>
      <c r="M50" s="70">
        <f t="shared" si="10"/>
        <v>9905.2166053845885</v>
      </c>
      <c r="N50" s="70">
        <f t="shared" si="10"/>
        <v>10174.783508927614</v>
      </c>
      <c r="O50" s="70">
        <f t="shared" si="10"/>
        <v>9679.8787331131189</v>
      </c>
      <c r="P50" s="70">
        <f t="shared" si="10"/>
        <v>9664.898471958466</v>
      </c>
      <c r="Q50" s="70">
        <f t="shared" si="10"/>
        <v>9830.2634886267751</v>
      </c>
    </row>
    <row r="51" spans="1:17" x14ac:dyDescent="0.25">
      <c r="A51" s="55" t="s">
        <v>343</v>
      </c>
      <c r="B51" s="54">
        <v>8976.487266299253</v>
      </c>
      <c r="C51" s="54">
        <v>9565.5177647167002</v>
      </c>
      <c r="D51" s="54">
        <v>9738.5863887278174</v>
      </c>
      <c r="E51" s="54">
        <v>10261.839236127127</v>
      </c>
      <c r="F51" s="54">
        <v>10469.851059195913</v>
      </c>
      <c r="G51" s="54">
        <v>10339.886431720024</v>
      </c>
      <c r="H51" s="54">
        <v>9697.3148583845632</v>
      </c>
      <c r="I51" s="54">
        <v>10431.807084154731</v>
      </c>
      <c r="J51" s="54">
        <v>10029.485977714012</v>
      </c>
      <c r="K51" s="54">
        <v>8264.6376860248529</v>
      </c>
      <c r="L51" s="54">
        <v>9153.6806761679873</v>
      </c>
      <c r="M51" s="54">
        <v>9757.5586623391209</v>
      </c>
      <c r="N51" s="54">
        <v>10011.033494209405</v>
      </c>
      <c r="O51" s="54">
        <v>9532.3957848852097</v>
      </c>
      <c r="P51" s="54">
        <v>9537.939529640722</v>
      </c>
      <c r="Q51" s="54">
        <v>9709.1187530477473</v>
      </c>
    </row>
    <row r="52" spans="1:17" x14ac:dyDescent="0.25">
      <c r="A52" s="52" t="s">
        <v>106</v>
      </c>
      <c r="B52" s="51">
        <v>145.09027404683695</v>
      </c>
      <c r="C52" s="51">
        <v>140.15154649384587</v>
      </c>
      <c r="D52" s="51">
        <v>149.8067998495589</v>
      </c>
      <c r="E52" s="51">
        <v>167.21831302382682</v>
      </c>
      <c r="F52" s="51">
        <v>130.59626950246161</v>
      </c>
      <c r="G52" s="51">
        <v>152.64447863524774</v>
      </c>
      <c r="H52" s="51">
        <v>109.38309877833402</v>
      </c>
      <c r="I52" s="51">
        <v>195.69471671253766</v>
      </c>
      <c r="J52" s="51">
        <v>97.61779993121651</v>
      </c>
      <c r="K52" s="51">
        <v>114.80209718297552</v>
      </c>
      <c r="L52" s="51">
        <v>92.403929131739034</v>
      </c>
      <c r="M52" s="51">
        <v>147.65794304546714</v>
      </c>
      <c r="N52" s="51">
        <v>163.75001471820829</v>
      </c>
      <c r="O52" s="51">
        <v>147.48294822790976</v>
      </c>
      <c r="P52" s="51">
        <v>126.95894231774439</v>
      </c>
      <c r="Q52" s="51">
        <v>121.14473557902735</v>
      </c>
    </row>
    <row r="53" spans="1:17" x14ac:dyDescent="0.25">
      <c r="A53" s="50" t="s">
        <v>105</v>
      </c>
      <c r="B53" s="38">
        <f t="shared" ref="B53:Q53" si="11">SUM(B54:B55)</f>
        <v>9121.5775403460921</v>
      </c>
      <c r="C53" s="38">
        <f t="shared" si="11"/>
        <v>9705.6693112105459</v>
      </c>
      <c r="D53" s="38">
        <f t="shared" si="11"/>
        <v>9888.3931885773763</v>
      </c>
      <c r="E53" s="38">
        <f t="shared" si="11"/>
        <v>10429.057549150953</v>
      </c>
      <c r="F53" s="38">
        <f t="shared" si="11"/>
        <v>10600.447328698376</v>
      </c>
      <c r="G53" s="38">
        <f t="shared" si="11"/>
        <v>10492.530910355272</v>
      </c>
      <c r="H53" s="38">
        <f t="shared" si="11"/>
        <v>9806.6979571628945</v>
      </c>
      <c r="I53" s="38">
        <f t="shared" si="11"/>
        <v>10627.501800867267</v>
      </c>
      <c r="J53" s="38">
        <f t="shared" si="11"/>
        <v>10127.103777645227</v>
      </c>
      <c r="K53" s="38">
        <f t="shared" si="11"/>
        <v>8379.4397832078284</v>
      </c>
      <c r="L53" s="38">
        <f t="shared" si="11"/>
        <v>9246.0846052997258</v>
      </c>
      <c r="M53" s="38">
        <f t="shared" si="11"/>
        <v>9905.2166053845867</v>
      </c>
      <c r="N53" s="38">
        <f t="shared" si="11"/>
        <v>10174.783508927616</v>
      </c>
      <c r="O53" s="38">
        <f t="shared" si="11"/>
        <v>9679.8787331131207</v>
      </c>
      <c r="P53" s="38">
        <f t="shared" si="11"/>
        <v>9664.898471958466</v>
      </c>
      <c r="Q53" s="38">
        <f t="shared" si="11"/>
        <v>9830.2634886267751</v>
      </c>
    </row>
    <row r="54" spans="1:17" x14ac:dyDescent="0.25">
      <c r="A54" s="121" t="s">
        <v>46</v>
      </c>
      <c r="B54" s="120">
        <f>ISI_emi!B$5</f>
        <v>9107.860251105436</v>
      </c>
      <c r="C54" s="120">
        <f>ISI_emi!C$5</f>
        <v>9694.0185694541142</v>
      </c>
      <c r="D54" s="120">
        <f>ISI_emi!D$5</f>
        <v>9877.8002162502253</v>
      </c>
      <c r="E54" s="120">
        <f>ISI_emi!E$5</f>
        <v>10418.763099548743</v>
      </c>
      <c r="F54" s="120">
        <f>ISI_emi!F$5</f>
        <v>10588.951960378679</v>
      </c>
      <c r="G54" s="120">
        <f>ISI_emi!G$5</f>
        <v>10480.822733225243</v>
      </c>
      <c r="H54" s="120">
        <f>ISI_emi!H$5</f>
        <v>9794.4618898763729</v>
      </c>
      <c r="I54" s="120">
        <f>ISI_emi!I$5</f>
        <v>10614.237046353417</v>
      </c>
      <c r="J54" s="120">
        <f>ISI_emi!J$5</f>
        <v>10115.340201802779</v>
      </c>
      <c r="K54" s="120">
        <f>ISI_emi!K$5</f>
        <v>8374.5959734570642</v>
      </c>
      <c r="L54" s="120">
        <f>ISI_emi!L$5</f>
        <v>9236.556866386516</v>
      </c>
      <c r="M54" s="120">
        <f>ISI_emi!M$5</f>
        <v>9891.6917336258102</v>
      </c>
      <c r="N54" s="120">
        <f>ISI_emi!N$5</f>
        <v>10163.35845423066</v>
      </c>
      <c r="O54" s="120">
        <f>ISI_emi!O$5</f>
        <v>9669.4985365625689</v>
      </c>
      <c r="P54" s="120">
        <f>ISI_emi!P$5</f>
        <v>9655.2691681468787</v>
      </c>
      <c r="Q54" s="120">
        <f>ISI_emi!Q$5</f>
        <v>9821.8316627394215</v>
      </c>
    </row>
    <row r="55" spans="1:17" x14ac:dyDescent="0.25">
      <c r="A55" s="119" t="s">
        <v>45</v>
      </c>
      <c r="B55" s="118">
        <f>ISI_emi!B$53</f>
        <v>13.717289240655402</v>
      </c>
      <c r="C55" s="118">
        <f>ISI_emi!C$53</f>
        <v>11.65074175643081</v>
      </c>
      <c r="D55" s="118">
        <f>ISI_emi!D$53</f>
        <v>10.592972327151445</v>
      </c>
      <c r="E55" s="118">
        <f>ISI_emi!E$53</f>
        <v>10.294449602209673</v>
      </c>
      <c r="F55" s="118">
        <f>ISI_emi!F$53</f>
        <v>11.495368319696</v>
      </c>
      <c r="G55" s="118">
        <f>ISI_emi!G$53</f>
        <v>11.708177130028554</v>
      </c>
      <c r="H55" s="118">
        <f>ISI_emi!H$53</f>
        <v>12.236067286520843</v>
      </c>
      <c r="I55" s="118">
        <f>ISI_emi!I$53</f>
        <v>13.264754513849272</v>
      </c>
      <c r="J55" s="118">
        <f>ISI_emi!J$53</f>
        <v>11.76357584244847</v>
      </c>
      <c r="K55" s="118">
        <f>ISI_emi!K$53</f>
        <v>4.8438097507646525</v>
      </c>
      <c r="L55" s="118">
        <f>ISI_emi!L$53</f>
        <v>9.5277389132098413</v>
      </c>
      <c r="M55" s="118">
        <f>ISI_emi!M$53</f>
        <v>13.524871758777001</v>
      </c>
      <c r="N55" s="118">
        <f>ISI_emi!N$53</f>
        <v>11.425054696956602</v>
      </c>
      <c r="O55" s="118">
        <f>ISI_emi!O$53</f>
        <v>10.380196550551483</v>
      </c>
      <c r="P55" s="118">
        <f>ISI_emi!P$53</f>
        <v>9.6293038115870644</v>
      </c>
      <c r="Q55" s="118">
        <f>ISI_emi!Q$53</f>
        <v>8.4318258873531668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254.56545514373684</v>
      </c>
      <c r="C57" s="115">
        <f t="shared" si="12"/>
        <v>190.60768247820209</v>
      </c>
      <c r="D57" s="115">
        <f t="shared" si="12"/>
        <v>187.08992939863143</v>
      </c>
      <c r="E57" s="115">
        <f t="shared" si="12"/>
        <v>188.92771215353065</v>
      </c>
      <c r="F57" s="115">
        <f t="shared" si="12"/>
        <v>238.03923175540899</v>
      </c>
      <c r="G57" s="115">
        <f t="shared" si="12"/>
        <v>249.66519362895889</v>
      </c>
      <c r="H57" s="115">
        <f t="shared" si="12"/>
        <v>287.47177663100075</v>
      </c>
      <c r="I57" s="115">
        <f t="shared" si="12"/>
        <v>254.32862084436232</v>
      </c>
      <c r="J57" s="115">
        <f t="shared" si="12"/>
        <v>228.87444580956722</v>
      </c>
      <c r="K57" s="115">
        <f t="shared" si="12"/>
        <v>180.53746046844074</v>
      </c>
      <c r="L57" s="115">
        <f t="shared" si="12"/>
        <v>182.34851901969628</v>
      </c>
      <c r="M57" s="115">
        <f t="shared" si="12"/>
        <v>182.15246797326637</v>
      </c>
      <c r="N57" s="115">
        <f t="shared" si="12"/>
        <v>199.75527647975326</v>
      </c>
      <c r="O57" s="115">
        <f t="shared" si="12"/>
        <v>201.33249678944824</v>
      </c>
      <c r="P57" s="115">
        <f t="shared" si="12"/>
        <v>227.37280082082</v>
      </c>
      <c r="Q57" s="115">
        <f t="shared" si="12"/>
        <v>202.01639973461087</v>
      </c>
    </row>
    <row r="58" spans="1:17" x14ac:dyDescent="0.25">
      <c r="A58" s="39" t="s">
        <v>103</v>
      </c>
      <c r="B58" s="114">
        <f t="shared" ref="B58:Q58" si="13">IF(B$46=0,"",B$46/B$7)</f>
        <v>0.3937381783316769</v>
      </c>
      <c r="C58" s="114">
        <f t="shared" si="13"/>
        <v>0.38723107338081847</v>
      </c>
      <c r="D58" s="114">
        <f t="shared" si="13"/>
        <v>0.38576897498774299</v>
      </c>
      <c r="E58" s="114">
        <f t="shared" si="13"/>
        <v>0.37621291584233796</v>
      </c>
      <c r="F58" s="114">
        <f t="shared" si="13"/>
        <v>0.36874890040887676</v>
      </c>
      <c r="G58" s="114">
        <f t="shared" si="13"/>
        <v>0.36142815457962479</v>
      </c>
      <c r="H58" s="114">
        <f t="shared" si="13"/>
        <v>0.3654373634651597</v>
      </c>
      <c r="I58" s="114">
        <f t="shared" si="13"/>
        <v>0.34268730591748114</v>
      </c>
      <c r="J58" s="114">
        <f t="shared" si="13"/>
        <v>0.34766432949073445</v>
      </c>
      <c r="K58" s="114">
        <f t="shared" si="13"/>
        <v>0.38002914516750091</v>
      </c>
      <c r="L58" s="114">
        <f t="shared" si="13"/>
        <v>0.33418419139908279</v>
      </c>
      <c r="M58" s="114">
        <f t="shared" si="13"/>
        <v>0.34304980538719287</v>
      </c>
      <c r="N58" s="114">
        <f t="shared" si="13"/>
        <v>0.35532313738150206</v>
      </c>
      <c r="O58" s="114">
        <f t="shared" si="13"/>
        <v>0.34714881825171562</v>
      </c>
      <c r="P58" s="114">
        <f t="shared" si="13"/>
        <v>0.34010537574018435</v>
      </c>
      <c r="Q58" s="114">
        <f t="shared" si="13"/>
        <v>0.34378105229407036</v>
      </c>
    </row>
    <row r="59" spans="1:17" x14ac:dyDescent="0.25">
      <c r="A59" s="110" t="s">
        <v>46</v>
      </c>
      <c r="B59" s="113">
        <f t="shared" ref="B59:Q59" si="14">IF(B$47=0,"",B$47/B$8)</f>
        <v>0.40209672306554256</v>
      </c>
      <c r="C59" s="113">
        <f t="shared" si="14"/>
        <v>0.3937389743896238</v>
      </c>
      <c r="D59" s="113">
        <f t="shared" si="14"/>
        <v>0.39153739479874439</v>
      </c>
      <c r="E59" s="113">
        <f t="shared" si="14"/>
        <v>0.38134279407454758</v>
      </c>
      <c r="F59" s="113">
        <f t="shared" si="14"/>
        <v>0.37421217938813561</v>
      </c>
      <c r="G59" s="113">
        <f t="shared" si="14"/>
        <v>0.36691310051803827</v>
      </c>
      <c r="H59" s="113">
        <f t="shared" si="14"/>
        <v>0.37186823709335093</v>
      </c>
      <c r="I59" s="113">
        <f t="shared" si="14"/>
        <v>0.34837771715108551</v>
      </c>
      <c r="J59" s="113">
        <f t="shared" si="14"/>
        <v>0.3532371203548243</v>
      </c>
      <c r="K59" s="113">
        <f t="shared" si="14"/>
        <v>0.38329245537819512</v>
      </c>
      <c r="L59" s="113">
        <f t="shared" si="14"/>
        <v>0.33892714373110006</v>
      </c>
      <c r="M59" s="113">
        <f t="shared" si="14"/>
        <v>0.34937003998021637</v>
      </c>
      <c r="N59" s="113">
        <f t="shared" si="14"/>
        <v>0.36073701661771179</v>
      </c>
      <c r="O59" s="113">
        <f t="shared" si="14"/>
        <v>0.35220629861865882</v>
      </c>
      <c r="P59" s="113">
        <f t="shared" si="14"/>
        <v>0.34461155707040414</v>
      </c>
      <c r="Q59" s="113">
        <f t="shared" si="14"/>
        <v>0.34765893485604366</v>
      </c>
    </row>
    <row r="60" spans="1:17" x14ac:dyDescent="0.25">
      <c r="A60" s="108" t="s">
        <v>45</v>
      </c>
      <c r="B60" s="112">
        <f t="shared" ref="B60:Q60" si="15">IF(B$48=0,"",B$48/B$9)</f>
        <v>0.10423814154300906</v>
      </c>
      <c r="C60" s="112">
        <f t="shared" si="15"/>
        <v>0.102715282610678</v>
      </c>
      <c r="D60" s="112">
        <f t="shared" si="15"/>
        <v>0.10231260804550116</v>
      </c>
      <c r="E60" s="112">
        <f t="shared" si="15"/>
        <v>0.1004392118758007</v>
      </c>
      <c r="F60" s="112">
        <f t="shared" si="15"/>
        <v>9.9120014314864224E-2</v>
      </c>
      <c r="G60" s="112">
        <f t="shared" si="15"/>
        <v>9.776174627773343E-2</v>
      </c>
      <c r="H60" s="112">
        <f t="shared" si="15"/>
        <v>9.868472536778701E-2</v>
      </c>
      <c r="I60" s="112">
        <f t="shared" si="15"/>
        <v>9.4274990065044514E-2</v>
      </c>
      <c r="J60" s="112">
        <f t="shared" si="15"/>
        <v>9.5194310952068956E-2</v>
      </c>
      <c r="K60" s="112">
        <f t="shared" si="15"/>
        <v>0.10079856813909874</v>
      </c>
      <c r="L60" s="112">
        <f t="shared" si="15"/>
        <v>9.2478894041670895E-2</v>
      </c>
      <c r="M60" s="112">
        <f t="shared" si="15"/>
        <v>9.4466159911589118E-2</v>
      </c>
      <c r="N60" s="112">
        <f t="shared" si="15"/>
        <v>9.6608823242626221E-2</v>
      </c>
      <c r="O60" s="112">
        <f t="shared" si="15"/>
        <v>9.5002770563429442E-2</v>
      </c>
      <c r="P60" s="112">
        <f t="shared" si="15"/>
        <v>9.3563182801199254E-2</v>
      </c>
      <c r="Q60" s="112">
        <f t="shared" si="15"/>
        <v>9.414189122242736E-2</v>
      </c>
    </row>
    <row r="61" spans="1:17" x14ac:dyDescent="0.25">
      <c r="A61" s="39" t="s">
        <v>102</v>
      </c>
      <c r="B61" s="114">
        <f>IF(SUM(ISI_ued!B$5,ISI_ued!B$53)=0,"",SUM(ISI_ued!B$5,ISI_ued!B$53)/B$7)</f>
        <v>0.20541417594775876</v>
      </c>
      <c r="C61" s="114">
        <f>IF(SUM(ISI_ued!C$5,ISI_ued!C$53)=0,"",SUM(ISI_ued!C$5,ISI_ued!C$53)/C$7)</f>
        <v>0.20168770116681531</v>
      </c>
      <c r="D61" s="114">
        <f>IF(SUM(ISI_ued!D$5,ISI_ued!D$53)=0,"",SUM(ISI_ued!D$5,ISI_ued!D$53)/D$7)</f>
        <v>0.20058795333364982</v>
      </c>
      <c r="E61" s="114">
        <f>IF(SUM(ISI_ued!E$5,ISI_ued!E$53)=0,"",SUM(ISI_ued!E$5,ISI_ued!E$53)/E$7)</f>
        <v>0.19676672430312492</v>
      </c>
      <c r="F61" s="114">
        <f>IF(SUM(ISI_ued!F$5,ISI_ued!F$53)=0,"",SUM(ISI_ued!F$5,ISI_ued!F$53)/F$7)</f>
        <v>0.19220364001921447</v>
      </c>
      <c r="G61" s="114">
        <f>IF(SUM(ISI_ued!G$5,ISI_ued!G$53)=0,"",SUM(ISI_ued!G$5,ISI_ued!G$53)/G$7)</f>
        <v>0.1924448344480868</v>
      </c>
      <c r="H61" s="114">
        <f>IF(SUM(ISI_ued!H$5,ISI_ued!H$53)=0,"",SUM(ISI_ued!H$5,ISI_ued!H$53)/H$7)</f>
        <v>0.1953914858067238</v>
      </c>
      <c r="I61" s="114">
        <f>IF(SUM(ISI_ued!I$5,ISI_ued!I$53)=0,"",SUM(ISI_ued!I$5,ISI_ued!I$53)/I$7)</f>
        <v>0.18211747481902585</v>
      </c>
      <c r="J61" s="114">
        <f>IF(SUM(ISI_ued!J$5,ISI_ued!J$53)=0,"",SUM(ISI_ued!J$5,ISI_ued!J$53)/J$7)</f>
        <v>0.18568742047972353</v>
      </c>
      <c r="K61" s="114">
        <f>IF(SUM(ISI_ued!K$5,ISI_ued!K$53)=0,"",SUM(ISI_ued!K$5,ISI_ued!K$53)/K$7)</f>
        <v>0.20470393550888172</v>
      </c>
      <c r="L61" s="114">
        <f>IF(SUM(ISI_ued!L$5,ISI_ued!L$53)=0,"",SUM(ISI_ued!L$5,ISI_ued!L$53)/L$7)</f>
        <v>0.18018296864819194</v>
      </c>
      <c r="M61" s="114">
        <f>IF(SUM(ISI_ued!M$5,ISI_ued!M$53)=0,"",SUM(ISI_ued!M$5,ISI_ued!M$53)/M$7)</f>
        <v>0.18850626160383432</v>
      </c>
      <c r="N61" s="114">
        <f>IF(SUM(ISI_ued!N$5,ISI_ued!N$53)=0,"",SUM(ISI_ued!N$5,ISI_ued!N$53)/N$7)</f>
        <v>0.19452247869019323</v>
      </c>
      <c r="O61" s="114">
        <f>IF(SUM(ISI_ued!O$5,ISI_ued!O$53)=0,"",SUM(ISI_ued!O$5,ISI_ued!O$53)/O$7)</f>
        <v>0.1905598788692579</v>
      </c>
      <c r="P61" s="114">
        <f>IF(SUM(ISI_ued!P$5,ISI_ued!P$53)=0,"",SUM(ISI_ued!P$5,ISI_ued!P$53)/P$7)</f>
        <v>0.18628918633607966</v>
      </c>
      <c r="Q61" s="114">
        <f>IF(SUM(ISI_ued!Q$5,ISI_ued!Q$53)=0,"",SUM(ISI_ued!Q$5,ISI_ued!Q$53)/Q$7)</f>
        <v>0.19436901967181289</v>
      </c>
    </row>
    <row r="62" spans="1:17" x14ac:dyDescent="0.25">
      <c r="A62" s="110" t="s">
        <v>46</v>
      </c>
      <c r="B62" s="113">
        <f>IF(ISI_ued!B$5=0,"",ISI_ued!B$5/B$8)</f>
        <v>0.2095834895110196</v>
      </c>
      <c r="C62" s="113">
        <f>IF(ISI_ued!C$5=0,"",ISI_ued!C$5/C$8)</f>
        <v>0.20492759255851647</v>
      </c>
      <c r="D62" s="113">
        <f>IF(ISI_ued!D$5=0,"",ISI_ued!D$5/D$8)</f>
        <v>0.20345371614060953</v>
      </c>
      <c r="E62" s="113">
        <f>IF(ISI_ued!E$5=0,"",ISI_ued!E$5/E$8)</f>
        <v>0.19933604079603628</v>
      </c>
      <c r="F62" s="113">
        <f>IF(ISI_ued!F$5=0,"",ISI_ued!F$5/F$8)</f>
        <v>0.19492574095492871</v>
      </c>
      <c r="G62" s="113">
        <f>IF(ISI_ued!G$5=0,"",ISI_ued!G$5/G$8)</f>
        <v>0.19526061298668057</v>
      </c>
      <c r="H62" s="113">
        <f>IF(ISI_ued!H$5=0,"",ISI_ued!H$5/H$8)</f>
        <v>0.19871012238053803</v>
      </c>
      <c r="I62" s="113">
        <f>IF(ISI_ued!I$5=0,"",ISI_ued!I$5/I$8)</f>
        <v>0.18499792331660914</v>
      </c>
      <c r="J62" s="113">
        <f>IF(ISI_ued!J$5=0,"",ISI_ued!J$5/J$8)</f>
        <v>0.18852860916359743</v>
      </c>
      <c r="K62" s="113">
        <f>IF(ISI_ued!K$5=0,"",ISI_ued!K$5/K$8)</f>
        <v>0.20638911771447443</v>
      </c>
      <c r="L62" s="113">
        <f>IF(ISI_ued!L$5=0,"",ISI_ued!L$5/L$8)</f>
        <v>0.18263005793549258</v>
      </c>
      <c r="M62" s="113">
        <f>IF(ISI_ued!M$5=0,"",ISI_ued!M$5/M$8)</f>
        <v>0.19175764812250612</v>
      </c>
      <c r="N62" s="113">
        <f>IF(ISI_ued!N$5=0,"",ISI_ued!N$5/N$8)</f>
        <v>0.19729626634996902</v>
      </c>
      <c r="O62" s="113">
        <f>IF(ISI_ued!O$5=0,"",ISI_ued!O$5/O$8)</f>
        <v>0.19315877483579721</v>
      </c>
      <c r="P62" s="113">
        <f>IF(ISI_ued!P$5=0,"",ISI_ued!P$5/P$8)</f>
        <v>0.18859608940743711</v>
      </c>
      <c r="Q62" s="113">
        <f>IF(ISI_ued!Q$5=0,"",ISI_ued!Q$5/Q$8)</f>
        <v>0.19645051364217347</v>
      </c>
    </row>
    <row r="63" spans="1:17" x14ac:dyDescent="0.25">
      <c r="A63" s="108" t="s">
        <v>45</v>
      </c>
      <c r="B63" s="112">
        <f>IF(ISI_ued!B$53=0,"",ISI_ued!B$53/B$9)</f>
        <v>6.1009082910793745E-2</v>
      </c>
      <c r="C63" s="112">
        <f>IF(ISI_ued!C$53=0,"",ISI_ued!C$53/C$9)</f>
        <v>6.0044449360738911E-2</v>
      </c>
      <c r="D63" s="112">
        <f>IF(ISI_ued!D$53=0,"",ISI_ued!D$53/D$9)</f>
        <v>5.976624818837558E-2</v>
      </c>
      <c r="E63" s="112">
        <f>IF(ISI_ued!E$53=0,"",ISI_ued!E$53/E$9)</f>
        <v>5.8644551838364499E-2</v>
      </c>
      <c r="F63" s="112">
        <f>IF(ISI_ued!F$53=0,"",ISI_ued!F$53/F$9)</f>
        <v>5.7859952662493989E-2</v>
      </c>
      <c r="G63" s="112">
        <f>IF(ISI_ued!G$53=0,"",ISI_ued!G$53/G$9)</f>
        <v>5.7087763990011794E-2</v>
      </c>
      <c r="H63" s="112">
        <f>IF(ISI_ued!H$53=0,"",ISI_ued!H$53/H$9)</f>
        <v>5.7734440724908964E-2</v>
      </c>
      <c r="I63" s="112">
        <f>IF(ISI_ued!I$53=0,"",ISI_ued!I$53/I$9)</f>
        <v>5.6372804951798708E-2</v>
      </c>
      <c r="J63" s="112">
        <f>IF(ISI_ued!J$53=0,"",ISI_ued!J$53/J$9)</f>
        <v>5.6970054767734174E-2</v>
      </c>
      <c r="K63" s="112">
        <f>IF(ISI_ued!K$53=0,"",ISI_ued!K$53/K$9)</f>
        <v>6.0508511450331967E-2</v>
      </c>
      <c r="L63" s="112">
        <f>IF(ISI_ued!L$53=0,"",ISI_ued!L$53/L$9)</f>
        <v>5.5477004421144227E-2</v>
      </c>
      <c r="M63" s="112">
        <f>IF(ISI_ued!M$53=0,"",ISI_ued!M$53/M$9)</f>
        <v>6.0624693006074828E-2</v>
      </c>
      <c r="N63" s="112">
        <f>IF(ISI_ued!N$53=0,"",ISI_ued!N$53/N$9)</f>
        <v>6.1970838608141711E-2</v>
      </c>
      <c r="O63" s="112">
        <f>IF(ISI_ued!O$53=0,"",ISI_ued!O$53/O$9)</f>
        <v>6.0989164052626776E-2</v>
      </c>
      <c r="P63" s="112">
        <f>IF(ISI_ued!P$53=0,"",ISI_ued!P$53/P$9)</f>
        <v>6.0073905495970831E-2</v>
      </c>
      <c r="Q63" s="112">
        <f>IF(ISI_ued!Q$53=0,"",ISI_ued!Q$53/Q$9)</f>
        <v>6.0372592438057253E-2</v>
      </c>
    </row>
    <row r="64" spans="1:17" x14ac:dyDescent="0.25">
      <c r="A64" s="39" t="s">
        <v>60</v>
      </c>
      <c r="B64" s="111">
        <f t="shared" ref="B64:Q64" si="16">IF(B$46=0,"",B$53/B$46)</f>
        <v>4.0887057450063153</v>
      </c>
      <c r="C64" s="111">
        <f t="shared" si="16"/>
        <v>4.1517779132641204</v>
      </c>
      <c r="D64" s="111">
        <f t="shared" si="16"/>
        <v>4.1904431118975092</v>
      </c>
      <c r="E64" s="111">
        <f t="shared" si="16"/>
        <v>4.2187121667416063</v>
      </c>
      <c r="F64" s="111">
        <f t="shared" si="16"/>
        <v>4.1978769755710639</v>
      </c>
      <c r="G64" s="111">
        <f t="shared" si="16"/>
        <v>4.1958016210477274</v>
      </c>
      <c r="H64" s="111">
        <f t="shared" si="16"/>
        <v>4.2114736069607348</v>
      </c>
      <c r="I64" s="111">
        <f t="shared" si="16"/>
        <v>4.2090448434937038</v>
      </c>
      <c r="J64" s="111">
        <f t="shared" si="16"/>
        <v>4.2505428085841004</v>
      </c>
      <c r="K64" s="111">
        <f t="shared" si="16"/>
        <v>4.2451802422951337</v>
      </c>
      <c r="L64" s="111">
        <f t="shared" si="16"/>
        <v>4.1599203333501995</v>
      </c>
      <c r="M64" s="111">
        <f t="shared" si="16"/>
        <v>4.1623165445020796</v>
      </c>
      <c r="N64" s="111">
        <f t="shared" si="16"/>
        <v>4.1627121425247875</v>
      </c>
      <c r="O64" s="111">
        <f t="shared" si="16"/>
        <v>4.1537234490138966</v>
      </c>
      <c r="P64" s="111">
        <f t="shared" si="16"/>
        <v>4.0806095090412215</v>
      </c>
      <c r="Q64" s="111">
        <f t="shared" si="16"/>
        <v>4.0877745500444194</v>
      </c>
    </row>
    <row r="65" spans="1:17" x14ac:dyDescent="0.25">
      <c r="A65" s="110" t="s">
        <v>101</v>
      </c>
      <c r="B65" s="109">
        <f t="shared" ref="B65:Q65" si="17">IF(B$47=0,"",B$54/B$47)</f>
        <v>4.113114012647495</v>
      </c>
      <c r="C65" s="109">
        <f t="shared" si="17"/>
        <v>4.1715383107593427</v>
      </c>
      <c r="D65" s="109">
        <f t="shared" si="17"/>
        <v>4.208213873933448</v>
      </c>
      <c r="E65" s="109">
        <f t="shared" si="17"/>
        <v>4.2351966167660278</v>
      </c>
      <c r="F65" s="109">
        <f t="shared" si="17"/>
        <v>4.2158302131023255</v>
      </c>
      <c r="G65" s="109">
        <f t="shared" si="17"/>
        <v>4.2143499224086574</v>
      </c>
      <c r="H65" s="109">
        <f t="shared" si="17"/>
        <v>4.2331288606731716</v>
      </c>
      <c r="I65" s="109">
        <f t="shared" si="17"/>
        <v>4.2298503125387894</v>
      </c>
      <c r="J65" s="109">
        <f t="shared" si="17"/>
        <v>4.2708603976621795</v>
      </c>
      <c r="K65" s="109">
        <f t="shared" si="17"/>
        <v>4.2557658847600335</v>
      </c>
      <c r="L65" s="109">
        <f t="shared" si="17"/>
        <v>4.1778840065384415</v>
      </c>
      <c r="M65" s="109">
        <f t="shared" si="17"/>
        <v>4.1852086375763502</v>
      </c>
      <c r="N65" s="109">
        <f t="shared" si="17"/>
        <v>4.1813404251756028</v>
      </c>
      <c r="O65" s="109">
        <f t="shared" si="17"/>
        <v>4.1717179960992707</v>
      </c>
      <c r="P65" s="109">
        <f t="shared" si="17"/>
        <v>4.0967734063183601</v>
      </c>
      <c r="Q65" s="109">
        <f t="shared" si="17"/>
        <v>4.1014483972621267</v>
      </c>
    </row>
    <row r="66" spans="1:17" x14ac:dyDescent="0.25">
      <c r="A66" s="108" t="s">
        <v>100</v>
      </c>
      <c r="B66" s="107">
        <f t="shared" ref="B66:Q66" si="18">IF(B$48=0,"",B$55/B$48)</f>
        <v>0.82764579354664469</v>
      </c>
      <c r="C66" s="107">
        <f t="shared" si="18"/>
        <v>0.8402039949155985</v>
      </c>
      <c r="D66" s="107">
        <f t="shared" si="18"/>
        <v>0.84865046140957467</v>
      </c>
      <c r="E66" s="107">
        <f t="shared" si="18"/>
        <v>0.85411940631807193</v>
      </c>
      <c r="F66" s="107">
        <f t="shared" si="18"/>
        <v>0.85275176401899233</v>
      </c>
      <c r="G66" s="107">
        <f t="shared" si="18"/>
        <v>0.8493784163628203</v>
      </c>
      <c r="H66" s="107">
        <f t="shared" si="18"/>
        <v>0.82661001088185149</v>
      </c>
      <c r="I66" s="107">
        <f t="shared" si="18"/>
        <v>0.85274420653473593</v>
      </c>
      <c r="J66" s="107">
        <f t="shared" si="18"/>
        <v>0.83496187705066582</v>
      </c>
      <c r="K66" s="107">
        <f t="shared" si="18"/>
        <v>0.80090584621538696</v>
      </c>
      <c r="L66" s="107">
        <f t="shared" si="18"/>
        <v>0.80489133256623224</v>
      </c>
      <c r="M66" s="107">
        <f t="shared" si="18"/>
        <v>0.83239305392872287</v>
      </c>
      <c r="N66" s="107">
        <f t="shared" si="18"/>
        <v>0.8387303974555852</v>
      </c>
      <c r="O66" s="107">
        <f t="shared" si="18"/>
        <v>0.82774272991533226</v>
      </c>
      <c r="P66" s="107">
        <f t="shared" si="18"/>
        <v>0.82334127790818501</v>
      </c>
      <c r="Q66" s="107">
        <f t="shared" si="18"/>
        <v>0.83705680939183846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2214.3466539219435</v>
      </c>
      <c r="C5" s="96">
        <v>2323.8474268475588</v>
      </c>
      <c r="D5" s="96">
        <v>2347.2666818184725</v>
      </c>
      <c r="E5" s="96">
        <v>2460.0423645749065</v>
      </c>
      <c r="F5" s="96">
        <v>2511.7121480531659</v>
      </c>
      <c r="G5" s="96">
        <v>2486.9369953112628</v>
      </c>
      <c r="H5" s="96">
        <v>2313.7641711948295</v>
      </c>
      <c r="I5" s="96">
        <v>2509.3646966392685</v>
      </c>
      <c r="J5" s="96">
        <v>2368.4548919790973</v>
      </c>
      <c r="K5" s="96">
        <v>1967.823465911654</v>
      </c>
      <c r="L5" s="96">
        <v>2210.8217585579655</v>
      </c>
      <c r="M5" s="96">
        <v>2363.4883204661628</v>
      </c>
      <c r="N5" s="96">
        <v>2430.6460179701426</v>
      </c>
      <c r="O5" s="96">
        <v>2317.8696512093934</v>
      </c>
      <c r="P5" s="96">
        <v>2356.7984388044938</v>
      </c>
      <c r="Q5" s="96">
        <v>2394.7227202214385</v>
      </c>
    </row>
    <row r="6" spans="1:17" x14ac:dyDescent="0.25">
      <c r="A6" s="132" t="s">
        <v>83</v>
      </c>
      <c r="B6" s="160">
        <v>3.7641424393460814</v>
      </c>
      <c r="C6" s="160">
        <v>3.9502815453349678</v>
      </c>
      <c r="D6" s="160">
        <v>3.9900916678276435</v>
      </c>
      <c r="E6" s="160">
        <v>4.1817977554168939</v>
      </c>
      <c r="F6" s="160">
        <v>4.2696306267868147</v>
      </c>
      <c r="G6" s="160">
        <v>4.2275156292493214</v>
      </c>
      <c r="H6" s="160">
        <v>3.9331411348838783</v>
      </c>
      <c r="I6" s="160">
        <v>4.2656402210950484</v>
      </c>
      <c r="J6" s="160">
        <v>4.0261092628767887</v>
      </c>
      <c r="K6" s="160">
        <v>3.3450805040213276</v>
      </c>
      <c r="L6" s="160">
        <v>3.7581505102096462</v>
      </c>
      <c r="M6" s="160">
        <v>4.0176666450162255</v>
      </c>
      <c r="N6" s="160">
        <v>4.1318272435186145</v>
      </c>
      <c r="O6" s="160">
        <v>3.9401199931982882</v>
      </c>
      <c r="P6" s="160">
        <v>4.0062945920306223</v>
      </c>
      <c r="Q6" s="160">
        <v>4.0707616423501332</v>
      </c>
    </row>
    <row r="7" spans="1:17" x14ac:dyDescent="0.25">
      <c r="A7" s="76" t="s">
        <v>82</v>
      </c>
      <c r="B7" s="159">
        <v>2.0075426343179101</v>
      </c>
      <c r="C7" s="159">
        <v>2.1068168241786491</v>
      </c>
      <c r="D7" s="159">
        <v>2.1280488895080762</v>
      </c>
      <c r="E7" s="159">
        <v>2.2302921362223431</v>
      </c>
      <c r="F7" s="159">
        <v>2.2771363342863009</v>
      </c>
      <c r="G7" s="159">
        <v>2.2546750022663047</v>
      </c>
      <c r="H7" s="159">
        <v>2.0976752719380682</v>
      </c>
      <c r="I7" s="159">
        <v>2.2750081179173587</v>
      </c>
      <c r="J7" s="159">
        <v>2.1472582735342871</v>
      </c>
      <c r="K7" s="159">
        <v>1.7840429354780412</v>
      </c>
      <c r="L7" s="159">
        <v>2.004346938778478</v>
      </c>
      <c r="M7" s="159">
        <v>2.1427555440086534</v>
      </c>
      <c r="N7" s="159">
        <v>2.203641196543261</v>
      </c>
      <c r="O7" s="159">
        <v>2.1013973297057538</v>
      </c>
      <c r="P7" s="159">
        <v>2.1366904490829981</v>
      </c>
      <c r="Q7" s="159">
        <v>2.1710728759200708</v>
      </c>
    </row>
    <row r="8" spans="1:17" x14ac:dyDescent="0.25">
      <c r="A8" s="76" t="s">
        <v>81</v>
      </c>
      <c r="B8" s="159">
        <v>50.188565857947751</v>
      </c>
      <c r="C8" s="159">
        <v>52.670420604466244</v>
      </c>
      <c r="D8" s="159">
        <v>53.201222237701913</v>
      </c>
      <c r="E8" s="159">
        <v>55.757303405558581</v>
      </c>
      <c r="F8" s="159">
        <v>56.928408357157537</v>
      </c>
      <c r="G8" s="159">
        <v>56.366875056657619</v>
      </c>
      <c r="H8" s="159">
        <v>52.44188179845171</v>
      </c>
      <c r="I8" s="159">
        <v>56.875202947933971</v>
      </c>
      <c r="J8" s="159">
        <v>53.681456838357178</v>
      </c>
      <c r="K8" s="159">
        <v>44.601073386951029</v>
      </c>
      <c r="L8" s="159">
        <v>50.108673469461948</v>
      </c>
      <c r="M8" s="159">
        <v>53.568888600216347</v>
      </c>
      <c r="N8" s="159">
        <v>55.091029913581529</v>
      </c>
      <c r="O8" s="159">
        <v>52.534933242643845</v>
      </c>
      <c r="P8" s="159">
        <v>53.417261227074967</v>
      </c>
      <c r="Q8" s="159">
        <v>54.276821898001778</v>
      </c>
    </row>
    <row r="9" spans="1:17" x14ac:dyDescent="0.25">
      <c r="A9" s="76" t="s">
        <v>80</v>
      </c>
      <c r="B9" s="159">
        <v>1.2547141464486937</v>
      </c>
      <c r="C9" s="159">
        <v>1.3167605151116557</v>
      </c>
      <c r="D9" s="159">
        <v>1.3300305559425478</v>
      </c>
      <c r="E9" s="159">
        <v>1.3939325851389646</v>
      </c>
      <c r="F9" s="159">
        <v>1.4232102089289382</v>
      </c>
      <c r="G9" s="159">
        <v>1.4091718764164403</v>
      </c>
      <c r="H9" s="159">
        <v>1.3110470449612928</v>
      </c>
      <c r="I9" s="159">
        <v>1.421880073698349</v>
      </c>
      <c r="J9" s="159">
        <v>1.3420364209589295</v>
      </c>
      <c r="K9" s="159">
        <v>1.1150268346737757</v>
      </c>
      <c r="L9" s="159">
        <v>1.2527168367365487</v>
      </c>
      <c r="M9" s="159">
        <v>1.3392222150054085</v>
      </c>
      <c r="N9" s="159">
        <v>1.3772757478395381</v>
      </c>
      <c r="O9" s="159">
        <v>1.313373331066096</v>
      </c>
      <c r="P9" s="159">
        <v>1.3354315306768738</v>
      </c>
      <c r="Q9" s="159">
        <v>1.3569205474500443</v>
      </c>
    </row>
    <row r="10" spans="1:17" x14ac:dyDescent="0.25">
      <c r="A10" s="129" t="s">
        <v>79</v>
      </c>
      <c r="B10" s="158">
        <v>2.5094282928973874</v>
      </c>
      <c r="C10" s="158">
        <v>2.6335210302233119</v>
      </c>
      <c r="D10" s="158">
        <v>2.6600611118850956</v>
      </c>
      <c r="E10" s="158">
        <v>2.7878651702779287</v>
      </c>
      <c r="F10" s="158">
        <v>2.8464204178578765</v>
      </c>
      <c r="G10" s="158">
        <v>2.818343752832881</v>
      </c>
      <c r="H10" s="158">
        <v>2.6220940899225855</v>
      </c>
      <c r="I10" s="158">
        <v>2.8437601473966985</v>
      </c>
      <c r="J10" s="158">
        <v>2.6840728419178586</v>
      </c>
      <c r="K10" s="158">
        <v>2.2300536693475514</v>
      </c>
      <c r="L10" s="158">
        <v>2.5054336734730978</v>
      </c>
      <c r="M10" s="158">
        <v>2.678444430010817</v>
      </c>
      <c r="N10" s="158">
        <v>2.7545514956790758</v>
      </c>
      <c r="O10" s="158">
        <v>2.6267466621321915</v>
      </c>
      <c r="P10" s="158">
        <v>2.6708630613537476</v>
      </c>
      <c r="Q10" s="158">
        <v>2.7138410949000886</v>
      </c>
    </row>
    <row r="11" spans="1:17" x14ac:dyDescent="0.25">
      <c r="A11" s="92" t="s">
        <v>125</v>
      </c>
      <c r="B11" s="91">
        <v>0.50188565857947753</v>
      </c>
      <c r="C11" s="91">
        <v>0.52670420604466239</v>
      </c>
      <c r="D11" s="91">
        <v>0.53201222237701917</v>
      </c>
      <c r="E11" s="91">
        <v>0.55757303405558578</v>
      </c>
      <c r="F11" s="91">
        <v>0.56928408357157534</v>
      </c>
      <c r="G11" s="91">
        <v>0.56366875056657617</v>
      </c>
      <c r="H11" s="91">
        <v>0.52441881798451717</v>
      </c>
      <c r="I11" s="91">
        <v>0.56875202947933967</v>
      </c>
      <c r="J11" s="91">
        <v>0.53681456838357178</v>
      </c>
      <c r="K11" s="91">
        <v>0.44601073386951035</v>
      </c>
      <c r="L11" s="91">
        <v>0.50108673469461951</v>
      </c>
      <c r="M11" s="91">
        <v>0.53568888600216336</v>
      </c>
      <c r="N11" s="91">
        <v>0.55091029913581524</v>
      </c>
      <c r="O11" s="91">
        <v>0.52534933242643844</v>
      </c>
      <c r="P11" s="91">
        <v>0.53417261227074964</v>
      </c>
      <c r="Q11" s="91">
        <v>0.5427682189800177</v>
      </c>
    </row>
    <row r="12" spans="1:17" x14ac:dyDescent="0.25">
      <c r="A12" s="92" t="s">
        <v>26</v>
      </c>
      <c r="B12" s="91">
        <v>0.75282848786921619</v>
      </c>
      <c r="C12" s="91">
        <v>0.79005630906699342</v>
      </c>
      <c r="D12" s="91">
        <v>0.79801833356552865</v>
      </c>
      <c r="E12" s="91">
        <v>0.83635955108337867</v>
      </c>
      <c r="F12" s="91">
        <v>0.8539261253573629</v>
      </c>
      <c r="G12" s="91">
        <v>0.84550312584986431</v>
      </c>
      <c r="H12" s="91">
        <v>0.78662822697677559</v>
      </c>
      <c r="I12" s="91">
        <v>0.85312804421900956</v>
      </c>
      <c r="J12" s="91">
        <v>0.80522185257535761</v>
      </c>
      <c r="K12" s="91">
        <v>0.66901610080426532</v>
      </c>
      <c r="L12" s="91">
        <v>0.75163010204192915</v>
      </c>
      <c r="M12" s="91">
        <v>0.80353332900324514</v>
      </c>
      <c r="N12" s="91">
        <v>0.82636544870372286</v>
      </c>
      <c r="O12" s="91">
        <v>0.78802399863965744</v>
      </c>
      <c r="P12" s="91">
        <v>0.80125891840612418</v>
      </c>
      <c r="Q12" s="91">
        <v>0.8141523284700265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1.2547141464486937</v>
      </c>
      <c r="C14" s="157">
        <v>1.3167605151116557</v>
      </c>
      <c r="D14" s="157">
        <v>1.3300305559425478</v>
      </c>
      <c r="E14" s="157">
        <v>1.3939325851389643</v>
      </c>
      <c r="F14" s="157">
        <v>1.423210208928938</v>
      </c>
      <c r="G14" s="157">
        <v>1.4091718764164405</v>
      </c>
      <c r="H14" s="157">
        <v>1.3110470449612928</v>
      </c>
      <c r="I14" s="157">
        <v>1.4218800736983492</v>
      </c>
      <c r="J14" s="157">
        <v>1.3420364209589295</v>
      </c>
      <c r="K14" s="157">
        <v>1.1150268346737757</v>
      </c>
      <c r="L14" s="157">
        <v>1.2527168367365489</v>
      </c>
      <c r="M14" s="157">
        <v>1.3392222150054083</v>
      </c>
      <c r="N14" s="157">
        <v>1.3772757478395379</v>
      </c>
      <c r="O14" s="157">
        <v>1.3133733310660958</v>
      </c>
      <c r="P14" s="157">
        <v>1.3354315306768738</v>
      </c>
      <c r="Q14" s="157">
        <v>1.3569205474500445</v>
      </c>
    </row>
    <row r="15" spans="1:17" x14ac:dyDescent="0.25">
      <c r="A15" s="156" t="s">
        <v>117</v>
      </c>
      <c r="B15" s="155">
        <v>218.38030015980678</v>
      </c>
      <c r="C15" s="155">
        <v>229.17933725586039</v>
      </c>
      <c r="D15" s="155">
        <v>231.48895933829752</v>
      </c>
      <c r="E15" s="155">
        <v>242.61097016142475</v>
      </c>
      <c r="F15" s="155">
        <v>247.70667764931531</v>
      </c>
      <c r="G15" s="155">
        <v>245.26333605115178</v>
      </c>
      <c r="H15" s="155">
        <v>228.18492005739219</v>
      </c>
      <c r="I15" s="155">
        <v>247.47517047157973</v>
      </c>
      <c r="J15" s="155">
        <v>233.5785543375857</v>
      </c>
      <c r="K15" s="155">
        <v>194.06802380565574</v>
      </c>
      <c r="L15" s="155">
        <v>218.032672697659</v>
      </c>
      <c r="M15" s="155">
        <v>233.08874784055834</v>
      </c>
      <c r="N15" s="155">
        <v>239.71188343361766</v>
      </c>
      <c r="O15" s="155">
        <v>228.58980515354091</v>
      </c>
      <c r="P15" s="155">
        <v>232.42898738131896</v>
      </c>
      <c r="Q15" s="155">
        <v>236.16910455967786</v>
      </c>
    </row>
    <row r="16" spans="1:17" x14ac:dyDescent="0.25">
      <c r="A16" s="84" t="s">
        <v>33</v>
      </c>
      <c r="B16" s="153">
        <v>79.501093886279591</v>
      </c>
      <c r="C16" s="153">
        <v>105.63956261461874</v>
      </c>
      <c r="D16" s="153">
        <v>122.83716558389835</v>
      </c>
      <c r="E16" s="153">
        <v>153.84984198779</v>
      </c>
      <c r="F16" s="153">
        <v>188.73191422070875</v>
      </c>
      <c r="G16" s="153">
        <v>173.14929279076466</v>
      </c>
      <c r="H16" s="153">
        <v>149.23784827374061</v>
      </c>
      <c r="I16" s="153">
        <v>208.95824308749229</v>
      </c>
      <c r="J16" s="153">
        <v>176.37449338681984</v>
      </c>
      <c r="K16" s="153">
        <v>112.64323270705808</v>
      </c>
      <c r="L16" s="153">
        <v>114.45927019257431</v>
      </c>
      <c r="M16" s="153">
        <v>158.82220535792771</v>
      </c>
      <c r="N16" s="153">
        <v>174.629968840988</v>
      </c>
      <c r="O16" s="153">
        <v>152.87991876417345</v>
      </c>
      <c r="P16" s="153">
        <v>163.86931008412148</v>
      </c>
      <c r="Q16" s="153">
        <v>185.80256691880629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97.824427298591189</v>
      </c>
      <c r="C18" s="153">
        <v>89.477846498793497</v>
      </c>
      <c r="D18" s="153">
        <v>80.86689791553826</v>
      </c>
      <c r="E18" s="153">
        <v>62.679914663118126</v>
      </c>
      <c r="F18" s="153">
        <v>33.71859826298595</v>
      </c>
      <c r="G18" s="153">
        <v>44.703453055998864</v>
      </c>
      <c r="H18" s="153">
        <v>42.359490401808699</v>
      </c>
      <c r="I18" s="153">
        <v>11.188829661853788</v>
      </c>
      <c r="J18" s="153">
        <v>25.983169289373251</v>
      </c>
      <c r="K18" s="153">
        <v>36.940581674906326</v>
      </c>
      <c r="L18" s="153">
        <v>61.36465540887977</v>
      </c>
      <c r="M18" s="153">
        <v>42.743757564751434</v>
      </c>
      <c r="N18" s="153">
        <v>36.074964152319694</v>
      </c>
      <c r="O18" s="153">
        <v>41.806877321639035</v>
      </c>
      <c r="P18" s="153">
        <v>32.608679267497507</v>
      </c>
      <c r="Q18" s="153">
        <v>23.116248887546078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41.054778974935999</v>
      </c>
      <c r="C20" s="153">
        <v>34.06192814244816</v>
      </c>
      <c r="D20" s="153">
        <v>27.784895838860905</v>
      </c>
      <c r="E20" s="153">
        <v>26.081213510516612</v>
      </c>
      <c r="F20" s="153">
        <v>25.256165165620612</v>
      </c>
      <c r="G20" s="153">
        <v>27.410590204388271</v>
      </c>
      <c r="H20" s="153">
        <v>36.587581381842888</v>
      </c>
      <c r="I20" s="153">
        <v>27.328097722233654</v>
      </c>
      <c r="J20" s="153">
        <v>31.220891661392617</v>
      </c>
      <c r="K20" s="153">
        <v>44.484209423691333</v>
      </c>
      <c r="L20" s="153">
        <v>42.208747096204924</v>
      </c>
      <c r="M20" s="153">
        <v>31.522784917879196</v>
      </c>
      <c r="N20" s="153">
        <v>29.006950440309968</v>
      </c>
      <c r="O20" s="153">
        <v>33.903009067728412</v>
      </c>
      <c r="P20" s="153">
        <v>35.950998029699988</v>
      </c>
      <c r="Q20" s="153">
        <v>27.250288753325503</v>
      </c>
    </row>
    <row r="21" spans="1:17" x14ac:dyDescent="0.25">
      <c r="A21" s="156" t="s">
        <v>116</v>
      </c>
      <c r="B21" s="155">
        <v>1574.9587247525258</v>
      </c>
      <c r="C21" s="155">
        <v>1652.8413802892703</v>
      </c>
      <c r="D21" s="155">
        <v>1669.4983747478009</v>
      </c>
      <c r="E21" s="155">
        <v>1749.7103168041999</v>
      </c>
      <c r="F21" s="155">
        <v>1786.4605592068642</v>
      </c>
      <c r="G21" s="155">
        <v>1768.839179600908</v>
      </c>
      <c r="H21" s="155">
        <v>1645.6696434539149</v>
      </c>
      <c r="I21" s="155">
        <v>1784.7909294410356</v>
      </c>
      <c r="J21" s="155">
        <v>1684.5685338826684</v>
      </c>
      <c r="K21" s="155">
        <v>1399.6185876863901</v>
      </c>
      <c r="L21" s="155">
        <v>1572.4516354955194</v>
      </c>
      <c r="M21" s="155">
        <v>1681.0360494261145</v>
      </c>
      <c r="N21" s="155">
        <v>1728.8021033232521</v>
      </c>
      <c r="O21" s="155">
        <v>1648.5896747673423</v>
      </c>
      <c r="P21" s="155">
        <v>1676.2778569940724</v>
      </c>
      <c r="Q21" s="155">
        <v>1703.2515820844048</v>
      </c>
    </row>
    <row r="22" spans="1:17" x14ac:dyDescent="0.25">
      <c r="A22" s="84" t="s">
        <v>33</v>
      </c>
      <c r="B22" s="153">
        <v>609.06939730763975</v>
      </c>
      <c r="C22" s="153">
        <v>691.33722028927036</v>
      </c>
      <c r="D22" s="153">
        <v>699.63242474780066</v>
      </c>
      <c r="E22" s="153">
        <v>728.17901680419982</v>
      </c>
      <c r="F22" s="153">
        <v>787.05893920686401</v>
      </c>
      <c r="G22" s="153">
        <v>840.74930227124992</v>
      </c>
      <c r="H22" s="153">
        <v>728.68364345391501</v>
      </c>
      <c r="I22" s="153">
        <v>849.68439944103557</v>
      </c>
      <c r="J22" s="153">
        <v>721.35955388266837</v>
      </c>
      <c r="K22" s="153">
        <v>507.8475476863901</v>
      </c>
      <c r="L22" s="153">
        <v>559.3818868164982</v>
      </c>
      <c r="M22" s="153">
        <v>693.85188514723916</v>
      </c>
      <c r="N22" s="153">
        <v>780.27764213021885</v>
      </c>
      <c r="O22" s="153">
        <v>711.75737533595066</v>
      </c>
      <c r="P22" s="153">
        <v>767.35817666169078</v>
      </c>
      <c r="Q22" s="153">
        <v>811.90175243419685</v>
      </c>
    </row>
    <row r="23" spans="1:17" x14ac:dyDescent="0.25">
      <c r="A23" s="84" t="s">
        <v>47</v>
      </c>
      <c r="B23" s="153">
        <v>567.95301182639446</v>
      </c>
      <c r="C23" s="153">
        <v>539.20416</v>
      </c>
      <c r="D23" s="153">
        <v>547.96595000000002</v>
      </c>
      <c r="E23" s="153">
        <v>575.53129999999999</v>
      </c>
      <c r="F23" s="153">
        <v>496.81799000000001</v>
      </c>
      <c r="G23" s="153">
        <v>441.584670489112</v>
      </c>
      <c r="H23" s="153">
        <v>416.88600000000002</v>
      </c>
      <c r="I23" s="153">
        <v>434.28176999999999</v>
      </c>
      <c r="J23" s="153">
        <v>454.02564999999998</v>
      </c>
      <c r="K23" s="153">
        <v>473.57104000000004</v>
      </c>
      <c r="L23" s="153">
        <v>553.90656193244808</v>
      </c>
      <c r="M23" s="153">
        <v>532.32024129291744</v>
      </c>
      <c r="N23" s="153">
        <v>504.16984552954762</v>
      </c>
      <c r="O23" s="153">
        <v>498.66372064036824</v>
      </c>
      <c r="P23" s="153">
        <v>471.92722786271571</v>
      </c>
      <c r="Q23" s="153">
        <v>433.12397547344784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397.93631561849162</v>
      </c>
      <c r="C26" s="153">
        <v>422.29999999999995</v>
      </c>
      <c r="D26" s="153">
        <v>421.9</v>
      </c>
      <c r="E26" s="153">
        <v>446</v>
      </c>
      <c r="F26" s="153">
        <v>502.58362999999997</v>
      </c>
      <c r="G26" s="153">
        <v>486.50520684054601</v>
      </c>
      <c r="H26" s="153">
        <v>500.09999999999997</v>
      </c>
      <c r="I26" s="153">
        <v>500.82475999999997</v>
      </c>
      <c r="J26" s="153">
        <v>509.18332999999996</v>
      </c>
      <c r="K26" s="153">
        <v>418.2</v>
      </c>
      <c r="L26" s="153">
        <v>459.16318674657293</v>
      </c>
      <c r="M26" s="153">
        <v>454.86392298595786</v>
      </c>
      <c r="N26" s="153">
        <v>444.35461566348556</v>
      </c>
      <c r="O26" s="153">
        <v>438.16857879102349</v>
      </c>
      <c r="P26" s="153">
        <v>436.99245246966598</v>
      </c>
      <c r="Q26" s="153">
        <v>458.22585417676004</v>
      </c>
    </row>
    <row r="27" spans="1:17" x14ac:dyDescent="0.25">
      <c r="A27" s="156" t="s">
        <v>113</v>
      </c>
      <c r="B27" s="155">
        <v>240.21833017578734</v>
      </c>
      <c r="C27" s="155">
        <v>252.0972709814472</v>
      </c>
      <c r="D27" s="155">
        <v>254.63785527212707</v>
      </c>
      <c r="E27" s="155">
        <v>266.87206717756794</v>
      </c>
      <c r="F27" s="155">
        <v>272.47734541424705</v>
      </c>
      <c r="G27" s="155">
        <v>269.78966965626717</v>
      </c>
      <c r="H27" s="155">
        <v>251.00341206313175</v>
      </c>
      <c r="I27" s="155">
        <v>272.22268751873804</v>
      </c>
      <c r="J27" s="155">
        <v>256.9364097713443</v>
      </c>
      <c r="K27" s="155">
        <v>213.47482618622143</v>
      </c>
      <c r="L27" s="155">
        <v>239.83593996742525</v>
      </c>
      <c r="M27" s="155">
        <v>256.39762262461522</v>
      </c>
      <c r="N27" s="155">
        <v>263.68307177697966</v>
      </c>
      <c r="O27" s="155">
        <v>251.44878566889577</v>
      </c>
      <c r="P27" s="155">
        <v>255.67188611945079</v>
      </c>
      <c r="Q27" s="155">
        <v>259.78601501564685</v>
      </c>
    </row>
    <row r="28" spans="1:17" x14ac:dyDescent="0.25">
      <c r="A28" s="152" t="s">
        <v>123</v>
      </c>
      <c r="B28" s="151">
        <v>157.03788109847713</v>
      </c>
      <c r="C28" s="151">
        <v>164.74531713308397</v>
      </c>
      <c r="D28" s="151">
        <v>166.14484331208391</v>
      </c>
      <c r="E28" s="151">
        <v>174.3390142583817</v>
      </c>
      <c r="F28" s="151">
        <v>177.97943227198863</v>
      </c>
      <c r="G28" s="151">
        <v>176.24339969580575</v>
      </c>
      <c r="H28" s="151">
        <v>163.78237498511763</v>
      </c>
      <c r="I28" s="151">
        <v>178.07906204301435</v>
      </c>
      <c r="J28" s="151">
        <v>168.14725493986069</v>
      </c>
      <c r="K28" s="151">
        <v>139.94403603801953</v>
      </c>
      <c r="L28" s="151">
        <v>156.51439158341125</v>
      </c>
      <c r="M28" s="151">
        <v>167.27031360917471</v>
      </c>
      <c r="N28" s="151">
        <v>172.00461877324014</v>
      </c>
      <c r="O28" s="151">
        <v>164.30979715626714</v>
      </c>
      <c r="P28" s="151">
        <v>167.05361014064937</v>
      </c>
      <c r="Q28" s="151">
        <v>169.72708366317812</v>
      </c>
    </row>
    <row r="29" spans="1:17" x14ac:dyDescent="0.25">
      <c r="A29" s="154" t="s">
        <v>30</v>
      </c>
      <c r="B29" s="153">
        <v>0.76567437628801049</v>
      </c>
      <c r="C29" s="153">
        <v>0.75897777675493117</v>
      </c>
      <c r="D29" s="153">
        <v>0.77384372231658627</v>
      </c>
      <c r="E29" s="153">
        <v>0.75600891648153912</v>
      </c>
      <c r="F29" s="153">
        <v>0.75790684032145383</v>
      </c>
      <c r="G29" s="153">
        <v>0.76425279429771997</v>
      </c>
      <c r="H29" s="153">
        <v>0</v>
      </c>
      <c r="I29" s="153">
        <v>1.5115580103484532</v>
      </c>
      <c r="J29" s="153">
        <v>1.505282983143841</v>
      </c>
      <c r="K29" s="153">
        <v>2.2784954550987435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1.7942298643273047</v>
      </c>
      <c r="C30" s="153">
        <v>1.7612822093687561</v>
      </c>
      <c r="D30" s="153">
        <v>1.0268345211157639</v>
      </c>
      <c r="E30" s="153">
        <v>1.7359070634114269</v>
      </c>
      <c r="F30" s="153">
        <v>1.7254010246157874</v>
      </c>
      <c r="G30" s="153">
        <v>1.7503598320797173</v>
      </c>
      <c r="H30" s="153">
        <v>1.800448983091407</v>
      </c>
      <c r="I30" s="153">
        <v>1.7293424348933466</v>
      </c>
      <c r="J30" s="153">
        <v>1.7478272696758603</v>
      </c>
      <c r="K30" s="153">
        <v>1.10835887911732</v>
      </c>
      <c r="L30" s="153">
        <v>1.7743731559566489</v>
      </c>
      <c r="M30" s="153">
        <v>1.7481682947851551</v>
      </c>
      <c r="N30" s="153">
        <v>1.7446346234382142</v>
      </c>
      <c r="O30" s="153">
        <v>2.4802470613853695</v>
      </c>
      <c r="P30" s="153">
        <v>2.476811894303879</v>
      </c>
      <c r="Q30" s="153">
        <v>2.4747825800218846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154.47797685786182</v>
      </c>
      <c r="C32" s="153">
        <v>162.2250571469603</v>
      </c>
      <c r="D32" s="153">
        <v>164.34416506865156</v>
      </c>
      <c r="E32" s="153">
        <v>171.84709827848872</v>
      </c>
      <c r="F32" s="153">
        <v>175.49612440705138</v>
      </c>
      <c r="G32" s="153">
        <v>173.72878706942831</v>
      </c>
      <c r="H32" s="153">
        <v>161.98192600202623</v>
      </c>
      <c r="I32" s="153">
        <v>174.83816159777254</v>
      </c>
      <c r="J32" s="153">
        <v>164.89414468704098</v>
      </c>
      <c r="K32" s="153">
        <v>136.55718170380348</v>
      </c>
      <c r="L32" s="153">
        <v>154.7400184274546</v>
      </c>
      <c r="M32" s="153">
        <v>165.52214531438955</v>
      </c>
      <c r="N32" s="153">
        <v>170.25998414980194</v>
      </c>
      <c r="O32" s="153">
        <v>161.82955009488177</v>
      </c>
      <c r="P32" s="153">
        <v>164.57679824634548</v>
      </c>
      <c r="Q32" s="153">
        <v>167.25230108315623</v>
      </c>
    </row>
    <row r="33" spans="1:17" x14ac:dyDescent="0.25">
      <c r="A33" s="152" t="s">
        <v>122</v>
      </c>
      <c r="B33" s="151">
        <v>83.1804490773102</v>
      </c>
      <c r="C33" s="151">
        <v>87.351953848363223</v>
      </c>
      <c r="D33" s="151">
        <v>88.493011960043148</v>
      </c>
      <c r="E33" s="151">
        <v>92.533052919186218</v>
      </c>
      <c r="F33" s="151">
        <v>94.49791314225844</v>
      </c>
      <c r="G33" s="151">
        <v>93.546269960461387</v>
      </c>
      <c r="H33" s="151">
        <v>87.221037078014106</v>
      </c>
      <c r="I33" s="151">
        <v>94.143625475723681</v>
      </c>
      <c r="J33" s="151">
        <v>88.7891548314836</v>
      </c>
      <c r="K33" s="151">
        <v>73.530790148201888</v>
      </c>
      <c r="L33" s="151">
        <v>83.321548384014008</v>
      </c>
      <c r="M33" s="151">
        <v>89.127309015440545</v>
      </c>
      <c r="N33" s="151">
        <v>91.678453003739492</v>
      </c>
      <c r="O33" s="151">
        <v>87.138988512628629</v>
      </c>
      <c r="P33" s="151">
        <v>88.618275978801421</v>
      </c>
      <c r="Q33" s="151">
        <v>90.058931352468719</v>
      </c>
    </row>
    <row r="34" spans="1:17" x14ac:dyDescent="0.25">
      <c r="A34" s="156" t="s">
        <v>112</v>
      </c>
      <c r="B34" s="155">
        <v>121.06490546286547</v>
      </c>
      <c r="C34" s="155">
        <v>127.05163780166656</v>
      </c>
      <c r="D34" s="155">
        <v>128.33203799738237</v>
      </c>
      <c r="E34" s="155">
        <v>134.4978193790987</v>
      </c>
      <c r="F34" s="155">
        <v>137.32275983772246</v>
      </c>
      <c r="G34" s="155">
        <v>135.96822868551368</v>
      </c>
      <c r="H34" s="155">
        <v>126.50035628023284</v>
      </c>
      <c r="I34" s="155">
        <v>137.1944176998739</v>
      </c>
      <c r="J34" s="155">
        <v>129.49046034985369</v>
      </c>
      <c r="K34" s="155">
        <v>107.58675090291464</v>
      </c>
      <c r="L34" s="155">
        <v>120.87218896870201</v>
      </c>
      <c r="M34" s="155">
        <v>129.21892314061736</v>
      </c>
      <c r="N34" s="155">
        <v>132.89063383913091</v>
      </c>
      <c r="O34" s="155">
        <v>126.72481506086808</v>
      </c>
      <c r="P34" s="155">
        <v>128.85316744943262</v>
      </c>
      <c r="Q34" s="155">
        <v>130.92660050308649</v>
      </c>
    </row>
    <row r="35" spans="1:17" x14ac:dyDescent="0.25">
      <c r="A35" s="152" t="s">
        <v>121</v>
      </c>
      <c r="B35" s="151">
        <v>48.534010738492931</v>
      </c>
      <c r="C35" s="151">
        <v>51.560938978109107</v>
      </c>
      <c r="D35" s="151">
        <v>52.642074836563303</v>
      </c>
      <c r="E35" s="151">
        <v>55.894388449261498</v>
      </c>
      <c r="F35" s="151">
        <v>57.645081247668941</v>
      </c>
      <c r="G35" s="151">
        <v>57.709785819313595</v>
      </c>
      <c r="H35" s="151">
        <v>54.01258102627331</v>
      </c>
      <c r="I35" s="151">
        <v>59.072871045415127</v>
      </c>
      <c r="J35" s="151">
        <v>56.193239689821496</v>
      </c>
      <c r="K35" s="151">
        <v>47.161689208116357</v>
      </c>
      <c r="L35" s="151">
        <v>53.048385760611609</v>
      </c>
      <c r="M35" s="151">
        <v>56.905955792469115</v>
      </c>
      <c r="N35" s="151">
        <v>58.795139838306355</v>
      </c>
      <c r="O35" s="151">
        <v>56.512684394815807</v>
      </c>
      <c r="P35" s="151">
        <v>57.717103863321377</v>
      </c>
      <c r="Q35" s="151">
        <v>58.901665174983684</v>
      </c>
    </row>
    <row r="36" spans="1:17" x14ac:dyDescent="0.25">
      <c r="A36" s="154" t="s">
        <v>30</v>
      </c>
      <c r="B36" s="153">
        <v>0.25601087590608962</v>
      </c>
      <c r="C36" s="153">
        <v>0.25700738784523275</v>
      </c>
      <c r="D36" s="153">
        <v>0.26538076301987079</v>
      </c>
      <c r="E36" s="153">
        <v>0.26226821184285853</v>
      </c>
      <c r="F36" s="153">
        <v>0.26562301192797333</v>
      </c>
      <c r="G36" s="153">
        <v>0.27078192963477543</v>
      </c>
      <c r="H36" s="153">
        <v>0</v>
      </c>
      <c r="I36" s="153">
        <v>0.54238040597549364</v>
      </c>
      <c r="J36" s="153">
        <v>0.54409524146493249</v>
      </c>
      <c r="K36" s="153">
        <v>0.83017610861884694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0.5999186774019909</v>
      </c>
      <c r="C37" s="153">
        <v>0.59641079587802759</v>
      </c>
      <c r="D37" s="153">
        <v>0.35214103422985704</v>
      </c>
      <c r="E37" s="153">
        <v>0.60220617974341017</v>
      </c>
      <c r="F37" s="153">
        <v>0.60469993482005491</v>
      </c>
      <c r="G37" s="153">
        <v>0.6201688975455818</v>
      </c>
      <c r="H37" s="153">
        <v>0.64264780276746258</v>
      </c>
      <c r="I37" s="153">
        <v>0.6205262685828894</v>
      </c>
      <c r="J37" s="153">
        <v>0.63176459907034466</v>
      </c>
      <c r="K37" s="153">
        <v>0.40383361711769916</v>
      </c>
      <c r="L37" s="153">
        <v>0.65090088423717474</v>
      </c>
      <c r="M37" s="153">
        <v>0.64373351618082708</v>
      </c>
      <c r="N37" s="153">
        <v>0.64550703737343451</v>
      </c>
      <c r="O37" s="153">
        <v>0.92298271240899965</v>
      </c>
      <c r="P37" s="153">
        <v>0.92590736872242851</v>
      </c>
      <c r="Q37" s="153">
        <v>0.92928344065705248</v>
      </c>
    </row>
    <row r="38" spans="1:17" x14ac:dyDescent="0.25">
      <c r="A38" s="154" t="s">
        <v>26</v>
      </c>
      <c r="B38" s="153">
        <v>47.678081185184851</v>
      </c>
      <c r="C38" s="153">
        <v>50.707520794385843</v>
      </c>
      <c r="D38" s="153">
        <v>52.024553039313574</v>
      </c>
      <c r="E38" s="153">
        <v>55.029914057675228</v>
      </c>
      <c r="F38" s="153">
        <v>56.774758300920915</v>
      </c>
      <c r="G38" s="153">
        <v>56.81883499213324</v>
      </c>
      <c r="H38" s="153">
        <v>53.369933223505846</v>
      </c>
      <c r="I38" s="153">
        <v>57.909964370856741</v>
      </c>
      <c r="J38" s="153">
        <v>55.017379849286222</v>
      </c>
      <c r="K38" s="153">
        <v>45.927679482379808</v>
      </c>
      <c r="L38" s="153">
        <v>52.397484876374435</v>
      </c>
      <c r="M38" s="153">
        <v>56.262222276288291</v>
      </c>
      <c r="N38" s="153">
        <v>58.14963280093292</v>
      </c>
      <c r="O38" s="153">
        <v>55.589701682406805</v>
      </c>
      <c r="P38" s="153">
        <v>56.79119649459895</v>
      </c>
      <c r="Q38" s="153">
        <v>57.972381734326632</v>
      </c>
    </row>
    <row r="39" spans="1:17" x14ac:dyDescent="0.25">
      <c r="A39" s="152" t="s">
        <v>120</v>
      </c>
      <c r="B39" s="151">
        <v>40.745507267582624</v>
      </c>
      <c r="C39" s="151">
        <v>41.685684960633552</v>
      </c>
      <c r="D39" s="151">
        <v>41.006927801276689</v>
      </c>
      <c r="E39" s="151">
        <v>41.916821558053734</v>
      </c>
      <c r="F39" s="151">
        <v>41.827839722772929</v>
      </c>
      <c r="G39" s="151">
        <v>40.379219538111244</v>
      </c>
      <c r="H39" s="151">
        <v>36.907819771622307</v>
      </c>
      <c r="I39" s="151">
        <v>39.514903740554288</v>
      </c>
      <c r="J39" s="151">
        <v>36.618967427174717</v>
      </c>
      <c r="K39" s="151">
        <v>29.806608706545088</v>
      </c>
      <c r="L39" s="151">
        <v>32.89214662384078</v>
      </c>
      <c r="M39" s="151">
        <v>34.804819163956047</v>
      </c>
      <c r="N39" s="151">
        <v>35.329072133535945</v>
      </c>
      <c r="O39" s="151">
        <v>33.152329544447717</v>
      </c>
      <c r="P39" s="151">
        <v>33.275265923045268</v>
      </c>
      <c r="Q39" s="151">
        <v>33.376680838551728</v>
      </c>
    </row>
    <row r="40" spans="1:17" x14ac:dyDescent="0.25">
      <c r="A40" s="150" t="s">
        <v>33</v>
      </c>
      <c r="B40" s="87">
        <v>28.110104645883528</v>
      </c>
      <c r="C40" s="87">
        <v>29.977907960697035</v>
      </c>
      <c r="D40" s="87">
        <v>29.91960548813913</v>
      </c>
      <c r="E40" s="87">
        <v>31.331107964724435</v>
      </c>
      <c r="F40" s="87">
        <v>32.633565884563097</v>
      </c>
      <c r="G40" s="87">
        <v>31.517846995192933</v>
      </c>
      <c r="H40" s="87">
        <v>28.327855171246572</v>
      </c>
      <c r="I40" s="87">
        <v>31.775443662963774</v>
      </c>
      <c r="J40" s="87">
        <v>28.494516056429209</v>
      </c>
      <c r="K40" s="87">
        <v>21.67933829110747</v>
      </c>
      <c r="L40" s="87">
        <v>23.040274298606395</v>
      </c>
      <c r="M40" s="87">
        <v>26.251690999527014</v>
      </c>
      <c r="N40" s="87">
        <v>27.358186459047257</v>
      </c>
      <c r="O40" s="87">
        <v>25.169053114003233</v>
      </c>
      <c r="P40" s="87">
        <v>25.852498947320196</v>
      </c>
      <c r="Q40" s="87">
        <v>26.537846199560889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4.2272966479352157E-2</v>
      </c>
      <c r="C42" s="87">
        <v>3.8627752007358837E-2</v>
      </c>
      <c r="D42" s="87">
        <v>3.8167913894426982E-2</v>
      </c>
      <c r="E42" s="87">
        <v>3.6491144307164151E-2</v>
      </c>
      <c r="F42" s="87">
        <v>3.4562188267640001E-2</v>
      </c>
      <c r="G42" s="87">
        <v>3.2497303288333917E-2</v>
      </c>
      <c r="H42" s="87">
        <v>0</v>
      </c>
      <c r="I42" s="87">
        <v>6.2340597947333543E-2</v>
      </c>
      <c r="J42" s="87">
        <v>6.5748081494868146E-2</v>
      </c>
      <c r="K42" s="87">
        <v>0.10921775357578303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0.1198425655388816</v>
      </c>
      <c r="C43" s="87">
        <v>0.10967787095887199</v>
      </c>
      <c r="D43" s="87">
        <v>7.0196792684962553E-2</v>
      </c>
      <c r="E43" s="87">
        <v>0.1037809611793421</v>
      </c>
      <c r="F43" s="87">
        <v>9.7916602898562521E-2</v>
      </c>
      <c r="G43" s="87">
        <v>9.2136521142372876E-2</v>
      </c>
      <c r="H43" s="87">
        <v>9.6872197410725808E-2</v>
      </c>
      <c r="I43" s="87">
        <v>8.8596737358971445E-2</v>
      </c>
      <c r="J43" s="87">
        <v>9.3575069067280081E-2</v>
      </c>
      <c r="K43" s="87">
        <v>6.8803249184571411E-2</v>
      </c>
      <c r="L43" s="87">
        <v>0.10103855167091215</v>
      </c>
      <c r="M43" s="87">
        <v>9.1266460192314561E-2</v>
      </c>
      <c r="N43" s="87">
        <v>8.5125359247205601E-2</v>
      </c>
      <c r="O43" s="87">
        <v>0.11548700328764305</v>
      </c>
      <c r="P43" s="87">
        <v>0.11028442690054581</v>
      </c>
      <c r="Q43" s="87">
        <v>0.10578723286931725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12.473287089680863</v>
      </c>
      <c r="C46" s="87">
        <v>11.559471376970285</v>
      </c>
      <c r="D46" s="87">
        <v>10.978957606558167</v>
      </c>
      <c r="E46" s="87">
        <v>10.445441487842793</v>
      </c>
      <c r="F46" s="87">
        <v>9.0617950470436224</v>
      </c>
      <c r="G46" s="87">
        <v>8.7131071665159912</v>
      </c>
      <c r="H46" s="87">
        <v>8.4830924029650117</v>
      </c>
      <c r="I46" s="87">
        <v>7.4897061421940023</v>
      </c>
      <c r="J46" s="87">
        <v>7.9651282201833595</v>
      </c>
      <c r="K46" s="87">
        <v>7.7504199647651637</v>
      </c>
      <c r="L46" s="87">
        <v>9.3253190354199607</v>
      </c>
      <c r="M46" s="87">
        <v>8.3204338007183427</v>
      </c>
      <c r="N46" s="87">
        <v>7.7203584743663844</v>
      </c>
      <c r="O46" s="87">
        <v>7.6786881360152206</v>
      </c>
      <c r="P46" s="87">
        <v>7.1705358755485094</v>
      </c>
      <c r="Q46" s="87">
        <v>6.7093551994133538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2.3631551971612812E-2</v>
      </c>
      <c r="H49" s="87">
        <v>0</v>
      </c>
      <c r="I49" s="87">
        <v>9.8816600090199935E-2</v>
      </c>
      <c r="J49" s="87">
        <v>0</v>
      </c>
      <c r="K49" s="87">
        <v>0.19882944791209786</v>
      </c>
      <c r="L49" s="87">
        <v>0.42551473814350999</v>
      </c>
      <c r="M49" s="87">
        <v>0.14142790351837972</v>
      </c>
      <c r="N49" s="87">
        <v>0.16540184087509563</v>
      </c>
      <c r="O49" s="87">
        <v>0.18910129114162072</v>
      </c>
      <c r="P49" s="87">
        <v>0.14194667327601915</v>
      </c>
      <c r="Q49" s="87">
        <v>2.3692206708169808E-2</v>
      </c>
    </row>
    <row r="50" spans="1:17" x14ac:dyDescent="0.25">
      <c r="A50" s="149" t="s">
        <v>119</v>
      </c>
      <c r="B50" s="148">
        <v>31.785387456789902</v>
      </c>
      <c r="C50" s="148">
        <v>33.8050138629239</v>
      </c>
      <c r="D50" s="148">
        <v>34.683035359542387</v>
      </c>
      <c r="E50" s="148">
        <v>36.686609371783483</v>
      </c>
      <c r="F50" s="148">
        <v>37.84983886728061</v>
      </c>
      <c r="G50" s="148">
        <v>37.879223328088834</v>
      </c>
      <c r="H50" s="148">
        <v>35.579955482337233</v>
      </c>
      <c r="I50" s="148">
        <v>38.606642913904494</v>
      </c>
      <c r="J50" s="148">
        <v>36.678253232857486</v>
      </c>
      <c r="K50" s="148">
        <v>30.618452988253203</v>
      </c>
      <c r="L50" s="148">
        <v>34.931656584249623</v>
      </c>
      <c r="M50" s="148">
        <v>37.508148184192201</v>
      </c>
      <c r="N50" s="148">
        <v>38.766421867288614</v>
      </c>
      <c r="O50" s="148">
        <v>37.059801121604544</v>
      </c>
      <c r="P50" s="148">
        <v>37.860797663065966</v>
      </c>
      <c r="Q50" s="148">
        <v>38.648254489551086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16.573864505338431</v>
      </c>
      <c r="C53" s="96">
        <v>13.866563152441504</v>
      </c>
      <c r="D53" s="96">
        <v>12.48213818155112</v>
      </c>
      <c r="E53" s="96">
        <v>12.052705425096072</v>
      </c>
      <c r="F53" s="96">
        <v>13.480321946821515</v>
      </c>
      <c r="G53" s="96">
        <v>13.784406225160373</v>
      </c>
      <c r="H53" s="96">
        <v>14.802708805168038</v>
      </c>
      <c r="I53" s="96">
        <v>15.555373360732361</v>
      </c>
      <c r="J53" s="96">
        <v>14.088758020906166</v>
      </c>
      <c r="K53" s="96">
        <v>6.0479140883459399</v>
      </c>
      <c r="L53" s="96">
        <v>11.837298437333867</v>
      </c>
      <c r="M53" s="96">
        <v>16.248179504793292</v>
      </c>
      <c r="N53" s="96">
        <v>13.62184407721023</v>
      </c>
      <c r="O53" s="96">
        <v>12.540365714372664</v>
      </c>
      <c r="P53" s="96">
        <v>11.695397850149925</v>
      </c>
      <c r="Q53" s="96">
        <v>10.073182360799677</v>
      </c>
    </row>
    <row r="54" spans="1:17" x14ac:dyDescent="0.25">
      <c r="A54" s="132" t="s">
        <v>83</v>
      </c>
      <c r="B54" s="160">
        <v>5.4017702486609753E-2</v>
      </c>
      <c r="C54" s="160">
        <v>4.5194039244082607E-2</v>
      </c>
      <c r="D54" s="160">
        <v>4.0681907739176459E-2</v>
      </c>
      <c r="E54" s="160">
        <v>3.9282296268433825E-2</v>
      </c>
      <c r="F54" s="160">
        <v>4.3935198101358708E-2</v>
      </c>
      <c r="G54" s="160">
        <v>4.4926272577252568E-2</v>
      </c>
      <c r="H54" s="160">
        <v>4.8245134378643861E-2</v>
      </c>
      <c r="I54" s="160">
        <v>5.0698226113621736E-2</v>
      </c>
      <c r="J54" s="160">
        <v>4.5918218948514777E-2</v>
      </c>
      <c r="K54" s="160">
        <v>1.9711421182646571E-2</v>
      </c>
      <c r="L54" s="160">
        <v>3.8580239691663909E-2</v>
      </c>
      <c r="M54" s="160">
        <v>5.2956226724084843E-2</v>
      </c>
      <c r="N54" s="160">
        <v>4.439644842304169E-2</v>
      </c>
      <c r="O54" s="160">
        <v>4.0871683487823773E-2</v>
      </c>
      <c r="P54" s="160">
        <v>3.8117755899865102E-2</v>
      </c>
      <c r="Q54" s="160">
        <v>3.2830615194409773E-2</v>
      </c>
    </row>
    <row r="55" spans="1:17" x14ac:dyDescent="0.25">
      <c r="A55" s="76" t="s">
        <v>82</v>
      </c>
      <c r="B55" s="159">
        <v>3.9913358253671483E-2</v>
      </c>
      <c r="C55" s="159">
        <v>3.3393606100272422E-2</v>
      </c>
      <c r="D55" s="159">
        <v>3.0059619037648755E-2</v>
      </c>
      <c r="E55" s="159">
        <v>2.9025454467959566E-2</v>
      </c>
      <c r="F55" s="159">
        <v>3.2463455886526216E-2</v>
      </c>
      <c r="G55" s="159">
        <v>3.3195754906874875E-2</v>
      </c>
      <c r="H55" s="159">
        <v>3.5648042101173782E-2</v>
      </c>
      <c r="I55" s="159">
        <v>3.7460616956084714E-2</v>
      </c>
      <c r="J55" s="159">
        <v>3.3928698165512028E-2</v>
      </c>
      <c r="K55" s="159">
        <v>1.4564651570418308E-2</v>
      </c>
      <c r="L55" s="159">
        <v>2.8506709049826551E-2</v>
      </c>
      <c r="M55" s="159">
        <v>3.9129040142441784E-2</v>
      </c>
      <c r="N55" s="159">
        <v>3.2804270998729734E-2</v>
      </c>
      <c r="O55" s="159">
        <v>3.0199843206670351E-2</v>
      </c>
      <c r="P55" s="159">
        <v>2.8164982533910532E-2</v>
      </c>
      <c r="Q55" s="159">
        <v>2.4258345794468283E-2</v>
      </c>
    </row>
    <row r="56" spans="1:17" x14ac:dyDescent="0.25">
      <c r="A56" s="76" t="s">
        <v>81</v>
      </c>
      <c r="B56" s="159">
        <v>0.99783395634178618</v>
      </c>
      <c r="C56" s="159">
        <v>0.83484015250680699</v>
      </c>
      <c r="D56" s="159">
        <v>0.75149047594121754</v>
      </c>
      <c r="E56" s="159">
        <v>0.72563636169898871</v>
      </c>
      <c r="F56" s="159">
        <v>0.81158639716315406</v>
      </c>
      <c r="G56" s="159">
        <v>0.82989387267187453</v>
      </c>
      <c r="H56" s="159">
        <v>0.89120105252933968</v>
      </c>
      <c r="I56" s="159">
        <v>0.93651542390211517</v>
      </c>
      <c r="J56" s="159">
        <v>0.84821745413779581</v>
      </c>
      <c r="K56" s="159">
        <v>0.36411628926045836</v>
      </c>
      <c r="L56" s="159">
        <v>0.71266772624566954</v>
      </c>
      <c r="M56" s="159">
        <v>0.97822600356104061</v>
      </c>
      <c r="N56" s="159">
        <v>0.82010677496824513</v>
      </c>
      <c r="O56" s="159">
        <v>0.75499608016675523</v>
      </c>
      <c r="P56" s="159">
        <v>0.70412456334775442</v>
      </c>
      <c r="Q56" s="159">
        <v>0.60645864486171064</v>
      </c>
    </row>
    <row r="57" spans="1:17" x14ac:dyDescent="0.25">
      <c r="A57" s="76" t="s">
        <v>80</v>
      </c>
      <c r="B57" s="159">
        <v>2.4945848908544788E-2</v>
      </c>
      <c r="C57" s="159">
        <v>2.0871003812670263E-2</v>
      </c>
      <c r="D57" s="159">
        <v>1.8787261898530527E-2</v>
      </c>
      <c r="E57" s="159">
        <v>1.8140909042474673E-2</v>
      </c>
      <c r="F57" s="159">
        <v>2.028965992907894E-2</v>
      </c>
      <c r="G57" s="159">
        <v>2.074734681679713E-2</v>
      </c>
      <c r="H57" s="159">
        <v>2.2280026313233448E-2</v>
      </c>
      <c r="I57" s="159">
        <v>2.3412885597553057E-2</v>
      </c>
      <c r="J57" s="159">
        <v>2.1205436353444851E-2</v>
      </c>
      <c r="K57" s="159">
        <v>9.1029072315114146E-3</v>
      </c>
      <c r="L57" s="159">
        <v>1.781669315614165E-2</v>
      </c>
      <c r="M57" s="159">
        <v>2.445565008902606E-2</v>
      </c>
      <c r="N57" s="159">
        <v>2.0502669374206084E-2</v>
      </c>
      <c r="O57" s="159">
        <v>1.8874902004168748E-2</v>
      </c>
      <c r="P57" s="159">
        <v>1.760311408369386E-2</v>
      </c>
      <c r="Q57" s="159">
        <v>1.5161466121542677E-2</v>
      </c>
    </row>
    <row r="58" spans="1:17" x14ac:dyDescent="0.25">
      <c r="A58" s="129" t="s">
        <v>79</v>
      </c>
      <c r="B58" s="158">
        <v>3.6011801657739984E-2</v>
      </c>
      <c r="C58" s="158">
        <v>3.0129359496055108E-2</v>
      </c>
      <c r="D58" s="158">
        <v>2.7121271826117344E-2</v>
      </c>
      <c r="E58" s="158">
        <v>2.6188197512289624E-2</v>
      </c>
      <c r="F58" s="158">
        <v>2.9290132067572694E-2</v>
      </c>
      <c r="G58" s="158">
        <v>2.9950848384835416E-2</v>
      </c>
      <c r="H58" s="158">
        <v>3.2163422919095908E-2</v>
      </c>
      <c r="I58" s="158">
        <v>3.3798817409081305E-2</v>
      </c>
      <c r="J58" s="158">
        <v>3.0612145965676629E-2</v>
      </c>
      <c r="K58" s="158">
        <v>1.3140947455097918E-2</v>
      </c>
      <c r="L58" s="158">
        <v>2.572015979444231E-2</v>
      </c>
      <c r="M58" s="158">
        <v>3.5304151149389451E-2</v>
      </c>
      <c r="N58" s="158">
        <v>2.9597632282027497E-2</v>
      </c>
      <c r="O58" s="158">
        <v>2.7247788991882627E-2</v>
      </c>
      <c r="P58" s="158">
        <v>2.5411837266577031E-2</v>
      </c>
      <c r="Q58" s="158">
        <v>2.1887076796272997E-2</v>
      </c>
    </row>
    <row r="59" spans="1:17" x14ac:dyDescent="0.25">
      <c r="A59" s="92" t="s">
        <v>125</v>
      </c>
      <c r="B59" s="91">
        <v>7.2023603315479745E-3</v>
      </c>
      <c r="C59" s="91">
        <v>6.0258718992109994E-3</v>
      </c>
      <c r="D59" s="91">
        <v>5.4242543652234243E-3</v>
      </c>
      <c r="E59" s="91">
        <v>5.2376395024579248E-3</v>
      </c>
      <c r="F59" s="91">
        <v>5.8580264135145166E-3</v>
      </c>
      <c r="G59" s="91">
        <v>5.9901696769670831E-3</v>
      </c>
      <c r="H59" s="91">
        <v>6.4326845838191815E-3</v>
      </c>
      <c r="I59" s="91">
        <v>6.7597634818162833E-3</v>
      </c>
      <c r="J59" s="91">
        <v>6.1224291931353259E-3</v>
      </c>
      <c r="K59" s="91">
        <v>2.6281894910195613E-3</v>
      </c>
      <c r="L59" s="91">
        <v>5.144031958888462E-3</v>
      </c>
      <c r="M59" s="91">
        <v>7.0608302298779124E-3</v>
      </c>
      <c r="N59" s="91">
        <v>5.9195264564054773E-3</v>
      </c>
      <c r="O59" s="91">
        <v>5.4495577983765253E-3</v>
      </c>
      <c r="P59" s="91">
        <v>5.0823674533153618E-3</v>
      </c>
      <c r="Q59" s="91">
        <v>4.3774153592546217E-3</v>
      </c>
    </row>
    <row r="60" spans="1:17" x14ac:dyDescent="0.25">
      <c r="A60" s="92" t="s">
        <v>26</v>
      </c>
      <c r="B60" s="91">
        <v>1.0803540497322017E-2</v>
      </c>
      <c r="C60" s="91">
        <v>9.0388078488164991E-3</v>
      </c>
      <c r="D60" s="91">
        <v>8.1363815478352475E-3</v>
      </c>
      <c r="E60" s="91">
        <v>7.8564592536869426E-3</v>
      </c>
      <c r="F60" s="91">
        <v>8.7870396202717194E-3</v>
      </c>
      <c r="G60" s="91">
        <v>8.9852545154505137E-3</v>
      </c>
      <c r="H60" s="91">
        <v>9.6490268757287723E-3</v>
      </c>
      <c r="I60" s="91">
        <v>1.0139645222724369E-2</v>
      </c>
      <c r="J60" s="91">
        <v>9.1836437897030443E-3</v>
      </c>
      <c r="K60" s="91">
        <v>3.9422842365294253E-3</v>
      </c>
      <c r="L60" s="91">
        <v>7.716047938332693E-3</v>
      </c>
      <c r="M60" s="91">
        <v>1.0591245344816813E-2</v>
      </c>
      <c r="N60" s="91">
        <v>8.8792896846082714E-3</v>
      </c>
      <c r="O60" s="91">
        <v>8.1743366975648435E-3</v>
      </c>
      <c r="P60" s="91">
        <v>7.6235511799731537E-3</v>
      </c>
      <c r="Q60" s="91">
        <v>6.5661230388819325E-3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1.8005900828869992E-2</v>
      </c>
      <c r="C62" s="157">
        <v>1.506467974802761E-2</v>
      </c>
      <c r="D62" s="157">
        <v>1.3560635913058672E-2</v>
      </c>
      <c r="E62" s="157">
        <v>1.3094098756144756E-2</v>
      </c>
      <c r="F62" s="157">
        <v>1.4645066033786458E-2</v>
      </c>
      <c r="G62" s="157">
        <v>1.4975424192417819E-2</v>
      </c>
      <c r="H62" s="157">
        <v>1.6081711459547954E-2</v>
      </c>
      <c r="I62" s="157">
        <v>1.6899408704540653E-2</v>
      </c>
      <c r="J62" s="157">
        <v>1.5306072982838259E-2</v>
      </c>
      <c r="K62" s="157">
        <v>6.5704737275489311E-3</v>
      </c>
      <c r="L62" s="157">
        <v>1.2860079897221155E-2</v>
      </c>
      <c r="M62" s="157">
        <v>1.7652075574694726E-2</v>
      </c>
      <c r="N62" s="157">
        <v>1.4798816141013749E-2</v>
      </c>
      <c r="O62" s="157">
        <v>1.3623894495941258E-2</v>
      </c>
      <c r="P62" s="157">
        <v>1.2705918633288515E-2</v>
      </c>
      <c r="Q62" s="157">
        <v>1.0943538398136443E-2</v>
      </c>
    </row>
    <row r="63" spans="1:17" x14ac:dyDescent="0.25">
      <c r="A63" s="156" t="s">
        <v>115</v>
      </c>
      <c r="B63" s="155">
        <v>2.544310832099768</v>
      </c>
      <c r="C63" s="155">
        <v>2.1287037082623712</v>
      </c>
      <c r="D63" s="155">
        <v>1.9161758787672625</v>
      </c>
      <c r="E63" s="155">
        <v>1.8502521822416398</v>
      </c>
      <c r="F63" s="155">
        <v>2.0694104949658971</v>
      </c>
      <c r="G63" s="155">
        <v>2.1160915163413989</v>
      </c>
      <c r="H63" s="155">
        <v>2.2724146408507337</v>
      </c>
      <c r="I63" s="155">
        <v>2.3879587603916512</v>
      </c>
      <c r="J63" s="155">
        <v>2.162813605232369</v>
      </c>
      <c r="K63" s="155">
        <v>0.92843605193170475</v>
      </c>
      <c r="L63" s="155">
        <v>1.8171843161385297</v>
      </c>
      <c r="M63" s="155">
        <v>2.4943138097111124</v>
      </c>
      <c r="N63" s="155">
        <v>2.0911360429944601</v>
      </c>
      <c r="O63" s="155">
        <v>1.9251145872040425</v>
      </c>
      <c r="P63" s="155">
        <v>1.7954006699082328</v>
      </c>
      <c r="Q63" s="155">
        <v>1.5463688016783017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2.065988754609478</v>
      </c>
      <c r="C66" s="153">
        <v>1.812323734327606</v>
      </c>
      <c r="D66" s="153">
        <v>1.6861832806205825</v>
      </c>
      <c r="E66" s="153">
        <v>1.6513459984807213</v>
      </c>
      <c r="F66" s="153">
        <v>1.858413465122716</v>
      </c>
      <c r="G66" s="153">
        <v>1.8795974755960643</v>
      </c>
      <c r="H66" s="153">
        <v>1.9080515813439689</v>
      </c>
      <c r="I66" s="153">
        <v>2.1242621227197063</v>
      </c>
      <c r="J66" s="153">
        <v>1.8737246970308341</v>
      </c>
      <c r="K66" s="153">
        <v>0.71562024147137038</v>
      </c>
      <c r="L66" s="153">
        <v>1.4653972546945724</v>
      </c>
      <c r="M66" s="153">
        <v>2.1569842797802892</v>
      </c>
      <c r="N66" s="153">
        <v>1.8380927699859129</v>
      </c>
      <c r="O66" s="153">
        <v>1.6395936416721284</v>
      </c>
      <c r="P66" s="153">
        <v>1.5176967282716447</v>
      </c>
      <c r="Q66" s="153">
        <v>1.367941583421139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0.4783220774902901</v>
      </c>
      <c r="C68" s="153">
        <v>0.31637997393476525</v>
      </c>
      <c r="D68" s="153">
        <v>0.22999259814667994</v>
      </c>
      <c r="E68" s="153">
        <v>0.19890618376091851</v>
      </c>
      <c r="F68" s="153">
        <v>0.21099702984318114</v>
      </c>
      <c r="G68" s="153">
        <v>0.23649404074533464</v>
      </c>
      <c r="H68" s="153">
        <v>0.36436305950676484</v>
      </c>
      <c r="I68" s="153">
        <v>0.26369663767194496</v>
      </c>
      <c r="J68" s="153">
        <v>0.28908890820153488</v>
      </c>
      <c r="K68" s="153">
        <v>0.21281581046033438</v>
      </c>
      <c r="L68" s="153">
        <v>0.35178706144395733</v>
      </c>
      <c r="M68" s="153">
        <v>0.33732952993082321</v>
      </c>
      <c r="N68" s="153">
        <v>0.25304327300854723</v>
      </c>
      <c r="O68" s="153">
        <v>0.28552094553191409</v>
      </c>
      <c r="P68" s="153">
        <v>0.27770394163658807</v>
      </c>
      <c r="Q68" s="153">
        <v>0.17842721825716268</v>
      </c>
    </row>
    <row r="69" spans="1:17" x14ac:dyDescent="0.25">
      <c r="A69" s="156" t="s">
        <v>114</v>
      </c>
      <c r="B69" s="155">
        <v>7.9545696467541802</v>
      </c>
      <c r="C69" s="155">
        <v>6.6552096115955885</v>
      </c>
      <c r="D69" s="155">
        <v>5.9907595765355035</v>
      </c>
      <c r="E69" s="155">
        <v>5.7846547921794409</v>
      </c>
      <c r="F69" s="155">
        <v>6.4698344645041574</v>
      </c>
      <c r="G69" s="155">
        <v>6.61577867502612</v>
      </c>
      <c r="H69" s="155">
        <v>7.1045095193944432</v>
      </c>
      <c r="I69" s="155">
        <v>7.4657483014510353</v>
      </c>
      <c r="J69" s="155">
        <v>6.7618512796135901</v>
      </c>
      <c r="K69" s="155">
        <v>2.9026757047421077</v>
      </c>
      <c r="L69" s="155">
        <v>5.6812709443146225</v>
      </c>
      <c r="M69" s="155">
        <v>7.798258243405563</v>
      </c>
      <c r="N69" s="155">
        <v>6.5377575274911779</v>
      </c>
      <c r="O69" s="155">
        <v>6.0187056819859528</v>
      </c>
      <c r="P69" s="155">
        <v>5.6131662422816957</v>
      </c>
      <c r="Q69" s="155">
        <v>4.8345894602690853</v>
      </c>
    </row>
    <row r="70" spans="1:17" x14ac:dyDescent="0.25">
      <c r="A70" s="156" t="s">
        <v>113</v>
      </c>
      <c r="B70" s="155">
        <v>3.1716835860491606</v>
      </c>
      <c r="C70" s="155">
        <v>2.6535966147995942</v>
      </c>
      <c r="D70" s="155">
        <v>2.388663958032935</v>
      </c>
      <c r="E70" s="155">
        <v>2.3064848847985813</v>
      </c>
      <c r="F70" s="155">
        <v>2.5796829604598615</v>
      </c>
      <c r="G70" s="155">
        <v>2.6378745255032632</v>
      </c>
      <c r="H70" s="155">
        <v>2.8327435964795402</v>
      </c>
      <c r="I70" s="155">
        <v>2.9767784301126778</v>
      </c>
      <c r="J70" s="155">
        <v>2.6961172844349925</v>
      </c>
      <c r="K70" s="155">
        <v>1.1573685689094242</v>
      </c>
      <c r="L70" s="155">
        <v>2.2652631886042238</v>
      </c>
      <c r="M70" s="155">
        <v>3.1093583649084815</v>
      </c>
      <c r="N70" s="155">
        <v>2.6067655649949604</v>
      </c>
      <c r="O70" s="155">
        <v>2.3998067612124268</v>
      </c>
      <c r="P70" s="155">
        <v>2.2381081600906918</v>
      </c>
      <c r="Q70" s="155">
        <v>1.9276703476571528</v>
      </c>
    </row>
    <row r="71" spans="1:17" x14ac:dyDescent="0.25">
      <c r="A71" s="152" t="s">
        <v>123</v>
      </c>
      <c r="B71" s="151">
        <v>2.0734240784352287</v>
      </c>
      <c r="C71" s="151">
        <v>1.7341227620056663</v>
      </c>
      <c r="D71" s="151">
        <v>1.5585435975671504</v>
      </c>
      <c r="E71" s="151">
        <v>1.5067530501425235</v>
      </c>
      <c r="F71" s="151">
        <v>1.6850226871021321</v>
      </c>
      <c r="G71" s="151">
        <v>1.7232237799838108</v>
      </c>
      <c r="H71" s="151">
        <v>1.8483950881058548</v>
      </c>
      <c r="I71" s="151">
        <v>1.9473098130656479</v>
      </c>
      <c r="J71" s="151">
        <v>1.7644238151264795</v>
      </c>
      <c r="K71" s="151">
        <v>0.75871629273722418</v>
      </c>
      <c r="L71" s="151">
        <v>1.4782867396306056</v>
      </c>
      <c r="M71" s="151">
        <v>2.0285030083255657</v>
      </c>
      <c r="N71" s="151">
        <v>1.7004342152741592</v>
      </c>
      <c r="O71" s="151">
        <v>1.5681593414743085</v>
      </c>
      <c r="P71" s="151">
        <v>1.4623588604251858</v>
      </c>
      <c r="Q71" s="151">
        <v>1.2594129301075982</v>
      </c>
    </row>
    <row r="72" spans="1:17" x14ac:dyDescent="0.25">
      <c r="A72" s="154" t="s">
        <v>30</v>
      </c>
      <c r="B72" s="153">
        <v>1.0109456883469314E-2</v>
      </c>
      <c r="C72" s="153">
        <v>7.9890625204476207E-3</v>
      </c>
      <c r="D72" s="153">
        <v>7.2591430157635806E-3</v>
      </c>
      <c r="E72" s="153">
        <v>6.5339289985617555E-3</v>
      </c>
      <c r="F72" s="153">
        <v>7.1754932822792883E-3</v>
      </c>
      <c r="G72" s="153">
        <v>7.4724987791089381E-3</v>
      </c>
      <c r="H72" s="153">
        <v>0</v>
      </c>
      <c r="I72" s="153">
        <v>1.6529016453706191E-2</v>
      </c>
      <c r="J72" s="153">
        <v>1.579542374874654E-2</v>
      </c>
      <c r="K72" s="153">
        <v>1.2353021062229796E-2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2.3689821697294056E-2</v>
      </c>
      <c r="C73" s="153">
        <v>1.8539401439342296E-2</v>
      </c>
      <c r="D73" s="153">
        <v>9.6323565434996983E-3</v>
      </c>
      <c r="E73" s="153">
        <v>1.5002856782720064E-2</v>
      </c>
      <c r="F73" s="153">
        <v>1.6335257584055407E-2</v>
      </c>
      <c r="G73" s="153">
        <v>1.7114182382853782E-2</v>
      </c>
      <c r="H73" s="153">
        <v>2.0319286840441597E-2</v>
      </c>
      <c r="I73" s="153">
        <v>1.8910507810318666E-2</v>
      </c>
      <c r="J73" s="153">
        <v>1.8340519804778133E-2</v>
      </c>
      <c r="K73" s="153">
        <v>6.0090444980291924E-3</v>
      </c>
      <c r="L73" s="153">
        <v>1.6759048679618305E-2</v>
      </c>
      <c r="M73" s="153">
        <v>2.1200203242977222E-2</v>
      </c>
      <c r="N73" s="153">
        <v>1.7247422935527945E-2</v>
      </c>
      <c r="O73" s="153">
        <v>2.3671276246398865E-2</v>
      </c>
      <c r="P73" s="153">
        <v>2.1681589617801311E-2</v>
      </c>
      <c r="Q73" s="153">
        <v>1.8363440372721307E-2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2.0396247998544652</v>
      </c>
      <c r="C75" s="153">
        <v>1.7075942980458763</v>
      </c>
      <c r="D75" s="153">
        <v>1.5416520980078872</v>
      </c>
      <c r="E75" s="153">
        <v>1.4852162643612417</v>
      </c>
      <c r="F75" s="153">
        <v>1.6615119362357973</v>
      </c>
      <c r="G75" s="153">
        <v>1.6986370988218482</v>
      </c>
      <c r="H75" s="153">
        <v>1.8280758012654132</v>
      </c>
      <c r="I75" s="153">
        <v>1.911870288801623</v>
      </c>
      <c r="J75" s="153">
        <v>1.7302878715729548</v>
      </c>
      <c r="K75" s="153">
        <v>0.7403542271769652</v>
      </c>
      <c r="L75" s="153">
        <v>1.4615276909509873</v>
      </c>
      <c r="M75" s="153">
        <v>2.0073028050825883</v>
      </c>
      <c r="N75" s="153">
        <v>1.6831867923386312</v>
      </c>
      <c r="O75" s="153">
        <v>1.5444880652279096</v>
      </c>
      <c r="P75" s="153">
        <v>1.4406772708073845</v>
      </c>
      <c r="Q75" s="153">
        <v>1.2410494897348769</v>
      </c>
    </row>
    <row r="76" spans="1:17" x14ac:dyDescent="0.25">
      <c r="A76" s="152" t="s">
        <v>122</v>
      </c>
      <c r="B76" s="151">
        <v>1.0982595076139319</v>
      </c>
      <c r="C76" s="151">
        <v>0.9194738527939279</v>
      </c>
      <c r="D76" s="151">
        <v>0.8301203604657843</v>
      </c>
      <c r="E76" s="151">
        <v>0.79973183465605757</v>
      </c>
      <c r="F76" s="151">
        <v>0.89466027335772935</v>
      </c>
      <c r="G76" s="151">
        <v>0.91465074551945236</v>
      </c>
      <c r="H76" s="151">
        <v>0.98434850837368515</v>
      </c>
      <c r="I76" s="151">
        <v>1.02946861704703</v>
      </c>
      <c r="J76" s="151">
        <v>0.93169346930851304</v>
      </c>
      <c r="K76" s="151">
        <v>0.3986522761722</v>
      </c>
      <c r="L76" s="151">
        <v>0.7869764489736184</v>
      </c>
      <c r="M76" s="151">
        <v>1.0808553565829158</v>
      </c>
      <c r="N76" s="151">
        <v>0.90633134972080143</v>
      </c>
      <c r="O76" s="151">
        <v>0.83164741973811829</v>
      </c>
      <c r="P76" s="151">
        <v>0.77574929966550599</v>
      </c>
      <c r="Q76" s="151">
        <v>0.66825741754955459</v>
      </c>
    </row>
    <row r="77" spans="1:17" x14ac:dyDescent="0.25">
      <c r="A77" s="156" t="s">
        <v>112</v>
      </c>
      <c r="B77" s="155">
        <v>1.750577772786968</v>
      </c>
      <c r="C77" s="155">
        <v>1.4646250566240617</v>
      </c>
      <c r="D77" s="155">
        <v>1.3183982317727265</v>
      </c>
      <c r="E77" s="155">
        <v>1.2730403468862614</v>
      </c>
      <c r="F77" s="155">
        <v>1.4238291837439117</v>
      </c>
      <c r="G77" s="155">
        <v>1.455947412931957</v>
      </c>
      <c r="H77" s="155">
        <v>1.5635033702018355</v>
      </c>
      <c r="I77" s="155">
        <v>1.6430018987985426</v>
      </c>
      <c r="J77" s="155">
        <v>1.4880938980542706</v>
      </c>
      <c r="K77" s="155">
        <v>0.63879754606257044</v>
      </c>
      <c r="L77" s="155">
        <v>1.2502884603387465</v>
      </c>
      <c r="M77" s="155">
        <v>1.7161780151021568</v>
      </c>
      <c r="N77" s="155">
        <v>1.4387771456833811</v>
      </c>
      <c r="O77" s="155">
        <v>1.3245483861129401</v>
      </c>
      <c r="P77" s="155">
        <v>1.2353005247375015</v>
      </c>
      <c r="Q77" s="155">
        <v>1.0639576024267314</v>
      </c>
    </row>
    <row r="78" spans="1:17" x14ac:dyDescent="0.25">
      <c r="A78" s="152" t="s">
        <v>121</v>
      </c>
      <c r="B78" s="151">
        <v>0.7017934726680215</v>
      </c>
      <c r="C78" s="151">
        <v>0.59438386216074424</v>
      </c>
      <c r="D78" s="151">
        <v>0.54080975775346274</v>
      </c>
      <c r="E78" s="151">
        <v>0.52904806924699388</v>
      </c>
      <c r="F78" s="151">
        <v>0.59769224764133932</v>
      </c>
      <c r="G78" s="151">
        <v>0.61795622533868388</v>
      </c>
      <c r="H78" s="151">
        <v>0.66757798120979805</v>
      </c>
      <c r="I78" s="151">
        <v>0.70744014896743124</v>
      </c>
      <c r="J78" s="151">
        <v>0.64576816599771347</v>
      </c>
      <c r="K78" s="151">
        <v>0.2800230612177938</v>
      </c>
      <c r="L78" s="151">
        <v>0.5487265939501178</v>
      </c>
      <c r="M78" s="151">
        <v>0.75577746575968008</v>
      </c>
      <c r="N78" s="151">
        <v>0.63656181803614964</v>
      </c>
      <c r="O78" s="151">
        <v>0.59067977234064029</v>
      </c>
      <c r="P78" s="151">
        <v>0.55332724914713405</v>
      </c>
      <c r="Q78" s="151">
        <v>0.47865654662773838</v>
      </c>
    </row>
    <row r="79" spans="1:17" x14ac:dyDescent="0.25">
      <c r="A79" s="154" t="s">
        <v>30</v>
      </c>
      <c r="B79" s="153">
        <v>3.7018733648653268E-3</v>
      </c>
      <c r="C79" s="153">
        <v>2.9627281197526223E-3</v>
      </c>
      <c r="D79" s="153">
        <v>2.7263459239931231E-3</v>
      </c>
      <c r="E79" s="153">
        <v>2.4824046733471494E-3</v>
      </c>
      <c r="F79" s="153">
        <v>2.7541086175659202E-3</v>
      </c>
      <c r="G79" s="153">
        <v>2.8995321460893453E-3</v>
      </c>
      <c r="H79" s="153">
        <v>0</v>
      </c>
      <c r="I79" s="153">
        <v>6.4953957444413568E-3</v>
      </c>
      <c r="J79" s="153">
        <v>6.2526985122827172E-3</v>
      </c>
      <c r="K79" s="153">
        <v>4.9291800015788256E-3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8.6747212011973884E-3</v>
      </c>
      <c r="C80" s="153">
        <v>6.8753005533674916E-3</v>
      </c>
      <c r="D80" s="153">
        <v>3.6176633996315988E-3</v>
      </c>
      <c r="E80" s="153">
        <v>5.6999642633368541E-3</v>
      </c>
      <c r="F80" s="153">
        <v>6.26982312052482E-3</v>
      </c>
      <c r="G80" s="153">
        <v>6.6407668224521821E-3</v>
      </c>
      <c r="H80" s="153">
        <v>7.9429183839915263E-3</v>
      </c>
      <c r="I80" s="153">
        <v>7.4312486953104218E-3</v>
      </c>
      <c r="J80" s="153">
        <v>7.260187679797192E-3</v>
      </c>
      <c r="K80" s="153">
        <v>2.3977666531183606E-3</v>
      </c>
      <c r="L80" s="153">
        <v>6.7328462513138732E-3</v>
      </c>
      <c r="M80" s="153">
        <v>8.5495319199628828E-3</v>
      </c>
      <c r="N80" s="153">
        <v>6.9887602001730276E-3</v>
      </c>
      <c r="O80" s="153">
        <v>9.6471654864462852E-3</v>
      </c>
      <c r="P80" s="153">
        <v>8.8765676551180173E-3</v>
      </c>
      <c r="Q80" s="153">
        <v>7.5516982622108042E-3</v>
      </c>
    </row>
    <row r="81" spans="1:17" x14ac:dyDescent="0.25">
      <c r="A81" s="154" t="s">
        <v>26</v>
      </c>
      <c r="B81" s="153">
        <v>0.68941687810195873</v>
      </c>
      <c r="C81" s="153">
        <v>0.58454583348762412</v>
      </c>
      <c r="D81" s="153">
        <v>0.53446574842983807</v>
      </c>
      <c r="E81" s="153">
        <v>0.52086570031030988</v>
      </c>
      <c r="F81" s="153">
        <v>0.58866831590324864</v>
      </c>
      <c r="G81" s="153">
        <v>0.6084159263701423</v>
      </c>
      <c r="H81" s="153">
        <v>0.65963506282580653</v>
      </c>
      <c r="I81" s="153">
        <v>0.69351350452767946</v>
      </c>
      <c r="J81" s="153">
        <v>0.63225527980563356</v>
      </c>
      <c r="K81" s="153">
        <v>0.27269611456309661</v>
      </c>
      <c r="L81" s="153">
        <v>0.54199374769880393</v>
      </c>
      <c r="M81" s="153">
        <v>0.7472279338397172</v>
      </c>
      <c r="N81" s="153">
        <v>0.62957305783597661</v>
      </c>
      <c r="O81" s="153">
        <v>0.581032606854194</v>
      </c>
      <c r="P81" s="153">
        <v>0.54445068149201603</v>
      </c>
      <c r="Q81" s="153">
        <v>0.47110484836552757</v>
      </c>
    </row>
    <row r="82" spans="1:17" x14ac:dyDescent="0.25">
      <c r="A82" s="152" t="s">
        <v>120</v>
      </c>
      <c r="B82" s="151">
        <v>0.5891730480509777</v>
      </c>
      <c r="C82" s="151">
        <v>0.4805439721382348</v>
      </c>
      <c r="D82" s="151">
        <v>0.42127797506604303</v>
      </c>
      <c r="E82" s="151">
        <v>0.39674847743239194</v>
      </c>
      <c r="F82" s="151">
        <v>0.43369139216707081</v>
      </c>
      <c r="G82" s="151">
        <v>0.4323805700131782</v>
      </c>
      <c r="H82" s="151">
        <v>0.45616868044149733</v>
      </c>
      <c r="I82" s="151">
        <v>0.47321941347932267</v>
      </c>
      <c r="J82" s="151">
        <v>0.42082221218613713</v>
      </c>
      <c r="K82" s="151">
        <v>0.17697707513604435</v>
      </c>
      <c r="L82" s="151">
        <v>0.34023270125609029</v>
      </c>
      <c r="M82" s="151">
        <v>0.46224859344933433</v>
      </c>
      <c r="N82" s="151">
        <v>0.38249995575657797</v>
      </c>
      <c r="O82" s="151">
        <v>0.34651354253617056</v>
      </c>
      <c r="P82" s="151">
        <v>0.31900615459569259</v>
      </c>
      <c r="Q82" s="151">
        <v>0.27123115688863902</v>
      </c>
    </row>
    <row r="83" spans="1:17" x14ac:dyDescent="0.25">
      <c r="A83" s="150" t="s">
        <v>33</v>
      </c>
      <c r="B83" s="87">
        <v>0.40646729285964156</v>
      </c>
      <c r="C83" s="87">
        <v>0.34557913541380003</v>
      </c>
      <c r="D83" s="87">
        <v>0.30737418018488327</v>
      </c>
      <c r="E83" s="87">
        <v>0.29655324328583177</v>
      </c>
      <c r="F83" s="87">
        <v>0.3383606878494021</v>
      </c>
      <c r="G83" s="87">
        <v>0.33749301757819694</v>
      </c>
      <c r="H83" s="87">
        <v>0.35012310109797085</v>
      </c>
      <c r="I83" s="87">
        <v>0.38053380850832497</v>
      </c>
      <c r="J83" s="87">
        <v>0.3274566740825513</v>
      </c>
      <c r="K83" s="87">
        <v>0.1287213154444693</v>
      </c>
      <c r="L83" s="87">
        <v>0.23832603119354445</v>
      </c>
      <c r="M83" s="87">
        <v>0.34865307539838497</v>
      </c>
      <c r="N83" s="87">
        <v>0.29620096080113001</v>
      </c>
      <c r="O83" s="87">
        <v>0.26307103834502499</v>
      </c>
      <c r="P83" s="87">
        <v>0.24784493969023913</v>
      </c>
      <c r="Q83" s="87">
        <v>0.21565627693349754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6.1125984632450642E-4</v>
      </c>
      <c r="C85" s="87">
        <v>4.4529275222217335E-4</v>
      </c>
      <c r="D85" s="87">
        <v>3.9211182939285355E-4</v>
      </c>
      <c r="E85" s="87">
        <v>3.4539369650395807E-4</v>
      </c>
      <c r="F85" s="87">
        <v>3.5835758302316806E-4</v>
      </c>
      <c r="G85" s="87">
        <v>3.4798103282900755E-4</v>
      </c>
      <c r="H85" s="87">
        <v>0</v>
      </c>
      <c r="I85" s="87">
        <v>7.4657353059197351E-4</v>
      </c>
      <c r="J85" s="87">
        <v>7.5557163529225979E-4</v>
      </c>
      <c r="K85" s="87">
        <v>6.484816428152379E-4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1.732902947092968E-3</v>
      </c>
      <c r="C86" s="87">
        <v>1.2643438584735711E-3</v>
      </c>
      <c r="D86" s="87">
        <v>7.211552843403024E-4</v>
      </c>
      <c r="E86" s="87">
        <v>9.8230106205327017E-4</v>
      </c>
      <c r="F86" s="87">
        <v>1.0152469768652111E-3</v>
      </c>
      <c r="G86" s="87">
        <v>9.8659761100558518E-4</v>
      </c>
      <c r="H86" s="87">
        <v>1.1973089371780099E-3</v>
      </c>
      <c r="I86" s="87">
        <v>1.0610096981247541E-3</v>
      </c>
      <c r="J86" s="87">
        <v>1.0753571260215533E-3</v>
      </c>
      <c r="K86" s="87">
        <v>4.085200674932149E-4</v>
      </c>
      <c r="L86" s="87">
        <v>1.045131525136786E-3</v>
      </c>
      <c r="M86" s="87">
        <v>1.2121250409106166E-3</v>
      </c>
      <c r="N86" s="87">
        <v>9.2163320969053386E-4</v>
      </c>
      <c r="O86" s="87">
        <v>1.2070889489812497E-3</v>
      </c>
      <c r="P86" s="87">
        <v>1.0572841406796263E-3</v>
      </c>
      <c r="Q86" s="87">
        <v>8.5966587552500917E-4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0.18036159239791871</v>
      </c>
      <c r="C89" s="87">
        <v>0.13325520011373904</v>
      </c>
      <c r="D89" s="87">
        <v>0.1127905277674266</v>
      </c>
      <c r="E89" s="87">
        <v>9.8867539388002967E-2</v>
      </c>
      <c r="F89" s="87">
        <v>9.3957099757780327E-2</v>
      </c>
      <c r="G89" s="87">
        <v>9.3299927198650323E-2</v>
      </c>
      <c r="H89" s="87">
        <v>0.10484827040634848</v>
      </c>
      <c r="I89" s="87">
        <v>8.9694621832117072E-2</v>
      </c>
      <c r="J89" s="87">
        <v>9.1534609342271978E-2</v>
      </c>
      <c r="K89" s="87">
        <v>4.6018205893344266E-2</v>
      </c>
      <c r="L89" s="87">
        <v>9.6460061478508052E-2</v>
      </c>
      <c r="M89" s="87">
        <v>0.11050506549545247</v>
      </c>
      <c r="N89" s="87">
        <v>8.3586593038964097E-2</v>
      </c>
      <c r="O89" s="87">
        <v>8.0258897778925586E-2</v>
      </c>
      <c r="P89" s="87">
        <v>6.874310430273578E-2</v>
      </c>
      <c r="Q89" s="87">
        <v>5.452268251346748E-2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2.5304659249637124E-4</v>
      </c>
      <c r="H92" s="87">
        <v>0</v>
      </c>
      <c r="I92" s="87">
        <v>1.1833999101638626E-3</v>
      </c>
      <c r="J92" s="87">
        <v>0</v>
      </c>
      <c r="K92" s="87">
        <v>1.1805520879223652E-3</v>
      </c>
      <c r="L92" s="87">
        <v>4.4014770589009822E-3</v>
      </c>
      <c r="M92" s="87">
        <v>1.8783275145863032E-3</v>
      </c>
      <c r="N92" s="87">
        <v>1.7907687067933442E-3</v>
      </c>
      <c r="O92" s="87">
        <v>1.9765174632387361E-3</v>
      </c>
      <c r="P92" s="87">
        <v>1.3608264620380839E-3</v>
      </c>
      <c r="Q92" s="87">
        <v>1.9253156614899847E-4</v>
      </c>
    </row>
    <row r="93" spans="1:17" x14ac:dyDescent="0.25">
      <c r="A93" s="149" t="s">
        <v>119</v>
      </c>
      <c r="B93" s="148">
        <v>0.45961125206796893</v>
      </c>
      <c r="C93" s="148">
        <v>0.38969722232508275</v>
      </c>
      <c r="D93" s="148">
        <v>0.35631049895322064</v>
      </c>
      <c r="E93" s="148">
        <v>0.34724380020687562</v>
      </c>
      <c r="F93" s="148">
        <v>0.39244554393550146</v>
      </c>
      <c r="G93" s="148">
        <v>0.40561061758009487</v>
      </c>
      <c r="H93" s="148">
        <v>0.43975670855054005</v>
      </c>
      <c r="I93" s="148">
        <v>0.46234233635178867</v>
      </c>
      <c r="J93" s="148">
        <v>0.42150351987042001</v>
      </c>
      <c r="K93" s="148">
        <v>0.18179740970873226</v>
      </c>
      <c r="L93" s="148">
        <v>0.36132916513253832</v>
      </c>
      <c r="M93" s="148">
        <v>0.49815195589314243</v>
      </c>
      <c r="N93" s="148">
        <v>0.41971537189065344</v>
      </c>
      <c r="O93" s="148">
        <v>0.38735507123612933</v>
      </c>
      <c r="P93" s="148">
        <v>0.36296712099467499</v>
      </c>
      <c r="Q93" s="148">
        <v>0.31406989891035408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0.99999999999999978</v>
      </c>
      <c r="C98" s="77">
        <f t="shared" si="0"/>
        <v>1.0000000000000002</v>
      </c>
      <c r="D98" s="77">
        <f t="shared" si="0"/>
        <v>1.0000000000000002</v>
      </c>
      <c r="E98" s="77">
        <f t="shared" si="0"/>
        <v>0.99999999999999978</v>
      </c>
      <c r="F98" s="77">
        <f t="shared" si="0"/>
        <v>1.0000000000000002</v>
      </c>
      <c r="G98" s="77">
        <f t="shared" si="0"/>
        <v>1.0000000000000002</v>
      </c>
      <c r="H98" s="77">
        <f t="shared" si="0"/>
        <v>1</v>
      </c>
      <c r="I98" s="77">
        <f t="shared" si="0"/>
        <v>1</v>
      </c>
      <c r="J98" s="77">
        <f t="shared" si="0"/>
        <v>0.99999999999999989</v>
      </c>
      <c r="K98" s="77">
        <f t="shared" si="0"/>
        <v>0.99999999999999989</v>
      </c>
      <c r="L98" s="77">
        <f t="shared" si="0"/>
        <v>1</v>
      </c>
      <c r="M98" s="77">
        <f t="shared" si="0"/>
        <v>1</v>
      </c>
      <c r="N98" s="77">
        <f t="shared" si="0"/>
        <v>0.99999999999999989</v>
      </c>
      <c r="O98" s="77">
        <f t="shared" si="0"/>
        <v>0.99999999999999989</v>
      </c>
      <c r="P98" s="77">
        <f t="shared" si="0"/>
        <v>1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1.6998885123425524E-3</v>
      </c>
      <c r="C99" s="146">
        <f t="shared" si="1"/>
        <v>1.6998885123425535E-3</v>
      </c>
      <c r="D99" s="146">
        <f t="shared" si="1"/>
        <v>1.6998885123425528E-3</v>
      </c>
      <c r="E99" s="146">
        <f t="shared" si="1"/>
        <v>1.6998885123425528E-3</v>
      </c>
      <c r="F99" s="146">
        <f t="shared" si="1"/>
        <v>1.699888512342553E-3</v>
      </c>
      <c r="G99" s="146">
        <f t="shared" si="1"/>
        <v>1.699888512342553E-3</v>
      </c>
      <c r="H99" s="146">
        <f t="shared" si="1"/>
        <v>1.6998885123425528E-3</v>
      </c>
      <c r="I99" s="146">
        <f t="shared" si="1"/>
        <v>1.6998885123425532E-3</v>
      </c>
      <c r="J99" s="146">
        <f t="shared" si="1"/>
        <v>1.6998885123425526E-3</v>
      </c>
      <c r="K99" s="146">
        <f t="shared" si="1"/>
        <v>1.6998885123425528E-3</v>
      </c>
      <c r="L99" s="146">
        <f t="shared" si="1"/>
        <v>1.6998885123425526E-3</v>
      </c>
      <c r="M99" s="146">
        <f t="shared" si="1"/>
        <v>1.6998885123425535E-3</v>
      </c>
      <c r="N99" s="146">
        <f t="shared" si="1"/>
        <v>1.6998885123425524E-3</v>
      </c>
      <c r="O99" s="146">
        <f t="shared" si="1"/>
        <v>1.699888512342553E-3</v>
      </c>
      <c r="P99" s="146">
        <f t="shared" si="1"/>
        <v>1.699888512342553E-3</v>
      </c>
      <c r="Q99" s="146">
        <f t="shared" si="1"/>
        <v>1.699888512342553E-3</v>
      </c>
    </row>
    <row r="100" spans="1:17" x14ac:dyDescent="0.25">
      <c r="A100" s="76" t="s">
        <v>82</v>
      </c>
      <c r="B100" s="145">
        <f t="shared" ref="B100:Q100" si="2">IF(B$7=0,0,B$7/B$5)</f>
        <v>9.0660720658269466E-4</v>
      </c>
      <c r="C100" s="145">
        <f t="shared" si="2"/>
        <v>9.066072065826951E-4</v>
      </c>
      <c r="D100" s="145">
        <f t="shared" si="2"/>
        <v>9.0660720658269466E-4</v>
      </c>
      <c r="E100" s="145">
        <f t="shared" si="2"/>
        <v>9.0660720658269477E-4</v>
      </c>
      <c r="F100" s="145">
        <f t="shared" si="2"/>
        <v>9.0660720658269488E-4</v>
      </c>
      <c r="G100" s="145">
        <f t="shared" si="2"/>
        <v>9.0660720658269499E-4</v>
      </c>
      <c r="H100" s="145">
        <f t="shared" si="2"/>
        <v>9.0660720658269477E-4</v>
      </c>
      <c r="I100" s="145">
        <f t="shared" si="2"/>
        <v>9.0660720658269488E-4</v>
      </c>
      <c r="J100" s="145">
        <f t="shared" si="2"/>
        <v>9.0660720658269466E-4</v>
      </c>
      <c r="K100" s="145">
        <f t="shared" si="2"/>
        <v>9.0660720658269466E-4</v>
      </c>
      <c r="L100" s="145">
        <f t="shared" si="2"/>
        <v>9.0660720658269477E-4</v>
      </c>
      <c r="M100" s="145">
        <f t="shared" si="2"/>
        <v>9.066072065826951E-4</v>
      </c>
      <c r="N100" s="145">
        <f t="shared" si="2"/>
        <v>9.0660720658269456E-4</v>
      </c>
      <c r="O100" s="145">
        <f t="shared" si="2"/>
        <v>9.0660720658269499E-4</v>
      </c>
      <c r="P100" s="145">
        <f t="shared" si="2"/>
        <v>9.0660720658269466E-4</v>
      </c>
      <c r="Q100" s="145">
        <f t="shared" si="2"/>
        <v>9.0660720658269488E-4</v>
      </c>
    </row>
    <row r="101" spans="1:17" x14ac:dyDescent="0.25">
      <c r="A101" s="76" t="s">
        <v>81</v>
      </c>
      <c r="B101" s="145">
        <f t="shared" ref="B101:Q101" si="3">IF(B$8=0,0,B$8/B$5)</f>
        <v>2.2665180164567367E-2</v>
      </c>
      <c r="C101" s="145">
        <f t="shared" si="3"/>
        <v>2.2665180164567384E-2</v>
      </c>
      <c r="D101" s="145">
        <f t="shared" si="3"/>
        <v>2.266518016456737E-2</v>
      </c>
      <c r="E101" s="145">
        <f t="shared" si="3"/>
        <v>2.266518016456737E-2</v>
      </c>
      <c r="F101" s="145">
        <f t="shared" si="3"/>
        <v>2.2665180164567377E-2</v>
      </c>
      <c r="G101" s="145">
        <f t="shared" si="3"/>
        <v>2.2665180164567374E-2</v>
      </c>
      <c r="H101" s="145">
        <f t="shared" si="3"/>
        <v>2.266518016456737E-2</v>
      </c>
      <c r="I101" s="145">
        <f t="shared" si="3"/>
        <v>2.2665180164567374E-2</v>
      </c>
      <c r="J101" s="145">
        <f t="shared" si="3"/>
        <v>2.2665180164567367E-2</v>
      </c>
      <c r="K101" s="145">
        <f t="shared" si="3"/>
        <v>2.2665180164567367E-2</v>
      </c>
      <c r="L101" s="145">
        <f t="shared" si="3"/>
        <v>2.266518016456737E-2</v>
      </c>
      <c r="M101" s="145">
        <f t="shared" si="3"/>
        <v>2.2665180164567381E-2</v>
      </c>
      <c r="N101" s="145">
        <f t="shared" si="3"/>
        <v>2.2665180164567367E-2</v>
      </c>
      <c r="O101" s="145">
        <f t="shared" si="3"/>
        <v>2.2665180164567377E-2</v>
      </c>
      <c r="P101" s="145">
        <f t="shared" si="3"/>
        <v>2.2665180164567374E-2</v>
      </c>
      <c r="Q101" s="145">
        <f t="shared" si="3"/>
        <v>2.2665180164567377E-2</v>
      </c>
    </row>
    <row r="102" spans="1:17" x14ac:dyDescent="0.25">
      <c r="A102" s="76" t="s">
        <v>80</v>
      </c>
      <c r="B102" s="145">
        <f t="shared" ref="B102:Q102" si="4">IF(B$9=0,0,B$9/B$5)</f>
        <v>5.6662950411418412E-4</v>
      </c>
      <c r="C102" s="145">
        <f t="shared" si="4"/>
        <v>5.6662950411418445E-4</v>
      </c>
      <c r="D102" s="145">
        <f t="shared" si="4"/>
        <v>5.6662950411418423E-4</v>
      </c>
      <c r="E102" s="145">
        <f t="shared" si="4"/>
        <v>5.6662950411418423E-4</v>
      </c>
      <c r="F102" s="145">
        <f t="shared" si="4"/>
        <v>5.6662950411418434E-4</v>
      </c>
      <c r="G102" s="145">
        <f t="shared" si="4"/>
        <v>5.6662950411418423E-4</v>
      </c>
      <c r="H102" s="145">
        <f t="shared" si="4"/>
        <v>5.6662950411418423E-4</v>
      </c>
      <c r="I102" s="145">
        <f t="shared" si="4"/>
        <v>5.6662950411418423E-4</v>
      </c>
      <c r="J102" s="145">
        <f t="shared" si="4"/>
        <v>5.6662950411418412E-4</v>
      </c>
      <c r="K102" s="145">
        <f t="shared" si="4"/>
        <v>5.6662950411418412E-4</v>
      </c>
      <c r="L102" s="145">
        <f t="shared" si="4"/>
        <v>5.6662950411418423E-4</v>
      </c>
      <c r="M102" s="145">
        <f t="shared" si="4"/>
        <v>5.6662950411418445E-4</v>
      </c>
      <c r="N102" s="145">
        <f t="shared" si="4"/>
        <v>5.6662950411418412E-4</v>
      </c>
      <c r="O102" s="145">
        <f t="shared" si="4"/>
        <v>5.6662950411418434E-4</v>
      </c>
      <c r="P102" s="145">
        <f t="shared" si="4"/>
        <v>5.6662950411418423E-4</v>
      </c>
      <c r="Q102" s="145">
        <f t="shared" si="4"/>
        <v>5.6662950411418434E-4</v>
      </c>
    </row>
    <row r="103" spans="1:17" x14ac:dyDescent="0.25">
      <c r="A103" s="129" t="s">
        <v>79</v>
      </c>
      <c r="B103" s="144">
        <f t="shared" ref="B103:Q103" si="5">IF(B$10=0,0,B$10/B$5)</f>
        <v>1.1332590082283682E-3</v>
      </c>
      <c r="C103" s="144">
        <f t="shared" si="5"/>
        <v>1.1332590082283691E-3</v>
      </c>
      <c r="D103" s="144">
        <f t="shared" si="5"/>
        <v>1.1332590082283685E-3</v>
      </c>
      <c r="E103" s="144">
        <f t="shared" si="5"/>
        <v>1.1332590082283682E-3</v>
      </c>
      <c r="F103" s="144">
        <f t="shared" si="5"/>
        <v>1.1332590082283687E-3</v>
      </c>
      <c r="G103" s="144">
        <f t="shared" si="5"/>
        <v>1.1332590082283687E-3</v>
      </c>
      <c r="H103" s="144">
        <f t="shared" si="5"/>
        <v>1.1332590082283685E-3</v>
      </c>
      <c r="I103" s="144">
        <f t="shared" si="5"/>
        <v>1.1332590082283687E-3</v>
      </c>
      <c r="J103" s="144">
        <f t="shared" si="5"/>
        <v>1.133259008228368E-3</v>
      </c>
      <c r="K103" s="144">
        <f t="shared" si="5"/>
        <v>1.1332590082283682E-3</v>
      </c>
      <c r="L103" s="144">
        <f t="shared" si="5"/>
        <v>1.1332590082283687E-3</v>
      </c>
      <c r="M103" s="144">
        <f t="shared" si="5"/>
        <v>1.1332590082283689E-3</v>
      </c>
      <c r="N103" s="144">
        <f t="shared" si="5"/>
        <v>1.133259008228368E-3</v>
      </c>
      <c r="O103" s="144">
        <f t="shared" si="5"/>
        <v>1.1332590082283685E-3</v>
      </c>
      <c r="P103" s="144">
        <f t="shared" si="5"/>
        <v>1.1332590082283685E-3</v>
      </c>
      <c r="Q103" s="144">
        <f t="shared" si="5"/>
        <v>1.1332590082283687E-3</v>
      </c>
    </row>
    <row r="104" spans="1:17" x14ac:dyDescent="0.25">
      <c r="A104" s="127" t="s">
        <v>117</v>
      </c>
      <c r="B104" s="143">
        <f t="shared" ref="B104:Q104" si="6">IF(B$15=0,0,B$15/B$5)</f>
        <v>9.8620647211231441E-2</v>
      </c>
      <c r="C104" s="143">
        <f t="shared" si="6"/>
        <v>9.8620647211231149E-2</v>
      </c>
      <c r="D104" s="143">
        <f t="shared" si="6"/>
        <v>9.8620647211231482E-2</v>
      </c>
      <c r="E104" s="143">
        <f t="shared" si="6"/>
        <v>9.8620647211231149E-2</v>
      </c>
      <c r="F104" s="143">
        <f t="shared" si="6"/>
        <v>9.862064721123133E-2</v>
      </c>
      <c r="G104" s="143">
        <f t="shared" si="6"/>
        <v>9.8620647211231358E-2</v>
      </c>
      <c r="H104" s="143">
        <f t="shared" si="6"/>
        <v>9.8620647211231274E-2</v>
      </c>
      <c r="I104" s="143">
        <f t="shared" si="6"/>
        <v>9.8620647211231288E-2</v>
      </c>
      <c r="J104" s="143">
        <f t="shared" si="6"/>
        <v>9.8620647211231385E-2</v>
      </c>
      <c r="K104" s="143">
        <f t="shared" si="6"/>
        <v>9.862064721123133E-2</v>
      </c>
      <c r="L104" s="143">
        <f t="shared" si="6"/>
        <v>9.8620647211231247E-2</v>
      </c>
      <c r="M104" s="143">
        <f t="shared" si="6"/>
        <v>9.8620647211231011E-2</v>
      </c>
      <c r="N104" s="143">
        <f t="shared" si="6"/>
        <v>9.8620647211231316E-2</v>
      </c>
      <c r="O104" s="143">
        <f t="shared" si="6"/>
        <v>9.8620647211231122E-2</v>
      </c>
      <c r="P104" s="143">
        <f t="shared" si="6"/>
        <v>9.8620647211231413E-2</v>
      </c>
      <c r="Q104" s="143">
        <f t="shared" si="6"/>
        <v>9.8620647211230969E-2</v>
      </c>
    </row>
    <row r="105" spans="1:17" x14ac:dyDescent="0.25">
      <c r="A105" s="127" t="s">
        <v>116</v>
      </c>
      <c r="B105" s="143">
        <f t="shared" ref="B105:Q105" si="7">IF(B$21=0,0,B$21/B$5)</f>
        <v>0.71125210768740077</v>
      </c>
      <c r="C105" s="143">
        <f t="shared" si="7"/>
        <v>0.71125210768740132</v>
      </c>
      <c r="D105" s="143">
        <f t="shared" si="7"/>
        <v>0.7112521076874011</v>
      </c>
      <c r="E105" s="143">
        <f t="shared" si="7"/>
        <v>0.71125210768740099</v>
      </c>
      <c r="F105" s="143">
        <f t="shared" si="7"/>
        <v>0.71125210768740121</v>
      </c>
      <c r="G105" s="143">
        <f t="shared" si="7"/>
        <v>0.7112521076874011</v>
      </c>
      <c r="H105" s="143">
        <f t="shared" si="7"/>
        <v>0.71125210768740099</v>
      </c>
      <c r="I105" s="143">
        <f t="shared" si="7"/>
        <v>0.7112521076874011</v>
      </c>
      <c r="J105" s="143">
        <f t="shared" si="7"/>
        <v>0.71125210768740088</v>
      </c>
      <c r="K105" s="143">
        <f t="shared" si="7"/>
        <v>0.71125210768740088</v>
      </c>
      <c r="L105" s="143">
        <f t="shared" si="7"/>
        <v>0.7112521076874011</v>
      </c>
      <c r="M105" s="143">
        <f t="shared" si="7"/>
        <v>0.71125210768740132</v>
      </c>
      <c r="N105" s="143">
        <f t="shared" si="7"/>
        <v>0.71125210768740099</v>
      </c>
      <c r="O105" s="143">
        <f t="shared" si="7"/>
        <v>0.7112521076874011</v>
      </c>
      <c r="P105" s="143">
        <f t="shared" si="7"/>
        <v>0.71125210768740099</v>
      </c>
      <c r="Q105" s="143">
        <f t="shared" si="7"/>
        <v>0.71125210768740121</v>
      </c>
    </row>
    <row r="106" spans="1:17" x14ac:dyDescent="0.25">
      <c r="A106" s="127" t="s">
        <v>113</v>
      </c>
      <c r="B106" s="143">
        <f t="shared" ref="B106:Q106" si="8">IF(B$27=0,0,B$27/B$5)</f>
        <v>0.10848271193235454</v>
      </c>
      <c r="C106" s="143">
        <f t="shared" si="8"/>
        <v>0.10848271193235459</v>
      </c>
      <c r="D106" s="143">
        <f t="shared" si="8"/>
        <v>0.10848271193235455</v>
      </c>
      <c r="E106" s="143">
        <f t="shared" si="8"/>
        <v>0.10848271193235456</v>
      </c>
      <c r="F106" s="143">
        <f t="shared" si="8"/>
        <v>0.10848271193235455</v>
      </c>
      <c r="G106" s="143">
        <f t="shared" si="8"/>
        <v>0.10848271193235458</v>
      </c>
      <c r="H106" s="143">
        <f t="shared" si="8"/>
        <v>0.10848271193235454</v>
      </c>
      <c r="I106" s="143">
        <f t="shared" si="8"/>
        <v>0.10848271193235455</v>
      </c>
      <c r="J106" s="143">
        <f t="shared" si="8"/>
        <v>0.10848271193235454</v>
      </c>
      <c r="K106" s="143">
        <f t="shared" si="8"/>
        <v>0.10848271193235452</v>
      </c>
      <c r="L106" s="143">
        <f t="shared" si="8"/>
        <v>0.10848271193235454</v>
      </c>
      <c r="M106" s="143">
        <f t="shared" si="8"/>
        <v>0.10848271193235455</v>
      </c>
      <c r="N106" s="143">
        <f t="shared" si="8"/>
        <v>0.10848271193235455</v>
      </c>
      <c r="O106" s="143">
        <f t="shared" si="8"/>
        <v>0.10848271193235456</v>
      </c>
      <c r="P106" s="143">
        <f t="shared" si="8"/>
        <v>0.10848271193235454</v>
      </c>
      <c r="Q106" s="143">
        <f t="shared" si="8"/>
        <v>0.10848271193235458</v>
      </c>
    </row>
    <row r="107" spans="1:17" x14ac:dyDescent="0.25">
      <c r="A107" s="142" t="s">
        <v>123</v>
      </c>
      <c r="B107" s="141">
        <f t="shared" ref="B107:Q107" si="9">IF(B$28=0,0,B$28/B$5)</f>
        <v>7.0918381645592499E-2</v>
      </c>
      <c r="C107" s="141">
        <f t="shared" si="9"/>
        <v>7.0893344902841174E-2</v>
      </c>
      <c r="D107" s="141">
        <f t="shared" si="9"/>
        <v>7.0782261171691119E-2</v>
      </c>
      <c r="E107" s="141">
        <f t="shared" si="9"/>
        <v>7.0868297541903241E-2</v>
      </c>
      <c r="F107" s="141">
        <f t="shared" si="9"/>
        <v>7.0859804699332646E-2</v>
      </c>
      <c r="G107" s="141">
        <f t="shared" si="9"/>
        <v>7.0867657696228561E-2</v>
      </c>
      <c r="H107" s="141">
        <f t="shared" si="9"/>
        <v>7.0786114256640206E-2</v>
      </c>
      <c r="I107" s="141">
        <f t="shared" si="9"/>
        <v>7.0965795558338471E-2</v>
      </c>
      <c r="J107" s="141">
        <f t="shared" si="9"/>
        <v>7.0994493291512792E-2</v>
      </c>
      <c r="K107" s="141">
        <f t="shared" si="9"/>
        <v>7.1116153690740855E-2</v>
      </c>
      <c r="L107" s="141">
        <f t="shared" si="9"/>
        <v>7.079466762870093E-2</v>
      </c>
      <c r="M107" s="141">
        <f t="shared" si="9"/>
        <v>7.0772642352716658E-2</v>
      </c>
      <c r="N107" s="141">
        <f t="shared" si="9"/>
        <v>7.0764980791766199E-2</v>
      </c>
      <c r="O107" s="141">
        <f t="shared" si="9"/>
        <v>7.0888281862845612E-2</v>
      </c>
      <c r="P107" s="141">
        <f t="shared" si="9"/>
        <v>7.0881585539995837E-2</v>
      </c>
      <c r="Q107" s="141">
        <f t="shared" si="9"/>
        <v>7.087546388146497E-2</v>
      </c>
    </row>
    <row r="108" spans="1:17" x14ac:dyDescent="0.25">
      <c r="A108" s="142" t="s">
        <v>122</v>
      </c>
      <c r="B108" s="141">
        <f t="shared" ref="B108:Q108" si="10">IF(B$33=0,0,B$33/B$5)</f>
        <v>3.7564330286762024E-2</v>
      </c>
      <c r="C108" s="141">
        <f t="shared" si="10"/>
        <v>3.7589367029513418E-2</v>
      </c>
      <c r="D108" s="141">
        <f t="shared" si="10"/>
        <v>3.7700450760663425E-2</v>
      </c>
      <c r="E108" s="141">
        <f t="shared" si="10"/>
        <v>3.7614414390451302E-2</v>
      </c>
      <c r="F108" s="141">
        <f t="shared" si="10"/>
        <v>3.7622907233021904E-2</v>
      </c>
      <c r="G108" s="141">
        <f t="shared" si="10"/>
        <v>3.7615054236126003E-2</v>
      </c>
      <c r="H108" s="141">
        <f t="shared" si="10"/>
        <v>3.769659767571433E-2</v>
      </c>
      <c r="I108" s="141">
        <f t="shared" si="10"/>
        <v>3.7516916374016086E-2</v>
      </c>
      <c r="J108" s="141">
        <f t="shared" si="10"/>
        <v>3.7488218640841738E-2</v>
      </c>
      <c r="K108" s="141">
        <f t="shared" si="10"/>
        <v>3.7366558241613668E-2</v>
      </c>
      <c r="L108" s="141">
        <f t="shared" si="10"/>
        <v>3.768804430365362E-2</v>
      </c>
      <c r="M108" s="141">
        <f t="shared" si="10"/>
        <v>3.7710069579637913E-2</v>
      </c>
      <c r="N108" s="141">
        <f t="shared" si="10"/>
        <v>3.7717731140588337E-2</v>
      </c>
      <c r="O108" s="141">
        <f t="shared" si="10"/>
        <v>3.7594430069508945E-2</v>
      </c>
      <c r="P108" s="141">
        <f t="shared" si="10"/>
        <v>3.7601126392358693E-2</v>
      </c>
      <c r="Q108" s="141">
        <f t="shared" si="10"/>
        <v>3.7607248050889594E-2</v>
      </c>
    </row>
    <row r="109" spans="1:17" x14ac:dyDescent="0.25">
      <c r="A109" s="127" t="s">
        <v>112</v>
      </c>
      <c r="B109" s="143">
        <f t="shared" ref="B109:Q109" si="11">IF(B$34=0,0,B$34/B$5)</f>
        <v>5.4672968773177941E-2</v>
      </c>
      <c r="C109" s="143">
        <f t="shared" si="11"/>
        <v>5.4672968773177968E-2</v>
      </c>
      <c r="D109" s="143">
        <f t="shared" si="11"/>
        <v>5.4672968773177948E-2</v>
      </c>
      <c r="E109" s="143">
        <f t="shared" si="11"/>
        <v>5.4672968773177948E-2</v>
      </c>
      <c r="F109" s="143">
        <f t="shared" si="11"/>
        <v>5.4672968773177955E-2</v>
      </c>
      <c r="G109" s="143">
        <f t="shared" si="11"/>
        <v>5.4672968773177955E-2</v>
      </c>
      <c r="H109" s="143">
        <f t="shared" si="11"/>
        <v>5.4672968773177934E-2</v>
      </c>
      <c r="I109" s="143">
        <f t="shared" si="11"/>
        <v>5.4672968773177955E-2</v>
      </c>
      <c r="J109" s="143">
        <f t="shared" si="11"/>
        <v>5.4672968773177927E-2</v>
      </c>
      <c r="K109" s="143">
        <f t="shared" si="11"/>
        <v>5.4672968773177941E-2</v>
      </c>
      <c r="L109" s="143">
        <f t="shared" si="11"/>
        <v>5.4672968773177948E-2</v>
      </c>
      <c r="M109" s="143">
        <f t="shared" si="11"/>
        <v>5.4672968773177968E-2</v>
      </c>
      <c r="N109" s="143">
        <f t="shared" si="11"/>
        <v>5.4672968773177941E-2</v>
      </c>
      <c r="O109" s="143">
        <f t="shared" si="11"/>
        <v>5.4672968773177968E-2</v>
      </c>
      <c r="P109" s="143">
        <f t="shared" si="11"/>
        <v>5.4672968773177941E-2</v>
      </c>
      <c r="Q109" s="143">
        <f t="shared" si="11"/>
        <v>5.4672968773177961E-2</v>
      </c>
    </row>
    <row r="110" spans="1:17" x14ac:dyDescent="0.25">
      <c r="A110" s="142" t="s">
        <v>121</v>
      </c>
      <c r="B110" s="141">
        <f t="shared" ref="B110:Q110" si="12">IF(B$35=0,0,B$35/B$5)</f>
        <v>2.1917982287250212E-2</v>
      </c>
      <c r="C110" s="141">
        <f t="shared" si="12"/>
        <v>2.218774708804987E-2</v>
      </c>
      <c r="D110" s="141">
        <f t="shared" si="12"/>
        <v>2.242696803235859E-2</v>
      </c>
      <c r="E110" s="141">
        <f t="shared" si="12"/>
        <v>2.272090483243365E-2</v>
      </c>
      <c r="F110" s="141">
        <f t="shared" si="12"/>
        <v>2.2950512578581023E-2</v>
      </c>
      <c r="G110" s="141">
        <f t="shared" si="12"/>
        <v>2.3205166004654127E-2</v>
      </c>
      <c r="H110" s="141">
        <f t="shared" si="12"/>
        <v>2.3344030346178789E-2</v>
      </c>
      <c r="I110" s="141">
        <f t="shared" si="12"/>
        <v>2.3540966813046346E-2</v>
      </c>
      <c r="J110" s="141">
        <f t="shared" si="12"/>
        <v>2.3725695549500644E-2</v>
      </c>
      <c r="K110" s="141">
        <f t="shared" si="12"/>
        <v>2.396642281438964E-2</v>
      </c>
      <c r="L110" s="141">
        <f t="shared" si="12"/>
        <v>2.3994872293645709E-2</v>
      </c>
      <c r="M110" s="141">
        <f t="shared" si="12"/>
        <v>2.4077104718353448E-2</v>
      </c>
      <c r="N110" s="141">
        <f t="shared" si="12"/>
        <v>2.4189100100806445E-2</v>
      </c>
      <c r="O110" s="141">
        <f t="shared" si="12"/>
        <v>2.4381303912120001E-2</v>
      </c>
      <c r="P110" s="141">
        <f t="shared" si="12"/>
        <v>2.4489622410221415E-2</v>
      </c>
      <c r="Q110" s="141">
        <f t="shared" si="12"/>
        <v>2.4596444789874078E-2</v>
      </c>
    </row>
    <row r="111" spans="1:17" x14ac:dyDescent="0.25">
      <c r="A111" s="142" t="s">
        <v>120</v>
      </c>
      <c r="B111" s="141">
        <f t="shared" ref="B111:Q111" si="13">IF(B$39=0,0,B$39/B$5)</f>
        <v>1.8400690422800854E-2</v>
      </c>
      <c r="C111" s="141">
        <f t="shared" si="13"/>
        <v>1.7938219385247135E-2</v>
      </c>
      <c r="D111" s="141">
        <f t="shared" si="13"/>
        <v>1.7470076203487811E-2</v>
      </c>
      <c r="E111" s="141">
        <f t="shared" si="13"/>
        <v>1.7039064920858358E-2</v>
      </c>
      <c r="F111" s="141">
        <f t="shared" si="13"/>
        <v>1.6653118373932213E-2</v>
      </c>
      <c r="G111" s="141">
        <f t="shared" si="13"/>
        <v>1.6236526946295807E-2</v>
      </c>
      <c r="H111" s="141">
        <f t="shared" si="13"/>
        <v>1.5951418139802505E-2</v>
      </c>
      <c r="I111" s="141">
        <f t="shared" si="13"/>
        <v>1.5746975237786537E-2</v>
      </c>
      <c r="J111" s="141">
        <f t="shared" si="13"/>
        <v>1.5461120898348904E-2</v>
      </c>
      <c r="K111" s="141">
        <f t="shared" si="13"/>
        <v>1.5146993225195773E-2</v>
      </c>
      <c r="L111" s="141">
        <f t="shared" si="13"/>
        <v>1.4877792158737876E-2</v>
      </c>
      <c r="M111" s="141">
        <f t="shared" si="13"/>
        <v>1.4726038145638611E-2</v>
      </c>
      <c r="N111" s="141">
        <f t="shared" si="13"/>
        <v>1.4534848707850769E-2</v>
      </c>
      <c r="O111" s="141">
        <f t="shared" si="13"/>
        <v>1.430293093796273E-2</v>
      </c>
      <c r="P111" s="141">
        <f t="shared" si="13"/>
        <v>1.4118842483587368E-2</v>
      </c>
      <c r="Q111" s="141">
        <f t="shared" si="13"/>
        <v>1.3937597266152554E-2</v>
      </c>
    </row>
    <row r="112" spans="1:17" x14ac:dyDescent="0.25">
      <c r="A112" s="140" t="s">
        <v>119</v>
      </c>
      <c r="B112" s="139">
        <f t="shared" ref="B112:Q112" si="14">IF(B$50=0,0,B$50/B$5)</f>
        <v>1.4354296063126866E-2</v>
      </c>
      <c r="C112" s="139">
        <f t="shared" si="14"/>
        <v>1.4547002299880965E-2</v>
      </c>
      <c r="D112" s="139">
        <f t="shared" si="14"/>
        <v>1.4775924537331555E-2</v>
      </c>
      <c r="E112" s="139">
        <f t="shared" si="14"/>
        <v>1.4912999019885945E-2</v>
      </c>
      <c r="F112" s="139">
        <f t="shared" si="14"/>
        <v>1.5069337820664724E-2</v>
      </c>
      <c r="G112" s="139">
        <f t="shared" si="14"/>
        <v>1.5231275822228019E-2</v>
      </c>
      <c r="H112" s="139">
        <f t="shared" si="14"/>
        <v>1.5377520287196651E-2</v>
      </c>
      <c r="I112" s="139">
        <f t="shared" si="14"/>
        <v>1.5385026722345077E-2</v>
      </c>
      <c r="J112" s="139">
        <f t="shared" si="14"/>
        <v>1.5486152325328385E-2</v>
      </c>
      <c r="K112" s="139">
        <f t="shared" si="14"/>
        <v>1.555955273359253E-2</v>
      </c>
      <c r="L112" s="139">
        <f t="shared" si="14"/>
        <v>1.5800304320794368E-2</v>
      </c>
      <c r="M112" s="139">
        <f t="shared" si="14"/>
        <v>1.5869825909185911E-2</v>
      </c>
      <c r="N112" s="139">
        <f t="shared" si="14"/>
        <v>1.5949019964520729E-2</v>
      </c>
      <c r="O112" s="139">
        <f t="shared" si="14"/>
        <v>1.5988733923095234E-2</v>
      </c>
      <c r="P112" s="139">
        <f t="shared" si="14"/>
        <v>1.6064503879369158E-2</v>
      </c>
      <c r="Q112" s="139">
        <f t="shared" si="14"/>
        <v>1.6138926717151329E-2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0.99999999999999989</v>
      </c>
      <c r="C115" s="77">
        <f t="shared" si="15"/>
        <v>1</v>
      </c>
      <c r="D115" s="77">
        <f t="shared" si="15"/>
        <v>0.99999999999999978</v>
      </c>
      <c r="E115" s="77">
        <f t="shared" si="15"/>
        <v>0.99999999999999978</v>
      </c>
      <c r="F115" s="77">
        <f t="shared" si="15"/>
        <v>1.0000000000000002</v>
      </c>
      <c r="G115" s="77">
        <f t="shared" si="15"/>
        <v>1</v>
      </c>
      <c r="H115" s="77">
        <f t="shared" si="15"/>
        <v>1</v>
      </c>
      <c r="I115" s="77">
        <f t="shared" si="15"/>
        <v>1.0000000000000002</v>
      </c>
      <c r="J115" s="77">
        <f t="shared" si="15"/>
        <v>1</v>
      </c>
      <c r="K115" s="77">
        <f t="shared" si="15"/>
        <v>1</v>
      </c>
      <c r="L115" s="77">
        <f t="shared" si="15"/>
        <v>0.99999999999999978</v>
      </c>
      <c r="M115" s="77">
        <f t="shared" si="15"/>
        <v>1.0000000000000002</v>
      </c>
      <c r="N115" s="77">
        <f t="shared" si="15"/>
        <v>0.99999999999999989</v>
      </c>
      <c r="O115" s="77">
        <f t="shared" si="15"/>
        <v>0.99999999999999989</v>
      </c>
      <c r="P115" s="77">
        <f t="shared" si="15"/>
        <v>0.99999999999999978</v>
      </c>
      <c r="Q115" s="77">
        <f t="shared" si="15"/>
        <v>0.99999999999999989</v>
      </c>
    </row>
    <row r="116" spans="1:17" x14ac:dyDescent="0.25">
      <c r="A116" s="132" t="s">
        <v>83</v>
      </c>
      <c r="B116" s="146">
        <f t="shared" ref="B116:Q116" si="16">IF(B$54=0,0,B$54/B$53)</f>
        <v>3.2592098523075703E-3</v>
      </c>
      <c r="C116" s="146">
        <f t="shared" si="16"/>
        <v>3.2592098523075803E-3</v>
      </c>
      <c r="D116" s="146">
        <f t="shared" si="16"/>
        <v>3.2592098523076146E-3</v>
      </c>
      <c r="E116" s="146">
        <f t="shared" si="16"/>
        <v>3.2592098523075543E-3</v>
      </c>
      <c r="F116" s="146">
        <f t="shared" si="16"/>
        <v>3.2592098523075747E-3</v>
      </c>
      <c r="G116" s="146">
        <f t="shared" si="16"/>
        <v>3.259209852307576E-3</v>
      </c>
      <c r="H116" s="146">
        <f t="shared" si="16"/>
        <v>3.2592098523075816E-3</v>
      </c>
      <c r="I116" s="146">
        <f t="shared" si="16"/>
        <v>3.2592098523075768E-3</v>
      </c>
      <c r="J116" s="146">
        <f t="shared" si="16"/>
        <v>3.2592098523075773E-3</v>
      </c>
      <c r="K116" s="146">
        <f t="shared" si="16"/>
        <v>3.2592098523075252E-3</v>
      </c>
      <c r="L116" s="146">
        <f t="shared" si="16"/>
        <v>3.2592098523076007E-3</v>
      </c>
      <c r="M116" s="146">
        <f t="shared" si="16"/>
        <v>3.2592098523076076E-3</v>
      </c>
      <c r="N116" s="146">
        <f t="shared" si="16"/>
        <v>3.2592098523076133E-3</v>
      </c>
      <c r="O116" s="146">
        <f t="shared" si="16"/>
        <v>3.2592098523075964E-3</v>
      </c>
      <c r="P116" s="146">
        <f t="shared" si="16"/>
        <v>3.2592098523075439E-3</v>
      </c>
      <c r="Q116" s="146">
        <f t="shared" si="16"/>
        <v>3.2592098523076332E-3</v>
      </c>
    </row>
    <row r="117" spans="1:17" x14ac:dyDescent="0.25">
      <c r="A117" s="76" t="s">
        <v>82</v>
      </c>
      <c r="B117" s="145">
        <f t="shared" ref="B117:Q117" si="17">IF(B$55=0,0,B$55/B$53)</f>
        <v>2.4082107248321848E-3</v>
      </c>
      <c r="C117" s="145">
        <f t="shared" si="17"/>
        <v>2.4082107248321848E-3</v>
      </c>
      <c r="D117" s="145">
        <f t="shared" si="17"/>
        <v>2.4082107248321882E-3</v>
      </c>
      <c r="E117" s="145">
        <f t="shared" si="17"/>
        <v>2.4082107248321973E-3</v>
      </c>
      <c r="F117" s="145">
        <f t="shared" si="17"/>
        <v>2.4082107248321822E-3</v>
      </c>
      <c r="G117" s="145">
        <f t="shared" si="17"/>
        <v>2.4082107248321943E-3</v>
      </c>
      <c r="H117" s="145">
        <f t="shared" si="17"/>
        <v>2.4082107248322047E-3</v>
      </c>
      <c r="I117" s="145">
        <f t="shared" si="17"/>
        <v>2.408210724832196E-3</v>
      </c>
      <c r="J117" s="145">
        <f t="shared" si="17"/>
        <v>2.4082107248322082E-3</v>
      </c>
      <c r="K117" s="145">
        <f t="shared" si="17"/>
        <v>2.4082107248321765E-3</v>
      </c>
      <c r="L117" s="145">
        <f t="shared" si="17"/>
        <v>2.4082107248321739E-3</v>
      </c>
      <c r="M117" s="145">
        <f t="shared" si="17"/>
        <v>2.40821072483219E-3</v>
      </c>
      <c r="N117" s="145">
        <f t="shared" si="17"/>
        <v>2.4082107248322056E-3</v>
      </c>
      <c r="O117" s="145">
        <f t="shared" si="17"/>
        <v>2.4082107248322073E-3</v>
      </c>
      <c r="P117" s="145">
        <f t="shared" si="17"/>
        <v>2.4082107248322021E-3</v>
      </c>
      <c r="Q117" s="145">
        <f t="shared" si="17"/>
        <v>2.408210724832196E-3</v>
      </c>
    </row>
    <row r="118" spans="1:17" x14ac:dyDescent="0.25">
      <c r="A118" s="76" t="s">
        <v>81</v>
      </c>
      <c r="B118" s="145">
        <f t="shared" ref="B118:Q118" si="18">IF(B$56=0,0,B$56/B$53)</f>
        <v>6.0205268120804567E-2</v>
      </c>
      <c r="C118" s="145">
        <f t="shared" si="18"/>
        <v>6.0205268120804366E-2</v>
      </c>
      <c r="D118" s="145">
        <f t="shared" si="18"/>
        <v>6.0205268120804602E-2</v>
      </c>
      <c r="E118" s="145">
        <f t="shared" si="18"/>
        <v>6.0205268120804893E-2</v>
      </c>
      <c r="F118" s="145">
        <f t="shared" si="18"/>
        <v>6.0205268120804456E-2</v>
      </c>
      <c r="G118" s="145">
        <f t="shared" si="18"/>
        <v>6.0205268120805053E-2</v>
      </c>
      <c r="H118" s="145">
        <f t="shared" si="18"/>
        <v>6.0205268120804789E-2</v>
      </c>
      <c r="I118" s="145">
        <f t="shared" si="18"/>
        <v>6.0205268120804734E-2</v>
      </c>
      <c r="J118" s="145">
        <f t="shared" si="18"/>
        <v>6.0205268120804865E-2</v>
      </c>
      <c r="K118" s="145">
        <f t="shared" si="18"/>
        <v>6.0205268120804518E-2</v>
      </c>
      <c r="L118" s="145">
        <f t="shared" si="18"/>
        <v>6.0205268120804831E-2</v>
      </c>
      <c r="M118" s="145">
        <f t="shared" si="18"/>
        <v>6.0205268120804498E-2</v>
      </c>
      <c r="N118" s="145">
        <f t="shared" si="18"/>
        <v>6.0205268120805268E-2</v>
      </c>
      <c r="O118" s="145">
        <f t="shared" si="18"/>
        <v>6.0205268120804893E-2</v>
      </c>
      <c r="P118" s="145">
        <f t="shared" si="18"/>
        <v>6.0205268120804296E-2</v>
      </c>
      <c r="Q118" s="145">
        <f t="shared" si="18"/>
        <v>6.0205268120805254E-2</v>
      </c>
    </row>
    <row r="119" spans="1:17" x14ac:dyDescent="0.25">
      <c r="A119" s="76" t="s">
        <v>80</v>
      </c>
      <c r="B119" s="145">
        <f t="shared" ref="B119:Q119" si="19">IF(B$57=0,0,B$57/B$53)</f>
        <v>1.5051317030201222E-3</v>
      </c>
      <c r="C119" s="145">
        <f t="shared" si="19"/>
        <v>1.5051317030201155E-3</v>
      </c>
      <c r="D119" s="145">
        <f t="shared" si="19"/>
        <v>1.5051317030201222E-3</v>
      </c>
      <c r="E119" s="145">
        <f t="shared" si="19"/>
        <v>1.5051317030201187E-3</v>
      </c>
      <c r="F119" s="145">
        <f t="shared" si="19"/>
        <v>1.5051317030201181E-3</v>
      </c>
      <c r="G119" s="145">
        <f t="shared" si="19"/>
        <v>1.5051317030201456E-3</v>
      </c>
      <c r="H119" s="145">
        <f t="shared" si="19"/>
        <v>1.5051317030201168E-3</v>
      </c>
      <c r="I119" s="145">
        <f t="shared" si="19"/>
        <v>1.5051317030201298E-3</v>
      </c>
      <c r="J119" s="145">
        <f t="shared" si="19"/>
        <v>1.5051317030201185E-3</v>
      </c>
      <c r="K119" s="145">
        <f t="shared" si="19"/>
        <v>1.5051317030201057E-3</v>
      </c>
      <c r="L119" s="145">
        <f t="shared" si="19"/>
        <v>1.5051317030201133E-3</v>
      </c>
      <c r="M119" s="145">
        <f t="shared" si="19"/>
        <v>1.5051317030201153E-3</v>
      </c>
      <c r="N119" s="145">
        <f t="shared" si="19"/>
        <v>1.5051317030201285E-3</v>
      </c>
      <c r="O119" s="145">
        <f t="shared" si="19"/>
        <v>1.5051317030201118E-3</v>
      </c>
      <c r="P119" s="145">
        <f t="shared" si="19"/>
        <v>1.5051317030201075E-3</v>
      </c>
      <c r="Q119" s="145">
        <f t="shared" si="19"/>
        <v>1.5051317030201226E-3</v>
      </c>
    </row>
    <row r="120" spans="1:17" x14ac:dyDescent="0.25">
      <c r="A120" s="129" t="s">
        <v>79</v>
      </c>
      <c r="B120" s="144">
        <f t="shared" ref="B120:Q120" si="20">IF(B$58=0,0,B$58/B$53)</f>
        <v>2.1728065682050561E-3</v>
      </c>
      <c r="C120" s="144">
        <f t="shared" si="20"/>
        <v>2.1728065682050561E-3</v>
      </c>
      <c r="D120" s="144">
        <f t="shared" si="20"/>
        <v>2.1728065682050527E-3</v>
      </c>
      <c r="E120" s="144">
        <f t="shared" si="20"/>
        <v>2.17280656820507E-3</v>
      </c>
      <c r="F120" s="144">
        <f t="shared" si="20"/>
        <v>2.1728065682050661E-3</v>
      </c>
      <c r="G120" s="144">
        <f t="shared" si="20"/>
        <v>2.1728065682050774E-3</v>
      </c>
      <c r="H120" s="144">
        <f t="shared" si="20"/>
        <v>2.1728065682050544E-3</v>
      </c>
      <c r="I120" s="144">
        <f t="shared" si="20"/>
        <v>2.1728065682050609E-3</v>
      </c>
      <c r="J120" s="144">
        <f t="shared" si="20"/>
        <v>2.1728065682050592E-3</v>
      </c>
      <c r="K120" s="144">
        <f t="shared" si="20"/>
        <v>2.1728065682050505E-3</v>
      </c>
      <c r="L120" s="144">
        <f t="shared" si="20"/>
        <v>2.1728065682050423E-3</v>
      </c>
      <c r="M120" s="144">
        <f t="shared" si="20"/>
        <v>2.1728065682050444E-3</v>
      </c>
      <c r="N120" s="144">
        <f t="shared" si="20"/>
        <v>2.1728065682050535E-3</v>
      </c>
      <c r="O120" s="144">
        <f t="shared" si="20"/>
        <v>2.1728065682050731E-3</v>
      </c>
      <c r="P120" s="144">
        <f t="shared" si="20"/>
        <v>2.1728065682050544E-3</v>
      </c>
      <c r="Q120" s="144">
        <f t="shared" si="20"/>
        <v>2.1728065682050705E-3</v>
      </c>
    </row>
    <row r="121" spans="1:17" x14ac:dyDescent="0.25">
      <c r="A121" s="127" t="s">
        <v>115</v>
      </c>
      <c r="B121" s="143">
        <f t="shared" ref="B121:Q121" si="21">IF(B$63=0,0,B$63/B$53)</f>
        <v>0.153513432626425</v>
      </c>
      <c r="C121" s="143">
        <f t="shared" si="21"/>
        <v>0.1535134326264232</v>
      </c>
      <c r="D121" s="143">
        <f t="shared" si="21"/>
        <v>0.153513432626424</v>
      </c>
      <c r="E121" s="143">
        <f t="shared" si="21"/>
        <v>0.15351343262642558</v>
      </c>
      <c r="F121" s="143">
        <f t="shared" si="21"/>
        <v>0.15351343262642456</v>
      </c>
      <c r="G121" s="143">
        <f t="shared" si="21"/>
        <v>0.15351343262642272</v>
      </c>
      <c r="H121" s="143">
        <f t="shared" si="21"/>
        <v>0.15351343262642378</v>
      </c>
      <c r="I121" s="143">
        <f t="shared" si="21"/>
        <v>0.15351343262642356</v>
      </c>
      <c r="J121" s="143">
        <f t="shared" si="21"/>
        <v>0.15351343262642397</v>
      </c>
      <c r="K121" s="143">
        <f t="shared" si="21"/>
        <v>0.15351343262642561</v>
      </c>
      <c r="L121" s="143">
        <f t="shared" si="21"/>
        <v>0.15351343262642425</v>
      </c>
      <c r="M121" s="143">
        <f t="shared" si="21"/>
        <v>0.15351343262642303</v>
      </c>
      <c r="N121" s="143">
        <f t="shared" si="21"/>
        <v>0.15351343262642361</v>
      </c>
      <c r="O121" s="143">
        <f t="shared" si="21"/>
        <v>0.15351343262642217</v>
      </c>
      <c r="P121" s="143">
        <f t="shared" si="21"/>
        <v>0.15351343262642556</v>
      </c>
      <c r="Q121" s="143">
        <f t="shared" si="21"/>
        <v>0.15351343262642378</v>
      </c>
    </row>
    <row r="122" spans="1:17" x14ac:dyDescent="0.25">
      <c r="A122" s="127" t="s">
        <v>114</v>
      </c>
      <c r="B122" s="143">
        <f t="shared" ref="B122:Q122" si="22">IF(B$69=0,0,B$69/B$53)</f>
        <v>0.47994658362218529</v>
      </c>
      <c r="C122" s="143">
        <f t="shared" si="22"/>
        <v>0.47994658362218595</v>
      </c>
      <c r="D122" s="143">
        <f t="shared" si="22"/>
        <v>0.47994658362218584</v>
      </c>
      <c r="E122" s="143">
        <f t="shared" si="22"/>
        <v>0.47994658362218551</v>
      </c>
      <c r="F122" s="143">
        <f t="shared" si="22"/>
        <v>0.47994658362218567</v>
      </c>
      <c r="G122" s="143">
        <f t="shared" si="22"/>
        <v>0.47994658362218645</v>
      </c>
      <c r="H122" s="143">
        <f t="shared" si="22"/>
        <v>0.47994658362218551</v>
      </c>
      <c r="I122" s="143">
        <f t="shared" si="22"/>
        <v>0.47994658362218451</v>
      </c>
      <c r="J122" s="143">
        <f t="shared" si="22"/>
        <v>0.47994658362218634</v>
      </c>
      <c r="K122" s="143">
        <f t="shared" si="22"/>
        <v>0.47994658362218373</v>
      </c>
      <c r="L122" s="143">
        <f t="shared" si="22"/>
        <v>0.47994658362218529</v>
      </c>
      <c r="M122" s="143">
        <f t="shared" si="22"/>
        <v>0.47994658362218601</v>
      </c>
      <c r="N122" s="143">
        <f t="shared" si="22"/>
        <v>0.47994658362218739</v>
      </c>
      <c r="O122" s="143">
        <f t="shared" si="22"/>
        <v>0.4799465836221859</v>
      </c>
      <c r="P122" s="143">
        <f t="shared" si="22"/>
        <v>0.47994658362218429</v>
      </c>
      <c r="Q122" s="143">
        <f t="shared" si="22"/>
        <v>0.47994658362218739</v>
      </c>
    </row>
    <row r="123" spans="1:17" x14ac:dyDescent="0.25">
      <c r="A123" s="127" t="s">
        <v>113</v>
      </c>
      <c r="B123" s="143">
        <f t="shared" ref="B123:Q123" si="23">IF(B$70=0,0,B$70/B$53)</f>
        <v>0.19136656903569854</v>
      </c>
      <c r="C123" s="143">
        <f t="shared" si="23"/>
        <v>0.19136656903570023</v>
      </c>
      <c r="D123" s="143">
        <f t="shared" si="23"/>
        <v>0.19136656903569885</v>
      </c>
      <c r="E123" s="143">
        <f t="shared" si="23"/>
        <v>0.19136656903569818</v>
      </c>
      <c r="F123" s="143">
        <f t="shared" si="23"/>
        <v>0.19136656903569851</v>
      </c>
      <c r="G123" s="143">
        <f t="shared" si="23"/>
        <v>0.1913665690356984</v>
      </c>
      <c r="H123" s="143">
        <f t="shared" si="23"/>
        <v>0.1913665690356991</v>
      </c>
      <c r="I123" s="143">
        <f t="shared" si="23"/>
        <v>0.19136656903569998</v>
      </c>
      <c r="J123" s="143">
        <f t="shared" si="23"/>
        <v>0.19136656903569862</v>
      </c>
      <c r="K123" s="143">
        <f t="shared" si="23"/>
        <v>0.19136656903569807</v>
      </c>
      <c r="L123" s="143">
        <f t="shared" si="23"/>
        <v>0.19136656903569904</v>
      </c>
      <c r="M123" s="143">
        <f t="shared" si="23"/>
        <v>0.19136656903570062</v>
      </c>
      <c r="N123" s="143">
        <f t="shared" si="23"/>
        <v>0.19136656903569763</v>
      </c>
      <c r="O123" s="143">
        <f t="shared" si="23"/>
        <v>0.1913665690357004</v>
      </c>
      <c r="P123" s="143">
        <f t="shared" si="23"/>
        <v>0.1913665690356999</v>
      </c>
      <c r="Q123" s="143">
        <f t="shared" si="23"/>
        <v>0.1913665690356986</v>
      </c>
    </row>
    <row r="124" spans="1:17" x14ac:dyDescent="0.25">
      <c r="A124" s="142" t="s">
        <v>123</v>
      </c>
      <c r="B124" s="141">
        <f t="shared" ref="B124:Q124" si="24">IF(B$71=0,0,B$71/B$53)</f>
        <v>0.12510202902692852</v>
      </c>
      <c r="C124" s="141">
        <f t="shared" si="24"/>
        <v>0.12505786350530101</v>
      </c>
      <c r="D124" s="141">
        <f t="shared" si="24"/>
        <v>0.12486190866487225</v>
      </c>
      <c r="E124" s="141">
        <f t="shared" si="24"/>
        <v>0.12501367925288967</v>
      </c>
      <c r="F124" s="141">
        <f t="shared" si="24"/>
        <v>0.1249986976386301</v>
      </c>
      <c r="G124" s="141">
        <f t="shared" si="24"/>
        <v>0.12501255054704122</v>
      </c>
      <c r="H124" s="141">
        <f t="shared" si="24"/>
        <v>0.1248687056155917</v>
      </c>
      <c r="I124" s="141">
        <f t="shared" si="24"/>
        <v>0.12518566850869639</v>
      </c>
      <c r="J124" s="141">
        <f t="shared" si="24"/>
        <v>0.12523629212087176</v>
      </c>
      <c r="K124" s="141">
        <f t="shared" si="24"/>
        <v>0.12545090450263449</v>
      </c>
      <c r="L124" s="141">
        <f t="shared" si="24"/>
        <v>0.12488379400558244</v>
      </c>
      <c r="M124" s="141">
        <f t="shared" si="24"/>
        <v>0.12484494079642261</v>
      </c>
      <c r="N124" s="141">
        <f t="shared" si="24"/>
        <v>0.12483142558642545</v>
      </c>
      <c r="O124" s="141">
        <f t="shared" si="24"/>
        <v>0.12504893215969151</v>
      </c>
      <c r="P124" s="141">
        <f t="shared" si="24"/>
        <v>0.12503711965698025</v>
      </c>
      <c r="Q124" s="141">
        <f t="shared" si="24"/>
        <v>0.12502632087836218</v>
      </c>
    </row>
    <row r="125" spans="1:17" x14ac:dyDescent="0.25">
      <c r="A125" s="142" t="s">
        <v>122</v>
      </c>
      <c r="B125" s="141">
        <f t="shared" ref="B125:Q125" si="25">IF(B$76=0,0,B$76/B$53)</f>
        <v>6.6264540008770023E-2</v>
      </c>
      <c r="C125" s="141">
        <f t="shared" si="25"/>
        <v>6.6308705530399206E-2</v>
      </c>
      <c r="D125" s="141">
        <f t="shared" si="25"/>
        <v>6.6504660370826599E-2</v>
      </c>
      <c r="E125" s="141">
        <f t="shared" si="25"/>
        <v>6.6352889782808483E-2</v>
      </c>
      <c r="F125" s="141">
        <f t="shared" si="25"/>
        <v>6.6367871397068415E-2</v>
      </c>
      <c r="G125" s="141">
        <f t="shared" si="25"/>
        <v>6.6354018488657171E-2</v>
      </c>
      <c r="H125" s="141">
        <f t="shared" si="25"/>
        <v>6.6497863420107384E-2</v>
      </c>
      <c r="I125" s="141">
        <f t="shared" si="25"/>
        <v>6.6180900527003594E-2</v>
      </c>
      <c r="J125" s="141">
        <f t="shared" si="25"/>
        <v>6.6130276914826883E-2</v>
      </c>
      <c r="K125" s="141">
        <f t="shared" si="25"/>
        <v>6.5915664533063578E-2</v>
      </c>
      <c r="L125" s="141">
        <f t="shared" si="25"/>
        <v>6.6482775030116611E-2</v>
      </c>
      <c r="M125" s="141">
        <f t="shared" si="25"/>
        <v>6.6521628239278013E-2</v>
      </c>
      <c r="N125" s="141">
        <f t="shared" si="25"/>
        <v>6.6535143449272194E-2</v>
      </c>
      <c r="O125" s="141">
        <f t="shared" si="25"/>
        <v>6.6317636876008904E-2</v>
      </c>
      <c r="P125" s="141">
        <f t="shared" si="25"/>
        <v>6.6329449378719638E-2</v>
      </c>
      <c r="Q125" s="141">
        <f t="shared" si="25"/>
        <v>6.6340248157336426E-2</v>
      </c>
    </row>
    <row r="126" spans="1:17" x14ac:dyDescent="0.25">
      <c r="A126" s="127" t="s">
        <v>112</v>
      </c>
      <c r="B126" s="143">
        <f t="shared" ref="B126:Q126" si="26">IF(B$77=0,0,B$77/B$53)</f>
        <v>0.10562278774652152</v>
      </c>
      <c r="C126" s="143">
        <f t="shared" si="26"/>
        <v>0.10562278774652126</v>
      </c>
      <c r="D126" s="143">
        <f t="shared" si="26"/>
        <v>0.10562278774652156</v>
      </c>
      <c r="E126" s="143">
        <f t="shared" si="26"/>
        <v>0.10562278774652074</v>
      </c>
      <c r="F126" s="143">
        <f t="shared" si="26"/>
        <v>0.10562278774652203</v>
      </c>
      <c r="G126" s="143">
        <f t="shared" si="26"/>
        <v>0.10562278774652246</v>
      </c>
      <c r="H126" s="143">
        <f t="shared" si="26"/>
        <v>0.10562278774652197</v>
      </c>
      <c r="I126" s="143">
        <f t="shared" si="26"/>
        <v>0.10562278774652238</v>
      </c>
      <c r="J126" s="143">
        <f t="shared" si="26"/>
        <v>0.10562278774652124</v>
      </c>
      <c r="K126" s="143">
        <f t="shared" si="26"/>
        <v>0.10562278774652317</v>
      </c>
      <c r="L126" s="143">
        <f t="shared" si="26"/>
        <v>0.10562278774652156</v>
      </c>
      <c r="M126" s="143">
        <f t="shared" si="26"/>
        <v>0.10562278774652115</v>
      </c>
      <c r="N126" s="143">
        <f t="shared" si="26"/>
        <v>0.10562278774652105</v>
      </c>
      <c r="O126" s="143">
        <f t="shared" si="26"/>
        <v>0.10562278774652156</v>
      </c>
      <c r="P126" s="143">
        <f t="shared" si="26"/>
        <v>0.10562278774652083</v>
      </c>
      <c r="Q126" s="143">
        <f t="shared" si="26"/>
        <v>0.10562278774651979</v>
      </c>
    </row>
    <row r="127" spans="1:17" x14ac:dyDescent="0.25">
      <c r="A127" s="142" t="s">
        <v>121</v>
      </c>
      <c r="B127" s="141">
        <f t="shared" ref="B127:Q127" si="27">IF(B$78=0,0,B$78/B$53)</f>
        <v>4.2343381801026203E-2</v>
      </c>
      <c r="C127" s="141">
        <f t="shared" si="27"/>
        <v>4.2864540811332209E-2</v>
      </c>
      <c r="D127" s="141">
        <f t="shared" si="27"/>
        <v>4.3326692100940825E-2</v>
      </c>
      <c r="E127" s="141">
        <f t="shared" si="27"/>
        <v>4.3894549031739637E-2</v>
      </c>
      <c r="F127" s="141">
        <f t="shared" si="27"/>
        <v>4.4338128569864563E-2</v>
      </c>
      <c r="G127" s="141">
        <f t="shared" si="27"/>
        <v>4.4830093893398322E-2</v>
      </c>
      <c r="H127" s="141">
        <f t="shared" si="27"/>
        <v>4.5098366116391342E-2</v>
      </c>
      <c r="I127" s="141">
        <f t="shared" si="27"/>
        <v>4.5478827962643277E-2</v>
      </c>
      <c r="J127" s="141">
        <f t="shared" si="27"/>
        <v>4.5835705676786027E-2</v>
      </c>
      <c r="K127" s="141">
        <f t="shared" si="27"/>
        <v>4.6300767029311102E-2</v>
      </c>
      <c r="L127" s="141">
        <f t="shared" si="27"/>
        <v>4.6355728619587658E-2</v>
      </c>
      <c r="M127" s="141">
        <f t="shared" si="27"/>
        <v>4.6514593560264522E-2</v>
      </c>
      <c r="N127" s="141">
        <f t="shared" si="27"/>
        <v>4.6730957602219028E-2</v>
      </c>
      <c r="O127" s="141">
        <f t="shared" si="27"/>
        <v>4.7102276424335468E-2</v>
      </c>
      <c r="P127" s="141">
        <f t="shared" si="27"/>
        <v>4.731153708807271E-2</v>
      </c>
      <c r="Q127" s="141">
        <f t="shared" si="27"/>
        <v>4.7517907398406257E-2</v>
      </c>
    </row>
    <row r="128" spans="1:17" x14ac:dyDescent="0.25">
      <c r="A128" s="142" t="s">
        <v>120</v>
      </c>
      <c r="B128" s="141">
        <f t="shared" ref="B128:Q128" si="28">IF(B$82=0,0,B$82/B$53)</f>
        <v>3.5548320541730349E-2</v>
      </c>
      <c r="C128" s="141">
        <f t="shared" si="28"/>
        <v>3.4654872072870109E-2</v>
      </c>
      <c r="D128" s="141">
        <f t="shared" si="28"/>
        <v>3.3750465580384401E-2</v>
      </c>
      <c r="E128" s="141">
        <f t="shared" si="28"/>
        <v>3.2917794257734417E-2</v>
      </c>
      <c r="F128" s="141">
        <f t="shared" si="28"/>
        <v>3.2172183563414787E-2</v>
      </c>
      <c r="G128" s="141">
        <f t="shared" si="28"/>
        <v>3.1367369979561653E-2</v>
      </c>
      <c r="H128" s="141">
        <f t="shared" si="28"/>
        <v>3.0816567862379088E-2</v>
      </c>
      <c r="I128" s="141">
        <f t="shared" si="28"/>
        <v>3.0421604323166377E-2</v>
      </c>
      <c r="J128" s="141">
        <f t="shared" si="28"/>
        <v>2.9869361909806619E-2</v>
      </c>
      <c r="K128" s="141">
        <f t="shared" si="28"/>
        <v>2.9262498201995175E-2</v>
      </c>
      <c r="L128" s="141">
        <f t="shared" si="28"/>
        <v>2.8742428270881831E-2</v>
      </c>
      <c r="M128" s="141">
        <f t="shared" si="28"/>
        <v>2.8449254472660692E-2</v>
      </c>
      <c r="N128" s="141">
        <f t="shared" si="28"/>
        <v>2.8079895320231446E-2</v>
      </c>
      <c r="O128" s="141">
        <f t="shared" si="28"/>
        <v>2.7631853043889081E-2</v>
      </c>
      <c r="P128" s="141">
        <f t="shared" si="28"/>
        <v>2.7276212291624025E-2</v>
      </c>
      <c r="Q128" s="141">
        <f t="shared" si="28"/>
        <v>2.6926064392932013E-2</v>
      </c>
    </row>
    <row r="129" spans="1:17" x14ac:dyDescent="0.25">
      <c r="A129" s="140" t="s">
        <v>119</v>
      </c>
      <c r="B129" s="139">
        <f t="shared" ref="B129:Q129" si="29">IF(B$93=0,0,B$93/B$53)</f>
        <v>2.7731085403764972E-2</v>
      </c>
      <c r="C129" s="139">
        <f t="shared" si="29"/>
        <v>2.8103374862318949E-2</v>
      </c>
      <c r="D129" s="139">
        <f t="shared" si="29"/>
        <v>2.8545630065196326E-2</v>
      </c>
      <c r="E129" s="139">
        <f t="shared" si="29"/>
        <v>2.8810444457046683E-2</v>
      </c>
      <c r="F129" s="139">
        <f t="shared" si="29"/>
        <v>2.9112475613242681E-2</v>
      </c>
      <c r="G129" s="139">
        <f t="shared" si="29"/>
        <v>2.9425323873562486E-2</v>
      </c>
      <c r="H129" s="139">
        <f t="shared" si="29"/>
        <v>2.9707853767751532E-2</v>
      </c>
      <c r="I129" s="139">
        <f t="shared" si="29"/>
        <v>2.972235546071272E-2</v>
      </c>
      <c r="J129" s="139">
        <f t="shared" si="29"/>
        <v>2.991772015992859E-2</v>
      </c>
      <c r="K129" s="139">
        <f t="shared" si="29"/>
        <v>3.0059522515216899E-2</v>
      </c>
      <c r="L129" s="139">
        <f t="shared" si="29"/>
        <v>3.052463085605207E-2</v>
      </c>
      <c r="M129" s="139">
        <f t="shared" si="29"/>
        <v>3.0658939713595925E-2</v>
      </c>
      <c r="N129" s="139">
        <f t="shared" si="29"/>
        <v>3.0811934824070578E-2</v>
      </c>
      <c r="O129" s="139">
        <f t="shared" si="29"/>
        <v>3.0888658278297024E-2</v>
      </c>
      <c r="P129" s="139">
        <f t="shared" si="29"/>
        <v>3.1035038366824096E-2</v>
      </c>
      <c r="Q129" s="139">
        <f t="shared" si="29"/>
        <v>3.1178815955181526E-2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402.09672306554256</v>
      </c>
      <c r="C134" s="133">
        <f t="shared" si="30"/>
        <v>393.73897438962376</v>
      </c>
      <c r="D134" s="133">
        <f t="shared" si="30"/>
        <v>391.5373947987444</v>
      </c>
      <c r="E134" s="133">
        <f t="shared" si="30"/>
        <v>381.34279407454744</v>
      </c>
      <c r="F134" s="133">
        <f t="shared" si="30"/>
        <v>374.21217938813572</v>
      </c>
      <c r="G134" s="133">
        <f t="shared" si="30"/>
        <v>366.91310051803828</v>
      </c>
      <c r="H134" s="133">
        <f t="shared" si="30"/>
        <v>371.86823709335084</v>
      </c>
      <c r="I134" s="133">
        <f t="shared" si="30"/>
        <v>348.37771715108545</v>
      </c>
      <c r="J134" s="133">
        <f t="shared" si="30"/>
        <v>353.2371203548243</v>
      </c>
      <c r="K134" s="133">
        <f t="shared" si="30"/>
        <v>383.29245537819509</v>
      </c>
      <c r="L134" s="133">
        <f t="shared" si="30"/>
        <v>338.92714373109999</v>
      </c>
      <c r="M134" s="133">
        <f t="shared" si="30"/>
        <v>349.37003998021623</v>
      </c>
      <c r="N134" s="133">
        <f t="shared" si="30"/>
        <v>360.73701661771184</v>
      </c>
      <c r="O134" s="133">
        <f t="shared" si="30"/>
        <v>352.20629861865871</v>
      </c>
      <c r="P134" s="133">
        <f t="shared" si="30"/>
        <v>344.6115570704041</v>
      </c>
      <c r="Q134" s="133">
        <f t="shared" si="30"/>
        <v>347.65893485604357</v>
      </c>
    </row>
    <row r="135" spans="1:17" x14ac:dyDescent="0.25">
      <c r="A135" s="132" t="s">
        <v>83</v>
      </c>
      <c r="B135" s="131">
        <f>IF(B$6=0,0,B$6/ISI!B$8*1000)</f>
        <v>0.68351960038970072</v>
      </c>
      <c r="C135" s="131">
        <f>IF(C$6=0,0,C$6/ISI!C$8*1000)</f>
        <v>0.66931235942646017</v>
      </c>
      <c r="D135" s="131">
        <f>IF(D$6=0,0,D$6/ISI!D$8*1000)</f>
        <v>0.66556991957091638</v>
      </c>
      <c r="E135" s="131">
        <f>IF(E$6=0,0,E$6/ISI!E$8*1000)</f>
        <v>0.64824023491193516</v>
      </c>
      <c r="F135" s="131">
        <f>IF(F$6=0,0,F$6/ISI!F$8*1000)</f>
        <v>0.6361189849205624</v>
      </c>
      <c r="G135" s="131">
        <f>IF(G$6=0,0,G$6/ISI!G$8*1000)</f>
        <v>0.62371136459860155</v>
      </c>
      <c r="H135" s="131">
        <f>IF(H$6=0,0,H$6/ISI!H$8*1000)</f>
        <v>0.632134544340064</v>
      </c>
      <c r="I135" s="131">
        <f>IF(I$6=0,0,I$6/ISI!I$8*1000)</f>
        <v>0.59220327934125339</v>
      </c>
      <c r="J135" s="131">
        <f>IF(J$6=0,0,J$6/ISI!J$8*1000)</f>
        <v>0.60046372302412954</v>
      </c>
      <c r="K135" s="131">
        <f>IF(K$6=0,0,K$6/ISI!K$8*1000)</f>
        <v>0.65155444176496446</v>
      </c>
      <c r="L135" s="131">
        <f>IF(L$6=0,0,L$6/ISI!L$8*1000)</f>
        <v>0.57613835814957015</v>
      </c>
      <c r="M135" s="131">
        <f>IF(M$6=0,0,M$6/ISI!M$8*1000)</f>
        <v>0.5938901175190282</v>
      </c>
      <c r="N135" s="131">
        <f>IF(N$6=0,0,N$6/ISI!N$8*1000)</f>
        <v>0.61321271052517279</v>
      </c>
      <c r="O135" s="131">
        <f>IF(O$6=0,0,O$6/ISI!O$8*1000)</f>
        <v>0.59871144099654894</v>
      </c>
      <c r="P135" s="131">
        <f>IF(P$6=0,0,P$6/ISI!P$8*1000)</f>
        <v>0.58580122708446003</v>
      </c>
      <c r="Q135" s="131">
        <f>IF(Q$6=0,0,Q$6/ISI!Q$8*1000)</f>
        <v>0.59098142957503652</v>
      </c>
    </row>
    <row r="136" spans="1:17" x14ac:dyDescent="0.25">
      <c r="A136" s="76" t="s">
        <v>82</v>
      </c>
      <c r="B136" s="130">
        <f>IF(B$7=0,0,B$7/ISI!B$8*1000)</f>
        <v>0.364543786874507</v>
      </c>
      <c r="C136" s="130">
        <f>IF(C$7=0,0,C$7/ISI!C$8*1000)</f>
        <v>0.35696659169411199</v>
      </c>
      <c r="D136" s="130">
        <f>IF(D$7=0,0,D$7/ISI!D$8*1000)</f>
        <v>0.35497062377115535</v>
      </c>
      <c r="E136" s="130">
        <f>IF(E$7=0,0,E$7/ISI!E$8*1000)</f>
        <v>0.34572812528636537</v>
      </c>
      <c r="F136" s="130">
        <f>IF(F$7=0,0,F$7/ISI!F$8*1000)</f>
        <v>0.33926345862429991</v>
      </c>
      <c r="G136" s="130">
        <f>IF(G$7=0,0,G$7/ISI!G$8*1000)</f>
        <v>0.33264606111925415</v>
      </c>
      <c r="H136" s="130">
        <f>IF(H$7=0,0,H$7/ISI!H$8*1000)</f>
        <v>0.33713842364803409</v>
      </c>
      <c r="I136" s="130">
        <f>IF(I$7=0,0,I$7/ISI!I$8*1000)</f>
        <v>0.31584174898200179</v>
      </c>
      <c r="J136" s="130">
        <f>IF(J$7=0,0,J$7/ISI!J$8*1000)</f>
        <v>0.3202473189462024</v>
      </c>
      <c r="K136" s="130">
        <f>IF(K$7=0,0,K$7/ISI!K$8*1000)</f>
        <v>0.34749570227464771</v>
      </c>
      <c r="L136" s="130">
        <f>IF(L$7=0,0,L$7/ISI!L$8*1000)</f>
        <v>0.30727379101310409</v>
      </c>
      <c r="M136" s="130">
        <f>IF(M$7=0,0,M$7/ISI!M$8*1000)</f>
        <v>0.31674139601014834</v>
      </c>
      <c r="N136" s="130">
        <f>IF(N$7=0,0,N$7/ISI!N$8*1000)</f>
        <v>0.32704677894675882</v>
      </c>
      <c r="O136" s="130">
        <f>IF(O$7=0,0,O$7/ISI!O$8*1000)</f>
        <v>0.31931276853149276</v>
      </c>
      <c r="P136" s="130">
        <f>IF(P$7=0,0,P$7/ISI!P$8*1000)</f>
        <v>0.31242732111171195</v>
      </c>
      <c r="Q136" s="130">
        <f>IF(Q$7=0,0,Q$7/ISI!Q$8*1000)</f>
        <v>0.31519009577335283</v>
      </c>
    </row>
    <row r="137" spans="1:17" x14ac:dyDescent="0.25">
      <c r="A137" s="76" t="s">
        <v>81</v>
      </c>
      <c r="B137" s="130">
        <f>IF(B$8=0,0,B$8/ISI!B$8*1000)</f>
        <v>9.1135946718626766</v>
      </c>
      <c r="C137" s="130">
        <f>IF(C$8=0,0,C$8/ISI!C$8*1000)</f>
        <v>8.9241647923528031</v>
      </c>
      <c r="D137" s="130">
        <f>IF(D$8=0,0,D$8/ISI!D$8*1000)</f>
        <v>8.8742655942788833</v>
      </c>
      <c r="E137" s="130">
        <f>IF(E$8=0,0,E$8/ISI!E$8*1000)</f>
        <v>8.6432031321591349</v>
      </c>
      <c r="F137" s="130">
        <f>IF(F$8=0,0,F$8/ISI!F$8*1000)</f>
        <v>8.4815864656074993</v>
      </c>
      <c r="G137" s="130">
        <f>IF(G$8=0,0,G$8/ISI!G$8*1000)</f>
        <v>8.3161515279813543</v>
      </c>
      <c r="H137" s="130">
        <f>IF(H$8=0,0,H$8/ISI!H$8*1000)</f>
        <v>8.4284605912008548</v>
      </c>
      <c r="I137" s="130">
        <f>IF(I$8=0,0,I$8/ISI!I$8*1000)</f>
        <v>7.8960437245500454</v>
      </c>
      <c r="J137" s="130">
        <f>IF(J$8=0,0,J$8/ISI!J$8*1000)</f>
        <v>8.0061829736550596</v>
      </c>
      <c r="K137" s="130">
        <f>IF(K$8=0,0,K$8/ISI!K$8*1000)</f>
        <v>8.6873925568661932</v>
      </c>
      <c r="L137" s="130">
        <f>IF(L$8=0,0,L$8/ISI!L$8*1000)</f>
        <v>7.681844775327602</v>
      </c>
      <c r="M137" s="130">
        <f>IF(M$8=0,0,M$8/ISI!M$8*1000)</f>
        <v>7.91853490025371</v>
      </c>
      <c r="N137" s="130">
        <f>IF(N$8=0,0,N$8/ISI!N$8*1000)</f>
        <v>8.1761694736689705</v>
      </c>
      <c r="O137" s="130">
        <f>IF(O$8=0,0,O$8/ISI!O$8*1000)</f>
        <v>7.9828192132873186</v>
      </c>
      <c r="P137" s="130">
        <f>IF(P$8=0,0,P$8/ISI!P$8*1000)</f>
        <v>7.810683027792801</v>
      </c>
      <c r="Q137" s="130">
        <f>IF(Q$8=0,0,Q$8/ISI!Q$8*1000)</f>
        <v>7.8797523943338215</v>
      </c>
    </row>
    <row r="138" spans="1:17" x14ac:dyDescent="0.25">
      <c r="A138" s="76" t="s">
        <v>80</v>
      </c>
      <c r="B138" s="130">
        <f>IF(B$9=0,0,B$9/ISI!B$8*1000)</f>
        <v>0.22783986679656687</v>
      </c>
      <c r="C138" s="130">
        <f>IF(C$9=0,0,C$9/ISI!C$8*1000)</f>
        <v>0.22310411980882003</v>
      </c>
      <c r="D138" s="130">
        <f>IF(D$9=0,0,D$9/ISI!D$8*1000)</f>
        <v>0.2218566398569721</v>
      </c>
      <c r="E138" s="130">
        <f>IF(E$9=0,0,E$9/ISI!E$8*1000)</f>
        <v>0.21608007830397838</v>
      </c>
      <c r="F138" s="130">
        <f>IF(F$9=0,0,F$9/ISI!F$8*1000)</f>
        <v>0.21203966164018745</v>
      </c>
      <c r="G138" s="130">
        <f>IF(G$9=0,0,G$9/ISI!G$8*1000)</f>
        <v>0.20790378819953384</v>
      </c>
      <c r="H138" s="130">
        <f>IF(H$9=0,0,H$9/ISI!H$8*1000)</f>
        <v>0.21071151478002131</v>
      </c>
      <c r="I138" s="130">
        <f>IF(I$9=0,0,I$9/ISI!I$8*1000)</f>
        <v>0.19740109311375106</v>
      </c>
      <c r="J138" s="130">
        <f>IF(J$9=0,0,J$9/ISI!J$8*1000)</f>
        <v>0.20015457434137651</v>
      </c>
      <c r="K138" s="130">
        <f>IF(K$9=0,0,K$9/ISI!K$8*1000)</f>
        <v>0.21718481392165481</v>
      </c>
      <c r="L138" s="130">
        <f>IF(L$9=0,0,L$9/ISI!L$8*1000)</f>
        <v>0.19204611938319005</v>
      </c>
      <c r="M138" s="130">
        <f>IF(M$9=0,0,M$9/ISI!M$8*1000)</f>
        <v>0.19796337250634272</v>
      </c>
      <c r="N138" s="130">
        <f>IF(N$9=0,0,N$9/ISI!N$8*1000)</f>
        <v>0.20440423684172426</v>
      </c>
      <c r="O138" s="130">
        <f>IF(O$9=0,0,O$9/ISI!O$8*1000)</f>
        <v>0.19957048033218294</v>
      </c>
      <c r="P138" s="130">
        <f>IF(P$9=0,0,P$9/ISI!P$8*1000)</f>
        <v>0.19526707569481999</v>
      </c>
      <c r="Q138" s="130">
        <f>IF(Q$9=0,0,Q$9/ISI!Q$8*1000)</f>
        <v>0.19699380985834553</v>
      </c>
    </row>
    <row r="139" spans="1:17" x14ac:dyDescent="0.25">
      <c r="A139" s="129" t="s">
        <v>79</v>
      </c>
      <c r="B139" s="128">
        <f>IF(B$10=0,0,B$10/ISI!B$8*1000)</f>
        <v>0.45567973359313374</v>
      </c>
      <c r="C139" s="128">
        <f>IF(C$10=0,0,C$10/ISI!C$8*1000)</f>
        <v>0.44620823961764011</v>
      </c>
      <c r="D139" s="128">
        <f>IF(D$10=0,0,D$10/ISI!D$8*1000)</f>
        <v>0.4437132797139442</v>
      </c>
      <c r="E139" s="128">
        <f>IF(E$10=0,0,E$10/ISI!E$8*1000)</f>
        <v>0.4321601566079567</v>
      </c>
      <c r="F139" s="128">
        <f>IF(F$10=0,0,F$10/ISI!F$8*1000)</f>
        <v>0.4240793232803749</v>
      </c>
      <c r="G139" s="128">
        <f>IF(G$10=0,0,G$10/ISI!G$8*1000)</f>
        <v>0.41580757639906774</v>
      </c>
      <c r="H139" s="128">
        <f>IF(H$10=0,0,H$10/ISI!H$8*1000)</f>
        <v>0.42142302956004263</v>
      </c>
      <c r="I139" s="128">
        <f>IF(I$10=0,0,I$10/ISI!I$8*1000)</f>
        <v>0.39480218622750218</v>
      </c>
      <c r="J139" s="128">
        <f>IF(J$10=0,0,J$10/ISI!J$8*1000)</f>
        <v>0.40030914868275297</v>
      </c>
      <c r="K139" s="128">
        <f>IF(K$10=0,0,K$10/ISI!K$8*1000)</f>
        <v>0.43436962784330962</v>
      </c>
      <c r="L139" s="128">
        <f>IF(L$10=0,0,L$10/ISI!L$8*1000)</f>
        <v>0.38409223876638016</v>
      </c>
      <c r="M139" s="128">
        <f>IF(M$10=0,0,M$10/ISI!M$8*1000)</f>
        <v>0.39592674501268543</v>
      </c>
      <c r="N139" s="128">
        <f>IF(N$10=0,0,N$10/ISI!N$8*1000)</f>
        <v>0.40880847368344847</v>
      </c>
      <c r="O139" s="128">
        <f>IF(O$10=0,0,O$10/ISI!O$8*1000)</f>
        <v>0.39914096066436583</v>
      </c>
      <c r="P139" s="128">
        <f>IF(P$10=0,0,P$10/ISI!P$8*1000)</f>
        <v>0.39053415138963998</v>
      </c>
      <c r="Q139" s="128">
        <f>IF(Q$10=0,0,Q$10/ISI!Q$8*1000)</f>
        <v>0.39398761971669105</v>
      </c>
    </row>
    <row r="140" spans="1:17" x14ac:dyDescent="0.25">
      <c r="A140" s="127" t="s">
        <v>117</v>
      </c>
      <c r="B140" s="126">
        <f>IF(B$15=0,0,B$15/ISI!B$8*1000)</f>
        <v>39.655039070239113</v>
      </c>
      <c r="C140" s="126">
        <f>IF(C$15=0,0,C$15/ISI!C$8*1000)</f>
        <v>38.830792486591058</v>
      </c>
      <c r="D140" s="126">
        <f>IF(D$15=0,0,D$15/ISI!D$8*1000)</f>
        <v>38.613671282451627</v>
      </c>
      <c r="E140" s="126">
        <f>IF(E$15=0,0,E$15/ISI!E$8*1000)</f>
        <v>37.60827316097113</v>
      </c>
      <c r="F140" s="126">
        <f>IF(F$15=0,0,F$15/ISI!F$8*1000)</f>
        <v>36.905047325583325</v>
      </c>
      <c r="G140" s="126">
        <f>IF(G$15=0,0,G$15/ISI!G$8*1000)</f>
        <v>36.185207443368512</v>
      </c>
      <c r="H140" s="126">
        <f>IF(H$15=0,0,H$15/ISI!H$8*1000)</f>
        <v>36.673886219445869</v>
      </c>
      <c r="I140" s="126">
        <f>IF(I$15=0,0,I$15/ISI!I$8*1000)</f>
        <v>34.357235939411318</v>
      </c>
      <c r="J140" s="126">
        <f>IF(J$15=0,0,J$15/ISI!J$8*1000)</f>
        <v>34.836473428424412</v>
      </c>
      <c r="K140" s="126">
        <f>IF(K$15=0,0,K$15/ISI!K$8*1000)</f>
        <v>37.800550020579614</v>
      </c>
      <c r="L140" s="126">
        <f>IF(L$15=0,0,L$15/ISI!L$8*1000)</f>
        <v>33.425214272215086</v>
      </c>
      <c r="M140" s="126">
        <f>IF(M$15=0,0,M$15/ISI!M$8*1000)</f>
        <v>34.455099459062573</v>
      </c>
      <c r="N140" s="126">
        <f>IF(N$15=0,0,N$15/ISI!N$8*1000)</f>
        <v>35.576118051887448</v>
      </c>
      <c r="O140" s="126">
        <f>IF(O$15=0,0,O$15/ISI!O$8*1000)</f>
        <v>34.734813121644265</v>
      </c>
      <c r="P140" s="126">
        <f>IF(P$15=0,0,P$15/ISI!P$8*1000)</f>
        <v>33.985814794753466</v>
      </c>
      <c r="Q140" s="126">
        <f>IF(Q$15=0,0,Q$15/ISI!Q$8*1000)</f>
        <v>34.286349164270206</v>
      </c>
    </row>
    <row r="141" spans="1:17" x14ac:dyDescent="0.25">
      <c r="A141" s="127" t="s">
        <v>116</v>
      </c>
      <c r="B141" s="126">
        <f>IF(B$21=0,0,B$21/ISI!B$8*1000)</f>
        <v>285.99214177456435</v>
      </c>
      <c r="C141" s="126">
        <f>IF(C$21=0,0,C$21/ISI!C$8*1000)</f>
        <v>280.04767541329556</v>
      </c>
      <c r="D141" s="126">
        <f>IF(D$21=0,0,D$21/ISI!D$8*1000)</f>
        <v>278.48179728904097</v>
      </c>
      <c r="E141" s="126">
        <f>IF(E$21=0,0,E$21/ISI!E$8*1000)</f>
        <v>271.23086603692445</v>
      </c>
      <c r="F141" s="126">
        <f>IF(F$21=0,0,F$21/ISI!F$8*1000)</f>
        <v>266.15920131210731</v>
      </c>
      <c r="G141" s="126">
        <f>IF(G$21=0,0,G$21/ISI!G$8*1000)</f>
        <v>260.96771608157394</v>
      </c>
      <c r="H141" s="126">
        <f>IF(H$21=0,0,H$21/ISI!H$8*1000)</f>
        <v>264.492067414644</v>
      </c>
      <c r="I141" s="126">
        <f>IF(I$21=0,0,I$21/ISI!I$8*1000)</f>
        <v>247.78438559503479</v>
      </c>
      <c r="J141" s="126">
        <f>IF(J$21=0,0,J$21/ISI!J$8*1000)</f>
        <v>251.24064636579689</v>
      </c>
      <c r="K141" s="126">
        <f>IF(K$21=0,0,K$21/ISI!K$8*1000)</f>
        <v>272.61756674842036</v>
      </c>
      <c r="L141" s="126">
        <f>IF(L$21=0,0,L$21/ISI!L$8*1000)</f>
        <v>241.06264533121561</v>
      </c>
      <c r="M141" s="126">
        <f>IF(M$21=0,0,M$21/ISI!M$8*1000)</f>
        <v>248.49017729876044</v>
      </c>
      <c r="N141" s="126">
        <f>IF(N$21=0,0,N$21/ISI!N$8*1000)</f>
        <v>256.57496339021259</v>
      </c>
      <c r="O141" s="126">
        <f>IF(O$21=0,0,O$21/ISI!O$8*1000)</f>
        <v>250.50747223329921</v>
      </c>
      <c r="P141" s="126">
        <f>IF(P$21=0,0,P$21/ISI!P$8*1000)</f>
        <v>245.105696299762</v>
      </c>
      <c r="Q141" s="126">
        <f>IF(Q$21=0,0,Q$21/ISI!Q$8*1000)</f>
        <v>247.27315017271792</v>
      </c>
    </row>
    <row r="142" spans="1:17" x14ac:dyDescent="0.25">
      <c r="A142" s="127" t="s">
        <v>113</v>
      </c>
      <c r="B142" s="126">
        <f>IF(B$27=0,0,B$27/ISI!B$8*1000)</f>
        <v>43.620542977263</v>
      </c>
      <c r="C142" s="126">
        <f>IF(C$27=0,0,C$27/ISI!C$8*1000)</f>
        <v>42.713871735250287</v>
      </c>
      <c r="D142" s="126">
        <f>IF(D$27=0,0,D$27/ISI!D$8*1000)</f>
        <v>42.475038410696762</v>
      </c>
      <c r="E142" s="126">
        <f>IF(E$27=0,0,E$27/ISI!E$8*1000)</f>
        <v>41.369100477068358</v>
      </c>
      <c r="F142" s="126">
        <f>IF(F$27=0,0,F$27/ISI!F$8*1000)</f>
        <v>40.595552058141692</v>
      </c>
      <c r="G142" s="126">
        <f>IF(G$27=0,0,G$27/ISI!G$8*1000)</f>
        <v>39.803728187705396</v>
      </c>
      <c r="H142" s="126">
        <f>IF(H$27=0,0,H$27/ISI!H$8*1000)</f>
        <v>40.341274841390508</v>
      </c>
      <c r="I142" s="126">
        <f>IF(I$27=0,0,I$27/ISI!I$8*1000)</f>
        <v>37.792959533352494</v>
      </c>
      <c r="J142" s="126">
        <f>IF(J$27=0,0,J$27/ISI!J$8*1000)</f>
        <v>38.320120771266865</v>
      </c>
      <c r="K142" s="126">
        <f>IF(K$27=0,0,K$27/ISI!K$8*1000)</f>
        <v>41.580605022637599</v>
      </c>
      <c r="L142" s="126">
        <f>IF(L$27=0,0,L$27/ISI!L$8*1000)</f>
        <v>36.767735699436649</v>
      </c>
      <c r="M142" s="126">
        <f>IF(M$27=0,0,M$27/ISI!M$8*1000)</f>
        <v>37.900609404968989</v>
      </c>
      <c r="N142" s="126">
        <f>IF(N$27=0,0,N$27/ISI!N$8*1000)</f>
        <v>39.133729857076233</v>
      </c>
      <c r="O142" s="126">
        <f>IF(O$27=0,0,O$27/ISI!O$8*1000)</f>
        <v>38.208294433808803</v>
      </c>
      <c r="P142" s="126">
        <f>IF(P$27=0,0,P$27/ISI!P$8*1000)</f>
        <v>37.384396274228806</v>
      </c>
      <c r="Q142" s="126">
        <f>IF(Q$27=0,0,Q$27/ISI!Q$8*1000)</f>
        <v>37.714984080697405</v>
      </c>
    </row>
    <row r="143" spans="1:17" x14ac:dyDescent="0.25">
      <c r="A143" s="72" t="s">
        <v>112</v>
      </c>
      <c r="B143" s="125">
        <f>IF(B$34=0,0,B$34/ISI!B$8*1000)</f>
        <v>21.983821583959589</v>
      </c>
      <c r="C143" s="125">
        <f>IF(C$34=0,0,C$34/ISI!C$8*1000)</f>
        <v>21.526878651587012</v>
      </c>
      <c r="D143" s="125">
        <f>IF(D$34=0,0,D$34/ISI!D$8*1000)</f>
        <v>21.406511759363198</v>
      </c>
      <c r="E143" s="125">
        <f>IF(E$34=0,0,E$34/ISI!E$8*1000)</f>
        <v>20.849142672314166</v>
      </c>
      <c r="F143" s="125">
        <f>IF(F$34=0,0,F$34/ISI!F$8*1000)</f>
        <v>20.459290798230402</v>
      </c>
      <c r="G143" s="125">
        <f>IF(G$34=0,0,G$34/ISI!G$8*1000)</f>
        <v>20.060228487092605</v>
      </c>
      <c r="H143" s="125">
        <f>IF(H$34=0,0,H$34/ISI!H$8*1000)</f>
        <v>20.331140514341506</v>
      </c>
      <c r="I143" s="125">
        <f>IF(I$34=0,0,I$34/ISI!I$8*1000)</f>
        <v>19.046844051072316</v>
      </c>
      <c r="J143" s="125">
        <f>IF(J$34=0,0,J$34/ISI!J$8*1000)</f>
        <v>19.312522050686606</v>
      </c>
      <c r="K143" s="125">
        <f>IF(K$34=0,0,K$34/ISI!K$8*1000)</f>
        <v>20.955736443886764</v>
      </c>
      <c r="L143" s="125">
        <f>IF(L$34=0,0,L$34/ISI!L$8*1000)</f>
        <v>18.530153145592827</v>
      </c>
      <c r="M143" s="125">
        <f>IF(M$34=0,0,M$34/ISI!M$8*1000)</f>
        <v>19.1010972861223</v>
      </c>
      <c r="N143" s="125">
        <f>IF(N$34=0,0,N$34/ISI!N$8*1000)</f>
        <v>19.722563644869531</v>
      </c>
      <c r="O143" s="125">
        <f>IF(O$34=0,0,O$34/ISI!O$8*1000)</f>
        <v>19.256163966094526</v>
      </c>
      <c r="P143" s="125">
        <f>IF(P$34=0,0,P$34/ISI!P$8*1000)</f>
        <v>18.840936898586435</v>
      </c>
      <c r="Q143" s="125">
        <f>IF(Q$34=0,0,Q$34/ISI!Q$8*1000)</f>
        <v>19.007546089100781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104.23814154300899</v>
      </c>
      <c r="C145" s="133">
        <f t="shared" si="31"/>
        <v>102.7152826106778</v>
      </c>
      <c r="D145" s="133">
        <f t="shared" si="31"/>
        <v>102.31260804550097</v>
      </c>
      <c r="E145" s="133">
        <f t="shared" si="31"/>
        <v>100.43921187580059</v>
      </c>
      <c r="F145" s="133">
        <f t="shared" si="31"/>
        <v>99.120014314864122</v>
      </c>
      <c r="G145" s="133">
        <f t="shared" si="31"/>
        <v>97.761746277733153</v>
      </c>
      <c r="H145" s="133">
        <f t="shared" si="31"/>
        <v>98.684725367786925</v>
      </c>
      <c r="I145" s="133">
        <f t="shared" si="31"/>
        <v>94.274990065044619</v>
      </c>
      <c r="J145" s="133">
        <f t="shared" si="31"/>
        <v>95.19431095206869</v>
      </c>
      <c r="K145" s="133">
        <f t="shared" si="31"/>
        <v>100.79856813909899</v>
      </c>
      <c r="L145" s="133">
        <f t="shared" si="31"/>
        <v>92.478894041670827</v>
      </c>
      <c r="M145" s="133">
        <f t="shared" si="31"/>
        <v>94.466159911588932</v>
      </c>
      <c r="N145" s="133">
        <f t="shared" si="31"/>
        <v>96.608823242625732</v>
      </c>
      <c r="O145" s="133">
        <f t="shared" si="31"/>
        <v>95.002770563429266</v>
      </c>
      <c r="P145" s="133">
        <f t="shared" si="31"/>
        <v>93.563182801199389</v>
      </c>
      <c r="Q145" s="133">
        <f t="shared" si="31"/>
        <v>94.141891222426878</v>
      </c>
    </row>
    <row r="146" spans="1:17" x14ac:dyDescent="0.25">
      <c r="A146" s="132" t="s">
        <v>83</v>
      </c>
      <c r="B146" s="131">
        <f>IF(B$54=0,0,B$54/ISI!B$9*1000)</f>
        <v>0.33973397790320597</v>
      </c>
      <c r="C146" s="131">
        <f>IF(C$54=0,0,C$54/ISI!C$9*1000)</f>
        <v>0.3347706610672786</v>
      </c>
      <c r="D146" s="131">
        <f>IF(D$54=0,0,D$54/ISI!D$9*1000)</f>
        <v>0.33345826015718411</v>
      </c>
      <c r="E146" s="131">
        <f>IF(E$54=0,0,E$54/ISI!E$9*1000)</f>
        <v>0.32735246890361519</v>
      </c>
      <c r="F146" s="131">
        <f>IF(F$54=0,0,F$54/ISI!F$9*1000)</f>
        <v>0.32305292721587286</v>
      </c>
      <c r="G146" s="131">
        <f>IF(G$54=0,0,G$54/ISI!G$9*1000)</f>
        <v>0.3186260466471813</v>
      </c>
      <c r="H146" s="131">
        <f>IF(H$54=0,0,H$54/ISI!H$9*1000)</f>
        <v>0.32163422919095908</v>
      </c>
      <c r="I146" s="131">
        <f>IF(I$54=0,0,I$54/ISI!I$9*1000)</f>
        <v>0.3072619764461923</v>
      </c>
      <c r="J146" s="131">
        <f>IF(J$54=0,0,J$54/ISI!J$9*1000)</f>
        <v>0.31025823613861336</v>
      </c>
      <c r="K146" s="131">
        <f>IF(K$54=0,0,K$54/ISI!K$9*1000)</f>
        <v>0.32852368637744284</v>
      </c>
      <c r="L146" s="131">
        <f>IF(L$54=0,0,L$54/ISI!L$9*1000)</f>
        <v>0.30140812259112426</v>
      </c>
      <c r="M146" s="131">
        <f>IF(M$54=0,0,M$54/ISI!M$9*1000)</f>
        <v>0.30788503909351655</v>
      </c>
      <c r="N146" s="131">
        <f>IF(N$54=0,0,N$54/ISI!N$9*1000)</f>
        <v>0.31486842853221059</v>
      </c>
      <c r="O146" s="131">
        <f>IF(O$54=0,0,O$54/ISI!O$9*1000)</f>
        <v>0.30963396581684677</v>
      </c>
      <c r="P146" s="131">
        <f>IF(P$54=0,0,P$54/ISI!P$9*1000)</f>
        <v>0.30494204719892082</v>
      </c>
      <c r="Q146" s="131">
        <f>IF(Q$54=0,0,Q$54/ISI!Q$9*1000)</f>
        <v>0.30682817938700724</v>
      </c>
    </row>
    <row r="147" spans="1:17" x14ac:dyDescent="0.25">
      <c r="A147" s="76" t="s">
        <v>82</v>
      </c>
      <c r="B147" s="130">
        <f>IF(B$55=0,0,B$55/ISI!B$9*1000)</f>
        <v>0.25102741040044957</v>
      </c>
      <c r="C147" s="130">
        <f>IF(C$55=0,0,C$55/ISI!C$9*1000)</f>
        <v>0.24736004518720311</v>
      </c>
      <c r="D147" s="130">
        <f>IF(D$55=0,0,D$55/ISI!D$9*1000)</f>
        <v>0.2463903199807275</v>
      </c>
      <c r="E147" s="130">
        <f>IF(E$55=0,0,E$55/ISI!E$9*1000)</f>
        <v>0.24187878723299638</v>
      </c>
      <c r="F147" s="130">
        <f>IF(F$55=0,0,F$55/ISI!F$9*1000)</f>
        <v>0.2387018815185751</v>
      </c>
      <c r="G147" s="130">
        <f>IF(G$55=0,0,G$55/ISI!G$9*1000)</f>
        <v>0.23543088586436081</v>
      </c>
      <c r="H147" s="130">
        <f>IF(H$55=0,0,H$55/ISI!H$9*1000)</f>
        <v>0.2376536140078252</v>
      </c>
      <c r="I147" s="130">
        <f>IF(I$55=0,0,I$55/ISI!I$9*1000)</f>
        <v>0.22703404215808917</v>
      </c>
      <c r="J147" s="130">
        <f>IF(J$55=0,0,J$55/ISI!J$9*1000)</f>
        <v>0.22924796057778399</v>
      </c>
      <c r="K147" s="130">
        <f>IF(K$55=0,0,K$55/ISI!K$9*1000)</f>
        <v>0.24274419284030513</v>
      </c>
      <c r="L147" s="130">
        <f>IF(L$55=0,0,L$55/ISI!L$9*1000)</f>
        <v>0.22270866445176993</v>
      </c>
      <c r="M147" s="130">
        <f>IF(M$55=0,0,M$55/ISI!M$9*1000)</f>
        <v>0.22749441943280105</v>
      </c>
      <c r="N147" s="130">
        <f>IF(N$55=0,0,N$55/ISI!N$9*1000)</f>
        <v>0.23265440424631018</v>
      </c>
      <c r="O147" s="130">
        <f>IF(O$55=0,0,O$55/ISI!O$9*1000)</f>
        <v>0.2287866909596239</v>
      </c>
      <c r="P147" s="130">
        <f>IF(P$55=0,0,P$55/ISI!P$9*1000)</f>
        <v>0.22531986027128426</v>
      </c>
      <c r="Q147" s="130">
        <f>IF(Q$55=0,0,Q$55/ISI!Q$9*1000)</f>
        <v>0.22671351209783444</v>
      </c>
    </row>
    <row r="148" spans="1:17" x14ac:dyDescent="0.25">
      <c r="A148" s="76" t="s">
        <v>81</v>
      </c>
      <c r="B148" s="130">
        <f>IF(B$56=0,0,B$56/ISI!B$9*1000)</f>
        <v>6.2756852600112332</v>
      </c>
      <c r="C148" s="130">
        <f>IF(C$56=0,0,C$56/ISI!C$9*1000)</f>
        <v>6.1840011296800519</v>
      </c>
      <c r="D148" s="130">
        <f>IF(D$56=0,0,D$56/ISI!D$9*1000)</f>
        <v>6.1597579995181766</v>
      </c>
      <c r="E148" s="130">
        <f>IF(E$56=0,0,E$56/ISI!E$9*1000)</f>
        <v>6.0469696808249065</v>
      </c>
      <c r="F148" s="130">
        <f>IF(F$56=0,0,F$56/ISI!F$9*1000)</f>
        <v>5.9675470379643683</v>
      </c>
      <c r="G148" s="130">
        <f>IF(G$56=0,0,G$56/ISI!G$9*1000)</f>
        <v>5.8857721466090389</v>
      </c>
      <c r="H148" s="130">
        <f>IF(H$56=0,0,H$56/ISI!H$9*1000)</f>
        <v>5.9413403501955981</v>
      </c>
      <c r="I148" s="130">
        <f>IF(I$56=0,0,I$56/ISI!I$9*1000)</f>
        <v>5.6758510539522131</v>
      </c>
      <c r="J148" s="130">
        <f>IF(J$56=0,0,J$56/ISI!J$9*1000)</f>
        <v>5.7311990144445666</v>
      </c>
      <c r="K148" s="130">
        <f>IF(K$56=0,0,K$56/ISI!K$9*1000)</f>
        <v>6.0686048210076393</v>
      </c>
      <c r="L148" s="130">
        <f>IF(L$56=0,0,L$56/ISI!L$9*1000)</f>
        <v>5.5677166112942933</v>
      </c>
      <c r="M148" s="130">
        <f>IF(M$56=0,0,M$56/ISI!M$9*1000)</f>
        <v>5.6873604858200038</v>
      </c>
      <c r="N148" s="130">
        <f>IF(N$56=0,0,N$56/ISI!N$9*1000)</f>
        <v>5.8163601061577674</v>
      </c>
      <c r="O148" s="130">
        <f>IF(O$56=0,0,O$56/ISI!O$9*1000)</f>
        <v>5.7196672739905701</v>
      </c>
      <c r="P148" s="130">
        <f>IF(P$56=0,0,P$56/ISI!P$9*1000)</f>
        <v>5.6329965067820353</v>
      </c>
      <c r="Q148" s="130">
        <f>IF(Q$56=0,0,Q$56/ISI!Q$9*1000)</f>
        <v>5.6678378024458942</v>
      </c>
    </row>
    <row r="149" spans="1:17" x14ac:dyDescent="0.25">
      <c r="A149" s="76" t="s">
        <v>80</v>
      </c>
      <c r="B149" s="130">
        <f>IF(B$57=0,0,B$57/ISI!B$9*1000)</f>
        <v>0.1568921315002817</v>
      </c>
      <c r="C149" s="130">
        <f>IF(C$57=0,0,C$57/ISI!C$9*1000)</f>
        <v>0.15460002824200197</v>
      </c>
      <c r="D149" s="130">
        <f>IF(D$57=0,0,D$57/ISI!D$9*1000)</f>
        <v>0.15399394998795513</v>
      </c>
      <c r="E149" s="130">
        <f>IF(E$57=0,0,E$57/ISI!E$9*1000)</f>
        <v>0.15117424202062227</v>
      </c>
      <c r="F149" s="130">
        <f>IF(F$57=0,0,F$57/ISI!F$9*1000)</f>
        <v>0.14918867594910987</v>
      </c>
      <c r="G149" s="130">
        <f>IF(G$57=0,0,G$57/ISI!G$9*1000)</f>
        <v>0.14714430366522788</v>
      </c>
      <c r="H149" s="130">
        <f>IF(H$57=0,0,H$57/ISI!H$9*1000)</f>
        <v>0.14853350875488966</v>
      </c>
      <c r="I149" s="130">
        <f>IF(I$57=0,0,I$57/ISI!I$9*1000)</f>
        <v>0.14189627634880642</v>
      </c>
      <c r="J149" s="130">
        <f>IF(J$57=0,0,J$57/ISI!J$9*1000)</f>
        <v>0.14327997536111384</v>
      </c>
      <c r="K149" s="130">
        <f>IF(K$57=0,0,K$57/ISI!K$9*1000)</f>
        <v>0.15171512052519023</v>
      </c>
      <c r="L149" s="130">
        <f>IF(L$57=0,0,L$57/ISI!L$9*1000)</f>
        <v>0.13919291528235664</v>
      </c>
      <c r="M149" s="130">
        <f>IF(M$57=0,0,M$57/ISI!M$9*1000)</f>
        <v>0.14218401214550036</v>
      </c>
      <c r="N149" s="130">
        <f>IF(N$57=0,0,N$57/ISI!N$9*1000)</f>
        <v>0.14540900265394388</v>
      </c>
      <c r="O149" s="130">
        <f>IF(O$57=0,0,O$57/ISI!O$9*1000)</f>
        <v>0.14299168184976324</v>
      </c>
      <c r="P149" s="130">
        <f>IF(P$57=0,0,P$57/ISI!P$9*1000)</f>
        <v>0.14082491266955088</v>
      </c>
      <c r="Q149" s="130">
        <f>IF(Q$57=0,0,Q$57/ISI!Q$9*1000)</f>
        <v>0.14169594506114649</v>
      </c>
    </row>
    <row r="150" spans="1:17" x14ac:dyDescent="0.25">
      <c r="A150" s="129" t="s">
        <v>79</v>
      </c>
      <c r="B150" s="128">
        <f>IF(B$58=0,0,B$58/ISI!B$9*1000)</f>
        <v>0.22648931860213825</v>
      </c>
      <c r="C150" s="128">
        <f>IF(C$58=0,0,C$58/ISI!C$9*1000)</f>
        <v>0.22318044071151932</v>
      </c>
      <c r="D150" s="128">
        <f>IF(D$58=0,0,D$58/ISI!D$9*1000)</f>
        <v>0.22230550677145364</v>
      </c>
      <c r="E150" s="128">
        <f>IF(E$58=0,0,E$58/ISI!E$9*1000)</f>
        <v>0.2182349792690802</v>
      </c>
      <c r="F150" s="128">
        <f>IF(F$58=0,0,F$58/ISI!F$9*1000)</f>
        <v>0.21536861814391686</v>
      </c>
      <c r="G150" s="128">
        <f>IF(G$58=0,0,G$58/ISI!G$9*1000)</f>
        <v>0.21241736443145684</v>
      </c>
      <c r="H150" s="128">
        <f>IF(H$58=0,0,H$58/ISI!H$9*1000)</f>
        <v>0.21442281946063937</v>
      </c>
      <c r="I150" s="128">
        <f>IF(I$58=0,0,I$58/ISI!I$9*1000)</f>
        <v>0.20484131763079577</v>
      </c>
      <c r="J150" s="128">
        <f>IF(J$58=0,0,J$58/ISI!J$9*1000)</f>
        <v>0.20683882409240967</v>
      </c>
      <c r="K150" s="128">
        <f>IF(K$58=0,0,K$58/ISI!K$9*1000)</f>
        <v>0.21901579091829862</v>
      </c>
      <c r="L150" s="128">
        <f>IF(L$58=0,0,L$58/ISI!L$9*1000)</f>
        <v>0.20093874839408055</v>
      </c>
      <c r="M150" s="128">
        <f>IF(M$58=0,0,M$58/ISI!M$9*1000)</f>
        <v>0.20525669272900846</v>
      </c>
      <c r="N150" s="128">
        <f>IF(N$58=0,0,N$58/ISI!N$9*1000)</f>
        <v>0.20991228568813827</v>
      </c>
      <c r="O150" s="128">
        <f>IF(O$58=0,0,O$58/ISI!O$9*1000)</f>
        <v>0.20642264387789869</v>
      </c>
      <c r="P150" s="128">
        <f>IF(P$58=0,0,P$58/ISI!P$9*1000)</f>
        <v>0.20329469813261625</v>
      </c>
      <c r="Q150" s="128">
        <f>IF(Q$58=0,0,Q$58/ISI!Q$9*1000)</f>
        <v>0.20455211959133643</v>
      </c>
    </row>
    <row r="151" spans="1:17" x14ac:dyDescent="0.25">
      <c r="A151" s="127" t="s">
        <v>115</v>
      </c>
      <c r="B151" s="126">
        <f>IF(B$63=0,0,B$63/ISI!B$9*1000)</f>
        <v>16.001954918866463</v>
      </c>
      <c r="C151" s="126">
        <f>IF(C$63=0,0,C$63/ISI!C$9*1000)</f>
        <v>15.768175616758306</v>
      </c>
      <c r="D151" s="126">
        <f>IF(D$63=0,0,D$63/ISI!D$9*1000)</f>
        <v>15.706359662026742</v>
      </c>
      <c r="E151" s="126">
        <f>IF(E$63=0,0,E$63/ISI!E$9*1000)</f>
        <v>15.418768185346998</v>
      </c>
      <c r="F151" s="126">
        <f>IF(F$63=0,0,F$63/ISI!F$9*1000)</f>
        <v>15.216253639455127</v>
      </c>
      <c r="G151" s="126">
        <f>IF(G$63=0,0,G$63/ISI!G$9*1000)</f>
        <v>15.00774125064822</v>
      </c>
      <c r="H151" s="126">
        <f>IF(H$63=0,0,H$63/ISI!H$9*1000)</f>
        <v>15.149430939004892</v>
      </c>
      <c r="I151" s="126">
        <f>IF(I$63=0,0,I$63/ISI!I$9*1000)</f>
        <v>14.472477335706976</v>
      </c>
      <c r="J151" s="126">
        <f>IF(J$63=0,0,J$63/ISI!J$9*1000)</f>
        <v>14.613605440759251</v>
      </c>
      <c r="K151" s="126">
        <f>IF(K$63=0,0,K$63/ISI!K$9*1000)</f>
        <v>15.473934198861746</v>
      </c>
      <c r="L151" s="126">
        <f>IF(L$63=0,0,L$63/ISI!L$9*1000)</f>
        <v>14.196752469832264</v>
      </c>
      <c r="M151" s="126">
        <f>IF(M$63=0,0,M$63/ISI!M$9*1000)</f>
        <v>14.501824475064607</v>
      </c>
      <c r="N151" s="126">
        <f>IF(N$63=0,0,N$63/ISI!N$9*1000)</f>
        <v>14.830752077974894</v>
      </c>
      <c r="O151" s="126">
        <f>IF(O$63=0,0,O$63/ISI!O$9*1000)</f>
        <v>14.584201418212444</v>
      </c>
      <c r="P151" s="126">
        <f>IF(P$63=0,0,P$63/ISI!P$9*1000)</f>
        <v>14.363205359265862</v>
      </c>
      <c r="Q151" s="126">
        <f>IF(Q$63=0,0,Q$63/ISI!Q$9*1000)</f>
        <v>14.452044875498148</v>
      </c>
    </row>
    <row r="152" spans="1:17" x14ac:dyDescent="0.25">
      <c r="A152" s="127" t="s">
        <v>114</v>
      </c>
      <c r="B152" s="126">
        <f>IF(B$69=0,0,B$69/ISI!B$9*1000)</f>
        <v>50.028739916692963</v>
      </c>
      <c r="C152" s="126">
        <f>IF(C$69=0,0,C$69/ISI!C$9*1000)</f>
        <v>49.297848974782134</v>
      </c>
      <c r="D152" s="126">
        <f>IF(D$69=0,0,D$69/ISI!D$9*1000)</f>
        <v>49.104586692913962</v>
      </c>
      <c r="E152" s="126">
        <f>IF(E$69=0,0,E$69/ISI!E$9*1000)</f>
        <v>48.205456601495342</v>
      </c>
      <c r="F152" s="126">
        <f>IF(F$69=0,0,F$69/ISI!F$9*1000)</f>
        <v>47.572312239001157</v>
      </c>
      <c r="G152" s="126">
        <f>IF(G$69=0,0,G$69/ISI!G$9*1000)</f>
        <v>46.920416134937021</v>
      </c>
      <c r="H152" s="126">
        <f>IF(H$69=0,0,H$69/ISI!H$9*1000)</f>
        <v>47.363396795962956</v>
      </c>
      <c r="I152" s="126">
        <f>IF(I$69=0,0,I$69/ISI!I$9*1000)</f>
        <v>45.246959402733545</v>
      </c>
      <c r="J152" s="126">
        <f>IF(J$69=0,0,J$69/ISI!J$9*1000)</f>
        <v>45.68818432171345</v>
      </c>
      <c r="K152" s="126">
        <f>IF(K$69=0,0,K$69/ISI!K$9*1000)</f>
        <v>48.377928412368462</v>
      </c>
      <c r="L152" s="126">
        <f>IF(L$69=0,0,L$69/ISI!L$9*1000)</f>
        <v>44.384929252457987</v>
      </c>
      <c r="M152" s="126">
        <f>IF(M$69=0,0,M$69/ISI!M$9*1000)</f>
        <v>45.3387107174742</v>
      </c>
      <c r="N152" s="126">
        <f>IF(N$69=0,0,N$69/ISI!N$9*1000)</f>
        <v>46.367074663057998</v>
      </c>
      <c r="O152" s="126">
        <f>IF(O$69=0,0,O$69/ISI!O$9*1000)</f>
        <v>45.596255166560248</v>
      </c>
      <c r="P152" s="126">
        <f>IF(P$69=0,0,P$69/ISI!P$9*1000)</f>
        <v>44.905329938253566</v>
      </c>
      <c r="Q152" s="126">
        <f>IF(Q$69=0,0,Q$69/ISI!Q$9*1000)</f>
        <v>45.183079067935374</v>
      </c>
    </row>
    <row r="153" spans="1:17" x14ac:dyDescent="0.25">
      <c r="A153" s="127" t="s">
        <v>113</v>
      </c>
      <c r="B153" s="126">
        <f>IF(B$70=0,0,B$70/ISI!B$9*1000)</f>
        <v>19.947695509743149</v>
      </c>
      <c r="C153" s="126">
        <f>IF(C$70=0,0,C$70/ISI!C$9*1000)</f>
        <v>19.656271220737732</v>
      </c>
      <c r="D153" s="126">
        <f>IF(D$70=0,0,D$70/ISI!D$9*1000)</f>
        <v>19.579212770761764</v>
      </c>
      <c r="E153" s="126">
        <f>IF(E$70=0,0,E$70/ISI!E$9*1000)</f>
        <v>19.22070737332151</v>
      </c>
      <c r="F153" s="126">
        <f>IF(F$70=0,0,F$70/ISI!F$9*1000)</f>
        <v>18.968257062204867</v>
      </c>
      <c r="G153" s="126">
        <f>IF(G$70=0,0,G$70/ISI!G$9*1000)</f>
        <v>18.708329968108249</v>
      </c>
      <c r="H153" s="126">
        <f>IF(H$70=0,0,H$70/ISI!H$9*1000)</f>
        <v>18.884957309863601</v>
      </c>
      <c r="I153" s="126">
        <f>IF(I$70=0,0,I$70/ISI!I$9*1000)</f>
        <v>18.041081394622289</v>
      </c>
      <c r="J153" s="126">
        <f>IF(J$70=0,0,J$70/ISI!J$9*1000)</f>
        <v>18.217008678614814</v>
      </c>
      <c r="K153" s="126">
        <f>IF(K$70=0,0,K$70/ISI!K$9*1000)</f>
        <v>19.289476148490404</v>
      </c>
      <c r="L153" s="126">
        <f>IF(L$70=0,0,L$70/ISI!L$9*1000)</f>
        <v>17.697368660970497</v>
      </c>
      <c r="M153" s="126">
        <f>IF(M$70=0,0,M$70/ISI!M$9*1000)</f>
        <v>18.077664912258612</v>
      </c>
      <c r="N153" s="126">
        <f>IF(N$70=0,0,N$70/ISI!N$9*1000)</f>
        <v>18.487699042517452</v>
      </c>
      <c r="O153" s="126">
        <f>IF(O$70=0,0,O$70/ISI!O$9*1000)</f>
        <v>18.180354251609295</v>
      </c>
      <c r="P153" s="126">
        <f>IF(P$70=0,0,P$70/ISI!P$9*1000)</f>
        <v>17.904865280725534</v>
      </c>
      <c r="Q153" s="126">
        <f>IF(Q$70=0,0,Q$70/ISI!Q$9*1000)</f>
        <v>18.015610725767782</v>
      </c>
    </row>
    <row r="154" spans="1:17" x14ac:dyDescent="0.25">
      <c r="A154" s="72" t="s">
        <v>112</v>
      </c>
      <c r="B154" s="125">
        <f>IF(B$77=0,0,B$77/ISI!B$9*1000)</f>
        <v>11.009923099289107</v>
      </c>
      <c r="C154" s="125">
        <f>IF(C$77=0,0,C$77/ISI!C$9*1000)</f>
        <v>10.849074493511569</v>
      </c>
      <c r="D154" s="125">
        <f>IF(D$77=0,0,D$77/ISI!D$9*1000)</f>
        <v>10.806542883383004</v>
      </c>
      <c r="E154" s="125">
        <f>IF(E$77=0,0,E$77/ISI!E$9*1000)</f>
        <v>10.608669557385513</v>
      </c>
      <c r="F154" s="125">
        <f>IF(F$77=0,0,F$77/ISI!F$9*1000)</f>
        <v>10.469332233411114</v>
      </c>
      <c r="G154" s="125">
        <f>IF(G$77=0,0,G$77/ISI!G$9*1000)</f>
        <v>10.325868176822389</v>
      </c>
      <c r="H154" s="125">
        <f>IF(H$77=0,0,H$77/ISI!H$9*1000)</f>
        <v>10.42335580134557</v>
      </c>
      <c r="I154" s="125">
        <f>IF(I$77=0,0,I$77/ISI!I$9*1000)</f>
        <v>9.9575872654457118</v>
      </c>
      <c r="J154" s="125">
        <f>IF(J$77=0,0,J$77/ISI!J$9*1000)</f>
        <v>10.054688500366693</v>
      </c>
      <c r="K154" s="125">
        <f>IF(K$77=0,0,K$77/ISI!K$9*1000)</f>
        <v>10.646625767709507</v>
      </c>
      <c r="L154" s="125">
        <f>IF(L$77=0,0,L$77/ISI!L$9*1000)</f>
        <v>9.7678785963964572</v>
      </c>
      <c r="M154" s="125">
        <f>IF(M$77=0,0,M$77/ISI!M$9*1000)</f>
        <v>9.97777915757068</v>
      </c>
      <c r="N154" s="125">
        <f>IF(N$77=0,0,N$77/ISI!N$9*1000)</f>
        <v>10.204093231797028</v>
      </c>
      <c r="O154" s="125">
        <f>IF(O$77=0,0,O$77/ISI!O$9*1000)</f>
        <v>10.034457470552576</v>
      </c>
      <c r="P154" s="125">
        <f>IF(P$77=0,0,P$77/ISI!P$9*1000)</f>
        <v>9.8824041979000121</v>
      </c>
      <c r="Q154" s="125">
        <f>IF(Q$77=0,0,Q$77/ISI!Q$9*1000)</f>
        <v>9.9435289946423495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1154.1762767371849</v>
      </c>
      <c r="C5" s="96">
        <v>1209.4826512803643</v>
      </c>
      <c r="D5" s="96">
        <v>1219.7050282629541</v>
      </c>
      <c r="E5" s="96">
        <v>1285.9167991752302</v>
      </c>
      <c r="F5" s="96">
        <v>1308.3415732894814</v>
      </c>
      <c r="G5" s="96">
        <v>1323.4764348237209</v>
      </c>
      <c r="H5" s="96">
        <v>1236.3743814517077</v>
      </c>
      <c r="I5" s="96">
        <v>1332.5400416495356</v>
      </c>
      <c r="J5" s="96">
        <v>1264.0843244419207</v>
      </c>
      <c r="K5" s="96">
        <v>1059.6017303461117</v>
      </c>
      <c r="L5" s="96">
        <v>1191.2958679132182</v>
      </c>
      <c r="M5" s="96">
        <v>1297.2404895487539</v>
      </c>
      <c r="N5" s="96">
        <v>1329.3822426660913</v>
      </c>
      <c r="O5" s="96">
        <v>1271.1778971943816</v>
      </c>
      <c r="P5" s="96">
        <v>1289.8086554574625</v>
      </c>
      <c r="Q5" s="96">
        <v>1353.1782481381736</v>
      </c>
    </row>
    <row r="6" spans="1:17" x14ac:dyDescent="0.25">
      <c r="A6" s="132" t="s">
        <v>83</v>
      </c>
      <c r="B6" s="160">
        <v>1.7718269476609165</v>
      </c>
      <c r="C6" s="160">
        <v>1.8646780633673101</v>
      </c>
      <c r="D6" s="160">
        <v>1.8834699042171661</v>
      </c>
      <c r="E6" s="160">
        <v>1.9890027625598947</v>
      </c>
      <c r="F6" s="160">
        <v>2.0307790114404258</v>
      </c>
      <c r="G6" s="160">
        <v>2.0566895825579357</v>
      </c>
      <c r="H6" s="160">
        <v>1.9134761662092719</v>
      </c>
      <c r="I6" s="160">
        <v>2.0752372256100093</v>
      </c>
      <c r="J6" s="160">
        <v>1.9587052314858167</v>
      </c>
      <c r="K6" s="160">
        <v>1.6273842201406492</v>
      </c>
      <c r="L6" s="160">
        <v>1.8283430936494176</v>
      </c>
      <c r="M6" s="160">
        <v>2.0056384317272902</v>
      </c>
      <c r="N6" s="160">
        <v>2.0626279492696189</v>
      </c>
      <c r="O6" s="160">
        <v>1.9669267717316155</v>
      </c>
      <c r="P6" s="160">
        <v>1.9999614484106532</v>
      </c>
      <c r="Q6" s="160">
        <v>2.105036637176076</v>
      </c>
    </row>
    <row r="7" spans="1:17" x14ac:dyDescent="0.25">
      <c r="A7" s="76" t="s">
        <v>82</v>
      </c>
      <c r="B7" s="159">
        <v>0.24557949394803702</v>
      </c>
      <c r="C7" s="159">
        <v>0.25844888282249184</v>
      </c>
      <c r="D7" s="159">
        <v>0.26105347734700346</v>
      </c>
      <c r="E7" s="159">
        <v>0.27568058637755033</v>
      </c>
      <c r="F7" s="159">
        <v>0.28147087536297966</v>
      </c>
      <c r="G7" s="159">
        <v>0.28506214309448302</v>
      </c>
      <c r="H7" s="159">
        <v>0.26521241772491205</v>
      </c>
      <c r="I7" s="159">
        <v>0.28763289121447871</v>
      </c>
      <c r="J7" s="159">
        <v>0.27148127540145889</v>
      </c>
      <c r="K7" s="159">
        <v>0.22555938308126744</v>
      </c>
      <c r="L7" s="159">
        <v>0.25341276826981673</v>
      </c>
      <c r="M7" s="159">
        <v>0.27798633029966935</v>
      </c>
      <c r="N7" s="159">
        <v>0.28588521506201253</v>
      </c>
      <c r="O7" s="159">
        <v>0.27262080073473266</v>
      </c>
      <c r="P7" s="159">
        <v>0.27719948670194011</v>
      </c>
      <c r="Q7" s="159">
        <v>0.2917631616237899</v>
      </c>
    </row>
    <row r="8" spans="1:17" x14ac:dyDescent="0.25">
      <c r="A8" s="76" t="s">
        <v>81</v>
      </c>
      <c r="B8" s="159">
        <v>33.814526122755801</v>
      </c>
      <c r="C8" s="159">
        <v>35.586548205231622</v>
      </c>
      <c r="D8" s="159">
        <v>35.94518209673609</v>
      </c>
      <c r="E8" s="159">
        <v>37.959229574651651</v>
      </c>
      <c r="F8" s="159">
        <v>38.756510630200772</v>
      </c>
      <c r="G8" s="159">
        <v>39.251002310138929</v>
      </c>
      <c r="H8" s="159">
        <v>36.517838208168307</v>
      </c>
      <c r="I8" s="159">
        <v>39.604975795714289</v>
      </c>
      <c r="J8" s="159">
        <v>37.381014722850288</v>
      </c>
      <c r="K8" s="159">
        <v>31.057901165999073</v>
      </c>
      <c r="L8" s="159">
        <v>34.893111532808717</v>
      </c>
      <c r="M8" s="159">
        <v>38.276713892391058</v>
      </c>
      <c r="N8" s="159">
        <v>39.364333387174305</v>
      </c>
      <c r="O8" s="159">
        <v>37.537919147279474</v>
      </c>
      <c r="P8" s="159">
        <v>38.16837120073469</v>
      </c>
      <c r="Q8" s="159">
        <v>40.173684259130418</v>
      </c>
    </row>
    <row r="9" spans="1:17" x14ac:dyDescent="0.25">
      <c r="A9" s="76" t="s">
        <v>80</v>
      </c>
      <c r="B9" s="159">
        <v>0.5858705439043389</v>
      </c>
      <c r="C9" s="159">
        <v>0.61657260187497986</v>
      </c>
      <c r="D9" s="159">
        <v>0.6227862933611622</v>
      </c>
      <c r="E9" s="159">
        <v>0.65768168379342606</v>
      </c>
      <c r="F9" s="159">
        <v>0.67149537687797423</v>
      </c>
      <c r="G9" s="159">
        <v>0.68006294066490469</v>
      </c>
      <c r="H9" s="159">
        <v>0.63270813423679573</v>
      </c>
      <c r="I9" s="159">
        <v>0.6861958859490972</v>
      </c>
      <c r="J9" s="159">
        <v>0.64766353217158623</v>
      </c>
      <c r="K9" s="159">
        <v>0.53810925466159254</v>
      </c>
      <c r="L9" s="159">
        <v>0.60455811676994642</v>
      </c>
      <c r="M9" s="159">
        <v>0.66318241768630493</v>
      </c>
      <c r="N9" s="159">
        <v>0.68202651512112933</v>
      </c>
      <c r="O9" s="159">
        <v>0.65038205852761466</v>
      </c>
      <c r="P9" s="159">
        <v>0.66130527200464284</v>
      </c>
      <c r="Q9" s="159">
        <v>0.69604932986769696</v>
      </c>
    </row>
    <row r="10" spans="1:17" x14ac:dyDescent="0.25">
      <c r="A10" s="129" t="s">
        <v>79</v>
      </c>
      <c r="B10" s="158">
        <v>1.8518990422753705</v>
      </c>
      <c r="C10" s="158">
        <v>1.9489462694201385</v>
      </c>
      <c r="D10" s="158">
        <v>1.9685873478665308</v>
      </c>
      <c r="E10" s="158">
        <v>2.0788894287506077</v>
      </c>
      <c r="F10" s="158">
        <v>2.1225536225895412</v>
      </c>
      <c r="G10" s="158">
        <v>2.1496351397211502</v>
      </c>
      <c r="H10" s="158">
        <v>1.9999496476209189</v>
      </c>
      <c r="I10" s="158">
        <v>2.1690209846254422</v>
      </c>
      <c r="J10" s="158">
        <v>2.0472226969326588</v>
      </c>
      <c r="K10" s="158">
        <v>1.7009286841873203</v>
      </c>
      <c r="L10" s="158">
        <v>1.9109692560834239</v>
      </c>
      <c r="M10" s="158">
        <v>2.0962768941796552</v>
      </c>
      <c r="N10" s="158">
        <v>2.1558418720662944</v>
      </c>
      <c r="O10" s="158">
        <v>2.0558157835923483</v>
      </c>
      <c r="P10" s="158">
        <v>2.0903433576223902</v>
      </c>
      <c r="Q10" s="158">
        <v>2.2001670860053895</v>
      </c>
    </row>
    <row r="11" spans="1:17" x14ac:dyDescent="0.25">
      <c r="A11" s="92" t="s">
        <v>125</v>
      </c>
      <c r="B11" s="91">
        <v>0.30259803828430598</v>
      </c>
      <c r="C11" s="91">
        <v>0.31845543649261049</v>
      </c>
      <c r="D11" s="91">
        <v>0.32166476468598976</v>
      </c>
      <c r="E11" s="91">
        <v>0.33968798978209924</v>
      </c>
      <c r="F11" s="91">
        <v>0.34682266564579695</v>
      </c>
      <c r="G11" s="91">
        <v>0.35124775241927397</v>
      </c>
      <c r="H11" s="91">
        <v>0.32678932610382055</v>
      </c>
      <c r="I11" s="91">
        <v>0.35441537576407312</v>
      </c>
      <c r="J11" s="91">
        <v>0.33451368453746061</v>
      </c>
      <c r="K11" s="91">
        <v>0.27792966643807754</v>
      </c>
      <c r="L11" s="91">
        <v>0.3122500389664758</v>
      </c>
      <c r="M11" s="91">
        <v>0.34252908036504021</v>
      </c>
      <c r="N11" s="91">
        <v>0.35226192489246072</v>
      </c>
      <c r="O11" s="91">
        <v>0.33591778438668046</v>
      </c>
      <c r="P11" s="91">
        <v>0.34155954774942282</v>
      </c>
      <c r="Q11" s="91">
        <v>0.35950461063197187</v>
      </c>
    </row>
    <row r="12" spans="1:17" x14ac:dyDescent="0.25">
      <c r="A12" s="92" t="s">
        <v>26</v>
      </c>
      <c r="B12" s="91">
        <v>0.50356150229573615</v>
      </c>
      <c r="C12" s="91">
        <v>0.52995022348358822</v>
      </c>
      <c r="D12" s="91">
        <v>0.53529095251005909</v>
      </c>
      <c r="E12" s="91">
        <v>0.56528388424573661</v>
      </c>
      <c r="F12" s="91">
        <v>0.57715688949285315</v>
      </c>
      <c r="G12" s="91">
        <v>0.58452079494338183</v>
      </c>
      <c r="H12" s="91">
        <v>0.54381887245561111</v>
      </c>
      <c r="I12" s="91">
        <v>0.58979212181403218</v>
      </c>
      <c r="J12" s="91">
        <v>0.55667318426532597</v>
      </c>
      <c r="K12" s="91">
        <v>0.46251020382563335</v>
      </c>
      <c r="L12" s="91">
        <v>0.51962365521394627</v>
      </c>
      <c r="M12" s="91">
        <v>0.57001181919936594</v>
      </c>
      <c r="N12" s="91">
        <v>0.58620850652631373</v>
      </c>
      <c r="O12" s="91">
        <v>0.55900978444110783</v>
      </c>
      <c r="P12" s="91">
        <v>0.56839839399934411</v>
      </c>
      <c r="Q12" s="91">
        <v>0.59826125390142226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1.0457395016953284</v>
      </c>
      <c r="C14" s="157">
        <v>1.1005406094439398</v>
      </c>
      <c r="D14" s="157">
        <v>1.1116316306704819</v>
      </c>
      <c r="E14" s="157">
        <v>1.1739175547227718</v>
      </c>
      <c r="F14" s="157">
        <v>1.1985740674508911</v>
      </c>
      <c r="G14" s="157">
        <v>1.2138665923584941</v>
      </c>
      <c r="H14" s="157">
        <v>1.1293414490614873</v>
      </c>
      <c r="I14" s="157">
        <v>1.2248134870473371</v>
      </c>
      <c r="J14" s="157">
        <v>1.1560358281298719</v>
      </c>
      <c r="K14" s="157">
        <v>0.96048881392360952</v>
      </c>
      <c r="L14" s="157">
        <v>1.0790955619030018</v>
      </c>
      <c r="M14" s="157">
        <v>1.183735994615249</v>
      </c>
      <c r="N14" s="157">
        <v>1.21737144064752</v>
      </c>
      <c r="O14" s="157">
        <v>1.1608882147645598</v>
      </c>
      <c r="P14" s="157">
        <v>1.1803854158736231</v>
      </c>
      <c r="Q14" s="157">
        <v>1.2424012214719953</v>
      </c>
    </row>
    <row r="15" spans="1:17" x14ac:dyDescent="0.25">
      <c r="A15" s="156" t="s">
        <v>117</v>
      </c>
      <c r="B15" s="155">
        <v>98.936970355189317</v>
      </c>
      <c r="C15" s="155">
        <v>101.39812207076774</v>
      </c>
      <c r="D15" s="155">
        <v>100.43411349290778</v>
      </c>
      <c r="E15" s="155">
        <v>103.76262907967332</v>
      </c>
      <c r="F15" s="155">
        <v>103.32021484822859</v>
      </c>
      <c r="G15" s="155">
        <v>106.00867163414885</v>
      </c>
      <c r="H15" s="155">
        <v>100.84522683589113</v>
      </c>
      <c r="I15" s="155">
        <v>104.19566101056932</v>
      </c>
      <c r="J15" s="155">
        <v>100.63062658231328</v>
      </c>
      <c r="K15" s="155">
        <v>88.441168323115704</v>
      </c>
      <c r="L15" s="155">
        <v>99.434844057221596</v>
      </c>
      <c r="M15" s="155">
        <v>104.49119913027441</v>
      </c>
      <c r="N15" s="155">
        <v>106.13406608018164</v>
      </c>
      <c r="O15" s="155">
        <v>103.06190507892812</v>
      </c>
      <c r="P15" s="155">
        <v>104.27788876633193</v>
      </c>
      <c r="Q15" s="155">
        <v>106.98833912111496</v>
      </c>
    </row>
    <row r="16" spans="1:17" x14ac:dyDescent="0.25">
      <c r="A16" s="84" t="s">
        <v>33</v>
      </c>
      <c r="B16" s="153">
        <v>30.456352347538196</v>
      </c>
      <c r="C16" s="153">
        <v>40.583727827345747</v>
      </c>
      <c r="D16" s="153">
        <v>47.190559784177537</v>
      </c>
      <c r="E16" s="153">
        <v>59.555098353957483</v>
      </c>
      <c r="F16" s="153">
        <v>73.057908729194622</v>
      </c>
      <c r="G16" s="153">
        <v>68.557311623119887</v>
      </c>
      <c r="H16" s="153">
        <v>59.089734096866209</v>
      </c>
      <c r="I16" s="153">
        <v>82.73562748465892</v>
      </c>
      <c r="J16" s="153">
        <v>69.834308362448283</v>
      </c>
      <c r="K16" s="153">
        <v>44.600339293706256</v>
      </c>
      <c r="L16" s="153">
        <v>45.319387265587103</v>
      </c>
      <c r="M16" s="153">
        <v>64.526706090236431</v>
      </c>
      <c r="N16" s="153">
        <v>70.949126090743533</v>
      </c>
      <c r="O16" s="153">
        <v>62.112458160137429</v>
      </c>
      <c r="P16" s="153">
        <v>66.577257161100846</v>
      </c>
      <c r="Q16" s="153">
        <v>78.196123784505261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45.024014646389112</v>
      </c>
      <c r="C18" s="153">
        <v>41.298377017851585</v>
      </c>
      <c r="D18" s="153">
        <v>37.324005539461069</v>
      </c>
      <c r="E18" s="153">
        <v>29.150258295816716</v>
      </c>
      <c r="F18" s="153">
        <v>15.681352695224312</v>
      </c>
      <c r="G18" s="153">
        <v>21.265042106618676</v>
      </c>
      <c r="H18" s="153">
        <v>20.150039547973901</v>
      </c>
      <c r="I18" s="153">
        <v>5.3224285288444024</v>
      </c>
      <c r="J18" s="153">
        <v>12.359966652011858</v>
      </c>
      <c r="K18" s="153">
        <v>17.572312004082548</v>
      </c>
      <c r="L18" s="153">
        <v>29.190630520048011</v>
      </c>
      <c r="M18" s="153">
        <v>20.863784630630274</v>
      </c>
      <c r="N18" s="153">
        <v>17.608659732161353</v>
      </c>
      <c r="O18" s="153">
        <v>20.406481184919436</v>
      </c>
      <c r="P18" s="153">
        <v>15.916720945643021</v>
      </c>
      <c r="Q18" s="153">
        <v>11.688075188866158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23.456603361262015</v>
      </c>
      <c r="C20" s="153">
        <v>19.516017225570408</v>
      </c>
      <c r="D20" s="153">
        <v>15.919548169269179</v>
      </c>
      <c r="E20" s="153">
        <v>15.057272429899115</v>
      </c>
      <c r="F20" s="153">
        <v>14.580953423809651</v>
      </c>
      <c r="G20" s="153">
        <v>16.186317904410291</v>
      </c>
      <c r="H20" s="153">
        <v>21.605453191051012</v>
      </c>
      <c r="I20" s="153">
        <v>16.137604997066006</v>
      </c>
      <c r="J20" s="153">
        <v>18.43635156785313</v>
      </c>
      <c r="K20" s="153">
        <v>26.268517025326897</v>
      </c>
      <c r="L20" s="153">
        <v>24.924826271586475</v>
      </c>
      <c r="M20" s="153">
        <v>19.100708409407705</v>
      </c>
      <c r="N20" s="153">
        <v>17.576280257276743</v>
      </c>
      <c r="O20" s="153">
        <v>20.542965733871252</v>
      </c>
      <c r="P20" s="153">
        <v>21.783910659588066</v>
      </c>
      <c r="Q20" s="153">
        <v>17.10414014774355</v>
      </c>
    </row>
    <row r="21" spans="1:17" x14ac:dyDescent="0.25">
      <c r="A21" s="156" t="s">
        <v>116</v>
      </c>
      <c r="B21" s="155">
        <v>832.74104561112301</v>
      </c>
      <c r="C21" s="155">
        <v>873.96900109680337</v>
      </c>
      <c r="D21" s="155">
        <v>882.70049564549777</v>
      </c>
      <c r="E21" s="155">
        <v>932.40861555594415</v>
      </c>
      <c r="F21" s="155">
        <v>950.09705867009711</v>
      </c>
      <c r="G21" s="155">
        <v>959.23776273968656</v>
      </c>
      <c r="H21" s="155">
        <v>895.16041835804117</v>
      </c>
      <c r="I21" s="155">
        <v>967.85518575089952</v>
      </c>
      <c r="J21" s="155">
        <v>917.48751126529874</v>
      </c>
      <c r="K21" s="155">
        <v>766.66223057554248</v>
      </c>
      <c r="L21" s="155">
        <v>861.83592180150686</v>
      </c>
      <c r="M21" s="155">
        <v>940.57613358225672</v>
      </c>
      <c r="N21" s="155">
        <v>963.94402481869702</v>
      </c>
      <c r="O21" s="155">
        <v>920.85620071804328</v>
      </c>
      <c r="P21" s="155">
        <v>934.14707927075528</v>
      </c>
      <c r="Q21" s="155">
        <v>981.63347944045449</v>
      </c>
    </row>
    <row r="22" spans="1:17" x14ac:dyDescent="0.25">
      <c r="A22" s="84" t="s">
        <v>33</v>
      </c>
      <c r="B22" s="153">
        <v>304.2377766544605</v>
      </c>
      <c r="C22" s="153">
        <v>346.3034812126977</v>
      </c>
      <c r="D22" s="153">
        <v>350.45870112138158</v>
      </c>
      <c r="E22" s="153">
        <v>367.53747526064035</v>
      </c>
      <c r="F22" s="153">
        <v>397.2562360653568</v>
      </c>
      <c r="G22" s="153">
        <v>434.05138705169281</v>
      </c>
      <c r="H22" s="153">
        <v>376.19554997978452</v>
      </c>
      <c r="I22" s="153">
        <v>438.66428569997004</v>
      </c>
      <c r="J22" s="153">
        <v>372.41436190302676</v>
      </c>
      <c r="K22" s="153">
        <v>262.1850911901924</v>
      </c>
      <c r="L22" s="153">
        <v>288.79058621681685</v>
      </c>
      <c r="M22" s="153">
        <v>367.56709197417791</v>
      </c>
      <c r="N22" s="153">
        <v>413.35101912912063</v>
      </c>
      <c r="O22" s="153">
        <v>377.05250103614253</v>
      </c>
      <c r="P22" s="153">
        <v>406.50694987777024</v>
      </c>
      <c r="Q22" s="153">
        <v>445.53165953310611</v>
      </c>
    </row>
    <row r="23" spans="1:17" x14ac:dyDescent="0.25">
      <c r="A23" s="84" t="s">
        <v>47</v>
      </c>
      <c r="B23" s="153">
        <v>310.0431651008609</v>
      </c>
      <c r="C23" s="153">
        <v>295.17770208311777</v>
      </c>
      <c r="D23" s="153">
        <v>299.97418777479868</v>
      </c>
      <c r="E23" s="153">
        <v>317.46496942827133</v>
      </c>
      <c r="F23" s="153">
        <v>274.04644718152639</v>
      </c>
      <c r="G23" s="153">
        <v>249.14490856075315</v>
      </c>
      <c r="H23" s="153">
        <v>235.20975996565784</v>
      </c>
      <c r="I23" s="153">
        <v>245.02456517887634</v>
      </c>
      <c r="J23" s="153">
        <v>256.16418914223976</v>
      </c>
      <c r="K23" s="153">
        <v>267.19182377217504</v>
      </c>
      <c r="L23" s="153">
        <v>312.51764145481957</v>
      </c>
      <c r="M23" s="153">
        <v>308.18125920115153</v>
      </c>
      <c r="N23" s="153">
        <v>291.88388078041942</v>
      </c>
      <c r="O23" s="153">
        <v>288.69616712605108</v>
      </c>
      <c r="P23" s="153">
        <v>273.21735311209096</v>
      </c>
      <c r="Q23" s="153">
        <v>259.74710239305824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218.46010385580155</v>
      </c>
      <c r="C26" s="153">
        <v>232.4878178009879</v>
      </c>
      <c r="D26" s="153">
        <v>232.26760674931754</v>
      </c>
      <c r="E26" s="153">
        <v>247.40617086703244</v>
      </c>
      <c r="F26" s="153">
        <v>278.79437542321398</v>
      </c>
      <c r="G26" s="153">
        <v>276.04146712724059</v>
      </c>
      <c r="H26" s="153">
        <v>283.75510841259887</v>
      </c>
      <c r="I26" s="153">
        <v>284.1663348720532</v>
      </c>
      <c r="J26" s="153">
        <v>288.90896022003227</v>
      </c>
      <c r="K26" s="153">
        <v>237.28531561317507</v>
      </c>
      <c r="L26" s="153">
        <v>260.52769412987044</v>
      </c>
      <c r="M26" s="153">
        <v>264.82778240692738</v>
      </c>
      <c r="N26" s="153">
        <v>258.70912490915708</v>
      </c>
      <c r="O26" s="153">
        <v>255.10753255584976</v>
      </c>
      <c r="P26" s="153">
        <v>254.4227762808942</v>
      </c>
      <c r="Q26" s="153">
        <v>276.35471751429014</v>
      </c>
    </row>
    <row r="27" spans="1:17" x14ac:dyDescent="0.25">
      <c r="A27" s="156" t="s">
        <v>113</v>
      </c>
      <c r="B27" s="155">
        <v>125.45873730924234</v>
      </c>
      <c r="C27" s="155">
        <v>132.04532390325434</v>
      </c>
      <c r="D27" s="155">
        <v>133.43420585364851</v>
      </c>
      <c r="E27" s="155">
        <v>140.86208172860529</v>
      </c>
      <c r="F27" s="155">
        <v>143.82518636840223</v>
      </c>
      <c r="G27" s="155">
        <v>145.65605755976304</v>
      </c>
      <c r="H27" s="155">
        <v>135.54175956269117</v>
      </c>
      <c r="I27" s="155">
        <v>146.92886521527788</v>
      </c>
      <c r="J27" s="155">
        <v>138.66436785637615</v>
      </c>
      <c r="K27" s="155">
        <v>115.17578919170154</v>
      </c>
      <c r="L27" s="155">
        <v>129.50699249324595</v>
      </c>
      <c r="M27" s="155">
        <v>142.07759749287982</v>
      </c>
      <c r="N27" s="155">
        <v>146.11906436787621</v>
      </c>
      <c r="O27" s="155">
        <v>139.27223626125286</v>
      </c>
      <c r="P27" s="155">
        <v>141.61503657805028</v>
      </c>
      <c r="Q27" s="155">
        <v>149.05886612110794</v>
      </c>
    </row>
    <row r="28" spans="1:17" x14ac:dyDescent="0.25">
      <c r="A28" s="152" t="s">
        <v>123</v>
      </c>
      <c r="B28" s="151">
        <v>75.658542291591914</v>
      </c>
      <c r="C28" s="151">
        <v>79.600459753837782</v>
      </c>
      <c r="D28" s="151">
        <v>80.304266728604901</v>
      </c>
      <c r="E28" s="151">
        <v>84.883256316775174</v>
      </c>
      <c r="F28" s="151">
        <v>86.657698484989439</v>
      </c>
      <c r="G28" s="151">
        <v>87.771258357896002</v>
      </c>
      <c r="H28" s="151">
        <v>81.570904075097943</v>
      </c>
      <c r="I28" s="151">
        <v>88.674432846126919</v>
      </c>
      <c r="J28" s="151">
        <v>83.723188471070813</v>
      </c>
      <c r="K28" s="151">
        <v>69.67621957035503</v>
      </c>
      <c r="L28" s="151">
        <v>77.949072552281677</v>
      </c>
      <c r="M28" s="151">
        <v>85.487027654666122</v>
      </c>
      <c r="N28" s="151">
        <v>87.908668983127043</v>
      </c>
      <c r="O28" s="151">
        <v>83.944132344181654</v>
      </c>
      <c r="P28" s="151">
        <v>85.347672611618208</v>
      </c>
      <c r="Q28" s="151">
        <v>89.825651321302246</v>
      </c>
    </row>
    <row r="29" spans="1:17" x14ac:dyDescent="0.25">
      <c r="A29" s="154" t="s">
        <v>30</v>
      </c>
      <c r="B29" s="153">
        <v>0.35674597160764354</v>
      </c>
      <c r="C29" s="153">
        <v>0.35462110810393832</v>
      </c>
      <c r="D29" s="153">
        <v>0.36156700065777159</v>
      </c>
      <c r="E29" s="153">
        <v>0.35592540657280575</v>
      </c>
      <c r="F29" s="153">
        <v>0.35681894010083576</v>
      </c>
      <c r="G29" s="153">
        <v>0.36802750099807513</v>
      </c>
      <c r="H29" s="153">
        <v>0</v>
      </c>
      <c r="I29" s="153">
        <v>0.7278938609224832</v>
      </c>
      <c r="J29" s="153">
        <v>0.72487210869856045</v>
      </c>
      <c r="K29" s="153">
        <v>1.0972141608536925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0.79912361500723794</v>
      </c>
      <c r="C30" s="153">
        <v>0.78665696188446943</v>
      </c>
      <c r="D30" s="153">
        <v>0.45862413214775188</v>
      </c>
      <c r="E30" s="153">
        <v>0.78123098853586426</v>
      </c>
      <c r="F30" s="153">
        <v>0.77650283041789236</v>
      </c>
      <c r="G30" s="153">
        <v>0.80573363823177735</v>
      </c>
      <c r="H30" s="153">
        <v>0.8287909051667921</v>
      </c>
      <c r="I30" s="153">
        <v>0.79605881389522037</v>
      </c>
      <c r="J30" s="153">
        <v>0.80456783753051009</v>
      </c>
      <c r="K30" s="153">
        <v>0.51020482518535126</v>
      </c>
      <c r="L30" s="153">
        <v>0.81678756123594565</v>
      </c>
      <c r="M30" s="153">
        <v>0.82573865067187224</v>
      </c>
      <c r="N30" s="153">
        <v>0.82406953848247666</v>
      </c>
      <c r="O30" s="153">
        <v>1.1715324364997302</v>
      </c>
      <c r="P30" s="153">
        <v>1.1699098523130909</v>
      </c>
      <c r="Q30" s="153">
        <v>1.2108815612754611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74.50267270497703</v>
      </c>
      <c r="C32" s="153">
        <v>78.45918168384938</v>
      </c>
      <c r="D32" s="153">
        <v>79.484075595799382</v>
      </c>
      <c r="E32" s="153">
        <v>83.746099921666499</v>
      </c>
      <c r="F32" s="153">
        <v>85.524376714470705</v>
      </c>
      <c r="G32" s="153">
        <v>86.597497218666149</v>
      </c>
      <c r="H32" s="153">
        <v>80.742113169931145</v>
      </c>
      <c r="I32" s="153">
        <v>87.150480171309212</v>
      </c>
      <c r="J32" s="153">
        <v>82.193748524841737</v>
      </c>
      <c r="K32" s="153">
        <v>68.06880058431598</v>
      </c>
      <c r="L32" s="153">
        <v>77.132284991045736</v>
      </c>
      <c r="M32" s="153">
        <v>84.661289003994256</v>
      </c>
      <c r="N32" s="153">
        <v>87.084599444644567</v>
      </c>
      <c r="O32" s="153">
        <v>82.772599907681922</v>
      </c>
      <c r="P32" s="153">
        <v>84.177762759305111</v>
      </c>
      <c r="Q32" s="153">
        <v>88.614769760026789</v>
      </c>
    </row>
    <row r="33" spans="1:17" x14ac:dyDescent="0.25">
      <c r="A33" s="152" t="s">
        <v>122</v>
      </c>
      <c r="B33" s="151">
        <v>49.800195017650431</v>
      </c>
      <c r="C33" s="151">
        <v>52.44486414941656</v>
      </c>
      <c r="D33" s="151">
        <v>53.129939125043613</v>
      </c>
      <c r="E33" s="151">
        <v>55.978825411830123</v>
      </c>
      <c r="F33" s="151">
        <v>57.16748788341279</v>
      </c>
      <c r="G33" s="151">
        <v>57.884799201867025</v>
      </c>
      <c r="H33" s="151">
        <v>53.970855487593226</v>
      </c>
      <c r="I33" s="151">
        <v>58.254432369150976</v>
      </c>
      <c r="J33" s="151">
        <v>54.94117938530534</v>
      </c>
      <c r="K33" s="151">
        <v>45.499569621346502</v>
      </c>
      <c r="L33" s="151">
        <v>51.557919940964268</v>
      </c>
      <c r="M33" s="151">
        <v>56.590569838213689</v>
      </c>
      <c r="N33" s="151">
        <v>58.210395384749148</v>
      </c>
      <c r="O33" s="151">
        <v>55.328103917071196</v>
      </c>
      <c r="P33" s="151">
        <v>56.267363966432079</v>
      </c>
      <c r="Q33" s="151">
        <v>59.233214799805687</v>
      </c>
    </row>
    <row r="34" spans="1:17" x14ac:dyDescent="0.25">
      <c r="A34" s="156" t="s">
        <v>112</v>
      </c>
      <c r="B34" s="155">
        <v>58.769821311086019</v>
      </c>
      <c r="C34" s="155">
        <v>61.795010186822374</v>
      </c>
      <c r="D34" s="155">
        <v>62.455134151371979</v>
      </c>
      <c r="E34" s="155">
        <v>65.92298877487427</v>
      </c>
      <c r="F34" s="155">
        <v>67.236303886281831</v>
      </c>
      <c r="G34" s="155">
        <v>68.151490773944872</v>
      </c>
      <c r="H34" s="155">
        <v>63.497792121124057</v>
      </c>
      <c r="I34" s="155">
        <v>68.737266889675624</v>
      </c>
      <c r="J34" s="155">
        <v>64.995731279090634</v>
      </c>
      <c r="K34" s="155">
        <v>54.172659547682009</v>
      </c>
      <c r="L34" s="155">
        <v>61.027714793662497</v>
      </c>
      <c r="M34" s="155">
        <v>66.775761377059183</v>
      </c>
      <c r="N34" s="155">
        <v>68.634372460642979</v>
      </c>
      <c r="O34" s="155">
        <v>65.503890574291475</v>
      </c>
      <c r="P34" s="155">
        <v>66.57147007685073</v>
      </c>
      <c r="Q34" s="155">
        <v>70.030862981692763</v>
      </c>
    </row>
    <row r="35" spans="1:17" x14ac:dyDescent="0.25">
      <c r="A35" s="152" t="s">
        <v>121</v>
      </c>
      <c r="B35" s="151">
        <v>22.194128866771617</v>
      </c>
      <c r="C35" s="151">
        <v>23.646342881669135</v>
      </c>
      <c r="D35" s="151">
        <v>24.15113540560057</v>
      </c>
      <c r="E35" s="151">
        <v>25.830845159861788</v>
      </c>
      <c r="F35" s="151">
        <v>26.640560073197889</v>
      </c>
      <c r="G35" s="151">
        <v>27.2792205029982</v>
      </c>
      <c r="H35" s="151">
        <v>25.533380527700249</v>
      </c>
      <c r="I35" s="151">
        <v>27.919806295910913</v>
      </c>
      <c r="J35" s="151">
        <v>26.556842676380871</v>
      </c>
      <c r="K35" s="151">
        <v>22.287124598185152</v>
      </c>
      <c r="L35" s="151">
        <v>25.076862152053977</v>
      </c>
      <c r="M35" s="151">
        <v>27.604876696934529</v>
      </c>
      <c r="N35" s="151">
        <v>28.522041169765853</v>
      </c>
      <c r="O35" s="151">
        <v>27.403563179604213</v>
      </c>
      <c r="P35" s="151">
        <v>27.988220268671597</v>
      </c>
      <c r="Q35" s="151">
        <v>29.58778085936143</v>
      </c>
    </row>
    <row r="36" spans="1:17" x14ac:dyDescent="0.25">
      <c r="A36" s="154" t="s">
        <v>30</v>
      </c>
      <c r="B36" s="153">
        <v>0.11322667659174591</v>
      </c>
      <c r="C36" s="153">
        <v>0.11398731156485351</v>
      </c>
      <c r="D36" s="153">
        <v>0.11770105120822767</v>
      </c>
      <c r="E36" s="153">
        <v>0.11720688064199165</v>
      </c>
      <c r="F36" s="153">
        <v>0.11870613078134665</v>
      </c>
      <c r="G36" s="153">
        <v>0.12377652806669874</v>
      </c>
      <c r="H36" s="153">
        <v>0</v>
      </c>
      <c r="I36" s="153">
        <v>0.24792630598947996</v>
      </c>
      <c r="J36" s="153">
        <v>0.24871017064165443</v>
      </c>
      <c r="K36" s="153">
        <v>0.37947996215020285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0.2536317668998529</v>
      </c>
      <c r="C37" s="153">
        <v>0.25285836110665039</v>
      </c>
      <c r="D37" s="153">
        <v>0.14929609827514348</v>
      </c>
      <c r="E37" s="153">
        <v>0.25726077862446189</v>
      </c>
      <c r="F37" s="153">
        <v>0.25832610374781034</v>
      </c>
      <c r="G37" s="153">
        <v>0.2709876626513314</v>
      </c>
      <c r="H37" s="153">
        <v>0.2808099965496394</v>
      </c>
      <c r="I37" s="153">
        <v>0.27114381872830096</v>
      </c>
      <c r="J37" s="153">
        <v>0.27605449535679932</v>
      </c>
      <c r="K37" s="153">
        <v>0.17645826554001715</v>
      </c>
      <c r="L37" s="153">
        <v>0.28441624521189829</v>
      </c>
      <c r="M37" s="153">
        <v>0.28862960533926246</v>
      </c>
      <c r="N37" s="153">
        <v>0.28942479575426538</v>
      </c>
      <c r="O37" s="153">
        <v>0.41383605066593854</v>
      </c>
      <c r="P37" s="153">
        <v>0.41514737340474223</v>
      </c>
      <c r="Q37" s="153">
        <v>0.4316067164589581</v>
      </c>
    </row>
    <row r="38" spans="1:17" x14ac:dyDescent="0.25">
      <c r="A38" s="154" t="s">
        <v>26</v>
      </c>
      <c r="B38" s="153">
        <v>21.827270423280019</v>
      </c>
      <c r="C38" s="153">
        <v>23.279497208997633</v>
      </c>
      <c r="D38" s="153">
        <v>23.8841382561172</v>
      </c>
      <c r="E38" s="153">
        <v>25.456377500595334</v>
      </c>
      <c r="F38" s="153">
        <v>26.263527838668733</v>
      </c>
      <c r="G38" s="153">
        <v>26.884456312280168</v>
      </c>
      <c r="H38" s="153">
        <v>25.25257053115061</v>
      </c>
      <c r="I38" s="153">
        <v>27.400736171193131</v>
      </c>
      <c r="J38" s="153">
        <v>26.032078010382417</v>
      </c>
      <c r="K38" s="153">
        <v>21.731186370494932</v>
      </c>
      <c r="L38" s="153">
        <v>24.792445906842079</v>
      </c>
      <c r="M38" s="153">
        <v>27.316247091595265</v>
      </c>
      <c r="N38" s="153">
        <v>28.232616374011588</v>
      </c>
      <c r="O38" s="153">
        <v>26.989727128938274</v>
      </c>
      <c r="P38" s="153">
        <v>27.573072895266854</v>
      </c>
      <c r="Q38" s="153">
        <v>29.156174142902472</v>
      </c>
    </row>
    <row r="39" spans="1:17" x14ac:dyDescent="0.25">
      <c r="A39" s="152" t="s">
        <v>120</v>
      </c>
      <c r="B39" s="151">
        <v>18.511744507806803</v>
      </c>
      <c r="C39" s="151">
        <v>18.882876511500019</v>
      </c>
      <c r="D39" s="151">
        <v>18.53781536139854</v>
      </c>
      <c r="E39" s="151">
        <v>19.024796717968066</v>
      </c>
      <c r="F39" s="151">
        <v>18.860410429358083</v>
      </c>
      <c r="G39" s="151">
        <v>18.623065046990657</v>
      </c>
      <c r="H39" s="151">
        <v>17.065732533161235</v>
      </c>
      <c r="I39" s="151">
        <v>18.140989279673835</v>
      </c>
      <c r="J39" s="151">
        <v>16.895099904462235</v>
      </c>
      <c r="K39" s="151">
        <v>13.901104849776912</v>
      </c>
      <c r="L39" s="151">
        <v>15.432966373877138</v>
      </c>
      <c r="M39" s="151">
        <v>16.564335362942355</v>
      </c>
      <c r="N39" s="151">
        <v>16.747407395143394</v>
      </c>
      <c r="O39" s="151">
        <v>15.764001494876277</v>
      </c>
      <c r="P39" s="151">
        <v>15.764154998303116</v>
      </c>
      <c r="Q39" s="151">
        <v>16.31383455579136</v>
      </c>
    </row>
    <row r="40" spans="1:17" x14ac:dyDescent="0.25">
      <c r="A40" s="150" t="s">
        <v>33</v>
      </c>
      <c r="B40" s="87">
        <v>11.991385964892023</v>
      </c>
      <c r="C40" s="87">
        <v>12.82415621916638</v>
      </c>
      <c r="D40" s="87">
        <v>12.799215185354866</v>
      </c>
      <c r="E40" s="87">
        <v>13.505161449367566</v>
      </c>
      <c r="F40" s="87">
        <v>14.066581253232565</v>
      </c>
      <c r="G40" s="87">
        <v>13.896061753016793</v>
      </c>
      <c r="H40" s="87">
        <v>12.489610246860989</v>
      </c>
      <c r="I40" s="87">
        <v>14.009634840774368</v>
      </c>
      <c r="J40" s="87">
        <v>12.563090201017234</v>
      </c>
      <c r="K40" s="87">
        <v>9.5583122699884413</v>
      </c>
      <c r="L40" s="87">
        <v>10.158342177012026</v>
      </c>
      <c r="M40" s="87">
        <v>11.876478672119633</v>
      </c>
      <c r="N40" s="87">
        <v>12.377066223833014</v>
      </c>
      <c r="O40" s="87">
        <v>11.386684481060339</v>
      </c>
      <c r="P40" s="87">
        <v>11.695880938655556</v>
      </c>
      <c r="Q40" s="87">
        <v>12.436590203860616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2.1138730162935354E-2</v>
      </c>
      <c r="C42" s="87">
        <v>1.9370291785969294E-2</v>
      </c>
      <c r="D42" s="87">
        <v>1.9139701136528891E-2</v>
      </c>
      <c r="E42" s="87">
        <v>1.8438295037042626E-2</v>
      </c>
      <c r="F42" s="87">
        <v>1.7463629505294724E-2</v>
      </c>
      <c r="G42" s="87">
        <v>1.6795454720751359E-2</v>
      </c>
      <c r="H42" s="87">
        <v>0</v>
      </c>
      <c r="I42" s="87">
        <v>3.2219248495762978E-2</v>
      </c>
      <c r="J42" s="87">
        <v>3.398032494960114E-2</v>
      </c>
      <c r="K42" s="87">
        <v>5.6446586309294E-2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5.8375357038849239E-2</v>
      </c>
      <c r="C43" s="87">
        <v>5.3574487119749589E-2</v>
      </c>
      <c r="D43" s="87">
        <v>3.42891153217088E-2</v>
      </c>
      <c r="E43" s="87">
        <v>5.108027758405357E-2</v>
      </c>
      <c r="F43" s="87">
        <v>4.819388064351153E-2</v>
      </c>
      <c r="G43" s="87">
        <v>4.6385104099679497E-2</v>
      </c>
      <c r="H43" s="87">
        <v>4.8769227506623609E-2</v>
      </c>
      <c r="I43" s="87">
        <v>4.4603039428171926E-2</v>
      </c>
      <c r="J43" s="87">
        <v>4.7109325010365806E-2</v>
      </c>
      <c r="K43" s="87">
        <v>3.4638228535794062E-2</v>
      </c>
      <c r="L43" s="87">
        <v>5.0866732097406442E-2</v>
      </c>
      <c r="M43" s="87">
        <v>4.7146900710288188E-2</v>
      </c>
      <c r="N43" s="87">
        <v>4.3974498976937185E-2</v>
      </c>
      <c r="O43" s="87">
        <v>5.9658874309992539E-2</v>
      </c>
      <c r="P43" s="87">
        <v>5.6971300453799327E-2</v>
      </c>
      <c r="Q43" s="87">
        <v>5.6608342829108038E-2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6.4408444557129956</v>
      </c>
      <c r="C46" s="87">
        <v>5.9857755134279191</v>
      </c>
      <c r="D46" s="87">
        <v>5.6851713595854347</v>
      </c>
      <c r="E46" s="87">
        <v>5.4501166959794034</v>
      </c>
      <c r="F46" s="87">
        <v>4.7281716659767108</v>
      </c>
      <c r="G46" s="87">
        <v>4.6501099490717763</v>
      </c>
      <c r="H46" s="87">
        <v>4.5273530587936213</v>
      </c>
      <c r="I46" s="87">
        <v>3.9971914016256229</v>
      </c>
      <c r="J46" s="87">
        <v>4.2509200534850358</v>
      </c>
      <c r="K46" s="87">
        <v>4.136332114235894</v>
      </c>
      <c r="L46" s="87">
        <v>4.9768421294666734</v>
      </c>
      <c r="M46" s="87">
        <v>4.5564997687810633</v>
      </c>
      <c r="N46" s="87">
        <v>4.2278819164837644</v>
      </c>
      <c r="O46" s="87">
        <v>4.2050620862189394</v>
      </c>
      <c r="P46" s="87">
        <v>3.9267838482354529</v>
      </c>
      <c r="Q46" s="87">
        <v>3.8060230076052517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1.3712786081657746E-2</v>
      </c>
      <c r="H49" s="87">
        <v>0</v>
      </c>
      <c r="I49" s="87">
        <v>5.7340749349910493E-2</v>
      </c>
      <c r="J49" s="87">
        <v>0</v>
      </c>
      <c r="K49" s="87">
        <v>0.11537565070749056</v>
      </c>
      <c r="L49" s="87">
        <v>0.24691533530103296</v>
      </c>
      <c r="M49" s="87">
        <v>8.4210021331368054E-2</v>
      </c>
      <c r="N49" s="87">
        <v>9.8484755849677322E-2</v>
      </c>
      <c r="O49" s="87">
        <v>0.11259605328700668</v>
      </c>
      <c r="P49" s="87">
        <v>8.4518910958309379E-2</v>
      </c>
      <c r="Q49" s="87">
        <v>1.4613001496382326E-2</v>
      </c>
    </row>
    <row r="50" spans="1:17" x14ac:dyDescent="0.25">
      <c r="A50" s="149" t="s">
        <v>119</v>
      </c>
      <c r="B50" s="148">
        <v>18.063947936507603</v>
      </c>
      <c r="C50" s="148">
        <v>19.265790793653217</v>
      </c>
      <c r="D50" s="148">
        <v>19.766183384372862</v>
      </c>
      <c r="E50" s="148">
        <v>21.067346897044413</v>
      </c>
      <c r="F50" s="148">
        <v>21.735333383725852</v>
      </c>
      <c r="G50" s="148">
        <v>22.249205223956007</v>
      </c>
      <c r="H50" s="148">
        <v>20.898679060262573</v>
      </c>
      <c r="I50" s="148">
        <v>22.676471314090868</v>
      </c>
      <c r="J50" s="148">
        <v>21.543788698247521</v>
      </c>
      <c r="K50" s="148">
        <v>17.984430099719944</v>
      </c>
      <c r="L50" s="148">
        <v>20.517886267731381</v>
      </c>
      <c r="M50" s="148">
        <v>22.606549317182292</v>
      </c>
      <c r="N50" s="148">
        <v>23.364923895733732</v>
      </c>
      <c r="O50" s="148">
        <v>22.336325899810987</v>
      </c>
      <c r="P50" s="148">
        <v>22.819094809876024</v>
      </c>
      <c r="Q50" s="148">
        <v>24.129247566539977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9.7004441828162058</v>
      </c>
      <c r="C53" s="96">
        <v>8.1060006636997528</v>
      </c>
      <c r="D53" s="96">
        <v>7.291482278981821</v>
      </c>
      <c r="E53" s="96">
        <v>7.03734622060374</v>
      </c>
      <c r="F53" s="96">
        <v>7.8689535620991826</v>
      </c>
      <c r="G53" s="96">
        <v>8.0493747225916632</v>
      </c>
      <c r="H53" s="96">
        <v>8.6601661087363446</v>
      </c>
      <c r="I53" s="96">
        <v>9.3015128170467865</v>
      </c>
      <c r="J53" s="96">
        <v>8.4315681056246579</v>
      </c>
      <c r="K53" s="96">
        <v>3.630510687019918</v>
      </c>
      <c r="L53" s="96">
        <v>7.1010565659064611</v>
      </c>
      <c r="M53" s="96">
        <v>10.42744719704487</v>
      </c>
      <c r="N53" s="96">
        <v>8.7378882437479817</v>
      </c>
      <c r="O53" s="96">
        <v>8.0505696549467345</v>
      </c>
      <c r="P53" s="96">
        <v>7.5092381869963543</v>
      </c>
      <c r="Q53" s="96">
        <v>6.4598673908721258</v>
      </c>
    </row>
    <row r="54" spans="1:17" x14ac:dyDescent="0.25">
      <c r="A54" s="132" t="s">
        <v>83</v>
      </c>
      <c r="B54" s="160">
        <v>2.475805534327882E-2</v>
      </c>
      <c r="C54" s="160">
        <v>2.0713885879701681E-2</v>
      </c>
      <c r="D54" s="160">
        <v>1.864583047615485E-2</v>
      </c>
      <c r="E54" s="160">
        <v>1.8004343395871789E-2</v>
      </c>
      <c r="F54" s="160">
        <v>2.0136918381173204E-2</v>
      </c>
      <c r="G54" s="160">
        <v>2.0591159779714239E-2</v>
      </c>
      <c r="H54" s="160">
        <v>2.2112301190271421E-2</v>
      </c>
      <c r="I54" s="160">
        <v>2.3789572627674265E-2</v>
      </c>
      <c r="J54" s="160">
        <v>2.1546608004804308E-2</v>
      </c>
      <c r="K54" s="160">
        <v>9.2493627837849559E-3</v>
      </c>
      <c r="L54" s="160">
        <v>1.8103343735952151E-2</v>
      </c>
      <c r="M54" s="160">
        <v>2.6660311304982479E-2</v>
      </c>
      <c r="N54" s="160">
        <v>2.2350971906681755E-2</v>
      </c>
      <c r="O54" s="160">
        <v>2.0576462349204971E-2</v>
      </c>
      <c r="P54" s="160">
        <v>1.919002356101681E-2</v>
      </c>
      <c r="Q54" s="160">
        <v>1.6528262596529973E-2</v>
      </c>
    </row>
    <row r="55" spans="1:17" x14ac:dyDescent="0.25">
      <c r="A55" s="76" t="s">
        <v>82</v>
      </c>
      <c r="B55" s="159">
        <v>4.7579369675265128E-3</v>
      </c>
      <c r="C55" s="159">
        <v>3.9807392786571595E-3</v>
      </c>
      <c r="D55" s="159">
        <v>3.5833059132737021E-3</v>
      </c>
      <c r="E55" s="159">
        <v>3.4600266390678609E-3</v>
      </c>
      <c r="F55" s="159">
        <v>3.8698592053942531E-3</v>
      </c>
      <c r="G55" s="159">
        <v>3.9571541044617813E-3</v>
      </c>
      <c r="H55" s="159">
        <v>4.2494829990286365E-3</v>
      </c>
      <c r="I55" s="159">
        <v>4.571816545260148E-3</v>
      </c>
      <c r="J55" s="159">
        <v>4.1407695931454788E-3</v>
      </c>
      <c r="K55" s="159">
        <v>1.7775178423689022E-3</v>
      </c>
      <c r="L55" s="159">
        <v>3.4790522600761701E-3</v>
      </c>
      <c r="M55" s="159">
        <v>5.1235074388900235E-3</v>
      </c>
      <c r="N55" s="159">
        <v>4.2953501000157117E-3</v>
      </c>
      <c r="O55" s="159">
        <v>3.9543295915112197E-3</v>
      </c>
      <c r="P55" s="159">
        <v>3.6878874872317072E-3</v>
      </c>
      <c r="Q55" s="159">
        <v>3.1763573724445781E-3</v>
      </c>
    </row>
    <row r="56" spans="1:17" x14ac:dyDescent="0.25">
      <c r="A56" s="76" t="s">
        <v>81</v>
      </c>
      <c r="B56" s="159">
        <v>0.66081523732170111</v>
      </c>
      <c r="C56" s="159">
        <v>0.5528726397796655</v>
      </c>
      <c r="D56" s="159">
        <v>0.49767434155547569</v>
      </c>
      <c r="E56" s="159">
        <v>0.48055246217851377</v>
      </c>
      <c r="F56" s="159">
        <v>0.53747284730079214</v>
      </c>
      <c r="G56" s="159">
        <v>0.54959696744740327</v>
      </c>
      <c r="H56" s="159">
        <v>0.59019762885960958</v>
      </c>
      <c r="I56" s="159">
        <v>0.63496554409335471</v>
      </c>
      <c r="J56" s="159">
        <v>0.57509875815177092</v>
      </c>
      <c r="K56" s="159">
        <v>0.24687398821493992</v>
      </c>
      <c r="L56" s="159">
        <v>0.48319487218680662</v>
      </c>
      <c r="M56" s="159">
        <v>0.71158819615672753</v>
      </c>
      <c r="N56" s="159">
        <v>0.59656796949903423</v>
      </c>
      <c r="O56" s="159">
        <v>0.54920467952755425</v>
      </c>
      <c r="P56" s="159">
        <v>0.51219935483038614</v>
      </c>
      <c r="Q56" s="159">
        <v>0.44115450986768806</v>
      </c>
    </row>
    <row r="57" spans="1:17" x14ac:dyDescent="0.25">
      <c r="A57" s="76" t="s">
        <v>80</v>
      </c>
      <c r="B57" s="159">
        <v>1.1349597333693208E-2</v>
      </c>
      <c r="C57" s="159">
        <v>9.4956675995357589E-3</v>
      </c>
      <c r="D57" s="159">
        <v>8.5476288392783619E-3</v>
      </c>
      <c r="E57" s="159">
        <v>8.2535580831132448E-3</v>
      </c>
      <c r="F57" s="159">
        <v>9.2311739350645142E-3</v>
      </c>
      <c r="G57" s="159">
        <v>9.4394074531763579E-3</v>
      </c>
      <c r="H57" s="159">
        <v>1.013672968862858E-2</v>
      </c>
      <c r="I57" s="159">
        <v>1.0905625111547875E-2</v>
      </c>
      <c r="J57" s="159">
        <v>9.8774043991240353E-3</v>
      </c>
      <c r="K57" s="159">
        <v>4.2400964750127553E-3</v>
      </c>
      <c r="L57" s="159">
        <v>8.2989418574132782E-3</v>
      </c>
      <c r="M57" s="159">
        <v>1.2221630249509841E-2</v>
      </c>
      <c r="N57" s="159">
        <v>1.0246141211021687E-2</v>
      </c>
      <c r="O57" s="159">
        <v>9.4326698513811438E-3</v>
      </c>
      <c r="P57" s="159">
        <v>8.7970980443240979E-3</v>
      </c>
      <c r="Q57" s="159">
        <v>7.5768925505322379E-3</v>
      </c>
    </row>
    <row r="58" spans="1:17" x14ac:dyDescent="0.25">
      <c r="A58" s="129" t="s">
        <v>79</v>
      </c>
      <c r="B58" s="158">
        <v>2.5881810960504743E-2</v>
      </c>
      <c r="C58" s="158">
        <v>2.1654078689239499E-2</v>
      </c>
      <c r="D58" s="158">
        <v>1.9492155296294746E-2</v>
      </c>
      <c r="E58" s="158">
        <v>1.8821551441699717E-2</v>
      </c>
      <c r="F58" s="158">
        <v>2.1050922927600909E-2</v>
      </c>
      <c r="G58" s="158">
        <v>2.1525782113609979E-2</v>
      </c>
      <c r="H58" s="158">
        <v>2.3115967363879129E-2</v>
      </c>
      <c r="I58" s="158">
        <v>2.4869369303991595E-2</v>
      </c>
      <c r="J58" s="158">
        <v>2.25245976506727E-2</v>
      </c>
      <c r="K58" s="158">
        <v>9.6691866851344246E-3</v>
      </c>
      <c r="L58" s="158">
        <v>1.8925045357172716E-2</v>
      </c>
      <c r="M58" s="158">
        <v>2.7870409358749348E-2</v>
      </c>
      <c r="N58" s="158">
        <v>2.3365471223462823E-2</v>
      </c>
      <c r="O58" s="158">
        <v>2.1510417574159009E-2</v>
      </c>
      <c r="P58" s="158">
        <v>2.0061049030198036E-2</v>
      </c>
      <c r="Q58" s="158">
        <v>1.727847208101084E-2</v>
      </c>
    </row>
    <row r="59" spans="1:17" x14ac:dyDescent="0.25">
      <c r="A59" s="92" t="s">
        <v>125</v>
      </c>
      <c r="B59" s="91">
        <v>4.2290562525866895E-3</v>
      </c>
      <c r="C59" s="91">
        <v>3.5382499707797299E-3</v>
      </c>
      <c r="D59" s="91">
        <v>3.1849943328145702E-3</v>
      </c>
      <c r="E59" s="91">
        <v>3.0754184832493736E-3</v>
      </c>
      <c r="F59" s="91">
        <v>3.4396950571017855E-3</v>
      </c>
      <c r="G59" s="91">
        <v>3.517286467252904E-3</v>
      </c>
      <c r="H59" s="91">
        <v>3.7771207920489621E-3</v>
      </c>
      <c r="I59" s="91">
        <v>4.0636245243204864E-3</v>
      </c>
      <c r="J59" s="91">
        <v>3.6804917042682654E-3</v>
      </c>
      <c r="K59" s="91">
        <v>1.5799332771031893E-3</v>
      </c>
      <c r="L59" s="91">
        <v>3.0923292624449872E-3</v>
      </c>
      <c r="M59" s="91">
        <v>4.5539907984271776E-3</v>
      </c>
      <c r="N59" s="91">
        <v>3.8178894175144185E-3</v>
      </c>
      <c r="O59" s="91">
        <v>3.5147759203003636E-3</v>
      </c>
      <c r="P59" s="91">
        <v>3.2779508730695151E-3</v>
      </c>
      <c r="Q59" s="91">
        <v>2.8232812031913188E-3</v>
      </c>
    </row>
    <row r="60" spans="1:17" x14ac:dyDescent="0.25">
      <c r="A60" s="92" t="s">
        <v>26</v>
      </c>
      <c r="B60" s="91">
        <v>7.0376858089373504E-3</v>
      </c>
      <c r="C60" s="91">
        <v>5.8880965682588625E-3</v>
      </c>
      <c r="D60" s="91">
        <v>5.3002343971861599E-3</v>
      </c>
      <c r="E60" s="91">
        <v>5.1178862903205414E-3</v>
      </c>
      <c r="F60" s="91">
        <v>5.7240886960608457E-3</v>
      </c>
      <c r="G60" s="91">
        <v>5.853210640414698E-3</v>
      </c>
      <c r="H60" s="91">
        <v>6.2856079014286309E-3</v>
      </c>
      <c r="I60" s="91">
        <v>6.762386437912141E-3</v>
      </c>
      <c r="J60" s="91">
        <v>6.1248048477003528E-3</v>
      </c>
      <c r="K60" s="91">
        <v>2.6292092938078626E-3</v>
      </c>
      <c r="L60" s="91">
        <v>5.146027971030062E-3</v>
      </c>
      <c r="M60" s="91">
        <v>7.5784180918659757E-3</v>
      </c>
      <c r="N60" s="91">
        <v>6.3534520632821884E-3</v>
      </c>
      <c r="O60" s="91">
        <v>5.8490327719719955E-3</v>
      </c>
      <c r="P60" s="91">
        <v>5.4549258661870824E-3</v>
      </c>
      <c r="Q60" s="91">
        <v>4.6982978876637009E-3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1.4615068898980703E-2</v>
      </c>
      <c r="C62" s="157">
        <v>1.2227732150200905E-2</v>
      </c>
      <c r="D62" s="157">
        <v>1.1006926566294015E-2</v>
      </c>
      <c r="E62" s="157">
        <v>1.0628246668129801E-2</v>
      </c>
      <c r="F62" s="157">
        <v>1.1887139174438278E-2</v>
      </c>
      <c r="G62" s="157">
        <v>1.2155285005942377E-2</v>
      </c>
      <c r="H62" s="157">
        <v>1.3053238670401535E-2</v>
      </c>
      <c r="I62" s="157">
        <v>1.4043358341758967E-2</v>
      </c>
      <c r="J62" s="157">
        <v>1.2719301098704082E-2</v>
      </c>
      <c r="K62" s="157">
        <v>5.4600441142233728E-3</v>
      </c>
      <c r="L62" s="157">
        <v>1.0686688123697665E-2</v>
      </c>
      <c r="M62" s="157">
        <v>1.5738000468456196E-2</v>
      </c>
      <c r="N62" s="157">
        <v>1.3194129742666214E-2</v>
      </c>
      <c r="O62" s="157">
        <v>1.2146608881886648E-2</v>
      </c>
      <c r="P62" s="157">
        <v>1.1328172290941439E-2</v>
      </c>
      <c r="Q62" s="157">
        <v>9.7568929901558181E-3</v>
      </c>
    </row>
    <row r="63" spans="1:17" x14ac:dyDescent="0.25">
      <c r="A63" s="156" t="s">
        <v>115</v>
      </c>
      <c r="B63" s="155">
        <v>1.2399695356305287</v>
      </c>
      <c r="C63" s="155">
        <v>1.027992418571047</v>
      </c>
      <c r="D63" s="155">
        <v>0.91919193427411894</v>
      </c>
      <c r="E63" s="155">
        <v>0.88496051404837095</v>
      </c>
      <c r="F63" s="155">
        <v>0.98849152484897296</v>
      </c>
      <c r="G63" s="155">
        <v>1.0131231389059261</v>
      </c>
      <c r="H63" s="155">
        <v>1.1003892094557435</v>
      </c>
      <c r="I63" s="155">
        <v>1.1701244627007317</v>
      </c>
      <c r="J63" s="155">
        <v>1.0655907083061553</v>
      </c>
      <c r="K63" s="155">
        <v>0.46764958668047785</v>
      </c>
      <c r="L63" s="155">
        <v>0.90784921154048392</v>
      </c>
      <c r="M63" s="155">
        <v>1.3189755809351553</v>
      </c>
      <c r="N63" s="155">
        <v>1.1020994492016583</v>
      </c>
      <c r="O63" s="155">
        <v>1.0210981190774775</v>
      </c>
      <c r="P63" s="155">
        <v>0.95370842199211192</v>
      </c>
      <c r="Q63" s="155">
        <v>0.81391392518910977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0.96315288670180599</v>
      </c>
      <c r="C66" s="153">
        <v>0.8448956135222434</v>
      </c>
      <c r="D66" s="153">
        <v>0.78608960993353549</v>
      </c>
      <c r="E66" s="153">
        <v>0.7698486556771339</v>
      </c>
      <c r="F66" s="153">
        <v>0.86638239904495074</v>
      </c>
      <c r="G66" s="153">
        <v>0.8762582712121173</v>
      </c>
      <c r="H66" s="153">
        <v>0.8895234228391371</v>
      </c>
      <c r="I66" s="153">
        <v>1.0138853270263977</v>
      </c>
      <c r="J66" s="153">
        <v>0.89430676039842638</v>
      </c>
      <c r="K66" s="153">
        <v>0.34155712460850873</v>
      </c>
      <c r="L66" s="153">
        <v>0.69941687464510427</v>
      </c>
      <c r="M66" s="153">
        <v>1.1045414540504614</v>
      </c>
      <c r="N66" s="153">
        <v>0.94124453287470489</v>
      </c>
      <c r="O66" s="153">
        <v>0.83959774857927683</v>
      </c>
      <c r="P66" s="153">
        <v>0.77717717591504409</v>
      </c>
      <c r="Q66" s="153">
        <v>0.70049105121989153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0.2768166489287226</v>
      </c>
      <c r="C68" s="153">
        <v>0.18309680504880352</v>
      </c>
      <c r="D68" s="153">
        <v>0.13310232434058342</v>
      </c>
      <c r="E68" s="153">
        <v>0.11511185837123709</v>
      </c>
      <c r="F68" s="153">
        <v>0.12210912580402217</v>
      </c>
      <c r="G68" s="153">
        <v>0.13686486769380882</v>
      </c>
      <c r="H68" s="153">
        <v>0.2108657866166064</v>
      </c>
      <c r="I68" s="153">
        <v>0.15623913567433392</v>
      </c>
      <c r="J68" s="153">
        <v>0.17128394790772883</v>
      </c>
      <c r="K68" s="153">
        <v>0.12609246207196914</v>
      </c>
      <c r="L68" s="153">
        <v>0.20843233689537963</v>
      </c>
      <c r="M68" s="153">
        <v>0.2144341268846939</v>
      </c>
      <c r="N68" s="153">
        <v>0.16085491632695331</v>
      </c>
      <c r="O68" s="153">
        <v>0.18150037049820056</v>
      </c>
      <c r="P68" s="153">
        <v>0.1765312460770678</v>
      </c>
      <c r="Q68" s="153">
        <v>0.11342287396921825</v>
      </c>
    </row>
    <row r="69" spans="1:17" x14ac:dyDescent="0.25">
      <c r="A69" s="156" t="s">
        <v>114</v>
      </c>
      <c r="B69" s="155">
        <v>5.2404850694819221</v>
      </c>
      <c r="C69" s="155">
        <v>4.3844642956983151</v>
      </c>
      <c r="D69" s="155">
        <v>3.9467233942065616</v>
      </c>
      <c r="E69" s="155">
        <v>3.8109411843408827</v>
      </c>
      <c r="F69" s="155">
        <v>4.2623388088742669</v>
      </c>
      <c r="G69" s="155">
        <v>4.3584871223823072</v>
      </c>
      <c r="H69" s="155">
        <v>4.6804638988321265</v>
      </c>
      <c r="I69" s="155">
        <v>5.0354883869555112</v>
      </c>
      <c r="J69" s="155">
        <v>4.560724821944067</v>
      </c>
      <c r="K69" s="155">
        <v>1.9577930050877765</v>
      </c>
      <c r="L69" s="155">
        <v>3.8318963763731273</v>
      </c>
      <c r="M69" s="155">
        <v>5.6431315547336762</v>
      </c>
      <c r="N69" s="155">
        <v>4.7309828232196915</v>
      </c>
      <c r="O69" s="155">
        <v>4.355376148435588</v>
      </c>
      <c r="P69" s="155">
        <v>4.0619115903954208</v>
      </c>
      <c r="Q69" s="155">
        <v>3.4985022919057571</v>
      </c>
    </row>
    <row r="70" spans="1:17" x14ac:dyDescent="0.25">
      <c r="A70" s="156" t="s">
        <v>113</v>
      </c>
      <c r="B70" s="155">
        <v>1.6429018477584139</v>
      </c>
      <c r="C70" s="155">
        <v>1.3746629344074175</v>
      </c>
      <c r="D70" s="155">
        <v>1.2379574010291914</v>
      </c>
      <c r="E70" s="155">
        <v>1.1949548124039868</v>
      </c>
      <c r="F70" s="155">
        <v>1.3365363290240584</v>
      </c>
      <c r="G70" s="155">
        <v>1.366646174719385</v>
      </c>
      <c r="H70" s="155">
        <v>1.4679101799505028</v>
      </c>
      <c r="I70" s="155">
        <v>1.5784887621925103</v>
      </c>
      <c r="J70" s="155">
        <v>1.4295198244915679</v>
      </c>
      <c r="K70" s="155">
        <v>0.61347714686152688</v>
      </c>
      <c r="L70" s="155">
        <v>1.2017380134016318</v>
      </c>
      <c r="M70" s="155">
        <v>1.769920082277914</v>
      </c>
      <c r="N70" s="155">
        <v>1.4838769067738835</v>
      </c>
      <c r="O70" s="155">
        <v>1.365408324676133</v>
      </c>
      <c r="P70" s="155">
        <v>1.2734407161595145</v>
      </c>
      <c r="Q70" s="155">
        <v>1.0968338311063548</v>
      </c>
    </row>
    <row r="71" spans="1:17" x14ac:dyDescent="0.25">
      <c r="A71" s="152" t="s">
        <v>123</v>
      </c>
      <c r="B71" s="151">
        <v>0.99076048105904224</v>
      </c>
      <c r="C71" s="151">
        <v>0.82868365460303617</v>
      </c>
      <c r="D71" s="151">
        <v>0.74503580768439415</v>
      </c>
      <c r="E71" s="151">
        <v>0.72007778376920961</v>
      </c>
      <c r="F71" s="151">
        <v>0.8052912368083488</v>
      </c>
      <c r="G71" s="151">
        <v>0.82353083349045708</v>
      </c>
      <c r="H71" s="151">
        <v>0.88340863263044955</v>
      </c>
      <c r="I71" s="151">
        <v>0.95264872247071009</v>
      </c>
      <c r="J71" s="151">
        <v>0.86311977286770769</v>
      </c>
      <c r="K71" s="151">
        <v>0.37112633380765209</v>
      </c>
      <c r="L71" s="151">
        <v>0.72331510285333434</v>
      </c>
      <c r="M71" s="151">
        <v>1.0649476743004791</v>
      </c>
      <c r="N71" s="151">
        <v>0.89273527977756362</v>
      </c>
      <c r="O71" s="151">
        <v>0.82297822012030131</v>
      </c>
      <c r="P71" s="151">
        <v>0.76746935889951318</v>
      </c>
      <c r="Q71" s="151">
        <v>0.66097251263348678</v>
      </c>
    </row>
    <row r="72" spans="1:17" x14ac:dyDescent="0.25">
      <c r="A72" s="154" t="s">
        <v>30</v>
      </c>
      <c r="B72" s="153">
        <v>4.6716444665778822E-3</v>
      </c>
      <c r="C72" s="153">
        <v>3.6917967153924755E-3</v>
      </c>
      <c r="D72" s="153">
        <v>3.3544962595509487E-3</v>
      </c>
      <c r="E72" s="153">
        <v>3.0193702394691493E-3</v>
      </c>
      <c r="F72" s="153">
        <v>3.3158411844992309E-3</v>
      </c>
      <c r="G72" s="153">
        <v>3.453089317786812E-3</v>
      </c>
      <c r="H72" s="153">
        <v>0</v>
      </c>
      <c r="I72" s="153">
        <v>7.8199220953051578E-3</v>
      </c>
      <c r="J72" s="153">
        <v>7.4728574155321272E-3</v>
      </c>
      <c r="K72" s="153">
        <v>5.8442474553070502E-3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1.0464649109664321E-2</v>
      </c>
      <c r="C73" s="153">
        <v>8.1895226247347894E-3</v>
      </c>
      <c r="D73" s="153">
        <v>4.2549594764749584E-3</v>
      </c>
      <c r="E73" s="153">
        <v>6.6273032308911779E-3</v>
      </c>
      <c r="F73" s="153">
        <v>7.2158727455786838E-3</v>
      </c>
      <c r="G73" s="153">
        <v>7.5599519373259118E-3</v>
      </c>
      <c r="H73" s="153">
        <v>8.975762234974061E-3</v>
      </c>
      <c r="I73" s="153">
        <v>8.5522330138247029E-3</v>
      </c>
      <c r="J73" s="153">
        <v>8.2944572688598873E-3</v>
      </c>
      <c r="K73" s="153">
        <v>2.7175763471325282E-3</v>
      </c>
      <c r="L73" s="153">
        <v>7.5792406441840378E-3</v>
      </c>
      <c r="M73" s="153">
        <v>1.0286571889776337E-2</v>
      </c>
      <c r="N73" s="153">
        <v>8.3686393902122867E-3</v>
      </c>
      <c r="O73" s="153">
        <v>1.1485563701470526E-2</v>
      </c>
      <c r="P73" s="153">
        <v>1.0520145855772494E-2</v>
      </c>
      <c r="Q73" s="153">
        <v>8.9101433308283427E-3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0.9756241874828</v>
      </c>
      <c r="C75" s="153">
        <v>0.81680233526290891</v>
      </c>
      <c r="D75" s="153">
        <v>0.73742635194836825</v>
      </c>
      <c r="E75" s="153">
        <v>0.71043111029884931</v>
      </c>
      <c r="F75" s="153">
        <v>0.7947595228782709</v>
      </c>
      <c r="G75" s="153">
        <v>0.81251779223534437</v>
      </c>
      <c r="H75" s="153">
        <v>0.87443287039547546</v>
      </c>
      <c r="I75" s="153">
        <v>0.93627656736158027</v>
      </c>
      <c r="J75" s="153">
        <v>0.84735245818331573</v>
      </c>
      <c r="K75" s="153">
        <v>0.3625645100052125</v>
      </c>
      <c r="L75" s="153">
        <v>0.71573586220915031</v>
      </c>
      <c r="M75" s="153">
        <v>1.0546611024107027</v>
      </c>
      <c r="N75" s="153">
        <v>0.88436664038735135</v>
      </c>
      <c r="O75" s="153">
        <v>0.81149265641883073</v>
      </c>
      <c r="P75" s="153">
        <v>0.75694921304374063</v>
      </c>
      <c r="Q75" s="153">
        <v>0.65206236930265848</v>
      </c>
    </row>
    <row r="76" spans="1:17" x14ac:dyDescent="0.25">
      <c r="A76" s="152" t="s">
        <v>122</v>
      </c>
      <c r="B76" s="151">
        <v>0.65214136669937173</v>
      </c>
      <c r="C76" s="151">
        <v>0.54597927980438143</v>
      </c>
      <c r="D76" s="151">
        <v>0.49292159334479718</v>
      </c>
      <c r="E76" s="151">
        <v>0.47487702863477721</v>
      </c>
      <c r="F76" s="151">
        <v>0.53124509221570959</v>
      </c>
      <c r="G76" s="151">
        <v>0.54311534122892791</v>
      </c>
      <c r="H76" s="151">
        <v>0.58450154732005322</v>
      </c>
      <c r="I76" s="151">
        <v>0.62584003972180025</v>
      </c>
      <c r="J76" s="151">
        <v>0.56640005162386031</v>
      </c>
      <c r="K76" s="151">
        <v>0.24235081305387476</v>
      </c>
      <c r="L76" s="151">
        <v>0.4784229105482975</v>
      </c>
      <c r="M76" s="151">
        <v>0.70497240797743488</v>
      </c>
      <c r="N76" s="151">
        <v>0.59114162699631978</v>
      </c>
      <c r="O76" s="151">
        <v>0.54243010455583174</v>
      </c>
      <c r="P76" s="151">
        <v>0.50597135726000131</v>
      </c>
      <c r="Q76" s="151">
        <v>0.43586131847286808</v>
      </c>
    </row>
    <row r="77" spans="1:17" x14ac:dyDescent="0.25">
      <c r="A77" s="156" t="s">
        <v>112</v>
      </c>
      <c r="B77" s="155">
        <v>0.84952509201863768</v>
      </c>
      <c r="C77" s="155">
        <v>0.71016400379617206</v>
      </c>
      <c r="D77" s="155">
        <v>0.63966628739147058</v>
      </c>
      <c r="E77" s="155">
        <v>0.61739776807223268</v>
      </c>
      <c r="F77" s="155">
        <v>0.68982517760185913</v>
      </c>
      <c r="G77" s="155">
        <v>0.70600781568567905</v>
      </c>
      <c r="H77" s="155">
        <v>0.76159071039655479</v>
      </c>
      <c r="I77" s="155">
        <v>0.81830927751620508</v>
      </c>
      <c r="J77" s="155">
        <v>0.7425446130833494</v>
      </c>
      <c r="K77" s="155">
        <v>0.31978079638889545</v>
      </c>
      <c r="L77" s="155">
        <v>0.62757170919379712</v>
      </c>
      <c r="M77" s="155">
        <v>0.91195592458926678</v>
      </c>
      <c r="N77" s="155">
        <v>0.76410316061253158</v>
      </c>
      <c r="O77" s="155">
        <v>0.70400850386372671</v>
      </c>
      <c r="P77" s="155">
        <v>0.65624204549615006</v>
      </c>
      <c r="Q77" s="155">
        <v>0.56490284820269898</v>
      </c>
    </row>
    <row r="78" spans="1:17" x14ac:dyDescent="0.25">
      <c r="A78" s="152" t="s">
        <v>121</v>
      </c>
      <c r="B78" s="151">
        <v>0.32387180918311809</v>
      </c>
      <c r="C78" s="151">
        <v>0.2743225551930577</v>
      </c>
      <c r="D78" s="151">
        <v>0.24968957853512375</v>
      </c>
      <c r="E78" s="151">
        <v>0.24418576031908623</v>
      </c>
      <c r="F78" s="151">
        <v>0.2758757402925574</v>
      </c>
      <c r="G78" s="151">
        <v>0.28522253381003193</v>
      </c>
      <c r="H78" s="151">
        <v>0.31046587908399453</v>
      </c>
      <c r="I78" s="151">
        <v>0.33717907181336015</v>
      </c>
      <c r="J78" s="151">
        <v>0.30776241921430819</v>
      </c>
      <c r="K78" s="151">
        <v>0.13344585032180276</v>
      </c>
      <c r="L78" s="151">
        <v>0.26157944477527534</v>
      </c>
      <c r="M78" s="151">
        <v>0.37661125582575244</v>
      </c>
      <c r="N78" s="151">
        <v>0.31721303676205181</v>
      </c>
      <c r="O78" s="151">
        <v>0.29422831538705807</v>
      </c>
      <c r="P78" s="151">
        <v>0.27562847209313873</v>
      </c>
      <c r="Q78" s="151">
        <v>0.23843765911813847</v>
      </c>
    </row>
    <row r="79" spans="1:17" x14ac:dyDescent="0.25">
      <c r="A79" s="154" t="s">
        <v>30</v>
      </c>
      <c r="B79" s="153">
        <v>1.6522806015812045E-3</v>
      </c>
      <c r="C79" s="153">
        <v>1.322373219594048E-3</v>
      </c>
      <c r="D79" s="153">
        <v>1.2168672559596599E-3</v>
      </c>
      <c r="E79" s="153">
        <v>1.1079874114481596E-3</v>
      </c>
      <c r="F79" s="153">
        <v>1.2292587549432143E-3</v>
      </c>
      <c r="G79" s="153">
        <v>1.2941665601299776E-3</v>
      </c>
      <c r="H79" s="153">
        <v>0</v>
      </c>
      <c r="I79" s="153">
        <v>2.9941311499676109E-3</v>
      </c>
      <c r="J79" s="153">
        <v>2.8822569283793466E-3</v>
      </c>
      <c r="K79" s="153">
        <v>2.2721650792647567E-3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3.7011670836583003E-3</v>
      </c>
      <c r="C80" s="153">
        <v>2.9334240845537494E-3</v>
      </c>
      <c r="D80" s="153">
        <v>1.5435166599502546E-3</v>
      </c>
      <c r="E80" s="153">
        <v>2.4319536755347251E-3</v>
      </c>
      <c r="F80" s="153">
        <v>2.6750903476693991E-3</v>
      </c>
      <c r="G80" s="153">
        <v>2.8333576380665131E-3</v>
      </c>
      <c r="H80" s="153">
        <v>3.4144292934410831E-3</v>
      </c>
      <c r="I80" s="153">
        <v>3.2745220420862292E-3</v>
      </c>
      <c r="J80" s="153">
        <v>3.1991453337016458E-3</v>
      </c>
      <c r="K80" s="153">
        <v>1.0565572596662261E-3</v>
      </c>
      <c r="L80" s="153">
        <v>2.966776427468757E-3</v>
      </c>
      <c r="M80" s="153">
        <v>3.9377519895744196E-3</v>
      </c>
      <c r="N80" s="153">
        <v>3.2188901849271455E-3</v>
      </c>
      <c r="O80" s="153">
        <v>4.4433011588981188E-3</v>
      </c>
      <c r="P80" s="153">
        <v>4.0883784365921948E-3</v>
      </c>
      <c r="Q80" s="153">
        <v>3.4781687623449895E-3</v>
      </c>
    </row>
    <row r="81" spans="1:17" x14ac:dyDescent="0.25">
      <c r="A81" s="154" t="s">
        <v>26</v>
      </c>
      <c r="B81" s="153">
        <v>0.3185183614978786</v>
      </c>
      <c r="C81" s="153">
        <v>0.27006675788890988</v>
      </c>
      <c r="D81" s="153">
        <v>0.24692919461921384</v>
      </c>
      <c r="E81" s="153">
        <v>0.24064581923210335</v>
      </c>
      <c r="F81" s="153">
        <v>0.27197139118994479</v>
      </c>
      <c r="G81" s="153">
        <v>0.28109500961183542</v>
      </c>
      <c r="H81" s="153">
        <v>0.30705144979055343</v>
      </c>
      <c r="I81" s="153">
        <v>0.33091041862130632</v>
      </c>
      <c r="J81" s="153">
        <v>0.30168101695222721</v>
      </c>
      <c r="K81" s="153">
        <v>0.13011712798287178</v>
      </c>
      <c r="L81" s="153">
        <v>0.25861266834780661</v>
      </c>
      <c r="M81" s="153">
        <v>0.37267350383617803</v>
      </c>
      <c r="N81" s="153">
        <v>0.31399414657712466</v>
      </c>
      <c r="O81" s="153">
        <v>0.28978501422815994</v>
      </c>
      <c r="P81" s="153">
        <v>0.27154009365654652</v>
      </c>
      <c r="Q81" s="153">
        <v>0.23495949035579347</v>
      </c>
    </row>
    <row r="82" spans="1:17" x14ac:dyDescent="0.25">
      <c r="A82" s="152" t="s">
        <v>120</v>
      </c>
      <c r="B82" s="151">
        <v>0.26659182182757712</v>
      </c>
      <c r="C82" s="151">
        <v>0.21618727061675108</v>
      </c>
      <c r="D82" s="151">
        <v>0.18914107218303125</v>
      </c>
      <c r="E82" s="151">
        <v>0.17748684697261785</v>
      </c>
      <c r="F82" s="151">
        <v>0.19274615840665044</v>
      </c>
      <c r="G82" s="151">
        <v>0.1921614639907579</v>
      </c>
      <c r="H82" s="151">
        <v>0.20325445195922937</v>
      </c>
      <c r="I82" s="151">
        <v>0.2143280854180436</v>
      </c>
      <c r="J82" s="151">
        <v>0.19154677291168493</v>
      </c>
      <c r="K82" s="151">
        <v>8.1425811516912458E-2</v>
      </c>
      <c r="L82" s="151">
        <v>0.15748142775409271</v>
      </c>
      <c r="M82" s="151">
        <v>0.2269252173128857</v>
      </c>
      <c r="N82" s="151">
        <v>0.1870328990969958</v>
      </c>
      <c r="O82" s="151">
        <v>0.16995810773612241</v>
      </c>
      <c r="P82" s="151">
        <v>0.15589073727345698</v>
      </c>
      <c r="Q82" s="151">
        <v>0.13201595568666097</v>
      </c>
    </row>
    <row r="83" spans="1:17" x14ac:dyDescent="0.25">
      <c r="A83" s="150" t="s">
        <v>33</v>
      </c>
      <c r="B83" s="87">
        <v>0.17269066290700172</v>
      </c>
      <c r="C83" s="87">
        <v>0.1468218747973046</v>
      </c>
      <c r="D83" s="87">
        <v>0.13059021443812238</v>
      </c>
      <c r="E83" s="87">
        <v>0.12599285863804002</v>
      </c>
      <c r="F83" s="87">
        <v>0.14375506347704972</v>
      </c>
      <c r="G83" s="87">
        <v>0.14338642728675519</v>
      </c>
      <c r="H83" s="87">
        <v>0.14875241253062502</v>
      </c>
      <c r="I83" s="87">
        <v>0.16551980064319091</v>
      </c>
      <c r="J83" s="87">
        <v>0.14243297757402937</v>
      </c>
      <c r="K83" s="87">
        <v>5.5989575681635491E-2</v>
      </c>
      <c r="L83" s="87">
        <v>0.10366405372986821</v>
      </c>
      <c r="M83" s="87">
        <v>0.16270635445304954</v>
      </c>
      <c r="N83" s="87">
        <v>0.13822846238305611</v>
      </c>
      <c r="O83" s="87">
        <v>0.12276768120398368</v>
      </c>
      <c r="P83" s="87">
        <v>0.11566209923878254</v>
      </c>
      <c r="Q83" s="87">
        <v>0.10064057686762971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3.044236367286666E-4</v>
      </c>
      <c r="C85" s="87">
        <v>2.2176761626908182E-4</v>
      </c>
      <c r="D85" s="87">
        <v>1.9528210437158773E-4</v>
      </c>
      <c r="E85" s="87">
        <v>1.7201523349706863E-4</v>
      </c>
      <c r="F85" s="87">
        <v>1.7847159326623381E-4</v>
      </c>
      <c r="G85" s="87">
        <v>1.733037956989666E-4</v>
      </c>
      <c r="H85" s="87">
        <v>0</v>
      </c>
      <c r="I85" s="87">
        <v>3.8066114131475614E-4</v>
      </c>
      <c r="J85" s="87">
        <v>3.8524907360076242E-4</v>
      </c>
      <c r="K85" s="87">
        <v>3.3064628219538211E-4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8.4067672694267581E-4</v>
      </c>
      <c r="C86" s="87">
        <v>6.1336640834659033E-4</v>
      </c>
      <c r="D86" s="87">
        <v>3.4985136650246291E-4</v>
      </c>
      <c r="E86" s="87">
        <v>4.7654004115151092E-4</v>
      </c>
      <c r="F86" s="87">
        <v>4.9252296961077504E-4</v>
      </c>
      <c r="G86" s="87">
        <v>4.7862440987881928E-4</v>
      </c>
      <c r="H86" s="87">
        <v>5.8084600763970147E-4</v>
      </c>
      <c r="I86" s="87">
        <v>5.2697206444985096E-4</v>
      </c>
      <c r="J86" s="87">
        <v>5.3409800657053513E-4</v>
      </c>
      <c r="K86" s="87">
        <v>2.0289980734066707E-4</v>
      </c>
      <c r="L86" s="87">
        <v>5.1908584661984429E-4</v>
      </c>
      <c r="M86" s="87">
        <v>6.4590696873299282E-4</v>
      </c>
      <c r="N86" s="87">
        <v>4.9111213172170465E-4</v>
      </c>
      <c r="O86" s="87">
        <v>6.4322337854009137E-4</v>
      </c>
      <c r="P86" s="87">
        <v>5.6339665574667622E-4</v>
      </c>
      <c r="Q86" s="87">
        <v>4.5809150132432482E-4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9.2756058556904025E-2</v>
      </c>
      <c r="C89" s="87">
        <v>6.8530261794830835E-2</v>
      </c>
      <c r="D89" s="87">
        <v>5.8005724274034831E-2</v>
      </c>
      <c r="E89" s="87">
        <v>5.0845433059929231E-2</v>
      </c>
      <c r="F89" s="87">
        <v>4.8320100366723698E-2</v>
      </c>
      <c r="G89" s="87">
        <v>4.7982130760411024E-2</v>
      </c>
      <c r="H89" s="87">
        <v>5.3921193420964672E-2</v>
      </c>
      <c r="I89" s="87">
        <v>4.722566515468006E-2</v>
      </c>
      <c r="J89" s="87">
        <v>4.8194448257484264E-2</v>
      </c>
      <c r="K89" s="87">
        <v>2.4229327669231845E-2</v>
      </c>
      <c r="L89" s="87">
        <v>5.0787778253976866E-2</v>
      </c>
      <c r="M89" s="87">
        <v>6.2423508424674534E-2</v>
      </c>
      <c r="N89" s="87">
        <v>4.7217458958678599E-2</v>
      </c>
      <c r="O89" s="87">
        <v>4.5337668089649945E-2</v>
      </c>
      <c r="P89" s="87">
        <v>3.8832480043701705E-2</v>
      </c>
      <c r="Q89" s="87">
        <v>3.0799467119046714E-2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1.4097773801390672E-4</v>
      </c>
      <c r="H92" s="87">
        <v>0</v>
      </c>
      <c r="I92" s="87">
        <v>6.7498641440798918E-4</v>
      </c>
      <c r="J92" s="87">
        <v>0</v>
      </c>
      <c r="K92" s="87">
        <v>6.7336207650906758E-4</v>
      </c>
      <c r="L92" s="87">
        <v>2.5105099236277756E-3</v>
      </c>
      <c r="M92" s="87">
        <v>1.1494474664286347E-3</v>
      </c>
      <c r="N92" s="87">
        <v>1.0958656235393793E-3</v>
      </c>
      <c r="O92" s="87">
        <v>1.2095350639486841E-3</v>
      </c>
      <c r="P92" s="87">
        <v>8.3276133522605027E-4</v>
      </c>
      <c r="Q92" s="87">
        <v>1.1782019866021352E-4</v>
      </c>
    </row>
    <row r="93" spans="1:17" x14ac:dyDescent="0.25">
      <c r="A93" s="149" t="s">
        <v>119</v>
      </c>
      <c r="B93" s="148">
        <v>0.25906146100794242</v>
      </c>
      <c r="C93" s="148">
        <v>0.21965417798636322</v>
      </c>
      <c r="D93" s="148">
        <v>0.20083563667331561</v>
      </c>
      <c r="E93" s="148">
        <v>0.1957251607805286</v>
      </c>
      <c r="F93" s="148">
        <v>0.22120327890265123</v>
      </c>
      <c r="G93" s="148">
        <v>0.22862381788488917</v>
      </c>
      <c r="H93" s="148">
        <v>0.24787037935333092</v>
      </c>
      <c r="I93" s="148">
        <v>0.26680212028480133</v>
      </c>
      <c r="J93" s="148">
        <v>0.24323542095735631</v>
      </c>
      <c r="K93" s="148">
        <v>0.10490913455018026</v>
      </c>
      <c r="L93" s="148">
        <v>0.2085108366644291</v>
      </c>
      <c r="M93" s="148">
        <v>0.30841945145062871</v>
      </c>
      <c r="N93" s="148">
        <v>0.25985722475348394</v>
      </c>
      <c r="O93" s="148">
        <v>0.23982208074054617</v>
      </c>
      <c r="P93" s="148">
        <v>0.22472283612955432</v>
      </c>
      <c r="Q93" s="148">
        <v>0.19444923339789955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1.0000000000000002</v>
      </c>
      <c r="C98" s="77">
        <f t="shared" si="0"/>
        <v>1</v>
      </c>
      <c r="D98" s="77">
        <f t="shared" si="0"/>
        <v>0.99999999999999989</v>
      </c>
      <c r="E98" s="77">
        <f t="shared" si="0"/>
        <v>1</v>
      </c>
      <c r="F98" s="77">
        <f t="shared" si="0"/>
        <v>1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1.0000000000000002</v>
      </c>
      <c r="N98" s="77">
        <f t="shared" si="0"/>
        <v>0.99999999999999989</v>
      </c>
      <c r="O98" s="77">
        <f t="shared" si="0"/>
        <v>1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1.5351441399140589E-3</v>
      </c>
      <c r="C99" s="146">
        <f t="shared" si="1"/>
        <v>1.5417154279917557E-3</v>
      </c>
      <c r="D99" s="146">
        <f t="shared" si="1"/>
        <v>1.5442011474688388E-3</v>
      </c>
      <c r="E99" s="146">
        <f t="shared" si="1"/>
        <v>1.546758517997132E-3</v>
      </c>
      <c r="F99" s="146">
        <f t="shared" si="1"/>
        <v>1.5521780037414581E-3</v>
      </c>
      <c r="G99" s="146">
        <f t="shared" si="1"/>
        <v>1.554005442365035E-3</v>
      </c>
      <c r="H99" s="146">
        <f t="shared" si="1"/>
        <v>1.5476510957486314E-3</v>
      </c>
      <c r="I99" s="146">
        <f t="shared" si="1"/>
        <v>1.5573544964855972E-3</v>
      </c>
      <c r="J99" s="146">
        <f t="shared" si="1"/>
        <v>1.5495051980417235E-3</v>
      </c>
      <c r="K99" s="146">
        <f t="shared" si="1"/>
        <v>1.5358451893137954E-3</v>
      </c>
      <c r="L99" s="146">
        <f t="shared" si="1"/>
        <v>1.5347514776930344E-3</v>
      </c>
      <c r="M99" s="146">
        <f t="shared" si="1"/>
        <v>1.5460806595891507E-3</v>
      </c>
      <c r="N99" s="146">
        <f t="shared" si="1"/>
        <v>1.551568753568571E-3</v>
      </c>
      <c r="O99" s="146">
        <f t="shared" si="1"/>
        <v>1.5473261264790886E-3</v>
      </c>
      <c r="P99" s="146">
        <f t="shared" si="1"/>
        <v>1.550587709229876E-3</v>
      </c>
      <c r="Q99" s="146">
        <f t="shared" si="1"/>
        <v>1.5556240577118189E-3</v>
      </c>
    </row>
    <row r="100" spans="1:17" x14ac:dyDescent="0.25">
      <c r="A100" s="76" t="s">
        <v>82</v>
      </c>
      <c r="B100" s="145">
        <f t="shared" ref="B100:Q100" si="2">IF(B$7=0,0,B$7/B$5)</f>
        <v>2.1277468519997783E-4</v>
      </c>
      <c r="C100" s="145">
        <f t="shared" si="2"/>
        <v>2.1368548159735618E-4</v>
      </c>
      <c r="D100" s="145">
        <f t="shared" si="2"/>
        <v>2.140300083199488E-4</v>
      </c>
      <c r="E100" s="145">
        <f t="shared" si="2"/>
        <v>2.1438446605127811E-4</v>
      </c>
      <c r="F100" s="145">
        <f t="shared" si="2"/>
        <v>2.1513561986362249E-4</v>
      </c>
      <c r="G100" s="145">
        <f t="shared" si="2"/>
        <v>2.1538890727015595E-4</v>
      </c>
      <c r="H100" s="145">
        <f t="shared" si="2"/>
        <v>2.1450817948323136E-4</v>
      </c>
      <c r="I100" s="145">
        <f t="shared" si="2"/>
        <v>2.1585309425930748E-4</v>
      </c>
      <c r="J100" s="145">
        <f t="shared" si="2"/>
        <v>2.14765162538753E-4</v>
      </c>
      <c r="K100" s="145">
        <f t="shared" si="2"/>
        <v>2.128718523398315E-4</v>
      </c>
      <c r="L100" s="145">
        <f t="shared" si="2"/>
        <v>2.1272026126785575E-4</v>
      </c>
      <c r="M100" s="145">
        <f t="shared" si="2"/>
        <v>2.1429051323888844E-4</v>
      </c>
      <c r="N100" s="145">
        <f t="shared" si="2"/>
        <v>2.1505117631830741E-4</v>
      </c>
      <c r="O100" s="145">
        <f t="shared" si="2"/>
        <v>2.144631379576646E-4</v>
      </c>
      <c r="P100" s="145">
        <f t="shared" si="2"/>
        <v>2.1491520120372001E-4</v>
      </c>
      <c r="Q100" s="145">
        <f t="shared" si="2"/>
        <v>2.1561325126621297E-4</v>
      </c>
    </row>
    <row r="101" spans="1:17" x14ac:dyDescent="0.25">
      <c r="A101" s="76" t="s">
        <v>81</v>
      </c>
      <c r="B101" s="145">
        <f t="shared" ref="B101:Q101" si="3">IF(B$8=0,0,B$8/B$5)</f>
        <v>2.9297540422809812E-2</v>
      </c>
      <c r="C101" s="145">
        <f t="shared" si="3"/>
        <v>2.9422950521497376E-2</v>
      </c>
      <c r="D101" s="145">
        <f t="shared" si="3"/>
        <v>2.9470389367769936E-2</v>
      </c>
      <c r="E101" s="145">
        <f t="shared" si="3"/>
        <v>2.9519195642360527E-2</v>
      </c>
      <c r="F101" s="145">
        <f t="shared" si="3"/>
        <v>2.9622624107829655E-2</v>
      </c>
      <c r="G101" s="145">
        <f t="shared" si="3"/>
        <v>2.9657499957954997E-2</v>
      </c>
      <c r="H101" s="145">
        <f t="shared" si="3"/>
        <v>2.9536230090185415E-2</v>
      </c>
      <c r="I101" s="145">
        <f t="shared" si="3"/>
        <v>2.9721415160393796E-2</v>
      </c>
      <c r="J101" s="145">
        <f t="shared" si="3"/>
        <v>2.9571614804537343E-2</v>
      </c>
      <c r="K101" s="145">
        <f t="shared" si="3"/>
        <v>2.9310919637564409E-2</v>
      </c>
      <c r="L101" s="145">
        <f t="shared" si="3"/>
        <v>2.9290046639656907E-2</v>
      </c>
      <c r="M101" s="145">
        <f t="shared" si="3"/>
        <v>2.9506259017328115E-2</v>
      </c>
      <c r="N101" s="145">
        <f t="shared" si="3"/>
        <v>2.9610996840328394E-2</v>
      </c>
      <c r="O101" s="145">
        <f t="shared" si="3"/>
        <v>2.9530028196784623E-2</v>
      </c>
      <c r="P101" s="145">
        <f t="shared" si="3"/>
        <v>2.9592274047189841E-2</v>
      </c>
      <c r="Q101" s="145">
        <f t="shared" si="3"/>
        <v>2.9688390509088548E-2</v>
      </c>
    </row>
    <row r="102" spans="1:17" x14ac:dyDescent="0.25">
      <c r="A102" s="76" t="s">
        <v>80</v>
      </c>
      <c r="B102" s="145">
        <f t="shared" ref="B102:Q102" si="4">IF(B$9=0,0,B$9/B$5)</f>
        <v>5.0760924107760559E-4</v>
      </c>
      <c r="C102" s="145">
        <f t="shared" si="4"/>
        <v>5.0978209668594513E-4</v>
      </c>
      <c r="D102" s="145">
        <f t="shared" si="4"/>
        <v>5.1060402222667298E-4</v>
      </c>
      <c r="E102" s="145">
        <f t="shared" si="4"/>
        <v>5.1144963983303917E-4</v>
      </c>
      <c r="F102" s="145">
        <f t="shared" si="4"/>
        <v>5.1324164162243606E-4</v>
      </c>
      <c r="G102" s="145">
        <f t="shared" si="4"/>
        <v>5.1384590066802743E-4</v>
      </c>
      <c r="H102" s="145">
        <f t="shared" si="4"/>
        <v>5.1174477870844577E-4</v>
      </c>
      <c r="I102" s="145">
        <f t="shared" si="4"/>
        <v>5.1495329558702292E-4</v>
      </c>
      <c r="J102" s="145">
        <f t="shared" si="4"/>
        <v>5.1235785433659459E-4</v>
      </c>
      <c r="K102" s="145">
        <f t="shared" si="4"/>
        <v>5.0784104937788544E-4</v>
      </c>
      <c r="L102" s="145">
        <f t="shared" si="4"/>
        <v>5.0747940377644828E-4</v>
      </c>
      <c r="M102" s="145">
        <f t="shared" si="4"/>
        <v>5.1122549984312731E-4</v>
      </c>
      <c r="N102" s="145">
        <f t="shared" si="4"/>
        <v>5.1304018756359896E-4</v>
      </c>
      <c r="O102" s="145">
        <f t="shared" si="4"/>
        <v>5.1163732469159025E-4</v>
      </c>
      <c r="P102" s="145">
        <f t="shared" si="4"/>
        <v>5.1271579641407712E-4</v>
      </c>
      <c r="Q102" s="145">
        <f t="shared" si="4"/>
        <v>5.1438111041570854E-4</v>
      </c>
    </row>
    <row r="103" spans="1:17" x14ac:dyDescent="0.25">
      <c r="A103" s="129" t="s">
        <v>79</v>
      </c>
      <c r="B103" s="144">
        <f t="shared" ref="B103:Q103" si="5">IF(B$10=0,0,B$10/B$5)</f>
        <v>1.6045201063312642E-3</v>
      </c>
      <c r="C103" s="144">
        <f t="shared" si="5"/>
        <v>1.6113883629144861E-3</v>
      </c>
      <c r="D103" s="144">
        <f t="shared" si="5"/>
        <v>1.6139864165929522E-3</v>
      </c>
      <c r="E103" s="144">
        <f t="shared" si="5"/>
        <v>1.6166593593644469E-3</v>
      </c>
      <c r="F103" s="144">
        <f t="shared" si="5"/>
        <v>1.6223237615639909E-3</v>
      </c>
      <c r="G103" s="144">
        <f t="shared" si="5"/>
        <v>1.6242337854753483E-3</v>
      </c>
      <c r="H103" s="144">
        <f t="shared" si="5"/>
        <v>1.6175922743341283E-3</v>
      </c>
      <c r="I103" s="144">
        <f t="shared" si="5"/>
        <v>1.627734189466034E-3</v>
      </c>
      <c r="J103" s="144">
        <f t="shared" si="5"/>
        <v>1.6195301668949064E-3</v>
      </c>
      <c r="K103" s="144">
        <f t="shared" si="5"/>
        <v>1.6052528374332906E-3</v>
      </c>
      <c r="L103" s="144">
        <f t="shared" si="5"/>
        <v>1.6041096989875829E-3</v>
      </c>
      <c r="M103" s="144">
        <f t="shared" si="5"/>
        <v>1.6159508672974328E-3</v>
      </c>
      <c r="N103" s="144">
        <f t="shared" si="5"/>
        <v>1.6216869782634744E-3</v>
      </c>
      <c r="O103" s="144">
        <f t="shared" si="5"/>
        <v>1.617252619109994E-3</v>
      </c>
      <c r="P103" s="144">
        <f t="shared" si="5"/>
        <v>1.6206615987400072E-3</v>
      </c>
      <c r="Q103" s="144">
        <f t="shared" si="5"/>
        <v>1.6259255490047825E-3</v>
      </c>
    </row>
    <row r="104" spans="1:17" x14ac:dyDescent="0.25">
      <c r="A104" s="127" t="s">
        <v>117</v>
      </c>
      <c r="B104" s="143">
        <f t="shared" ref="B104:Q104" si="6">IF(B$15=0,0,B$15/B$5)</f>
        <v>8.5720849015265319E-2</v>
      </c>
      <c r="C104" s="143">
        <f t="shared" si="6"/>
        <v>8.3835945859518687E-2</v>
      </c>
      <c r="D104" s="143">
        <f t="shared" si="6"/>
        <v>8.2342952735007802E-2</v>
      </c>
      <c r="E104" s="143">
        <f t="shared" si="6"/>
        <v>8.0691557296883654E-2</v>
      </c>
      <c r="F104" s="143">
        <f t="shared" si="6"/>
        <v>7.8970367492379706E-2</v>
      </c>
      <c r="G104" s="143">
        <f t="shared" si="6"/>
        <v>8.0098646900553669E-2</v>
      </c>
      <c r="H104" s="143">
        <f t="shared" si="6"/>
        <v>8.1565283419640394E-2</v>
      </c>
      <c r="I104" s="143">
        <f t="shared" si="6"/>
        <v>7.8193268310036479E-2</v>
      </c>
      <c r="J104" s="143">
        <f t="shared" si="6"/>
        <v>7.9607526678839718E-2</v>
      </c>
      <c r="K104" s="143">
        <f t="shared" si="6"/>
        <v>8.3466424969150438E-2</v>
      </c>
      <c r="L104" s="143">
        <f t="shared" si="6"/>
        <v>8.3467799003954138E-2</v>
      </c>
      <c r="M104" s="143">
        <f t="shared" si="6"/>
        <v>8.0548826506811971E-2</v>
      </c>
      <c r="N104" s="143">
        <f t="shared" si="6"/>
        <v>7.9837132371595815E-2</v>
      </c>
      <c r="O104" s="143">
        <f t="shared" si="6"/>
        <v>8.107591022971386E-2</v>
      </c>
      <c r="P104" s="143">
        <f t="shared" si="6"/>
        <v>8.0847564733814881E-2</v>
      </c>
      <c r="Q104" s="143">
        <f t="shared" si="6"/>
        <v>7.9064483388141441E-2</v>
      </c>
    </row>
    <row r="105" spans="1:17" x14ac:dyDescent="0.25">
      <c r="A105" s="127" t="s">
        <v>116</v>
      </c>
      <c r="B105" s="143">
        <f t="shared" ref="B105:Q105" si="7">IF(B$21=0,0,B$21/B$5)</f>
        <v>0.72150247964310288</v>
      </c>
      <c r="C105" s="143">
        <f t="shared" si="7"/>
        <v>0.72259738506510651</v>
      </c>
      <c r="D105" s="143">
        <f t="shared" si="7"/>
        <v>0.72369997269142838</v>
      </c>
      <c r="E105" s="143">
        <f t="shared" si="7"/>
        <v>0.7250924913291269</v>
      </c>
      <c r="F105" s="143">
        <f t="shared" si="7"/>
        <v>0.72618426110341161</v>
      </c>
      <c r="G105" s="143">
        <f t="shared" si="7"/>
        <v>0.72478643177915847</v>
      </c>
      <c r="H105" s="143">
        <f t="shared" si="7"/>
        <v>0.72402051659059374</v>
      </c>
      <c r="I105" s="143">
        <f t="shared" si="7"/>
        <v>0.72632352912472553</v>
      </c>
      <c r="J105" s="143">
        <f t="shared" si="7"/>
        <v>0.72581195219738159</v>
      </c>
      <c r="K105" s="143">
        <f t="shared" si="7"/>
        <v>0.72353810740297442</v>
      </c>
      <c r="L105" s="143">
        <f t="shared" si="7"/>
        <v>0.72344406206258127</v>
      </c>
      <c r="M105" s="143">
        <f t="shared" si="7"/>
        <v>0.72505918614168208</v>
      </c>
      <c r="N105" s="143">
        <f t="shared" si="7"/>
        <v>0.72510674047029255</v>
      </c>
      <c r="O105" s="143">
        <f t="shared" si="7"/>
        <v>0.72441174657808816</v>
      </c>
      <c r="P105" s="143">
        <f t="shared" si="7"/>
        <v>0.72425245040663566</v>
      </c>
      <c r="Q105" s="143">
        <f t="shared" si="7"/>
        <v>0.72542806595588993</v>
      </c>
    </row>
    <row r="106" spans="1:17" x14ac:dyDescent="0.25">
      <c r="A106" s="127" t="s">
        <v>113</v>
      </c>
      <c r="B106" s="143">
        <f t="shared" ref="B106:Q106" si="8">IF(B$27=0,0,B$27/B$5)</f>
        <v>0.10869980594637563</v>
      </c>
      <c r="C106" s="143">
        <f t="shared" si="8"/>
        <v>0.10917504584581723</v>
      </c>
      <c r="D106" s="143">
        <f t="shared" si="8"/>
        <v>0.10939875032218171</v>
      </c>
      <c r="E106" s="143">
        <f t="shared" si="8"/>
        <v>0.10954214286566001</v>
      </c>
      <c r="F106" s="143">
        <f t="shared" si="8"/>
        <v>0.10992938641152521</v>
      </c>
      <c r="G106" s="143">
        <f t="shared" si="8"/>
        <v>0.11005564868947859</v>
      </c>
      <c r="H106" s="143">
        <f t="shared" si="8"/>
        <v>0.10962841158480069</v>
      </c>
      <c r="I106" s="143">
        <f t="shared" si="8"/>
        <v>0.11026225150682629</v>
      </c>
      <c r="J106" s="143">
        <f t="shared" si="8"/>
        <v>0.10969550462355028</v>
      </c>
      <c r="K106" s="143">
        <f t="shared" si="8"/>
        <v>0.10869724528864269</v>
      </c>
      <c r="L106" s="143">
        <f t="shared" si="8"/>
        <v>0.10871102299725267</v>
      </c>
      <c r="M106" s="143">
        <f t="shared" si="8"/>
        <v>0.10952294400115557</v>
      </c>
      <c r="N106" s="143">
        <f t="shared" si="8"/>
        <v>0.10991501140772932</v>
      </c>
      <c r="O106" s="143">
        <f t="shared" si="8"/>
        <v>0.10956156220828005</v>
      </c>
      <c r="P106" s="143">
        <f t="shared" si="8"/>
        <v>0.1097953839733096</v>
      </c>
      <c r="Q106" s="143">
        <f t="shared" si="8"/>
        <v>0.11015464246945793</v>
      </c>
    </row>
    <row r="107" spans="1:17" x14ac:dyDescent="0.25">
      <c r="A107" s="142" t="s">
        <v>123</v>
      </c>
      <c r="B107" s="141">
        <f t="shared" ref="B107:Q107" si="9">IF(B$28=0,0,B$28/B$5)</f>
        <v>6.5551981804266427E-2</v>
      </c>
      <c r="C107" s="141">
        <f t="shared" si="9"/>
        <v>6.5813643271007111E-2</v>
      </c>
      <c r="D107" s="141">
        <f t="shared" si="9"/>
        <v>6.5839088031776349E-2</v>
      </c>
      <c r="E107" s="141">
        <f t="shared" si="9"/>
        <v>6.6009913216172431E-2</v>
      </c>
      <c r="F107" s="141">
        <f t="shared" si="9"/>
        <v>6.623476640516085E-2</v>
      </c>
      <c r="G107" s="141">
        <f t="shared" si="9"/>
        <v>6.6318716411136264E-2</v>
      </c>
      <c r="H107" s="141">
        <f t="shared" si="9"/>
        <v>6.5975893142755218E-2</v>
      </c>
      <c r="I107" s="141">
        <f t="shared" si="9"/>
        <v>6.6545417079067942E-2</v>
      </c>
      <c r="J107" s="141">
        <f t="shared" si="9"/>
        <v>6.6232281226993053E-2</v>
      </c>
      <c r="K107" s="141">
        <f t="shared" si="9"/>
        <v>6.5756989229902224E-2</v>
      </c>
      <c r="L107" s="141">
        <f t="shared" si="9"/>
        <v>6.5432168994948608E-2</v>
      </c>
      <c r="M107" s="141">
        <f t="shared" si="9"/>
        <v>6.589913616125477E-2</v>
      </c>
      <c r="N107" s="141">
        <f t="shared" si="9"/>
        <v>6.6127458425219526E-2</v>
      </c>
      <c r="O107" s="141">
        <f t="shared" si="9"/>
        <v>6.6036494600366216E-2</v>
      </c>
      <c r="P107" s="141">
        <f t="shared" si="9"/>
        <v>6.6170801576259819E-2</v>
      </c>
      <c r="Q107" s="141">
        <f t="shared" si="9"/>
        <v>6.6381240937690655E-2</v>
      </c>
    </row>
    <row r="108" spans="1:17" x14ac:dyDescent="0.25">
      <c r="A108" s="142" t="s">
        <v>122</v>
      </c>
      <c r="B108" s="141">
        <f t="shared" ref="B108:Q108" si="10">IF(B$33=0,0,B$33/B$5)</f>
        <v>4.3147824142109215E-2</v>
      </c>
      <c r="C108" s="141">
        <f t="shared" si="10"/>
        <v>4.3361402574810123E-2</v>
      </c>
      <c r="D108" s="141">
        <f t="shared" si="10"/>
        <v>4.3559662290405365E-2</v>
      </c>
      <c r="E108" s="141">
        <f t="shared" si="10"/>
        <v>4.353222964948758E-2</v>
      </c>
      <c r="F108" s="141">
        <f t="shared" si="10"/>
        <v>4.3694620006364357E-2</v>
      </c>
      <c r="G108" s="141">
        <f t="shared" si="10"/>
        <v>4.3736932278342328E-2</v>
      </c>
      <c r="H108" s="141">
        <f t="shared" si="10"/>
        <v>4.3652518442045464E-2</v>
      </c>
      <c r="I108" s="141">
        <f t="shared" si="10"/>
        <v>4.371683442775836E-2</v>
      </c>
      <c r="J108" s="141">
        <f t="shared" si="10"/>
        <v>4.3463223396557241E-2</v>
      </c>
      <c r="K108" s="141">
        <f t="shared" si="10"/>
        <v>4.2940256058740467E-2</v>
      </c>
      <c r="L108" s="141">
        <f t="shared" si="10"/>
        <v>4.3278854002304058E-2</v>
      </c>
      <c r="M108" s="141">
        <f t="shared" si="10"/>
        <v>4.3623807839900809E-2</v>
      </c>
      <c r="N108" s="141">
        <f t="shared" si="10"/>
        <v>4.3787552982509782E-2</v>
      </c>
      <c r="O108" s="141">
        <f t="shared" si="10"/>
        <v>4.3525067607913831E-2</v>
      </c>
      <c r="P108" s="141">
        <f t="shared" si="10"/>
        <v>4.3624582397049791E-2</v>
      </c>
      <c r="Q108" s="141">
        <f t="shared" si="10"/>
        <v>4.3773401531767279E-2</v>
      </c>
    </row>
    <row r="109" spans="1:17" x14ac:dyDescent="0.25">
      <c r="A109" s="127" t="s">
        <v>112</v>
      </c>
      <c r="B109" s="143">
        <f t="shared" ref="B109:Q109" si="11">IF(B$34=0,0,B$34/B$5)</f>
        <v>5.0919276799923668E-2</v>
      </c>
      <c r="C109" s="143">
        <f t="shared" si="11"/>
        <v>5.1092101338870689E-2</v>
      </c>
      <c r="D109" s="143">
        <f t="shared" si="11"/>
        <v>5.1205113289003665E-2</v>
      </c>
      <c r="E109" s="143">
        <f t="shared" si="11"/>
        <v>5.1265360882723043E-2</v>
      </c>
      <c r="F109" s="143">
        <f t="shared" si="11"/>
        <v>5.1390481858062338E-2</v>
      </c>
      <c r="G109" s="143">
        <f t="shared" si="11"/>
        <v>5.149429863707565E-2</v>
      </c>
      <c r="H109" s="143">
        <f t="shared" si="11"/>
        <v>5.1358061986505388E-2</v>
      </c>
      <c r="I109" s="143">
        <f t="shared" si="11"/>
        <v>5.1583640822219924E-2</v>
      </c>
      <c r="J109" s="143">
        <f t="shared" si="11"/>
        <v>5.1417243313879028E-2</v>
      </c>
      <c r="K109" s="143">
        <f t="shared" si="11"/>
        <v>5.1125491773203198E-2</v>
      </c>
      <c r="L109" s="143">
        <f t="shared" si="11"/>
        <v>5.1228008454830096E-2</v>
      </c>
      <c r="M109" s="143">
        <f t="shared" si="11"/>
        <v>5.1475236793053832E-2</v>
      </c>
      <c r="N109" s="143">
        <f t="shared" si="11"/>
        <v>5.1628771814339836E-2</v>
      </c>
      <c r="O109" s="143">
        <f t="shared" si="11"/>
        <v>5.1530073578894976E-2</v>
      </c>
      <c r="P109" s="143">
        <f t="shared" si="11"/>
        <v>5.1613446533462372E-2</v>
      </c>
      <c r="Q109" s="143">
        <f t="shared" si="11"/>
        <v>5.175287370902365E-2</v>
      </c>
    </row>
    <row r="110" spans="1:17" x14ac:dyDescent="0.25">
      <c r="A110" s="142" t="s">
        <v>121</v>
      </c>
      <c r="B110" s="141">
        <f t="shared" ref="B110:Q110" si="12">IF(B$35=0,0,B$35/B$5)</f>
        <v>1.9229410025229099E-2</v>
      </c>
      <c r="C110" s="141">
        <f t="shared" si="12"/>
        <v>1.9550791288024678E-2</v>
      </c>
      <c r="D110" s="141">
        <f t="shared" si="12"/>
        <v>1.9800800067205977E-2</v>
      </c>
      <c r="E110" s="141">
        <f t="shared" si="12"/>
        <v>2.0087493356047099E-2</v>
      </c>
      <c r="F110" s="141">
        <f t="shared" si="12"/>
        <v>2.0362083279381847E-2</v>
      </c>
      <c r="G110" s="141">
        <f t="shared" si="12"/>
        <v>2.0611791630903976E-2</v>
      </c>
      <c r="H110" s="141">
        <f t="shared" si="12"/>
        <v>2.0651819473742124E-2</v>
      </c>
      <c r="I110" s="141">
        <f t="shared" si="12"/>
        <v>2.0952320698257827E-2</v>
      </c>
      <c r="J110" s="141">
        <f t="shared" si="12"/>
        <v>2.1008758801043928E-2</v>
      </c>
      <c r="K110" s="141">
        <f t="shared" si="12"/>
        <v>2.1033492075277389E-2</v>
      </c>
      <c r="L110" s="141">
        <f t="shared" si="12"/>
        <v>2.1050070622658065E-2</v>
      </c>
      <c r="M110" s="141">
        <f t="shared" si="12"/>
        <v>2.1279690943455602E-2</v>
      </c>
      <c r="N110" s="141">
        <f t="shared" si="12"/>
        <v>2.1455109188584145E-2</v>
      </c>
      <c r="O110" s="141">
        <f t="shared" si="12"/>
        <v>2.1557614587294709E-2</v>
      </c>
      <c r="P110" s="141">
        <f t="shared" si="12"/>
        <v>2.1699513451276138E-2</v>
      </c>
      <c r="Q110" s="141">
        <f t="shared" si="12"/>
        <v>2.1865397925270383E-2</v>
      </c>
    </row>
    <row r="111" spans="1:17" x14ac:dyDescent="0.25">
      <c r="A111" s="142" t="s">
        <v>120</v>
      </c>
      <c r="B111" s="141">
        <f t="shared" ref="B111:Q111" si="13">IF(B$39=0,0,B$39/B$5)</f>
        <v>1.6038923066534379E-2</v>
      </c>
      <c r="C111" s="141">
        <f t="shared" si="13"/>
        <v>1.5612358301717278E-2</v>
      </c>
      <c r="D111" s="141">
        <f t="shared" si="13"/>
        <v>1.5198605344604682E-2</v>
      </c>
      <c r="E111" s="141">
        <f t="shared" si="13"/>
        <v>1.479473378850818E-2</v>
      </c>
      <c r="F111" s="141">
        <f t="shared" si="13"/>
        <v>1.4415509538490421E-2</v>
      </c>
      <c r="G111" s="141">
        <f t="shared" si="13"/>
        <v>1.4071323490902305E-2</v>
      </c>
      <c r="H111" s="141">
        <f t="shared" si="13"/>
        <v>1.3803046058850918E-2</v>
      </c>
      <c r="I111" s="141">
        <f t="shared" si="13"/>
        <v>1.3613841770351095E-2</v>
      </c>
      <c r="J111" s="141">
        <f t="shared" si="13"/>
        <v>1.3365484863457377E-2</v>
      </c>
      <c r="K111" s="141">
        <f t="shared" si="13"/>
        <v>1.3119179076119676E-2</v>
      </c>
      <c r="L111" s="141">
        <f t="shared" si="13"/>
        <v>1.2954772017224336E-2</v>
      </c>
      <c r="M111" s="141">
        <f t="shared" si="13"/>
        <v>1.2768900983582675E-2</v>
      </c>
      <c r="N111" s="141">
        <f t="shared" si="13"/>
        <v>1.259788709194451E-2</v>
      </c>
      <c r="O111" s="141">
        <f t="shared" si="13"/>
        <v>1.2401097855515759E-2</v>
      </c>
      <c r="P111" s="141">
        <f t="shared" si="13"/>
        <v>1.2222088083842149E-2</v>
      </c>
      <c r="Q111" s="141">
        <f t="shared" si="13"/>
        <v>1.2055939103541921E-2</v>
      </c>
    </row>
    <row r="112" spans="1:17" x14ac:dyDescent="0.25">
      <c r="A112" s="140" t="s">
        <v>119</v>
      </c>
      <c r="B112" s="139">
        <f t="shared" ref="B112:Q112" si="14">IF(B$50=0,0,B$50/B$5)</f>
        <v>1.5650943708160194E-2</v>
      </c>
      <c r="C112" s="139">
        <f t="shared" si="14"/>
        <v>1.5928951749128735E-2</v>
      </c>
      <c r="D112" s="139">
        <f t="shared" si="14"/>
        <v>1.6205707877192999E-2</v>
      </c>
      <c r="E112" s="139">
        <f t="shared" si="14"/>
        <v>1.6383133738167764E-2</v>
      </c>
      <c r="F112" s="139">
        <f t="shared" si="14"/>
        <v>1.6612889040190065E-2</v>
      </c>
      <c r="G112" s="139">
        <f t="shared" si="14"/>
        <v>1.6811183515269366E-2</v>
      </c>
      <c r="H112" s="139">
        <f t="shared" si="14"/>
        <v>1.6903196453912344E-2</v>
      </c>
      <c r="I112" s="139">
        <f t="shared" si="14"/>
        <v>1.7017478353610997E-2</v>
      </c>
      <c r="J112" s="139">
        <f t="shared" si="14"/>
        <v>1.7042999649377718E-2</v>
      </c>
      <c r="K112" s="139">
        <f t="shared" si="14"/>
        <v>1.697282062180613E-2</v>
      </c>
      <c r="L112" s="139">
        <f t="shared" si="14"/>
        <v>1.7223165814947691E-2</v>
      </c>
      <c r="M112" s="139">
        <f t="shared" si="14"/>
        <v>1.7426644866015552E-2</v>
      </c>
      <c r="N112" s="139">
        <f t="shared" si="14"/>
        <v>1.7575775533811185E-2</v>
      </c>
      <c r="O112" s="139">
        <f t="shared" si="14"/>
        <v>1.7571361136084509E-2</v>
      </c>
      <c r="P112" s="139">
        <f t="shared" si="14"/>
        <v>1.769184499834409E-2</v>
      </c>
      <c r="Q112" s="139">
        <f t="shared" si="14"/>
        <v>1.7831536680211351E-2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0.99999999999999989</v>
      </c>
      <c r="D115" s="77">
        <f t="shared" si="15"/>
        <v>0.99999999999999989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1.0000000000000002</v>
      </c>
      <c r="I115" s="77">
        <f t="shared" si="15"/>
        <v>1</v>
      </c>
      <c r="J115" s="77">
        <f t="shared" si="15"/>
        <v>0.99999999999999989</v>
      </c>
      <c r="K115" s="77">
        <f t="shared" si="15"/>
        <v>0.99999999999999989</v>
      </c>
      <c r="L115" s="77">
        <f t="shared" si="15"/>
        <v>1</v>
      </c>
      <c r="M115" s="77">
        <f t="shared" si="15"/>
        <v>1</v>
      </c>
      <c r="N115" s="77">
        <f t="shared" si="15"/>
        <v>0.99999999999999989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2.5522599663153909E-3</v>
      </c>
      <c r="C116" s="146">
        <f t="shared" si="16"/>
        <v>2.5553767806191395E-3</v>
      </c>
      <c r="D116" s="146">
        <f t="shared" si="16"/>
        <v>2.5572071305587189E-3</v>
      </c>
      <c r="E116" s="146">
        <f t="shared" si="16"/>
        <v>2.5583995488468636E-3</v>
      </c>
      <c r="F116" s="146">
        <f t="shared" si="16"/>
        <v>2.559033831151664E-3</v>
      </c>
      <c r="G116" s="146">
        <f t="shared" si="16"/>
        <v>2.5581067460957374E-3</v>
      </c>
      <c r="H116" s="146">
        <f t="shared" si="16"/>
        <v>2.5533345333832121E-3</v>
      </c>
      <c r="I116" s="146">
        <f t="shared" si="16"/>
        <v>2.5576025207507493E-3</v>
      </c>
      <c r="J116" s="146">
        <f t="shared" si="16"/>
        <v>2.5554686548081929E-3</v>
      </c>
      <c r="K116" s="146">
        <f t="shared" si="16"/>
        <v>2.547675404690032E-3</v>
      </c>
      <c r="L116" s="146">
        <f t="shared" si="16"/>
        <v>2.5493873436904851E-3</v>
      </c>
      <c r="M116" s="146">
        <f t="shared" si="16"/>
        <v>2.5567438320414598E-3</v>
      </c>
      <c r="N116" s="146">
        <f t="shared" si="16"/>
        <v>2.5579374882339595E-3</v>
      </c>
      <c r="O116" s="146">
        <f t="shared" si="16"/>
        <v>2.5559014120897154E-3</v>
      </c>
      <c r="P116" s="146">
        <f t="shared" si="16"/>
        <v>2.5555220227596342E-3</v>
      </c>
      <c r="Q116" s="146">
        <f t="shared" si="16"/>
        <v>2.5586071038988536E-3</v>
      </c>
    </row>
    <row r="117" spans="1:17" x14ac:dyDescent="0.25">
      <c r="A117" s="76" t="s">
        <v>82</v>
      </c>
      <c r="B117" s="145">
        <f t="shared" ref="B117:Q117" si="17">IF(B$55=0,0,B$55/B$53)</f>
        <v>4.9048650534528433E-4</v>
      </c>
      <c r="C117" s="145">
        <f t="shared" si="17"/>
        <v>4.9108548639573688E-4</v>
      </c>
      <c r="D117" s="145">
        <f t="shared" si="17"/>
        <v>4.9143723815976595E-4</v>
      </c>
      <c r="E117" s="145">
        <f t="shared" si="17"/>
        <v>4.9166639392242688E-4</v>
      </c>
      <c r="F117" s="145">
        <f t="shared" si="17"/>
        <v>4.9178828860211242E-4</v>
      </c>
      <c r="G117" s="145">
        <f t="shared" si="17"/>
        <v>4.9161012387154634E-4</v>
      </c>
      <c r="H117" s="145">
        <f t="shared" si="17"/>
        <v>4.9069301277509831E-4</v>
      </c>
      <c r="I117" s="145">
        <f t="shared" si="17"/>
        <v>4.9151322319111648E-4</v>
      </c>
      <c r="J117" s="145">
        <f t="shared" si="17"/>
        <v>4.9110314253207436E-4</v>
      </c>
      <c r="K117" s="145">
        <f t="shared" si="17"/>
        <v>4.8960545653371063E-4</v>
      </c>
      <c r="L117" s="145">
        <f t="shared" si="17"/>
        <v>4.8993445239962875E-4</v>
      </c>
      <c r="M117" s="145">
        <f t="shared" si="17"/>
        <v>4.9134820268780855E-4</v>
      </c>
      <c r="N117" s="145">
        <f t="shared" si="17"/>
        <v>4.9157759634761451E-4</v>
      </c>
      <c r="O117" s="145">
        <f t="shared" si="17"/>
        <v>4.9118630867089658E-4</v>
      </c>
      <c r="P117" s="145">
        <f t="shared" si="17"/>
        <v>4.9111339864248442E-4</v>
      </c>
      <c r="Q117" s="145">
        <f t="shared" si="17"/>
        <v>4.9170628129809773E-4</v>
      </c>
    </row>
    <row r="118" spans="1:17" x14ac:dyDescent="0.25">
      <c r="A118" s="76" t="s">
        <v>81</v>
      </c>
      <c r="B118" s="145">
        <f t="shared" ref="B118:Q118" si="18">IF(B$56=0,0,B$56/B$53)</f>
        <v>6.8122162745114123E-2</v>
      </c>
      <c r="C118" s="145">
        <f t="shared" si="18"/>
        <v>6.8205353381666584E-2</v>
      </c>
      <c r="D118" s="145">
        <f t="shared" si="18"/>
        <v>6.8254207102725159E-2</v>
      </c>
      <c r="E118" s="145">
        <f t="shared" si="18"/>
        <v>6.8286033842070479E-2</v>
      </c>
      <c r="F118" s="145">
        <f t="shared" si="18"/>
        <v>6.8302963419371324E-2</v>
      </c>
      <c r="G118" s="145">
        <f t="shared" si="18"/>
        <v>6.827821866770406E-2</v>
      </c>
      <c r="H118" s="145">
        <f t="shared" si="18"/>
        <v>6.8150843927141339E-2</v>
      </c>
      <c r="I118" s="145">
        <f t="shared" si="18"/>
        <v>6.8264760430116256E-2</v>
      </c>
      <c r="J118" s="145">
        <f t="shared" si="18"/>
        <v>6.8207805588159254E-2</v>
      </c>
      <c r="K118" s="145">
        <f t="shared" si="18"/>
        <v>6.7999796584426217E-2</v>
      </c>
      <c r="L118" s="145">
        <f t="shared" si="18"/>
        <v>6.804548980875863E-2</v>
      </c>
      <c r="M118" s="145">
        <f t="shared" si="18"/>
        <v>6.824184123976107E-2</v>
      </c>
      <c r="N118" s="145">
        <f t="shared" si="18"/>
        <v>6.8273701019909774E-2</v>
      </c>
      <c r="O118" s="145">
        <f t="shared" si="18"/>
        <v>6.8219356277489165E-2</v>
      </c>
      <c r="P118" s="145">
        <f t="shared" si="18"/>
        <v>6.820923002780159E-2</v>
      </c>
      <c r="Q118" s="145">
        <f t="shared" si="18"/>
        <v>6.8291573677045594E-2</v>
      </c>
    </row>
    <row r="119" spans="1:17" x14ac:dyDescent="0.25">
      <c r="A119" s="76" t="s">
        <v>80</v>
      </c>
      <c r="B119" s="145">
        <f t="shared" ref="B119:Q119" si="19">IF(B$57=0,0,B$57/B$53)</f>
        <v>1.1700080037364046E-3</v>
      </c>
      <c r="C119" s="145">
        <f t="shared" si="19"/>
        <v>1.1714368149584795E-3</v>
      </c>
      <c r="D119" s="145">
        <f t="shared" si="19"/>
        <v>1.1722758846877358E-3</v>
      </c>
      <c r="E119" s="145">
        <f t="shared" si="19"/>
        <v>1.1728225135419249E-3</v>
      </c>
      <c r="F119" s="145">
        <f t="shared" si="19"/>
        <v>1.1731132814821106E-3</v>
      </c>
      <c r="G119" s="145">
        <f t="shared" si="19"/>
        <v>1.1726882867911937E-3</v>
      </c>
      <c r="H119" s="145">
        <f t="shared" si="19"/>
        <v>1.1705006071884329E-3</v>
      </c>
      <c r="I119" s="145">
        <f t="shared" si="19"/>
        <v>1.1724571396129508E-3</v>
      </c>
      <c r="J119" s="145">
        <f t="shared" si="19"/>
        <v>1.1714789319598649E-3</v>
      </c>
      <c r="K119" s="145">
        <f t="shared" si="19"/>
        <v>1.1679063472178378E-3</v>
      </c>
      <c r="L119" s="145">
        <f t="shared" si="19"/>
        <v>1.1686911349584363E-3</v>
      </c>
      <c r="M119" s="145">
        <f t="shared" si="19"/>
        <v>1.1720634992017451E-3</v>
      </c>
      <c r="N119" s="145">
        <f t="shared" si="19"/>
        <v>1.1726106955365183E-3</v>
      </c>
      <c r="O119" s="145">
        <f t="shared" si="19"/>
        <v>1.1716773167207077E-3</v>
      </c>
      <c r="P119" s="145">
        <f t="shared" si="19"/>
        <v>1.1715033969168687E-3</v>
      </c>
      <c r="Q119" s="145">
        <f t="shared" si="19"/>
        <v>1.1729176610093394E-3</v>
      </c>
    </row>
    <row r="120" spans="1:17" x14ac:dyDescent="0.25">
      <c r="A120" s="129" t="s">
        <v>79</v>
      </c>
      <c r="B120" s="144">
        <f t="shared" ref="B120:Q120" si="20">IF(B$58=0,0,B$58/B$53)</f>
        <v>2.6681057560593901E-3</v>
      </c>
      <c r="C120" s="144">
        <f t="shared" si="20"/>
        <v>2.6713640409888779E-3</v>
      </c>
      <c r="D120" s="144">
        <f t="shared" si="20"/>
        <v>2.6732774695869686E-3</v>
      </c>
      <c r="E120" s="144">
        <f t="shared" si="20"/>
        <v>2.6745240111385338E-3</v>
      </c>
      <c r="F120" s="144">
        <f t="shared" si="20"/>
        <v>2.6751870831965112E-3</v>
      </c>
      <c r="G120" s="144">
        <f t="shared" si="20"/>
        <v>2.6742179182185355E-3</v>
      </c>
      <c r="H120" s="144">
        <f t="shared" si="20"/>
        <v>2.669229097183231E-3</v>
      </c>
      <c r="I120" s="144">
        <f t="shared" si="20"/>
        <v>2.673690806339992E-3</v>
      </c>
      <c r="J120" s="144">
        <f t="shared" si="20"/>
        <v>2.6714600853009361E-3</v>
      </c>
      <c r="K120" s="144">
        <f t="shared" si="20"/>
        <v>2.6633131034993086E-3</v>
      </c>
      <c r="L120" s="144">
        <f t="shared" si="20"/>
        <v>2.6651027465455636E-3</v>
      </c>
      <c r="M120" s="144">
        <f t="shared" si="20"/>
        <v>2.6727931421841964E-3</v>
      </c>
      <c r="N120" s="144">
        <f t="shared" si="20"/>
        <v>2.6740409778279067E-3</v>
      </c>
      <c r="O120" s="144">
        <f t="shared" si="20"/>
        <v>2.671912485216716E-3</v>
      </c>
      <c r="P120" s="144">
        <f t="shared" si="20"/>
        <v>2.6715158755967394E-3</v>
      </c>
      <c r="Q120" s="144">
        <f t="shared" si="20"/>
        <v>2.6747409870093524E-3</v>
      </c>
    </row>
    <row r="121" spans="1:17" x14ac:dyDescent="0.25">
      <c r="A121" s="127" t="s">
        <v>115</v>
      </c>
      <c r="B121" s="143">
        <f t="shared" ref="B121:Q121" si="21">IF(B$63=0,0,B$63/B$53)</f>
        <v>0.12782605747343667</v>
      </c>
      <c r="C121" s="143">
        <f t="shared" si="21"/>
        <v>0.12681869410331989</v>
      </c>
      <c r="D121" s="143">
        <f t="shared" si="21"/>
        <v>0.12606379596145359</v>
      </c>
      <c r="E121" s="143">
        <f t="shared" si="21"/>
        <v>0.12575202161539373</v>
      </c>
      <c r="F121" s="143">
        <f t="shared" si="21"/>
        <v>0.1256191839293655</v>
      </c>
      <c r="G121" s="143">
        <f t="shared" si="21"/>
        <v>0.12586358242988221</v>
      </c>
      <c r="H121" s="143">
        <f t="shared" si="21"/>
        <v>0.12706329135484765</v>
      </c>
      <c r="I121" s="143">
        <f t="shared" si="21"/>
        <v>0.12579937110404843</v>
      </c>
      <c r="J121" s="143">
        <f t="shared" si="21"/>
        <v>0.12638108296786513</v>
      </c>
      <c r="K121" s="143">
        <f t="shared" si="21"/>
        <v>0.1288109654524513</v>
      </c>
      <c r="L121" s="143">
        <f t="shared" si="21"/>
        <v>0.12784706094290851</v>
      </c>
      <c r="M121" s="143">
        <f t="shared" si="21"/>
        <v>0.12649074658550674</v>
      </c>
      <c r="N121" s="143">
        <f t="shared" si="21"/>
        <v>0.12612881035531873</v>
      </c>
      <c r="O121" s="143">
        <f t="shared" si="21"/>
        <v>0.12683551137900606</v>
      </c>
      <c r="P121" s="143">
        <f t="shared" si="21"/>
        <v>0.12700468386308958</v>
      </c>
      <c r="Q121" s="143">
        <f t="shared" si="21"/>
        <v>0.12599545407684071</v>
      </c>
    </row>
    <row r="122" spans="1:17" x14ac:dyDescent="0.25">
      <c r="A122" s="127" t="s">
        <v>114</v>
      </c>
      <c r="B122" s="143">
        <f t="shared" ref="B122:Q122" si="22">IF(B$69=0,0,B$69/B$53)</f>
        <v>0.54023145442815368</v>
      </c>
      <c r="C122" s="143">
        <f t="shared" si="22"/>
        <v>0.54089118390192081</v>
      </c>
      <c r="D122" s="143">
        <f t="shared" si="22"/>
        <v>0.54127861019195678</v>
      </c>
      <c r="E122" s="143">
        <f t="shared" si="22"/>
        <v>0.54153100684222677</v>
      </c>
      <c r="F122" s="143">
        <f t="shared" si="22"/>
        <v>0.54166526403254212</v>
      </c>
      <c r="G122" s="143">
        <f t="shared" si="22"/>
        <v>0.54146902990484724</v>
      </c>
      <c r="H122" s="143">
        <f t="shared" si="22"/>
        <v>0.54045890576053635</v>
      </c>
      <c r="I122" s="143">
        <f t="shared" si="22"/>
        <v>0.54136230159539467</v>
      </c>
      <c r="J122" s="143">
        <f t="shared" si="22"/>
        <v>0.54091063071667889</v>
      </c>
      <c r="K122" s="143">
        <f t="shared" si="22"/>
        <v>0.5392610499915147</v>
      </c>
      <c r="L122" s="143">
        <f t="shared" si="22"/>
        <v>0.53962341248917789</v>
      </c>
      <c r="M122" s="143">
        <f t="shared" si="22"/>
        <v>0.54118054477733868</v>
      </c>
      <c r="N122" s="143">
        <f t="shared" si="22"/>
        <v>0.54143320345218904</v>
      </c>
      <c r="O122" s="143">
        <f t="shared" si="22"/>
        <v>0.54100223153269578</v>
      </c>
      <c r="P122" s="143">
        <f t="shared" si="22"/>
        <v>0.54092192699778496</v>
      </c>
      <c r="Q122" s="143">
        <f t="shared" si="22"/>
        <v>0.54157493957990299</v>
      </c>
    </row>
    <row r="123" spans="1:17" x14ac:dyDescent="0.25">
      <c r="A123" s="127" t="s">
        <v>113</v>
      </c>
      <c r="B123" s="143">
        <f t="shared" ref="B123:Q123" si="23">IF(B$70=0,0,B$70/B$53)</f>
        <v>0.16936356900735769</v>
      </c>
      <c r="C123" s="143">
        <f t="shared" si="23"/>
        <v>0.1695858403470685</v>
      </c>
      <c r="D123" s="143">
        <f t="shared" si="23"/>
        <v>0.16978130833530039</v>
      </c>
      <c r="E123" s="143">
        <f t="shared" si="23"/>
        <v>0.1698019075579133</v>
      </c>
      <c r="F123" s="143">
        <f t="shared" si="23"/>
        <v>0.16984930950177238</v>
      </c>
      <c r="G123" s="143">
        <f t="shared" si="23"/>
        <v>0.16978289889818485</v>
      </c>
      <c r="H123" s="143">
        <f t="shared" si="23"/>
        <v>0.1695013884860338</v>
      </c>
      <c r="I123" s="143">
        <f t="shared" si="23"/>
        <v>0.1697023691995167</v>
      </c>
      <c r="J123" s="143">
        <f t="shared" si="23"/>
        <v>0.16954376772903515</v>
      </c>
      <c r="K123" s="143">
        <f t="shared" si="23"/>
        <v>0.16897819611298148</v>
      </c>
      <c r="L123" s="143">
        <f t="shared" si="23"/>
        <v>0.1692336911061105</v>
      </c>
      <c r="M123" s="143">
        <f t="shared" si="23"/>
        <v>0.16973666217935948</v>
      </c>
      <c r="N123" s="143">
        <f t="shared" si="23"/>
        <v>0.1698209985502627</v>
      </c>
      <c r="O123" s="143">
        <f t="shared" si="23"/>
        <v>0.1696039390004094</v>
      </c>
      <c r="P123" s="143">
        <f t="shared" si="23"/>
        <v>0.16958320996725268</v>
      </c>
      <c r="Q123" s="143">
        <f t="shared" si="23"/>
        <v>0.16979200419132362</v>
      </c>
    </row>
    <row r="124" spans="1:17" x14ac:dyDescent="0.25">
      <c r="A124" s="142" t="s">
        <v>123</v>
      </c>
      <c r="B124" s="141">
        <f t="shared" ref="B124:Q124" si="24">IF(B$71=0,0,B$71/B$53)</f>
        <v>0.10213557878247669</v>
      </c>
      <c r="C124" s="141">
        <f t="shared" si="24"/>
        <v>0.10223088906395514</v>
      </c>
      <c r="D124" s="141">
        <f t="shared" si="24"/>
        <v>0.10217892318438584</v>
      </c>
      <c r="E124" s="141">
        <f t="shared" si="24"/>
        <v>0.10232234725939539</v>
      </c>
      <c r="F124" s="141">
        <f t="shared" si="24"/>
        <v>0.10233777978904772</v>
      </c>
      <c r="G124" s="141">
        <f t="shared" si="24"/>
        <v>0.10230991373517573</v>
      </c>
      <c r="H124" s="141">
        <f t="shared" si="24"/>
        <v>0.1020082780790163</v>
      </c>
      <c r="I124" s="141">
        <f t="shared" si="24"/>
        <v>0.10241868620820482</v>
      </c>
      <c r="J124" s="141">
        <f t="shared" si="24"/>
        <v>0.10236764526540736</v>
      </c>
      <c r="K124" s="141">
        <f t="shared" si="24"/>
        <v>0.1022242780153579</v>
      </c>
      <c r="L124" s="141">
        <f t="shared" si="24"/>
        <v>0.10186020856756857</v>
      </c>
      <c r="M124" s="141">
        <f t="shared" si="24"/>
        <v>0.10212927998353082</v>
      </c>
      <c r="N124" s="141">
        <f t="shared" si="24"/>
        <v>0.10216831056592213</v>
      </c>
      <c r="O124" s="141">
        <f t="shared" si="24"/>
        <v>0.10222608528262543</v>
      </c>
      <c r="P124" s="141">
        <f t="shared" si="24"/>
        <v>0.10220335802219317</v>
      </c>
      <c r="Q124" s="141">
        <f t="shared" si="24"/>
        <v>0.10231982680750526</v>
      </c>
    </row>
    <row r="125" spans="1:17" x14ac:dyDescent="0.25">
      <c r="A125" s="142" t="s">
        <v>122</v>
      </c>
      <c r="B125" s="141">
        <f t="shared" ref="B125:Q125" si="25">IF(B$76=0,0,B$76/B$53)</f>
        <v>6.7227990224881004E-2</v>
      </c>
      <c r="C125" s="141">
        <f t="shared" si="25"/>
        <v>6.7354951283113362E-2</v>
      </c>
      <c r="D125" s="141">
        <f t="shared" si="25"/>
        <v>6.7602385150914546E-2</v>
      </c>
      <c r="E125" s="141">
        <f t="shared" si="25"/>
        <v>6.7479560298517913E-2</v>
      </c>
      <c r="F125" s="141">
        <f t="shared" si="25"/>
        <v>6.7511529712724672E-2</v>
      </c>
      <c r="G125" s="141">
        <f t="shared" si="25"/>
        <v>6.7472985163009119E-2</v>
      </c>
      <c r="H125" s="141">
        <f t="shared" si="25"/>
        <v>6.7493110407017498E-2</v>
      </c>
      <c r="I125" s="141">
        <f t="shared" si="25"/>
        <v>6.7283682991311877E-2</v>
      </c>
      <c r="J125" s="141">
        <f t="shared" si="25"/>
        <v>6.7176122463627808E-2</v>
      </c>
      <c r="K125" s="141">
        <f t="shared" si="25"/>
        <v>6.6753918097623599E-2</v>
      </c>
      <c r="L125" s="141">
        <f t="shared" si="25"/>
        <v>6.7373482538541932E-2</v>
      </c>
      <c r="M125" s="141">
        <f t="shared" si="25"/>
        <v>6.7607382195828666E-2</v>
      </c>
      <c r="N125" s="141">
        <f t="shared" si="25"/>
        <v>6.765268798434057E-2</v>
      </c>
      <c r="O125" s="141">
        <f t="shared" si="25"/>
        <v>6.7377853717783986E-2</v>
      </c>
      <c r="P125" s="141">
        <f t="shared" si="25"/>
        <v>6.7379851945059493E-2</v>
      </c>
      <c r="Q125" s="141">
        <f t="shared" si="25"/>
        <v>6.7472177383818374E-2</v>
      </c>
    </row>
    <row r="126" spans="1:17" x14ac:dyDescent="0.25">
      <c r="A126" s="127" t="s">
        <v>112</v>
      </c>
      <c r="B126" s="143">
        <f t="shared" ref="B126:Q126" si="26">IF(B$77=0,0,B$77/B$53)</f>
        <v>8.7575896114481425E-2</v>
      </c>
      <c r="C126" s="143">
        <f t="shared" si="26"/>
        <v>8.7609665143061802E-2</v>
      </c>
      <c r="D126" s="143">
        <f t="shared" si="26"/>
        <v>8.7727880685570733E-2</v>
      </c>
      <c r="E126" s="143">
        <f t="shared" si="26"/>
        <v>8.7731617674945875E-2</v>
      </c>
      <c r="F126" s="143">
        <f t="shared" si="26"/>
        <v>8.7664156632516213E-2</v>
      </c>
      <c r="G126" s="143">
        <f t="shared" si="26"/>
        <v>8.770964702440455E-2</v>
      </c>
      <c r="H126" s="143">
        <f t="shared" si="26"/>
        <v>8.794181322091095E-2</v>
      </c>
      <c r="I126" s="143">
        <f t="shared" si="26"/>
        <v>8.7975933981029208E-2</v>
      </c>
      <c r="J126" s="143">
        <f t="shared" si="26"/>
        <v>8.8067202183660417E-2</v>
      </c>
      <c r="K126" s="143">
        <f t="shared" si="26"/>
        <v>8.8081491546685278E-2</v>
      </c>
      <c r="L126" s="143">
        <f t="shared" si="26"/>
        <v>8.8377229975450361E-2</v>
      </c>
      <c r="M126" s="143">
        <f t="shared" si="26"/>
        <v>8.7457256541918937E-2</v>
      </c>
      <c r="N126" s="143">
        <f t="shared" si="26"/>
        <v>8.7447119864373701E-2</v>
      </c>
      <c r="O126" s="143">
        <f t="shared" si="26"/>
        <v>8.7448284287701711E-2</v>
      </c>
      <c r="P126" s="143">
        <f t="shared" si="26"/>
        <v>8.7391294450155477E-2</v>
      </c>
      <c r="Q126" s="143">
        <f t="shared" si="26"/>
        <v>8.7448056441671515E-2</v>
      </c>
    </row>
    <row r="127" spans="1:17" x14ac:dyDescent="0.25">
      <c r="A127" s="142" t="s">
        <v>121</v>
      </c>
      <c r="B127" s="141">
        <f t="shared" ref="B127:Q127" si="27">IF(B$78=0,0,B$78/B$53)</f>
        <v>3.3387317434065429E-2</v>
      </c>
      <c r="C127" s="141">
        <f t="shared" si="27"/>
        <v>3.3841911267232863E-2</v>
      </c>
      <c r="D127" s="141">
        <f t="shared" si="27"/>
        <v>3.4244008142880693E-2</v>
      </c>
      <c r="E127" s="141">
        <f t="shared" si="27"/>
        <v>3.4698557192506203E-2</v>
      </c>
      <c r="F127" s="141">
        <f t="shared" si="27"/>
        <v>3.5058758209136343E-2</v>
      </c>
      <c r="G127" s="141">
        <f t="shared" si="27"/>
        <v>3.543412297721911E-2</v>
      </c>
      <c r="H127" s="141">
        <f t="shared" si="27"/>
        <v>3.5849875762867606E-2</v>
      </c>
      <c r="I127" s="141">
        <f t="shared" si="27"/>
        <v>3.6249917453794779E-2</v>
      </c>
      <c r="J127" s="141">
        <f t="shared" si="27"/>
        <v>3.6501207765730008E-2</v>
      </c>
      <c r="K127" s="141">
        <f t="shared" si="27"/>
        <v>3.6756771106309823E-2</v>
      </c>
      <c r="L127" s="141">
        <f t="shared" si="27"/>
        <v>3.6836693574751764E-2</v>
      </c>
      <c r="M127" s="141">
        <f t="shared" si="27"/>
        <v>3.6117301647183957E-2</v>
      </c>
      <c r="N127" s="141">
        <f t="shared" si="27"/>
        <v>3.6303169360059041E-2</v>
      </c>
      <c r="O127" s="141">
        <f t="shared" si="27"/>
        <v>3.6547515020414388E-2</v>
      </c>
      <c r="P127" s="141">
        <f t="shared" si="27"/>
        <v>3.6705250949482571E-2</v>
      </c>
      <c r="Q127" s="141">
        <f t="shared" si="27"/>
        <v>3.6910612043685898E-2</v>
      </c>
    </row>
    <row r="128" spans="1:17" x14ac:dyDescent="0.25">
      <c r="A128" s="142" t="s">
        <v>120</v>
      </c>
      <c r="B128" s="141">
        <f t="shared" ref="B128:Q128" si="28">IF(B$82=0,0,B$82/B$53)</f>
        <v>2.7482434495095558E-2</v>
      </c>
      <c r="C128" s="141">
        <f t="shared" si="28"/>
        <v>2.6670028733760127E-2</v>
      </c>
      <c r="D128" s="141">
        <f t="shared" si="28"/>
        <v>2.5940002998874848E-2</v>
      </c>
      <c r="E128" s="141">
        <f t="shared" si="28"/>
        <v>2.5220706983688959E-2</v>
      </c>
      <c r="F128" s="141">
        <f t="shared" si="28"/>
        <v>2.4494509579394697E-2</v>
      </c>
      <c r="G128" s="141">
        <f t="shared" si="28"/>
        <v>2.3872843619943629E-2</v>
      </c>
      <c r="H128" s="141">
        <f t="shared" si="28"/>
        <v>2.3470040806051862E-2</v>
      </c>
      <c r="I128" s="141">
        <f t="shared" si="28"/>
        <v>2.3042282436599639E-2</v>
      </c>
      <c r="J128" s="141">
        <f t="shared" si="28"/>
        <v>2.2717811267385129E-2</v>
      </c>
      <c r="K128" s="141">
        <f t="shared" si="28"/>
        <v>2.2428197721062304E-2</v>
      </c>
      <c r="L128" s="141">
        <f t="shared" si="28"/>
        <v>2.2177182549170407E-2</v>
      </c>
      <c r="M128" s="141">
        <f t="shared" si="28"/>
        <v>2.1762298386626799E-2</v>
      </c>
      <c r="N128" s="141">
        <f t="shared" si="28"/>
        <v>2.1404817031256851E-2</v>
      </c>
      <c r="O128" s="141">
        <f t="shared" si="28"/>
        <v>2.1111314480918793E-2</v>
      </c>
      <c r="P128" s="141">
        <f t="shared" si="28"/>
        <v>2.0759860506677077E-2</v>
      </c>
      <c r="Q128" s="141">
        <f t="shared" si="28"/>
        <v>2.0436325964400009E-2</v>
      </c>
    </row>
    <row r="129" spans="1:17" x14ac:dyDescent="0.25">
      <c r="A129" s="140" t="s">
        <v>119</v>
      </c>
      <c r="B129" s="139">
        <f t="shared" ref="B129:Q129" si="29">IF(B$93=0,0,B$93/B$53)</f>
        <v>2.670614418532043E-2</v>
      </c>
      <c r="C129" s="139">
        <f t="shared" si="29"/>
        <v>2.7097725142068804E-2</v>
      </c>
      <c r="D129" s="139">
        <f t="shared" si="29"/>
        <v>2.7543869543815196E-2</v>
      </c>
      <c r="E129" s="139">
        <f t="shared" si="29"/>
        <v>2.7812353498750723E-2</v>
      </c>
      <c r="F129" s="139">
        <f t="shared" si="29"/>
        <v>2.8110888843985164E-2</v>
      </c>
      <c r="G129" s="139">
        <f t="shared" si="29"/>
        <v>2.8402680427241804E-2</v>
      </c>
      <c r="H129" s="139">
        <f t="shared" si="29"/>
        <v>2.8621896651991486E-2</v>
      </c>
      <c r="I129" s="139">
        <f t="shared" si="29"/>
        <v>2.8683734090634787E-2</v>
      </c>
      <c r="J129" s="139">
        <f t="shared" si="29"/>
        <v>2.8848183150545288E-2</v>
      </c>
      <c r="K129" s="139">
        <f t="shared" si="29"/>
        <v>2.8896522719313152E-2</v>
      </c>
      <c r="L129" s="139">
        <f t="shared" si="29"/>
        <v>2.93633538515282E-2</v>
      </c>
      <c r="M129" s="139">
        <f t="shared" si="29"/>
        <v>2.9577656508108192E-2</v>
      </c>
      <c r="N129" s="139">
        <f t="shared" si="29"/>
        <v>2.9739133473057813E-2</v>
      </c>
      <c r="O129" s="139">
        <f t="shared" si="29"/>
        <v>2.9789454786368522E-2</v>
      </c>
      <c r="P129" s="139">
        <f t="shared" si="29"/>
        <v>2.9926182993995822E-2</v>
      </c>
      <c r="Q129" s="139">
        <f t="shared" si="29"/>
        <v>3.0101118433585615E-2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0.5212265544299326</v>
      </c>
      <c r="C134" s="170">
        <f>IF(C$5=0,0,C$5/ISI_fec!C$5)</f>
        <v>0.52046560256371976</v>
      </c>
      <c r="D134" s="170">
        <f>IF(D$5=0,0,D$5/ISI_fec!D$5)</f>
        <v>0.51962780271648779</v>
      </c>
      <c r="E134" s="170">
        <f>IF(E$5=0,0,E$5/ISI_fec!E$5)</f>
        <v>0.52272140418908419</v>
      </c>
      <c r="F134" s="170">
        <f>IF(F$5=0,0,F$5/ISI_fec!F$5)</f>
        <v>0.52089630346518012</v>
      </c>
      <c r="G134" s="170">
        <f>IF(G$5=0,0,G$5/ISI_fec!G$5)</f>
        <v>0.53217127628039318</v>
      </c>
      <c r="H134" s="170">
        <f>IF(H$5=0,0,H$5/ISI_fec!H$5)</f>
        <v>0.53435626536357117</v>
      </c>
      <c r="I134" s="170">
        <f>IF(I$5=0,0,I$5/ISI_fec!I$5)</f>
        <v>0.53102685449993547</v>
      </c>
      <c r="J134" s="170">
        <f>IF(J$5=0,0,J$5/ISI_fec!J$5)</f>
        <v>0.53371686694258424</v>
      </c>
      <c r="K134" s="170">
        <f>IF(K$5=0,0,K$5/ISI_fec!K$5)</f>
        <v>0.53846381481949601</v>
      </c>
      <c r="L134" s="170">
        <f>IF(L$5=0,0,L$5/ISI_fec!L$5)</f>
        <v>0.53884754087559505</v>
      </c>
      <c r="M134" s="170">
        <f>IF(M$5=0,0,M$5/ISI_fec!M$5)</f>
        <v>0.54886689234533326</v>
      </c>
      <c r="N134" s="170">
        <f>IF(N$5=0,0,N$5/ISI_fec!N$5)</f>
        <v>0.54692548106049277</v>
      </c>
      <c r="O134" s="170">
        <f>IF(O$5=0,0,O$5/ISI_fec!O$5)</f>
        <v>0.54842510083822871</v>
      </c>
      <c r="P134" s="170">
        <f>IF(P$5=0,0,P$5/ISI_fec!P$5)</f>
        <v>0.54727151640160154</v>
      </c>
      <c r="Q134" s="170">
        <f>IF(Q$5=0,0,Q$5/ISI_fec!Q$5)</f>
        <v>0.56506677650473291</v>
      </c>
    </row>
    <row r="135" spans="1:17" x14ac:dyDescent="0.25">
      <c r="A135" s="132" t="s">
        <v>83</v>
      </c>
      <c r="B135" s="169">
        <f>IF(B$6=0,0,B$6/ISI_fec!B$6)</f>
        <v>0.47071198186876367</v>
      </c>
      <c r="C135" s="169">
        <f>IF(C$6=0,0,C$6/ISI_fec!C$6)</f>
        <v>0.47203675028413528</v>
      </c>
      <c r="D135" s="169">
        <f>IF(D$6=0,0,D$6/ISI_fec!D$6)</f>
        <v>0.47203675028413528</v>
      </c>
      <c r="E135" s="169">
        <f>IF(E$6=0,0,E$6/ISI_fec!E$6)</f>
        <v>0.47563341866149289</v>
      </c>
      <c r="F135" s="169">
        <f>IF(F$6=0,0,F$6/ISI_fec!F$6)</f>
        <v>0.475633418661493</v>
      </c>
      <c r="G135" s="169">
        <f>IF(G$6=0,0,G$6/ISI_fec!G$6)</f>
        <v>0.4865007637885756</v>
      </c>
      <c r="H135" s="169">
        <f>IF(H$6=0,0,H$6/ISI_fec!H$6)</f>
        <v>0.4865007637885756</v>
      </c>
      <c r="I135" s="169">
        <f>IF(I$6=0,0,I$6/ISI_fec!I$6)</f>
        <v>0.48650076378857554</v>
      </c>
      <c r="J135" s="169">
        <f>IF(J$6=0,0,J$6/ISI_fec!J$6)</f>
        <v>0.48650076378857554</v>
      </c>
      <c r="K135" s="169">
        <f>IF(K$6=0,0,K$6/ISI_fec!K$6)</f>
        <v>0.48650076378857554</v>
      </c>
      <c r="L135" s="169">
        <f>IF(L$6=0,0,L$6/ISI_fec!L$6)</f>
        <v>0.48650076378857549</v>
      </c>
      <c r="M135" s="169">
        <f>IF(M$6=0,0,M$6/ISI_fec!M$6)</f>
        <v>0.49920478948028557</v>
      </c>
      <c r="N135" s="169">
        <f>IF(N$6=0,0,N$6/ISI_fec!N$6)</f>
        <v>0.49920478948028563</v>
      </c>
      <c r="O135" s="169">
        <f>IF(O$6=0,0,O$6/ISI_fec!O$6)</f>
        <v>0.49920478948028552</v>
      </c>
      <c r="P135" s="169">
        <f>IF(P$6=0,0,P$6/ISI_fec!P$6)</f>
        <v>0.49920478948028552</v>
      </c>
      <c r="Q135" s="169">
        <f>IF(Q$6=0,0,Q$6/ISI_fec!Q$6)</f>
        <v>0.51711124898012839</v>
      </c>
    </row>
    <row r="136" spans="1:17" x14ac:dyDescent="0.25">
      <c r="A136" s="76" t="s">
        <v>82</v>
      </c>
      <c r="B136" s="168">
        <f>IF(B$7=0,0,B$7/ISI_fec!B$7)</f>
        <v>0.12232840775084011</v>
      </c>
      <c r="C136" s="168">
        <f>IF(C$7=0,0,C$7/ISI_fec!C$7)</f>
        <v>0.12267268794155807</v>
      </c>
      <c r="D136" s="168">
        <f>IF(D$7=0,0,D$7/ISI_fec!D$7)</f>
        <v>0.12267268794155808</v>
      </c>
      <c r="E136" s="168">
        <f>IF(E$7=0,0,E$7/ISI_fec!E$7)</f>
        <v>0.12360738842244076</v>
      </c>
      <c r="F136" s="168">
        <f>IF(F$7=0,0,F$7/ISI_fec!F$7)</f>
        <v>0.12360738842244073</v>
      </c>
      <c r="G136" s="168">
        <f>IF(G$7=0,0,G$7/ISI_fec!G$7)</f>
        <v>0.12643158894650028</v>
      </c>
      <c r="H136" s="168">
        <f>IF(H$7=0,0,H$7/ISI_fec!H$7)</f>
        <v>0.12643158894650028</v>
      </c>
      <c r="I136" s="168">
        <f>IF(I$7=0,0,I$7/ISI_fec!I$7)</f>
        <v>0.12643158894650028</v>
      </c>
      <c r="J136" s="168">
        <f>IF(J$7=0,0,J$7/ISI_fec!J$7)</f>
        <v>0.12643158894650031</v>
      </c>
      <c r="K136" s="168">
        <f>IF(K$7=0,0,K$7/ISI_fec!K$7)</f>
        <v>0.12643158894650028</v>
      </c>
      <c r="L136" s="168">
        <f>IF(L$7=0,0,L$7/ISI_fec!L$7)</f>
        <v>0.12643158894650031</v>
      </c>
      <c r="M136" s="168">
        <f>IF(M$7=0,0,M$7/ISI_fec!M$7)</f>
        <v>0.12973310514908962</v>
      </c>
      <c r="N136" s="168">
        <f>IF(N$7=0,0,N$7/ISI_fec!N$7)</f>
        <v>0.12973310514908962</v>
      </c>
      <c r="O136" s="168">
        <f>IF(O$7=0,0,O$7/ISI_fec!O$7)</f>
        <v>0.12973310514908959</v>
      </c>
      <c r="P136" s="168">
        <f>IF(P$7=0,0,P$7/ISI_fec!P$7)</f>
        <v>0.12973310514908962</v>
      </c>
      <c r="Q136" s="168">
        <f>IF(Q$7=0,0,Q$7/ISI_fec!Q$7)</f>
        <v>0.13438662739505908</v>
      </c>
    </row>
    <row r="137" spans="1:17" x14ac:dyDescent="0.25">
      <c r="A137" s="76" t="s">
        <v>81</v>
      </c>
      <c r="B137" s="168">
        <f>IF(B$8=0,0,B$8/ISI_fec!B$8)</f>
        <v>0.6737495990314496</v>
      </c>
      <c r="C137" s="168">
        <f>IF(C$8=0,0,C$8/ISI_fec!C$8)</f>
        <v>0.67564579505586908</v>
      </c>
      <c r="D137" s="168">
        <f>IF(D$8=0,0,D$8/ISI_fec!D$8)</f>
        <v>0.67564579505586908</v>
      </c>
      <c r="E137" s="168">
        <f>IF(E$8=0,0,E$8/ISI_fec!E$8)</f>
        <v>0.68079385580306606</v>
      </c>
      <c r="F137" s="168">
        <f>IF(F$8=0,0,F$8/ISI_fec!F$8)</f>
        <v>0.68079385580306617</v>
      </c>
      <c r="G137" s="168">
        <f>IF(G$8=0,0,G$8/ISI_fec!G$8)</f>
        <v>0.69634873798991814</v>
      </c>
      <c r="H137" s="168">
        <f>IF(H$8=0,0,H$8/ISI_fec!H$8)</f>
        <v>0.69634873798991814</v>
      </c>
      <c r="I137" s="168">
        <f>IF(I$8=0,0,I$8/ISI_fec!I$8)</f>
        <v>0.69634873798991803</v>
      </c>
      <c r="J137" s="168">
        <f>IF(J$8=0,0,J$8/ISI_fec!J$8)</f>
        <v>0.69634873798991825</v>
      </c>
      <c r="K137" s="168">
        <f>IF(K$8=0,0,K$8/ISI_fec!K$8)</f>
        <v>0.69634873798991814</v>
      </c>
      <c r="L137" s="168">
        <f>IF(L$8=0,0,L$8/ISI_fec!L$8)</f>
        <v>0.69634873798991803</v>
      </c>
      <c r="M137" s="168">
        <f>IF(M$8=0,0,M$8/ISI_fec!M$8)</f>
        <v>0.71453253731003241</v>
      </c>
      <c r="N137" s="168">
        <f>IF(N$8=0,0,N$8/ISI_fec!N$8)</f>
        <v>0.71453253731003241</v>
      </c>
      <c r="O137" s="168">
        <f>IF(O$8=0,0,O$8/ISI_fec!O$8)</f>
        <v>0.71453253731003241</v>
      </c>
      <c r="P137" s="168">
        <f>IF(P$8=0,0,P$8/ISI_fec!P$8)</f>
        <v>0.71453253731003241</v>
      </c>
      <c r="Q137" s="168">
        <f>IF(Q$8=0,0,Q$8/ISI_fec!Q$8)</f>
        <v>0.74016279609417268</v>
      </c>
    </row>
    <row r="138" spans="1:17" x14ac:dyDescent="0.25">
      <c r="A138" s="76" t="s">
        <v>80</v>
      </c>
      <c r="B138" s="168">
        <f>IF(B$9=0,0,B$9/ISI_fec!B$9)</f>
        <v>0.46693547336066127</v>
      </c>
      <c r="C138" s="168">
        <f>IF(C$9=0,0,C$9/ISI_fec!C$9)</f>
        <v>0.46824961319765662</v>
      </c>
      <c r="D138" s="168">
        <f>IF(D$9=0,0,D$9/ISI_fec!D$9)</f>
        <v>0.46824961319765662</v>
      </c>
      <c r="E138" s="168">
        <f>IF(E$9=0,0,E$9/ISI_fec!E$9)</f>
        <v>0.47181742560947465</v>
      </c>
      <c r="F138" s="168">
        <f>IF(F$9=0,0,F$9/ISI_fec!F$9)</f>
        <v>0.47181742560947465</v>
      </c>
      <c r="G138" s="168">
        <f>IF(G$9=0,0,G$9/ISI_fec!G$9)</f>
        <v>0.48259758234341288</v>
      </c>
      <c r="H138" s="168">
        <f>IF(H$9=0,0,H$9/ISI_fec!H$9)</f>
        <v>0.48259758234341299</v>
      </c>
      <c r="I138" s="168">
        <f>IF(I$9=0,0,I$9/ISI_fec!I$9)</f>
        <v>0.48259758234341305</v>
      </c>
      <c r="J138" s="168">
        <f>IF(J$9=0,0,J$9/ISI_fec!J$9)</f>
        <v>0.48259758234341299</v>
      </c>
      <c r="K138" s="168">
        <f>IF(K$9=0,0,K$9/ISI_fec!K$9)</f>
        <v>0.48259758234341293</v>
      </c>
      <c r="L138" s="168">
        <f>IF(L$9=0,0,L$9/ISI_fec!L$9)</f>
        <v>0.48259758234341299</v>
      </c>
      <c r="M138" s="168">
        <f>IF(M$9=0,0,M$9/ISI_fec!M$9)</f>
        <v>0.49519968400735248</v>
      </c>
      <c r="N138" s="168">
        <f>IF(N$9=0,0,N$9/ISI_fec!N$9)</f>
        <v>0.49519968400735248</v>
      </c>
      <c r="O138" s="168">
        <f>IF(O$9=0,0,O$9/ISI_fec!O$9)</f>
        <v>0.49519968400735248</v>
      </c>
      <c r="P138" s="168">
        <f>IF(P$9=0,0,P$9/ISI_fec!P$9)</f>
        <v>0.49519968400735237</v>
      </c>
      <c r="Q138" s="168">
        <f>IF(Q$9=0,0,Q$9/ISI_fec!Q$9)</f>
        <v>0.51296248050464599</v>
      </c>
    </row>
    <row r="139" spans="1:17" x14ac:dyDescent="0.25">
      <c r="A139" s="129" t="s">
        <v>79</v>
      </c>
      <c r="B139" s="167">
        <f>IF(B$10=0,0,B$10/ISI_fec!B$10)</f>
        <v>0.73797647357245932</v>
      </c>
      <c r="C139" s="167">
        <f>IF(C$10=0,0,C$10/ISI_fec!C$10)</f>
        <v>0.74005342925052542</v>
      </c>
      <c r="D139" s="167">
        <f>IF(D$10=0,0,D$10/ISI_fec!D$10)</f>
        <v>0.74005342925052553</v>
      </c>
      <c r="E139" s="167">
        <f>IF(E$10=0,0,E$10/ISI_fec!E$10)</f>
        <v>0.74569224183225413</v>
      </c>
      <c r="F139" s="167">
        <f>IF(F$10=0,0,F$10/ISI_fec!F$10)</f>
        <v>0.74569224183225402</v>
      </c>
      <c r="G139" s="167">
        <f>IF(G$10=0,0,G$10/ISI_fec!G$10)</f>
        <v>0.76272993227331731</v>
      </c>
      <c r="H139" s="167">
        <f>IF(H$10=0,0,H$10/ISI_fec!H$10)</f>
        <v>0.7627299322733172</v>
      </c>
      <c r="I139" s="167">
        <f>IF(I$10=0,0,I$10/ISI_fec!I$10)</f>
        <v>0.7627299322733172</v>
      </c>
      <c r="J139" s="167">
        <f>IF(J$10=0,0,J$10/ISI_fec!J$10)</f>
        <v>0.76272993227331742</v>
      </c>
      <c r="K139" s="167">
        <f>IF(K$10=0,0,K$10/ISI_fec!K$10)</f>
        <v>0.7627299322733172</v>
      </c>
      <c r="L139" s="167">
        <f>IF(L$10=0,0,L$10/ISI_fec!L$10)</f>
        <v>0.76272993227331709</v>
      </c>
      <c r="M139" s="167">
        <f>IF(M$10=0,0,M$10/ISI_fec!M$10)</f>
        <v>0.78264714798327528</v>
      </c>
      <c r="N139" s="167">
        <f>IF(N$10=0,0,N$10/ISI_fec!N$10)</f>
        <v>0.7826471479832755</v>
      </c>
      <c r="O139" s="167">
        <f>IF(O$10=0,0,O$10/ISI_fec!O$10)</f>
        <v>0.7826471479832755</v>
      </c>
      <c r="P139" s="167">
        <f>IF(P$10=0,0,P$10/ISI_fec!P$10)</f>
        <v>0.78264714798327528</v>
      </c>
      <c r="Q139" s="167">
        <f>IF(Q$10=0,0,Q$10/ISI_fec!Q$10)</f>
        <v>0.81072067562835315</v>
      </c>
    </row>
    <row r="140" spans="1:17" x14ac:dyDescent="0.25">
      <c r="A140" s="127" t="s">
        <v>117</v>
      </c>
      <c r="B140" s="166">
        <f>IF(B$15=0,0,B$15/ISI_fec!B$15)</f>
        <v>0.45304897137145161</v>
      </c>
      <c r="C140" s="166">
        <f>IF(C$15=0,0,C$15/ISI_fec!C$15)</f>
        <v>0.44244007023008736</v>
      </c>
      <c r="D140" s="166">
        <f>IF(D$15=0,0,D$15/ISI_fec!D$15)</f>
        <v>0.43386135468401998</v>
      </c>
      <c r="E140" s="166">
        <f>IF(E$15=0,0,E$15/ISI_fec!E$15)</f>
        <v>0.42769141482198164</v>
      </c>
      <c r="F140" s="166">
        <f>IF(F$15=0,0,F$15/ISI_fec!F$15)</f>
        <v>0.41710710356586211</v>
      </c>
      <c r="G140" s="166">
        <f>IF(G$15=0,0,G$15/ISI_fec!G$15)</f>
        <v>0.43222388368736792</v>
      </c>
      <c r="H140" s="166">
        <f>IF(H$15=0,0,H$15/ISI_fec!H$15)</f>
        <v>0.44194518555620116</v>
      </c>
      <c r="I140" s="166">
        <f>IF(I$15=0,0,I$15/ISI_fec!I$15)</f>
        <v>0.42103480851035618</v>
      </c>
      <c r="J140" s="166">
        <f>IF(J$15=0,0,J$15/ISI_fec!J$15)</f>
        <v>0.43082134345636097</v>
      </c>
      <c r="K140" s="166">
        <f>IF(K$15=0,0,K$15/ISI_fec!K$15)</f>
        <v>0.45572251723283769</v>
      </c>
      <c r="L140" s="166">
        <f>IF(L$15=0,0,L$15/ISI_fec!L$15)</f>
        <v>0.45605478677549238</v>
      </c>
      <c r="M140" s="166">
        <f>IF(M$15=0,0,M$15/ISI_fec!M$15)</f>
        <v>0.4482893322750629</v>
      </c>
      <c r="N140" s="166">
        <f>IF(N$15=0,0,N$15/ISI_fec!N$15)</f>
        <v>0.44275679853632655</v>
      </c>
      <c r="O140" s="166">
        <f>IF(O$15=0,0,O$15/ISI_fec!O$15)</f>
        <v>0.45085958671561371</v>
      </c>
      <c r="P140" s="166">
        <f>IF(P$15=0,0,P$15/ISI_fec!P$15)</f>
        <v>0.44864407809536866</v>
      </c>
      <c r="Q140" s="166">
        <f>IF(Q$15=0,0,Q$15/ISI_fec!Q$15)</f>
        <v>0.45301581390414236</v>
      </c>
    </row>
    <row r="141" spans="1:17" x14ac:dyDescent="0.25">
      <c r="A141" s="127" t="s">
        <v>116</v>
      </c>
      <c r="B141" s="166">
        <f>IF(B$21=0,0,B$21/ISI_fec!B$21)</f>
        <v>0.52873832978827562</v>
      </c>
      <c r="C141" s="166">
        <f>IF(C$21=0,0,C$21/ISI_fec!C$21)</f>
        <v>0.52876761891322355</v>
      </c>
      <c r="D141" s="166">
        <f>IF(D$21=0,0,D$21/ISI_fec!D$21)</f>
        <v>0.52872198559572781</v>
      </c>
      <c r="E141" s="166">
        <f>IF(E$21=0,0,E$21/ISI_fec!E$21)</f>
        <v>0.5328931347098439</v>
      </c>
      <c r="F141" s="166">
        <f>IF(F$21=0,0,F$21/ISI_fec!F$21)</f>
        <v>0.53183209322679492</v>
      </c>
      <c r="G141" s="166">
        <f>IF(G$21=0,0,G$21/ISI_fec!G$21)</f>
        <v>0.54229789446212595</v>
      </c>
      <c r="H141" s="166">
        <f>IF(H$21=0,0,H$21/ISI_fec!H$21)</f>
        <v>0.54394903735313938</v>
      </c>
      <c r="I141" s="166">
        <f>IF(I$21=0,0,I$21/ISI_fec!I$21)</f>
        <v>0.54227930553973303</v>
      </c>
      <c r="J141" s="166">
        <f>IF(J$21=0,0,J$21/ISI_fec!J$21)</f>
        <v>0.54464243680880875</v>
      </c>
      <c r="K141" s="166">
        <f>IF(K$21=0,0,K$21/ISI_fec!K$21)</f>
        <v>0.54776511066694056</v>
      </c>
      <c r="L141" s="166">
        <f>IF(L$21=0,0,L$21/ISI_fec!L$21)</f>
        <v>0.54808421597648727</v>
      </c>
      <c r="M141" s="166">
        <f>IF(M$21=0,0,M$21/ISI_fec!M$21)</f>
        <v>0.55952169134228746</v>
      </c>
      <c r="N141" s="166">
        <f>IF(N$21=0,0,N$21/ISI_fec!N$21)</f>
        <v>0.55757916013968334</v>
      </c>
      <c r="O141" s="166">
        <f>IF(O$21=0,0,O$21/ISI_fec!O$21)</f>
        <v>0.55857210245357103</v>
      </c>
      <c r="P141" s="166">
        <f>IF(P$21=0,0,P$21/ISI_fec!P$21)</f>
        <v>0.55727460419114672</v>
      </c>
      <c r="Q141" s="166">
        <f>IF(Q$21=0,0,Q$21/ISI_fec!Q$21)</f>
        <v>0.57632911647682206</v>
      </c>
    </row>
    <row r="142" spans="1:17" x14ac:dyDescent="0.25">
      <c r="A142" s="127" t="s">
        <v>113</v>
      </c>
      <c r="B142" s="166">
        <f>IF(B$27=0,0,B$27/ISI_fec!B$27)</f>
        <v>0.52226962537552379</v>
      </c>
      <c r="C142" s="166">
        <f>IF(C$27=0,0,C$27/ISI_fec!C$27)</f>
        <v>0.52378720082603381</v>
      </c>
      <c r="D142" s="166">
        <f>IF(D$27=0,0,D$27/ISI_fec!D$27)</f>
        <v>0.52401558955580141</v>
      </c>
      <c r="E142" s="166">
        <f>IF(E$27=0,0,E$27/ISI_fec!E$27)</f>
        <v>0.52782624730403227</v>
      </c>
      <c r="F142" s="166">
        <f>IF(F$27=0,0,F$27/ISI_fec!F$27)</f>
        <v>0.52784273184159558</v>
      </c>
      <c r="G142" s="166">
        <f>IF(G$27=0,0,G$27/ISI_fec!G$27)</f>
        <v>0.53988745286407769</v>
      </c>
      <c r="H142" s="166">
        <f>IF(H$27=0,0,H$27/ISI_fec!H$27)</f>
        <v>0.53999966952082723</v>
      </c>
      <c r="I142" s="166">
        <f>IF(I$27=0,0,I$27/ISI_fec!I$27)</f>
        <v>0.539737765997789</v>
      </c>
      <c r="J142" s="166">
        <f>IF(J$27=0,0,J$27/ISI_fec!J$27)</f>
        <v>0.53968360490355527</v>
      </c>
      <c r="K142" s="166">
        <f>IF(K$27=0,0,K$27/ISI_fec!K$27)</f>
        <v>0.53952867066035104</v>
      </c>
      <c r="L142" s="166">
        <f>IF(L$27=0,0,L$27/ISI_fec!L$27)</f>
        <v>0.53998159121120759</v>
      </c>
      <c r="M142" s="166">
        <f>IF(M$27=0,0,M$27/ISI_fec!M$27)</f>
        <v>0.5541299331815247</v>
      </c>
      <c r="N142" s="166">
        <f>IF(N$27=0,0,N$27/ISI_fec!N$27)</f>
        <v>0.55414654942833097</v>
      </c>
      <c r="O142" s="166">
        <f>IF(O$27=0,0,O$27/ISI_fec!O$27)</f>
        <v>0.55387913642440323</v>
      </c>
      <c r="P142" s="166">
        <f>IF(P$27=0,0,P$27/ISI_fec!P$27)</f>
        <v>0.55389365928128387</v>
      </c>
      <c r="Q142" s="166">
        <f>IF(Q$27=0,0,Q$27/ISI_fec!Q$27)</f>
        <v>0.57377555952013104</v>
      </c>
    </row>
    <row r="143" spans="1:17" x14ac:dyDescent="0.25">
      <c r="A143" s="72" t="s">
        <v>112</v>
      </c>
      <c r="B143" s="165">
        <f>IF(B$34=0,0,B$34/ISI_fec!B$34)</f>
        <v>0.48544060796473038</v>
      </c>
      <c r="C143" s="165">
        <f>IF(C$34=0,0,C$34/ISI_fec!C$34)</f>
        <v>0.48637712394772292</v>
      </c>
      <c r="D143" s="165">
        <f>IF(D$34=0,0,D$34/ISI_fec!D$34)</f>
        <v>0.4866682951972281</v>
      </c>
      <c r="E143" s="165">
        <f>IF(E$34=0,0,E$34/ISI_fec!E$34)</f>
        <v>0.4901416921047782</v>
      </c>
      <c r="F143" s="165">
        <f>IF(F$34=0,0,F$34/ISI_fec!F$34)</f>
        <v>0.48962243378837239</v>
      </c>
      <c r="G143" s="165">
        <f>IF(G$34=0,0,G$34/ISI_fec!G$34)</f>
        <v>0.50123099662918436</v>
      </c>
      <c r="H143" s="165">
        <f>IF(H$34=0,0,H$34/ISI_fec!H$34)</f>
        <v>0.50195741726180676</v>
      </c>
      <c r="I143" s="165">
        <f>IF(I$34=0,0,I$34/ISI_fec!I$34)</f>
        <v>0.50102087273000473</v>
      </c>
      <c r="J143" s="165">
        <f>IF(J$34=0,0,J$34/ISI_fec!J$34)</f>
        <v>0.50193451396718336</v>
      </c>
      <c r="K143" s="165">
        <f>IF(K$34=0,0,K$34/ISI_fec!K$34)</f>
        <v>0.50352537922227014</v>
      </c>
      <c r="L143" s="165">
        <f>IF(L$34=0,0,L$34/ISI_fec!L$34)</f>
        <v>0.50489459415237925</v>
      </c>
      <c r="M143" s="165">
        <f>IF(M$34=0,0,M$34/ISI_fec!M$34)</f>
        <v>0.51676457096297812</v>
      </c>
      <c r="N143" s="165">
        <f>IF(N$34=0,0,N$34/ISI_fec!N$34)</f>
        <v>0.51647260967787578</v>
      </c>
      <c r="O143" s="165">
        <f>IF(O$34=0,0,O$34/ISI_fec!O$34)</f>
        <v>0.51689868746566203</v>
      </c>
      <c r="P143" s="165">
        <f>IF(P$34=0,0,P$34/ISI_fec!P$34)</f>
        <v>0.51664597304506432</v>
      </c>
      <c r="Q143" s="165">
        <f>IF(Q$34=0,0,Q$34/ISI_fec!Q$34)</f>
        <v>0.53488643799349123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0.58528559707313277</v>
      </c>
      <c r="C145" s="170">
        <f>IF(C$53=0,0,C$53/ISI_fec!C$53)</f>
        <v>0.58457171936454333</v>
      </c>
      <c r="D145" s="170">
        <f>IF(D$53=0,0,D$53/ISI_fec!D$53)</f>
        <v>0.58415330554173761</v>
      </c>
      <c r="E145" s="170">
        <f>IF(E$53=0,0,E$53/ISI_fec!E$53)</f>
        <v>0.58388104350004433</v>
      </c>
      <c r="F145" s="170">
        <f>IF(F$53=0,0,F$53/ISI_fec!F$53)</f>
        <v>0.58373632270367104</v>
      </c>
      <c r="G145" s="170">
        <f>IF(G$53=0,0,G$53/ISI_fec!G$53)</f>
        <v>0.58394787494722245</v>
      </c>
      <c r="H145" s="170">
        <f>IF(H$53=0,0,H$53/ISI_fec!H$53)</f>
        <v>0.58503928049390796</v>
      </c>
      <c r="I145" s="170">
        <f>IF(I$53=0,0,I$53/ISI_fec!I$53)</f>
        <v>0.59796139901902445</v>
      </c>
      <c r="J145" s="170">
        <f>IF(J$53=0,0,J$53/ISI_fec!J$53)</f>
        <v>0.59846070839694587</v>
      </c>
      <c r="K145" s="170">
        <f>IF(K$53=0,0,K$53/ISI_fec!K$53)</f>
        <v>0.60029137881038186</v>
      </c>
      <c r="L145" s="170">
        <f>IF(L$53=0,0,L$53/ISI_fec!L$53)</f>
        <v>0.59988827716891147</v>
      </c>
      <c r="M145" s="170">
        <f>IF(M$53=0,0,M$53/ISI_fec!M$53)</f>
        <v>0.64176095506384101</v>
      </c>
      <c r="N145" s="170">
        <f>IF(N$53=0,0,N$53/ISI_fec!N$53)</f>
        <v>0.64146147865300707</v>
      </c>
      <c r="O145" s="170">
        <f>IF(O$53=0,0,O$53/ISI_fec!O$53)</f>
        <v>0.64197247818059089</v>
      </c>
      <c r="P145" s="170">
        <f>IF(P$53=0,0,P$53/ISI_fec!P$53)</f>
        <v>0.64206778454313906</v>
      </c>
      <c r="Q145" s="170">
        <f>IF(Q$53=0,0,Q$53/ISI_fec!Q$53)</f>
        <v>0.64129360111766087</v>
      </c>
    </row>
    <row r="146" spans="1:17" x14ac:dyDescent="0.25">
      <c r="A146" s="132" t="s">
        <v>83</v>
      </c>
      <c r="B146" s="169">
        <f>IF(B$54=0,0,B$54/ISI_fec!B$54)</f>
        <v>0.45833225412384027</v>
      </c>
      <c r="C146" s="169">
        <f>IF(C$54=0,0,C$54/ISI_fec!C$54)</f>
        <v>0.45833225412384032</v>
      </c>
      <c r="D146" s="169">
        <f>IF(D$54=0,0,D$54/ISI_fec!D$54)</f>
        <v>0.45833225412384032</v>
      </c>
      <c r="E146" s="169">
        <f>IF(E$54=0,0,E$54/ISI_fec!E$54)</f>
        <v>0.45833225412384015</v>
      </c>
      <c r="F146" s="169">
        <f>IF(F$54=0,0,F$54/ISI_fec!F$54)</f>
        <v>0.45833225412384027</v>
      </c>
      <c r="G146" s="169">
        <f>IF(G$54=0,0,G$54/ISI_fec!G$54)</f>
        <v>0.45833225412384021</v>
      </c>
      <c r="H146" s="169">
        <f>IF(H$54=0,0,H$54/ISI_fec!H$54)</f>
        <v>0.45833225412384027</v>
      </c>
      <c r="I146" s="169">
        <f>IF(I$54=0,0,I$54/ISI_fec!I$54)</f>
        <v>0.46923875747365484</v>
      </c>
      <c r="J146" s="169">
        <f>IF(J$54=0,0,J$54/ISI_fec!J$54)</f>
        <v>0.46923875747365484</v>
      </c>
      <c r="K146" s="169">
        <f>IF(K$54=0,0,K$54/ISI_fec!K$54)</f>
        <v>0.46923875747365479</v>
      </c>
      <c r="L146" s="169">
        <f>IF(L$54=0,0,L$54/ISI_fec!L$54)</f>
        <v>0.46923875747365479</v>
      </c>
      <c r="M146" s="169">
        <f>IF(M$54=0,0,M$54/ISI_fec!M$54)</f>
        <v>0.50344053861483284</v>
      </c>
      <c r="N146" s="169">
        <f>IF(N$54=0,0,N$54/ISI_fec!N$54)</f>
        <v>0.50344053861483284</v>
      </c>
      <c r="O146" s="169">
        <f>IF(O$54=0,0,O$54/ISI_fec!O$54)</f>
        <v>0.50344053861483284</v>
      </c>
      <c r="P146" s="169">
        <f>IF(P$54=0,0,P$54/ISI_fec!P$54)</f>
        <v>0.50344053861483284</v>
      </c>
      <c r="Q146" s="169">
        <f>IF(Q$54=0,0,Q$54/ISI_fec!Q$54)</f>
        <v>0.50344053861483284</v>
      </c>
    </row>
    <row r="147" spans="1:17" x14ac:dyDescent="0.25">
      <c r="A147" s="76" t="s">
        <v>82</v>
      </c>
      <c r="B147" s="168">
        <f>IF(B$55=0,0,B$55/ISI_fec!B$55)</f>
        <v>0.11920663095516018</v>
      </c>
      <c r="C147" s="168">
        <f>IF(C$55=0,0,C$55/ISI_fec!C$55)</f>
        <v>0.11920663095516015</v>
      </c>
      <c r="D147" s="168">
        <f>IF(D$55=0,0,D$55/ISI_fec!D$55)</f>
        <v>0.11920663095516017</v>
      </c>
      <c r="E147" s="168">
        <f>IF(E$55=0,0,E$55/ISI_fec!E$55)</f>
        <v>0.11920663095516017</v>
      </c>
      <c r="F147" s="168">
        <f>IF(F$55=0,0,F$55/ISI_fec!F$55)</f>
        <v>0.11920663095516018</v>
      </c>
      <c r="G147" s="168">
        <f>IF(G$55=0,0,G$55/ISI_fec!G$55)</f>
        <v>0.11920663095516019</v>
      </c>
      <c r="H147" s="168">
        <f>IF(H$55=0,0,H$55/ISI_fec!H$55)</f>
        <v>0.11920663095516019</v>
      </c>
      <c r="I147" s="168">
        <f>IF(I$55=0,0,I$55/ISI_fec!I$55)</f>
        <v>0.12204327949589601</v>
      </c>
      <c r="J147" s="168">
        <f>IF(J$55=0,0,J$55/ISI_fec!J$55)</f>
        <v>0.12204327949589601</v>
      </c>
      <c r="K147" s="168">
        <f>IF(K$55=0,0,K$55/ISI_fec!K$55)</f>
        <v>0.12204327949589601</v>
      </c>
      <c r="L147" s="168">
        <f>IF(L$55=0,0,L$55/ISI_fec!L$55)</f>
        <v>0.12204327949589601</v>
      </c>
      <c r="M147" s="168">
        <f>IF(M$55=0,0,M$55/ISI_fec!M$55)</f>
        <v>0.13093874575606443</v>
      </c>
      <c r="N147" s="168">
        <f>IF(N$55=0,0,N$55/ISI_fec!N$55)</f>
        <v>0.13093874575606446</v>
      </c>
      <c r="O147" s="168">
        <f>IF(O$55=0,0,O$55/ISI_fec!O$55)</f>
        <v>0.13093874575606446</v>
      </c>
      <c r="P147" s="168">
        <f>IF(P$55=0,0,P$55/ISI_fec!P$55)</f>
        <v>0.13093874575606446</v>
      </c>
      <c r="Q147" s="168">
        <f>IF(Q$55=0,0,Q$55/ISI_fec!Q$55)</f>
        <v>0.13093874575606446</v>
      </c>
    </row>
    <row r="148" spans="1:17" x14ac:dyDescent="0.25">
      <c r="A148" s="76" t="s">
        <v>81</v>
      </c>
      <c r="B148" s="168">
        <f>IF(B$56=0,0,B$56/ISI_fec!B$56)</f>
        <v>0.66224969908255293</v>
      </c>
      <c r="C148" s="168">
        <f>IF(C$56=0,0,C$56/ISI_fec!C$56)</f>
        <v>0.66224969908255293</v>
      </c>
      <c r="D148" s="168">
        <f>IF(D$56=0,0,D$56/ISI_fec!D$56)</f>
        <v>0.66224969908255282</v>
      </c>
      <c r="E148" s="168">
        <f>IF(E$56=0,0,E$56/ISI_fec!E$56)</f>
        <v>0.66224969908255293</v>
      </c>
      <c r="F148" s="168">
        <f>IF(F$56=0,0,F$56/ISI_fec!F$56)</f>
        <v>0.66224969908255304</v>
      </c>
      <c r="G148" s="168">
        <f>IF(G$56=0,0,G$56/ISI_fec!G$56)</f>
        <v>0.66224969908255282</v>
      </c>
      <c r="H148" s="168">
        <f>IF(H$56=0,0,H$56/ISI_fec!H$56)</f>
        <v>0.66224969908255282</v>
      </c>
      <c r="I148" s="168">
        <f>IF(I$56=0,0,I$56/ISI_fec!I$56)</f>
        <v>0.67800863486869967</v>
      </c>
      <c r="J148" s="168">
        <f>IF(J$56=0,0,J$56/ISI_fec!J$56)</f>
        <v>0.67800863486869978</v>
      </c>
      <c r="K148" s="168">
        <f>IF(K$56=0,0,K$56/ISI_fec!K$56)</f>
        <v>0.67800863486869956</v>
      </c>
      <c r="L148" s="168">
        <f>IF(L$56=0,0,L$56/ISI_fec!L$56)</f>
        <v>0.67800863486869978</v>
      </c>
      <c r="M148" s="168">
        <f>IF(M$56=0,0,M$56/ISI_fec!M$56)</f>
        <v>0.72742719327264838</v>
      </c>
      <c r="N148" s="168">
        <f>IF(N$56=0,0,N$56/ISI_fec!N$56)</f>
        <v>0.72742719327264871</v>
      </c>
      <c r="O148" s="168">
        <f>IF(O$56=0,0,O$56/ISI_fec!O$56)</f>
        <v>0.72742719327264849</v>
      </c>
      <c r="P148" s="168">
        <f>IF(P$56=0,0,P$56/ISI_fec!P$56)</f>
        <v>0.72742719327264849</v>
      </c>
      <c r="Q148" s="168">
        <f>IF(Q$56=0,0,Q$56/ISI_fec!Q$56)</f>
        <v>0.72742719327264849</v>
      </c>
    </row>
    <row r="149" spans="1:17" x14ac:dyDescent="0.25">
      <c r="A149" s="76" t="s">
        <v>80</v>
      </c>
      <c r="B149" s="168">
        <f>IF(B$57=0,0,B$57/ISI_fec!B$57)</f>
        <v>0.45496937688120093</v>
      </c>
      <c r="C149" s="168">
        <f>IF(C$57=0,0,C$57/ISI_fec!C$57)</f>
        <v>0.45496937688120093</v>
      </c>
      <c r="D149" s="168">
        <f>IF(D$57=0,0,D$57/ISI_fec!D$57)</f>
        <v>0.45496937688120093</v>
      </c>
      <c r="E149" s="168">
        <f>IF(E$57=0,0,E$57/ISI_fec!E$57)</f>
        <v>0.45496937688120087</v>
      </c>
      <c r="F149" s="168">
        <f>IF(F$57=0,0,F$57/ISI_fec!F$57)</f>
        <v>0.45496937688120082</v>
      </c>
      <c r="G149" s="168">
        <f>IF(G$57=0,0,G$57/ISI_fec!G$57)</f>
        <v>0.45496937688120093</v>
      </c>
      <c r="H149" s="168">
        <f>IF(H$57=0,0,H$57/ISI_fec!H$57)</f>
        <v>0.45496937688120082</v>
      </c>
      <c r="I149" s="168">
        <f>IF(I$57=0,0,I$57/ISI_fec!I$57)</f>
        <v>0.46579585699114556</v>
      </c>
      <c r="J149" s="168">
        <f>IF(J$57=0,0,J$57/ISI_fec!J$57)</f>
        <v>0.46579585699114551</v>
      </c>
      <c r="K149" s="168">
        <f>IF(K$57=0,0,K$57/ISI_fec!K$57)</f>
        <v>0.46579585699114551</v>
      </c>
      <c r="L149" s="168">
        <f>IF(L$57=0,0,L$57/ISI_fec!L$57)</f>
        <v>0.46579585699114556</v>
      </c>
      <c r="M149" s="168">
        <f>IF(M$57=0,0,M$57/ISI_fec!M$57)</f>
        <v>0.49974669268734878</v>
      </c>
      <c r="N149" s="168">
        <f>IF(N$57=0,0,N$57/ISI_fec!N$57)</f>
        <v>0.49974669268734884</v>
      </c>
      <c r="O149" s="168">
        <f>IF(O$57=0,0,O$57/ISI_fec!O$57)</f>
        <v>0.49974669268734884</v>
      </c>
      <c r="P149" s="168">
        <f>IF(P$57=0,0,P$57/ISI_fec!P$57)</f>
        <v>0.49974669268734884</v>
      </c>
      <c r="Q149" s="168">
        <f>IF(Q$57=0,0,Q$57/ISI_fec!Q$57)</f>
        <v>0.49974669268734878</v>
      </c>
    </row>
    <row r="150" spans="1:17" x14ac:dyDescent="0.25">
      <c r="A150" s="129" t="s">
        <v>79</v>
      </c>
      <c r="B150" s="167">
        <f>IF(B$58=0,0,B$58/ISI_fec!B$58)</f>
        <v>0.71870358518821809</v>
      </c>
      <c r="C150" s="167">
        <f>IF(C$58=0,0,C$58/ISI_fec!C$58)</f>
        <v>0.71870358518821842</v>
      </c>
      <c r="D150" s="167">
        <f>IF(D$58=0,0,D$58/ISI_fec!D$58)</f>
        <v>0.71870358518821809</v>
      </c>
      <c r="E150" s="167">
        <f>IF(E$58=0,0,E$58/ISI_fec!E$58)</f>
        <v>0.71870358518821775</v>
      </c>
      <c r="F150" s="167">
        <f>IF(F$58=0,0,F$58/ISI_fec!F$58)</f>
        <v>0.71870358518821875</v>
      </c>
      <c r="G150" s="167">
        <f>IF(G$58=0,0,G$58/ISI_fec!G$58)</f>
        <v>0.71870358518821864</v>
      </c>
      <c r="H150" s="167">
        <f>IF(H$58=0,0,H$58/ISI_fec!H$58)</f>
        <v>0.71870358518821797</v>
      </c>
      <c r="I150" s="167">
        <f>IF(I$58=0,0,I$58/ISI_fec!I$58)</f>
        <v>0.73580590122391432</v>
      </c>
      <c r="J150" s="167">
        <f>IF(J$58=0,0,J$58/ISI_fec!J$58)</f>
        <v>0.7358059012239142</v>
      </c>
      <c r="K150" s="167">
        <f>IF(K$58=0,0,K$58/ISI_fec!K$58)</f>
        <v>0.7358059012239142</v>
      </c>
      <c r="L150" s="167">
        <f>IF(L$58=0,0,L$58/ISI_fec!L$58)</f>
        <v>0.73580590122391454</v>
      </c>
      <c r="M150" s="167">
        <f>IF(M$58=0,0,M$58/ISI_fec!M$58)</f>
        <v>0.78943717527198887</v>
      </c>
      <c r="N150" s="167">
        <f>IF(N$58=0,0,N$58/ISI_fec!N$58)</f>
        <v>0.78943717527198909</v>
      </c>
      <c r="O150" s="167">
        <f>IF(O$58=0,0,O$58/ISI_fec!O$58)</f>
        <v>0.78943717527198864</v>
      </c>
      <c r="P150" s="167">
        <f>IF(P$58=0,0,P$58/ISI_fec!P$58)</f>
        <v>0.78943717527198909</v>
      </c>
      <c r="Q150" s="167">
        <f>IF(Q$58=0,0,Q$58/ISI_fec!Q$58)</f>
        <v>0.78943717527198853</v>
      </c>
    </row>
    <row r="151" spans="1:17" x14ac:dyDescent="0.25">
      <c r="A151" s="127" t="s">
        <v>115</v>
      </c>
      <c r="B151" s="166">
        <f>IF(B$63=0,0,B$63/ISI_fec!B$63)</f>
        <v>0.48734986306968126</v>
      </c>
      <c r="C151" s="166">
        <f>IF(C$63=0,0,C$63/ISI_fec!C$63)</f>
        <v>0.48291944744634363</v>
      </c>
      <c r="D151" s="166">
        <f>IF(D$63=0,0,D$63/ISI_fec!D$63)</f>
        <v>0.47970123434883477</v>
      </c>
      <c r="E151" s="166">
        <f>IF(E$63=0,0,E$63/ISI_fec!E$63)</f>
        <v>0.47829183640049161</v>
      </c>
      <c r="F151" s="166">
        <f>IF(F$63=0,0,F$63/ISI_fec!F$63)</f>
        <v>0.47766817035750214</v>
      </c>
      <c r="G151" s="166">
        <f>IF(G$63=0,0,G$63/ISI_fec!G$63)</f>
        <v>0.47877094685278926</v>
      </c>
      <c r="H151" s="166">
        <f>IF(H$63=0,0,H$63/ISI_fec!H$63)</f>
        <v>0.48423786296491472</v>
      </c>
      <c r="I151" s="166">
        <f>IF(I$63=0,0,I$63/ISI_fec!I$63)</f>
        <v>0.49001033104475328</v>
      </c>
      <c r="J151" s="166">
        <f>IF(J$63=0,0,J$63/ISI_fec!J$63)</f>
        <v>0.49268725965484672</v>
      </c>
      <c r="K151" s="166">
        <f>IF(K$63=0,0,K$63/ISI_fec!K$63)</f>
        <v>0.5036960657737124</v>
      </c>
      <c r="L151" s="166">
        <f>IF(L$63=0,0,L$63/ISI_fec!L$63)</f>
        <v>0.49959115510618113</v>
      </c>
      <c r="M151" s="166">
        <f>IF(M$63=0,0,M$63/ISI_fec!M$63)</f>
        <v>0.52879295933013215</v>
      </c>
      <c r="N151" s="166">
        <f>IF(N$63=0,0,N$63/ISI_fec!N$63)</f>
        <v>0.52703383545695881</v>
      </c>
      <c r="O151" s="166">
        <f>IF(O$63=0,0,O$63/ISI_fec!O$63)</f>
        <v>0.53040900830764492</v>
      </c>
      <c r="P151" s="166">
        <f>IF(P$63=0,0,P$63/ISI_fec!P$63)</f>
        <v>0.53119531365712269</v>
      </c>
      <c r="Q151" s="166">
        <f>IF(Q$63=0,0,Q$63/ISI_fec!Q$63)</f>
        <v>0.52633881665599724</v>
      </c>
    </row>
    <row r="152" spans="1:17" x14ac:dyDescent="0.25">
      <c r="A152" s="127" t="s">
        <v>114</v>
      </c>
      <c r="B152" s="166">
        <f>IF(B$69=0,0,B$69/ISI_fec!B$69)</f>
        <v>0.65880183368817113</v>
      </c>
      <c r="C152" s="166">
        <f>IF(C$69=0,0,C$69/ISI_fec!C$69)</f>
        <v>0.65880183368817113</v>
      </c>
      <c r="D152" s="166">
        <f>IF(D$69=0,0,D$69/ISI_fec!D$69)</f>
        <v>0.65880183368817113</v>
      </c>
      <c r="E152" s="166">
        <f>IF(E$69=0,0,E$69/ISI_fec!E$69)</f>
        <v>0.65880183368817125</v>
      </c>
      <c r="F152" s="166">
        <f>IF(F$69=0,0,F$69/ISI_fec!F$69)</f>
        <v>0.65880183368817136</v>
      </c>
      <c r="G152" s="166">
        <f>IF(G$69=0,0,G$69/ISI_fec!G$69)</f>
        <v>0.65880183368817113</v>
      </c>
      <c r="H152" s="166">
        <f>IF(H$69=0,0,H$69/ISI_fec!H$69)</f>
        <v>0.65880183368817113</v>
      </c>
      <c r="I152" s="166">
        <f>IF(I$69=0,0,I$69/ISI_fec!I$69)</f>
        <v>0.67447872385100616</v>
      </c>
      <c r="J152" s="166">
        <f>IF(J$69=0,0,J$69/ISI_fec!J$69)</f>
        <v>0.67447872385100616</v>
      </c>
      <c r="K152" s="166">
        <f>IF(K$69=0,0,K$69/ISI_fec!K$69)</f>
        <v>0.67447872385100605</v>
      </c>
      <c r="L152" s="166">
        <f>IF(L$69=0,0,L$69/ISI_fec!L$69)</f>
        <v>0.67447872385100616</v>
      </c>
      <c r="M152" s="166">
        <f>IF(M$69=0,0,M$69/ISI_fec!M$69)</f>
        <v>0.72363999480341323</v>
      </c>
      <c r="N152" s="166">
        <f>IF(N$69=0,0,N$69/ISI_fec!N$69)</f>
        <v>0.72363999480341323</v>
      </c>
      <c r="O152" s="166">
        <f>IF(O$69=0,0,O$69/ISI_fec!O$69)</f>
        <v>0.72363999480341312</v>
      </c>
      <c r="P152" s="166">
        <f>IF(P$69=0,0,P$69/ISI_fec!P$69)</f>
        <v>0.72363999480341323</v>
      </c>
      <c r="Q152" s="166">
        <f>IF(Q$69=0,0,Q$69/ISI_fec!Q$69)</f>
        <v>0.72363999480341323</v>
      </c>
    </row>
    <row r="153" spans="1:17" x14ac:dyDescent="0.25">
      <c r="A153" s="127" t="s">
        <v>113</v>
      </c>
      <c r="B153" s="166">
        <f>IF(B$70=0,0,B$70/ISI_fec!B$70)</f>
        <v>0.51799046253693637</v>
      </c>
      <c r="C153" s="166">
        <f>IF(C$70=0,0,C$70/ISI_fec!C$70)</f>
        <v>0.51803764247386763</v>
      </c>
      <c r="D153" s="166">
        <f>IF(D$70=0,0,D$70/ISI_fec!D$70)</f>
        <v>0.51826352420398614</v>
      </c>
      <c r="E153" s="166">
        <f>IF(E$70=0,0,E$70/ISI_fec!E$70)</f>
        <v>0.51808482261453837</v>
      </c>
      <c r="F153" s="166">
        <f>IF(F$70=0,0,F$70/ISI_fec!F$70)</f>
        <v>0.51810100291773986</v>
      </c>
      <c r="G153" s="166">
        <f>IF(G$70=0,0,G$70/ISI_fec!G$70)</f>
        <v>0.51808611876967547</v>
      </c>
      <c r="H153" s="166">
        <f>IF(H$70=0,0,H$70/ISI_fec!H$70)</f>
        <v>0.51819380397674653</v>
      </c>
      <c r="I153" s="166">
        <f>IF(I$70=0,0,I$70/ISI_fec!I$70)</f>
        <v>0.53026746842315731</v>
      </c>
      <c r="J153" s="166">
        <f>IF(J$70=0,0,J$70/ISI_fec!J$70)</f>
        <v>0.53021425764537644</v>
      </c>
      <c r="K153" s="166">
        <f>IF(K$70=0,0,K$70/ISI_fec!K$70)</f>
        <v>0.53006204189526218</v>
      </c>
      <c r="L153" s="166">
        <f>IF(L$70=0,0,L$70/ISI_fec!L$70)</f>
        <v>0.5305070154528494</v>
      </c>
      <c r="M153" s="166">
        <f>IF(M$70=0,0,M$70/ISI_fec!M$70)</f>
        <v>0.5692235743080738</v>
      </c>
      <c r="N153" s="166">
        <f>IF(N$70=0,0,N$70/ISI_fec!N$70)</f>
        <v>0.56924064315570788</v>
      </c>
      <c r="O153" s="166">
        <f>IF(O$70=0,0,O$70/ISI_fec!O$70)</f>
        <v>0.56896594623573082</v>
      </c>
      <c r="P153" s="166">
        <f>IF(P$70=0,0,P$70/ISI_fec!P$70)</f>
        <v>0.5689808646727389</v>
      </c>
      <c r="Q153" s="166">
        <f>IF(Q$70=0,0,Q$70/ISI_fec!Q$70)</f>
        <v>0.56899450284091468</v>
      </c>
    </row>
    <row r="154" spans="1:17" x14ac:dyDescent="0.25">
      <c r="A154" s="72" t="s">
        <v>112</v>
      </c>
      <c r="B154" s="165">
        <f>IF(B$77=0,0,B$77/ISI_fec!B$77)</f>
        <v>0.48528269079194941</v>
      </c>
      <c r="C154" s="165">
        <f>IF(C$77=0,0,C$77/ISI_fec!C$77)</f>
        <v>0.48487768291571443</v>
      </c>
      <c r="D154" s="165">
        <f>IF(D$77=0,0,D$77/ISI_fec!D$77)</f>
        <v>0.4851844245356513</v>
      </c>
      <c r="E154" s="165">
        <f>IF(E$77=0,0,E$77/ISI_fec!E$77)</f>
        <v>0.48497894790399249</v>
      </c>
      <c r="F154" s="165">
        <f>IF(F$77=0,0,F$77/ISI_fec!F$77)</f>
        <v>0.48448590988139933</v>
      </c>
      <c r="G154" s="165">
        <f>IF(G$77=0,0,G$77/ISI_fec!G$77)</f>
        <v>0.48491299164709184</v>
      </c>
      <c r="H154" s="165">
        <f>IF(H$77=0,0,H$77/ISI_fec!H$77)</f>
        <v>0.48710525663800752</v>
      </c>
      <c r="I154" s="165">
        <f>IF(I$77=0,0,I$77/ISI_fec!I$77)</f>
        <v>0.49805741436732354</v>
      </c>
      <c r="J154" s="165">
        <f>IF(J$77=0,0,J$77/ISI_fec!J$77)</f>
        <v>0.49899042933664989</v>
      </c>
      <c r="K154" s="165">
        <f>IF(K$77=0,0,K$77/ISI_fec!K$77)</f>
        <v>0.50059803510512046</v>
      </c>
      <c r="L154" s="165">
        <f>IF(L$77=0,0,L$77/ISI_fec!L$77)</f>
        <v>0.50194153517482376</v>
      </c>
      <c r="M154" s="165">
        <f>IF(M$77=0,0,M$77/ISI_fec!M$77)</f>
        <v>0.53138772118286448</v>
      </c>
      <c r="N154" s="165">
        <f>IF(N$77=0,0,N$77/ISI_fec!N$77)</f>
        <v>0.53107818879733648</v>
      </c>
      <c r="O154" s="165">
        <f>IF(O$77=0,0,O$77/ISI_fec!O$77)</f>
        <v>0.53150833238318418</v>
      </c>
      <c r="P154" s="165">
        <f>IF(P$77=0,0,P$77/ISI_fec!P$77)</f>
        <v>0.53124080525716599</v>
      </c>
      <c r="Q154" s="165">
        <f>IF(Q$77=0,0,Q$77/ISI_fec!Q$77)</f>
        <v>0.53094488625696956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9107.860251105436</v>
      </c>
      <c r="C5" s="96">
        <v>9694.0185694541142</v>
      </c>
      <c r="D5" s="96">
        <v>9877.8002162502253</v>
      </c>
      <c r="E5" s="96">
        <v>10418.763099548743</v>
      </c>
      <c r="F5" s="96">
        <v>10588.951960378679</v>
      </c>
      <c r="G5" s="96">
        <v>10480.822733225243</v>
      </c>
      <c r="H5" s="96">
        <v>9794.4618898763729</v>
      </c>
      <c r="I5" s="96">
        <v>10614.237046353417</v>
      </c>
      <c r="J5" s="96">
        <v>10115.340201802779</v>
      </c>
      <c r="K5" s="96">
        <v>8374.5959734570642</v>
      </c>
      <c r="L5" s="96">
        <v>9236.556866386516</v>
      </c>
      <c r="M5" s="96">
        <v>9891.6917336258102</v>
      </c>
      <c r="N5" s="96">
        <v>10163.35845423066</v>
      </c>
      <c r="O5" s="96">
        <v>9669.4985365625689</v>
      </c>
      <c r="P5" s="96">
        <v>9655.2691681468787</v>
      </c>
      <c r="Q5" s="96">
        <v>9821.8316627394215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3.3252991402264307</v>
      </c>
      <c r="C10" s="158">
        <v>3.4897371813157818</v>
      </c>
      <c r="D10" s="158">
        <v>3.5249060327156245</v>
      </c>
      <c r="E10" s="158">
        <v>3.6942620277420639</v>
      </c>
      <c r="F10" s="158">
        <v>3.7718548862367487</v>
      </c>
      <c r="G10" s="158">
        <v>3.7346498741101635</v>
      </c>
      <c r="H10" s="158">
        <v>3.4745950890452146</v>
      </c>
      <c r="I10" s="158">
        <v>3.7683297027906377</v>
      </c>
      <c r="J10" s="158">
        <v>3.5567245092424455</v>
      </c>
      <c r="K10" s="158">
        <v>2.9550936244438999</v>
      </c>
      <c r="L10" s="158">
        <v>3.3200057813467527</v>
      </c>
      <c r="M10" s="158">
        <v>3.5492661756736803</v>
      </c>
      <c r="N10" s="158">
        <v>3.650117337967548</v>
      </c>
      <c r="O10" s="158">
        <v>3.4807603157672671</v>
      </c>
      <c r="P10" s="158">
        <v>3.5392199357598133</v>
      </c>
      <c r="Q10" s="158">
        <v>3.5961710821244144</v>
      </c>
    </row>
    <row r="11" spans="1:17" x14ac:dyDescent="0.25">
      <c r="A11" s="92" t="s">
        <v>125</v>
      </c>
      <c r="B11" s="91">
        <v>1.5570595026273524</v>
      </c>
      <c r="C11" s="91">
        <v>1.6340570308720344</v>
      </c>
      <c r="D11" s="91">
        <v>1.6505247205322451</v>
      </c>
      <c r="E11" s="91">
        <v>1.7298250632270895</v>
      </c>
      <c r="F11" s="91">
        <v>1.7661576434132265</v>
      </c>
      <c r="G11" s="91">
        <v>1.7487365287302563</v>
      </c>
      <c r="H11" s="91">
        <v>1.6269667999889443</v>
      </c>
      <c r="I11" s="91">
        <v>1.7645069887948577</v>
      </c>
      <c r="J11" s="91">
        <v>1.6654236090670789</v>
      </c>
      <c r="K11" s="91">
        <v>1.3837120857585656</v>
      </c>
      <c r="L11" s="91">
        <v>1.5545809061472</v>
      </c>
      <c r="M11" s="91">
        <v>1.6619312708841685</v>
      </c>
      <c r="N11" s="91">
        <v>1.7091544691525771</v>
      </c>
      <c r="O11" s="91">
        <v>1.6298536454872323</v>
      </c>
      <c r="P11" s="91">
        <v>1.6572271547538844</v>
      </c>
      <c r="Q11" s="91">
        <v>1.6838943266061239</v>
      </c>
    </row>
    <row r="12" spans="1:17" x14ac:dyDescent="0.25">
      <c r="A12" s="92" t="s">
        <v>26</v>
      </c>
      <c r="B12" s="91">
        <v>1.7682396375990783</v>
      </c>
      <c r="C12" s="91">
        <v>1.8556801504437472</v>
      </c>
      <c r="D12" s="91">
        <v>1.8743813121833794</v>
      </c>
      <c r="E12" s="91">
        <v>1.9644369645149744</v>
      </c>
      <c r="F12" s="91">
        <v>2.0056972428235222</v>
      </c>
      <c r="G12" s="91">
        <v>1.9859133453799072</v>
      </c>
      <c r="H12" s="91">
        <v>1.8476282890562705</v>
      </c>
      <c r="I12" s="91">
        <v>2.0038227139957798</v>
      </c>
      <c r="J12" s="91">
        <v>1.8913009001753669</v>
      </c>
      <c r="K12" s="91">
        <v>1.5713815386853345</v>
      </c>
      <c r="L12" s="91">
        <v>1.7654248751995527</v>
      </c>
      <c r="M12" s="91">
        <v>1.8873349047895116</v>
      </c>
      <c r="N12" s="91">
        <v>1.9409628688149712</v>
      </c>
      <c r="O12" s="91">
        <v>1.8509066702800347</v>
      </c>
      <c r="P12" s="91">
        <v>1.8819927810059289</v>
      </c>
      <c r="Q12" s="91">
        <v>1.9122767555182905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544.7345990641378</v>
      </c>
      <c r="C15" s="155">
        <v>628.64230176619014</v>
      </c>
      <c r="D15" s="155">
        <v>676.54059500664243</v>
      </c>
      <c r="E15" s="155">
        <v>756.65033370915205</v>
      </c>
      <c r="F15" s="155">
        <v>826.81242892382966</v>
      </c>
      <c r="G15" s="155">
        <v>790.88330611323761</v>
      </c>
      <c r="H15" s="155">
        <v>690.58200668868051</v>
      </c>
      <c r="I15" s="155">
        <v>853.90385298999024</v>
      </c>
      <c r="J15" s="155">
        <v>759.59784646509218</v>
      </c>
      <c r="K15" s="155">
        <v>532.91333976321869</v>
      </c>
      <c r="L15" s="155">
        <v>597.47328005855627</v>
      </c>
      <c r="M15" s="155">
        <v>729.44545718592167</v>
      </c>
      <c r="N15" s="155">
        <v>777.12403694561851</v>
      </c>
      <c r="O15" s="155">
        <v>704.36125440358387</v>
      </c>
      <c r="P15" s="155">
        <v>725.63037027571499</v>
      </c>
      <c r="Q15" s="155">
        <v>790.20593025074675</v>
      </c>
    </row>
    <row r="16" spans="1:17" x14ac:dyDescent="0.25">
      <c r="A16" s="84" t="s">
        <v>33</v>
      </c>
      <c r="B16" s="153">
        <v>314.96509291222873</v>
      </c>
      <c r="C16" s="153">
        <v>418.47720119462571</v>
      </c>
      <c r="D16" s="153">
        <v>486.60084569049531</v>
      </c>
      <c r="E16" s="153">
        <v>609.42807608397641</v>
      </c>
      <c r="F16" s="153">
        <v>747.61436066043927</v>
      </c>
      <c r="G16" s="153">
        <v>685.88406803326336</v>
      </c>
      <c r="H16" s="153">
        <v>591.08825590226229</v>
      </c>
      <c r="I16" s="153">
        <v>827.62358806214229</v>
      </c>
      <c r="J16" s="153">
        <v>698.56871355069256</v>
      </c>
      <c r="K16" s="153">
        <v>446.14749361622341</v>
      </c>
      <c r="L16" s="153">
        <v>453.3402965303876</v>
      </c>
      <c r="M16" s="153">
        <v>629.04914168537289</v>
      </c>
      <c r="N16" s="153">
        <v>692.39134873446358</v>
      </c>
      <c r="O16" s="153">
        <v>606.16547834628011</v>
      </c>
      <c r="P16" s="153">
        <v>649.03927397734901</v>
      </c>
      <c r="Q16" s="153">
        <v>735.91060506817269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229.76950615190907</v>
      </c>
      <c r="C18" s="153">
        <v>210.16510057156441</v>
      </c>
      <c r="D18" s="153">
        <v>189.93974931614713</v>
      </c>
      <c r="E18" s="153">
        <v>147.22225762517562</v>
      </c>
      <c r="F18" s="153">
        <v>79.198068263390439</v>
      </c>
      <c r="G18" s="153">
        <v>104.99923807997425</v>
      </c>
      <c r="H18" s="153">
        <v>99.49375078641819</v>
      </c>
      <c r="I18" s="153">
        <v>26.280264927847938</v>
      </c>
      <c r="J18" s="153">
        <v>61.029132914399597</v>
      </c>
      <c r="K18" s="153">
        <v>86.765846146995287</v>
      </c>
      <c r="L18" s="153">
        <v>144.13298352816869</v>
      </c>
      <c r="M18" s="153">
        <v>100.39631550054884</v>
      </c>
      <c r="N18" s="153">
        <v>84.732688211154922</v>
      </c>
      <c r="O18" s="153">
        <v>98.195776057303704</v>
      </c>
      <c r="P18" s="153">
        <v>76.591096298365969</v>
      </c>
      <c r="Q18" s="153">
        <v>54.295325182574018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7788.8428877053393</v>
      </c>
      <c r="C21" s="155">
        <v>8265.4301653526127</v>
      </c>
      <c r="D21" s="155">
        <v>8388.2374767872716</v>
      </c>
      <c r="E21" s="155">
        <v>8799.4779789426138</v>
      </c>
      <c r="F21" s="155">
        <v>8921.4775093188291</v>
      </c>
      <c r="G21" s="155">
        <v>8836.4498158521164</v>
      </c>
      <c r="H21" s="155">
        <v>8345.3455757545562</v>
      </c>
      <c r="I21" s="155">
        <v>8857.8366180215344</v>
      </c>
      <c r="J21" s="155">
        <v>8593.3309738791741</v>
      </c>
      <c r="K21" s="155">
        <v>7177.9034813611352</v>
      </c>
      <c r="L21" s="155">
        <v>7935.938559286069</v>
      </c>
      <c r="M21" s="155">
        <v>8359.0962931935355</v>
      </c>
      <c r="N21" s="155">
        <v>8548.2490305089705</v>
      </c>
      <c r="O21" s="155">
        <v>8174.9153476807278</v>
      </c>
      <c r="P21" s="155">
        <v>8149.1844143373291</v>
      </c>
      <c r="Q21" s="155">
        <v>8246.2245692698798</v>
      </c>
    </row>
    <row r="22" spans="1:17" x14ac:dyDescent="0.25">
      <c r="A22" s="84" t="s">
        <v>33</v>
      </c>
      <c r="B22" s="153">
        <v>2412.9932046897675</v>
      </c>
      <c r="C22" s="153">
        <v>2738.6412615484533</v>
      </c>
      <c r="D22" s="153">
        <v>2771.4879933650727</v>
      </c>
      <c r="E22" s="153">
        <v>2884.4536433838143</v>
      </c>
      <c r="F22" s="153">
        <v>3117.7374958911892</v>
      </c>
      <c r="G22" s="153">
        <v>3330.4008485600357</v>
      </c>
      <c r="H22" s="153">
        <v>2886.1066337785569</v>
      </c>
      <c r="I22" s="153">
        <v>3365.3558768264224</v>
      </c>
      <c r="J22" s="153">
        <v>2857.098018465374</v>
      </c>
      <c r="K22" s="153">
        <v>2011.438282570095</v>
      </c>
      <c r="L22" s="153">
        <v>2215.5509992022558</v>
      </c>
      <c r="M22" s="153">
        <v>2748.1480428067998</v>
      </c>
      <c r="N22" s="153">
        <v>3093.7272256735559</v>
      </c>
      <c r="O22" s="153">
        <v>2822.1021660309484</v>
      </c>
      <c r="P22" s="153">
        <v>3039.28535248862</v>
      </c>
      <c r="Q22" s="153">
        <v>3215.7096632085545</v>
      </c>
    </row>
    <row r="23" spans="1:17" x14ac:dyDescent="0.25">
      <c r="A23" s="84" t="s">
        <v>47</v>
      </c>
      <c r="B23" s="153">
        <v>2544.3590668087809</v>
      </c>
      <c r="C23" s="153">
        <v>2415.5677754841599</v>
      </c>
      <c r="D23" s="153">
        <v>2454.8195082222001</v>
      </c>
      <c r="E23" s="153">
        <v>2578.3088581187999</v>
      </c>
      <c r="F23" s="153">
        <v>2225.6829897692401</v>
      </c>
      <c r="G23" s="153">
        <v>1978.244567292081</v>
      </c>
      <c r="H23" s="153">
        <v>1867.597586136</v>
      </c>
      <c r="I23" s="153">
        <v>1945.52847866052</v>
      </c>
      <c r="J23" s="153">
        <v>2033.9786128193998</v>
      </c>
      <c r="K23" s="153">
        <v>2121.5395363910402</v>
      </c>
      <c r="L23" s="153">
        <v>2481.4327130436877</v>
      </c>
      <c r="M23" s="153">
        <v>2384.72867328235</v>
      </c>
      <c r="N23" s="153">
        <v>2258.6183909115275</v>
      </c>
      <c r="O23" s="153">
        <v>2233.9516341674903</v>
      </c>
      <c r="P23" s="153">
        <v>2114.1754618487112</v>
      </c>
      <c r="Q23" s="153">
        <v>1940.3417027480875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2831.4906162067905</v>
      </c>
      <c r="C26" s="153">
        <v>3111.2211283199999</v>
      </c>
      <c r="D26" s="153">
        <v>3161.9299751999997</v>
      </c>
      <c r="E26" s="153">
        <v>3336.7154774400001</v>
      </c>
      <c r="F26" s="153">
        <v>3578.0570236583999</v>
      </c>
      <c r="G26" s="153">
        <v>3527.8043999999991</v>
      </c>
      <c r="H26" s="153">
        <v>3591.64135584</v>
      </c>
      <c r="I26" s="153">
        <v>3546.9522625345926</v>
      </c>
      <c r="J26" s="153">
        <v>3702.2543425944</v>
      </c>
      <c r="K26" s="153">
        <v>3044.9256624</v>
      </c>
      <c r="L26" s="153">
        <v>3238.9548470401255</v>
      </c>
      <c r="M26" s="153">
        <v>3226.2195771043853</v>
      </c>
      <c r="N26" s="153">
        <v>3195.9034139238856</v>
      </c>
      <c r="O26" s="153">
        <v>3118.8615474822896</v>
      </c>
      <c r="P26" s="153">
        <v>2995.723599999998</v>
      </c>
      <c r="Q26" s="153">
        <v>3090.173203313238</v>
      </c>
    </row>
    <row r="27" spans="1:17" x14ac:dyDescent="0.25">
      <c r="A27" s="156" t="s">
        <v>113</v>
      </c>
      <c r="B27" s="155">
        <v>370.4263339979002</v>
      </c>
      <c r="C27" s="155">
        <v>388.50272692119216</v>
      </c>
      <c r="D27" s="155">
        <v>391.2407861801405</v>
      </c>
      <c r="E27" s="155">
        <v>411.01635942117593</v>
      </c>
      <c r="F27" s="155">
        <v>419.55959295430819</v>
      </c>
      <c r="G27" s="155">
        <v>415.50267806986301</v>
      </c>
      <c r="H27" s="155">
        <v>386.04805226112768</v>
      </c>
      <c r="I27" s="155">
        <v>420.01745025410446</v>
      </c>
      <c r="J27" s="155">
        <v>396.70176493086922</v>
      </c>
      <c r="K27" s="155">
        <v>330.20288232302738</v>
      </c>
      <c r="L27" s="155">
        <v>368.95739927156484</v>
      </c>
      <c r="M27" s="155">
        <v>394.20110438258797</v>
      </c>
      <c r="N27" s="155">
        <v>405.31835267402289</v>
      </c>
      <c r="O27" s="155">
        <v>387.79917086108458</v>
      </c>
      <c r="P27" s="155">
        <v>394.24123570661737</v>
      </c>
      <c r="Q27" s="155">
        <v>400.51914707432417</v>
      </c>
    </row>
    <row r="28" spans="1:17" x14ac:dyDescent="0.25">
      <c r="A28" s="152" t="s">
        <v>123</v>
      </c>
      <c r="B28" s="151">
        <v>370.4263339979002</v>
      </c>
      <c r="C28" s="151">
        <v>388.50272692119216</v>
      </c>
      <c r="D28" s="151">
        <v>391.2407861801405</v>
      </c>
      <c r="E28" s="151">
        <v>411.01635942117593</v>
      </c>
      <c r="F28" s="151">
        <v>419.55959295430819</v>
      </c>
      <c r="G28" s="151">
        <v>415.50267806986301</v>
      </c>
      <c r="H28" s="151">
        <v>386.04805226112768</v>
      </c>
      <c r="I28" s="151">
        <v>420.01745025410446</v>
      </c>
      <c r="J28" s="151">
        <v>396.70176493086922</v>
      </c>
      <c r="K28" s="151">
        <v>330.20288232302738</v>
      </c>
      <c r="L28" s="151">
        <v>368.95739927156484</v>
      </c>
      <c r="M28" s="151">
        <v>394.20110438258797</v>
      </c>
      <c r="N28" s="151">
        <v>405.31835267402289</v>
      </c>
      <c r="O28" s="151">
        <v>387.79917086108458</v>
      </c>
      <c r="P28" s="151">
        <v>394.24123570661737</v>
      </c>
      <c r="Q28" s="151">
        <v>400.51914707432417</v>
      </c>
    </row>
    <row r="29" spans="1:17" x14ac:dyDescent="0.25">
      <c r="A29" s="154" t="s">
        <v>30</v>
      </c>
      <c r="B29" s="153">
        <v>2.0228127770235078</v>
      </c>
      <c r="C29" s="153">
        <v>2.0051212262577716</v>
      </c>
      <c r="D29" s="153">
        <v>2.0443951337514981</v>
      </c>
      <c r="E29" s="153">
        <v>1.9972778809922171</v>
      </c>
      <c r="F29" s="153">
        <v>2.0022919505655117</v>
      </c>
      <c r="G29" s="153">
        <v>2.0190571410735534</v>
      </c>
      <c r="H29" s="153">
        <v>0</v>
      </c>
      <c r="I29" s="153">
        <v>3.993340970045677</v>
      </c>
      <c r="J29" s="153">
        <v>3.9767631589046064</v>
      </c>
      <c r="K29" s="153">
        <v>6.0194906107580826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5.5664524626104797</v>
      </c>
      <c r="C30" s="153">
        <v>5.4642350384511653</v>
      </c>
      <c r="D30" s="153">
        <v>3.1856707227985432</v>
      </c>
      <c r="E30" s="153">
        <v>5.3855107085804024</v>
      </c>
      <c r="F30" s="153">
        <v>5.3529165763072815</v>
      </c>
      <c r="G30" s="153">
        <v>5.4303492498089581</v>
      </c>
      <c r="H30" s="153">
        <v>5.5857467735836632</v>
      </c>
      <c r="I30" s="153">
        <v>5.3651444816508951</v>
      </c>
      <c r="J30" s="153">
        <v>5.422492180595059</v>
      </c>
      <c r="K30" s="153">
        <v>3.4385934237205014</v>
      </c>
      <c r="L30" s="153">
        <v>5.5048486372552405</v>
      </c>
      <c r="M30" s="153">
        <v>5.4235501833054078</v>
      </c>
      <c r="N30" s="153">
        <v>5.4125872548856364</v>
      </c>
      <c r="O30" s="153">
        <v>7.6947651118867251</v>
      </c>
      <c r="P30" s="153">
        <v>7.6841077849519674</v>
      </c>
      <c r="Q30" s="153">
        <v>7.6778120021723995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362.83706875826624</v>
      </c>
      <c r="C32" s="153">
        <v>381.03337065648321</v>
      </c>
      <c r="D32" s="153">
        <v>386.01072032359048</v>
      </c>
      <c r="E32" s="153">
        <v>403.63357083160332</v>
      </c>
      <c r="F32" s="153">
        <v>412.2043844274354</v>
      </c>
      <c r="G32" s="153">
        <v>408.05327167898048</v>
      </c>
      <c r="H32" s="153">
        <v>380.46230548754403</v>
      </c>
      <c r="I32" s="153">
        <v>410.65896480240787</v>
      </c>
      <c r="J32" s="153">
        <v>387.30250959136953</v>
      </c>
      <c r="K32" s="153">
        <v>320.74479828854879</v>
      </c>
      <c r="L32" s="153">
        <v>363.4525506343096</v>
      </c>
      <c r="M32" s="153">
        <v>388.77755419928258</v>
      </c>
      <c r="N32" s="153">
        <v>399.90576541913725</v>
      </c>
      <c r="O32" s="153">
        <v>380.10440574919784</v>
      </c>
      <c r="P32" s="153">
        <v>386.55712792166543</v>
      </c>
      <c r="Q32" s="153">
        <v>392.84133507215176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255.6700341082138</v>
      </c>
      <c r="C34" s="155">
        <v>267.97753052256837</v>
      </c>
      <c r="D34" s="155">
        <v>268.61651356832908</v>
      </c>
      <c r="E34" s="155">
        <v>280.87612030596324</v>
      </c>
      <c r="F34" s="155">
        <v>286.87913960221312</v>
      </c>
      <c r="G34" s="155">
        <v>281.78160117926268</v>
      </c>
      <c r="H34" s="155">
        <v>259.77286428055282</v>
      </c>
      <c r="I34" s="155">
        <v>283.26140377190336</v>
      </c>
      <c r="J34" s="155">
        <v>264.65301660935131</v>
      </c>
      <c r="K34" s="155">
        <v>215.89254823427694</v>
      </c>
      <c r="L34" s="155">
        <v>238.56294124186638</v>
      </c>
      <c r="M34" s="155">
        <v>257.94709307203266</v>
      </c>
      <c r="N34" s="155">
        <v>265.45444851527662</v>
      </c>
      <c r="O34" s="155">
        <v>251.62096889798482</v>
      </c>
      <c r="P34" s="155">
        <v>255.84200878977816</v>
      </c>
      <c r="Q34" s="155">
        <v>260.24413720884547</v>
      </c>
    </row>
    <row r="35" spans="1:17" x14ac:dyDescent="0.25">
      <c r="A35" s="152" t="s">
        <v>121</v>
      </c>
      <c r="B35" s="151">
        <v>114.52357580252183</v>
      </c>
      <c r="C35" s="151">
        <v>121.63085754173291</v>
      </c>
      <c r="D35" s="151">
        <v>123.98859030461401</v>
      </c>
      <c r="E35" s="151">
        <v>131.81515048726249</v>
      </c>
      <c r="F35" s="151">
        <v>135.93003119362496</v>
      </c>
      <c r="G35" s="151">
        <v>136.09517869157105</v>
      </c>
      <c r="H35" s="151">
        <v>127.34878425680226</v>
      </c>
      <c r="I35" s="151">
        <v>139.37665450103782</v>
      </c>
      <c r="J35" s="151">
        <v>132.62196339980375</v>
      </c>
      <c r="K35" s="151">
        <v>111.32077377031612</v>
      </c>
      <c r="L35" s="151">
        <v>125.09030715090097</v>
      </c>
      <c r="M35" s="151">
        <v>134.14554608177963</v>
      </c>
      <c r="N35" s="151">
        <v>138.58418831302035</v>
      </c>
      <c r="O35" s="151">
        <v>133.43228116424106</v>
      </c>
      <c r="P35" s="151">
        <v>136.26341944007527</v>
      </c>
      <c r="Q35" s="151">
        <v>139.04825517802453</v>
      </c>
    </row>
    <row r="36" spans="1:17" x14ac:dyDescent="0.25">
      <c r="A36" s="154" t="s">
        <v>30</v>
      </c>
      <c r="B36" s="153">
        <v>0.67634765753872184</v>
      </c>
      <c r="C36" s="153">
        <v>0.67898031333259545</v>
      </c>
      <c r="D36" s="153">
        <v>0.70110168870391654</v>
      </c>
      <c r="E36" s="153">
        <v>0.69287873063586225</v>
      </c>
      <c r="F36" s="153">
        <v>0.7017416790205645</v>
      </c>
      <c r="G36" s="153">
        <v>0.71537087306976799</v>
      </c>
      <c r="H36" s="153">
        <v>0</v>
      </c>
      <c r="I36" s="153">
        <v>1.4328989570388024</v>
      </c>
      <c r="J36" s="153">
        <v>1.4374293308451547</v>
      </c>
      <c r="K36" s="153">
        <v>2.1932180202177602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1.8611989832430718</v>
      </c>
      <c r="C37" s="153">
        <v>1.8503160656549553</v>
      </c>
      <c r="D37" s="153">
        <v>1.092488964846152</v>
      </c>
      <c r="E37" s="153">
        <v>1.8682957735121348</v>
      </c>
      <c r="F37" s="153">
        <v>1.876032446144513</v>
      </c>
      <c r="G37" s="153">
        <v>1.9240236469206866</v>
      </c>
      <c r="H37" s="153">
        <v>1.993762625084468</v>
      </c>
      <c r="I37" s="153">
        <v>1.9251323615454055</v>
      </c>
      <c r="J37" s="153">
        <v>1.9599983693302998</v>
      </c>
      <c r="K37" s="153">
        <v>1.2528610058179517</v>
      </c>
      <c r="L37" s="153">
        <v>2.019367140194035</v>
      </c>
      <c r="M37" s="153">
        <v>1.9971309627895022</v>
      </c>
      <c r="N37" s="153">
        <v>2.0026331682796461</v>
      </c>
      <c r="O37" s="153">
        <v>2.8634789190526742</v>
      </c>
      <c r="P37" s="153">
        <v>2.8725524277829941</v>
      </c>
      <c r="Q37" s="153">
        <v>2.8830264168231241</v>
      </c>
    </row>
    <row r="38" spans="1:17" x14ac:dyDescent="0.25">
      <c r="A38" s="154" t="s">
        <v>26</v>
      </c>
      <c r="B38" s="153">
        <v>111.98602916174003</v>
      </c>
      <c r="C38" s="153">
        <v>119.10156116274536</v>
      </c>
      <c r="D38" s="153">
        <v>122.19499965106394</v>
      </c>
      <c r="E38" s="153">
        <v>129.25397598311449</v>
      </c>
      <c r="F38" s="153">
        <v>133.35225706845989</v>
      </c>
      <c r="G38" s="153">
        <v>133.4557841715806</v>
      </c>
      <c r="H38" s="153">
        <v>125.35502163171779</v>
      </c>
      <c r="I38" s="153">
        <v>136.01862318245361</v>
      </c>
      <c r="J38" s="153">
        <v>129.22453569962829</v>
      </c>
      <c r="K38" s="153">
        <v>107.8746947442804</v>
      </c>
      <c r="L38" s="153">
        <v>123.07094001070693</v>
      </c>
      <c r="M38" s="153">
        <v>132.14841511899013</v>
      </c>
      <c r="N38" s="153">
        <v>136.58155514474069</v>
      </c>
      <c r="O38" s="153">
        <v>130.56880224518838</v>
      </c>
      <c r="P38" s="153">
        <v>133.39086701229226</v>
      </c>
      <c r="Q38" s="153">
        <v>136.1652287612014</v>
      </c>
    </row>
    <row r="39" spans="1:17" x14ac:dyDescent="0.25">
      <c r="A39" s="152" t="s">
        <v>120</v>
      </c>
      <c r="B39" s="151">
        <v>141.14645830569197</v>
      </c>
      <c r="C39" s="151">
        <v>146.34667298083548</v>
      </c>
      <c r="D39" s="151">
        <v>144.62792326371505</v>
      </c>
      <c r="E39" s="151">
        <v>149.06096981870073</v>
      </c>
      <c r="F39" s="151">
        <v>150.94910840858816</v>
      </c>
      <c r="G39" s="151">
        <v>145.68642248769166</v>
      </c>
      <c r="H39" s="151">
        <v>132.42408002375055</v>
      </c>
      <c r="I39" s="151">
        <v>143.88474927086557</v>
      </c>
      <c r="J39" s="151">
        <v>132.03105320954757</v>
      </c>
      <c r="K39" s="151">
        <v>104.57177446396081</v>
      </c>
      <c r="L39" s="151">
        <v>113.47263409096541</v>
      </c>
      <c r="M39" s="151">
        <v>123.801546990253</v>
      </c>
      <c r="N39" s="151">
        <v>126.87026020225629</v>
      </c>
      <c r="O39" s="151">
        <v>118.18868773374376</v>
      </c>
      <c r="P39" s="151">
        <v>119.57858934970288</v>
      </c>
      <c r="Q39" s="151">
        <v>121.19588203082097</v>
      </c>
    </row>
    <row r="40" spans="1:17" x14ac:dyDescent="0.25">
      <c r="A40" s="150" t="s">
        <v>33</v>
      </c>
      <c r="B40" s="87">
        <v>111.36578490640316</v>
      </c>
      <c r="C40" s="87">
        <v>118.75353050095417</v>
      </c>
      <c r="D40" s="87">
        <v>118.52199018147066</v>
      </c>
      <c r="E40" s="87">
        <v>124.10839427470276</v>
      </c>
      <c r="F40" s="87">
        <v>129.26972417779331</v>
      </c>
      <c r="G40" s="87">
        <v>124.84942193114128</v>
      </c>
      <c r="H40" s="87">
        <v>112.19849857330247</v>
      </c>
      <c r="I40" s="87">
        <v>125.85340644157951</v>
      </c>
      <c r="J40" s="87">
        <v>112.85859447450468</v>
      </c>
      <c r="K40" s="87">
        <v>85.865632665119449</v>
      </c>
      <c r="L40" s="87">
        <v>91.255909330001387</v>
      </c>
      <c r="M40" s="87">
        <v>103.97540856347143</v>
      </c>
      <c r="N40" s="87">
        <v>108.4726278486433</v>
      </c>
      <c r="O40" s="87">
        <v>99.794735918894276</v>
      </c>
      <c r="P40" s="87">
        <v>102.39432349263762</v>
      </c>
      <c r="Q40" s="87">
        <v>105.10878712703217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0.11167971577117929</v>
      </c>
      <c r="C42" s="87">
        <v>0.10204953009788272</v>
      </c>
      <c r="D42" s="87">
        <v>0.10083469721460094</v>
      </c>
      <c r="E42" s="87">
        <v>9.6404888603683223E-2</v>
      </c>
      <c r="F42" s="87">
        <v>9.1308835968380714E-2</v>
      </c>
      <c r="G42" s="87">
        <v>8.5853676636193366E-2</v>
      </c>
      <c r="H42" s="87">
        <v>0</v>
      </c>
      <c r="I42" s="87">
        <v>0.16469580537160045</v>
      </c>
      <c r="J42" s="87">
        <v>0.17369793665731253</v>
      </c>
      <c r="K42" s="87">
        <v>0.28853919401345685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0.37180182836805842</v>
      </c>
      <c r="C43" s="87">
        <v>0.34026668880677852</v>
      </c>
      <c r="D43" s="87">
        <v>0.21777984932553032</v>
      </c>
      <c r="E43" s="87">
        <v>0.32197200504486106</v>
      </c>
      <c r="F43" s="87">
        <v>0.30377830966463487</v>
      </c>
      <c r="G43" s="87">
        <v>0.28584607535869505</v>
      </c>
      <c r="H43" s="87">
        <v>0.30053812644434708</v>
      </c>
      <c r="I43" s="87">
        <v>0.27486418360113535</v>
      </c>
      <c r="J43" s="87">
        <v>0.29030905348562819</v>
      </c>
      <c r="K43" s="87">
        <v>0.21345649377129902</v>
      </c>
      <c r="L43" s="87">
        <v>0.31346390222860931</v>
      </c>
      <c r="M43" s="87">
        <v>0.2831467819100883</v>
      </c>
      <c r="N43" s="87">
        <v>0.26409451488528451</v>
      </c>
      <c r="O43" s="87">
        <v>0.35828905015524565</v>
      </c>
      <c r="P43" s="87">
        <v>0.34214847936347909</v>
      </c>
      <c r="Q43" s="87">
        <v>0.32819630005374778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29.297191855149549</v>
      </c>
      <c r="C46" s="87">
        <v>27.150826260976647</v>
      </c>
      <c r="D46" s="87">
        <v>25.787318535704269</v>
      </c>
      <c r="E46" s="87">
        <v>24.534198650349417</v>
      </c>
      <c r="F46" s="87">
        <v>21.284297085161818</v>
      </c>
      <c r="G46" s="87">
        <v>20.465300804555497</v>
      </c>
      <c r="H46" s="87">
        <v>19.925043324003727</v>
      </c>
      <c r="I46" s="87">
        <v>17.591782840313336</v>
      </c>
      <c r="J46" s="87">
        <v>18.708451744899932</v>
      </c>
      <c r="K46" s="87">
        <v>18.204146111056602</v>
      </c>
      <c r="L46" s="87">
        <v>21.903260858735422</v>
      </c>
      <c r="M46" s="87">
        <v>19.542991644871481</v>
      </c>
      <c r="N46" s="87">
        <v>18.133537838727701</v>
      </c>
      <c r="O46" s="87">
        <v>18.035662764694244</v>
      </c>
      <c r="P46" s="87">
        <v>16.842117377701786</v>
      </c>
      <c r="Q46" s="87">
        <v>15.75889860373505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144.86109708961689</v>
      </c>
      <c r="C51" s="176">
        <v>139.9761077102352</v>
      </c>
      <c r="D51" s="176">
        <v>149.63993867512482</v>
      </c>
      <c r="E51" s="176">
        <v>167.04804514209624</v>
      </c>
      <c r="F51" s="176">
        <v>130.4514346932605</v>
      </c>
      <c r="G51" s="176">
        <v>152.47068213665423</v>
      </c>
      <c r="H51" s="176">
        <v>109.23879580241241</v>
      </c>
      <c r="I51" s="176">
        <v>195.44939161309347</v>
      </c>
      <c r="J51" s="176">
        <v>97.499875409050148</v>
      </c>
      <c r="K51" s="176">
        <v>114.72862815096163</v>
      </c>
      <c r="L51" s="176">
        <v>92.304680747113665</v>
      </c>
      <c r="M51" s="176">
        <v>147.45251961605942</v>
      </c>
      <c r="N51" s="176">
        <v>163.56246824880284</v>
      </c>
      <c r="O51" s="176">
        <v>147.32103440341916</v>
      </c>
      <c r="P51" s="176">
        <v>126.83191910167932</v>
      </c>
      <c r="Q51" s="176">
        <v>121.04170785350115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13.717289240655402</v>
      </c>
      <c r="C53" s="96">
        <v>11.65074175643081</v>
      </c>
      <c r="D53" s="96">
        <v>10.592972327151445</v>
      </c>
      <c r="E53" s="96">
        <v>10.294449602209673</v>
      </c>
      <c r="F53" s="96">
        <v>11.495368319696</v>
      </c>
      <c r="G53" s="96">
        <v>11.708177130028554</v>
      </c>
      <c r="H53" s="96">
        <v>12.236067286520843</v>
      </c>
      <c r="I53" s="96">
        <v>13.264754513849272</v>
      </c>
      <c r="J53" s="96">
        <v>11.76357584244847</v>
      </c>
      <c r="K53" s="96">
        <v>4.8438097507646525</v>
      </c>
      <c r="L53" s="96">
        <v>9.5277389132098413</v>
      </c>
      <c r="M53" s="96">
        <v>13.524871758777001</v>
      </c>
      <c r="N53" s="96">
        <v>11.425054696956602</v>
      </c>
      <c r="O53" s="96">
        <v>10.380196550551483</v>
      </c>
      <c r="P53" s="96">
        <v>9.6293038115870644</v>
      </c>
      <c r="Q53" s="96">
        <v>8.4318258873531668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4.7720037838668045E-2</v>
      </c>
      <c r="C58" s="158">
        <v>3.9925083140003294E-2</v>
      </c>
      <c r="D58" s="158">
        <v>3.5938999389022605E-2</v>
      </c>
      <c r="E58" s="158">
        <v>3.4702561901519879E-2</v>
      </c>
      <c r="F58" s="158">
        <v>3.8813004243672206E-2</v>
      </c>
      <c r="G58" s="158">
        <v>3.9688534103579295E-2</v>
      </c>
      <c r="H58" s="158">
        <v>4.2620465738082799E-2</v>
      </c>
      <c r="I58" s="158">
        <v>4.4787563282520142E-2</v>
      </c>
      <c r="J58" s="158">
        <v>4.0564834208758671E-2</v>
      </c>
      <c r="K58" s="158">
        <v>1.7413361201783804E-2</v>
      </c>
      <c r="L58" s="158">
        <v>3.4082354731162945E-2</v>
      </c>
      <c r="M58" s="158">
        <v>4.6782314440211498E-2</v>
      </c>
      <c r="N58" s="158">
        <v>3.922047960435128E-2</v>
      </c>
      <c r="O58" s="158">
        <v>3.6106650094059424E-2</v>
      </c>
      <c r="P58" s="158">
        <v>3.3673789704728507E-2</v>
      </c>
      <c r="Q58" s="158">
        <v>2.9003051355846375E-2</v>
      </c>
    </row>
    <row r="59" spans="1:17" x14ac:dyDescent="0.25">
      <c r="A59" s="92" t="s">
        <v>125</v>
      </c>
      <c r="B59" s="91">
        <v>2.2344738096968669E-2</v>
      </c>
      <c r="C59" s="91">
        <v>1.8694778266503911E-2</v>
      </c>
      <c r="D59" s="91">
        <v>1.6828308718651219E-2</v>
      </c>
      <c r="E59" s="91">
        <v>1.624935126004811E-2</v>
      </c>
      <c r="F59" s="91">
        <v>1.817405127618401E-2</v>
      </c>
      <c r="G59" s="91">
        <v>1.8584015021012604E-2</v>
      </c>
      <c r="H59" s="91">
        <v>1.9956881587310807E-2</v>
      </c>
      <c r="I59" s="91">
        <v>2.0971617309540298E-2</v>
      </c>
      <c r="J59" s="91">
        <v>1.8994339430451868E-2</v>
      </c>
      <c r="K59" s="91">
        <v>8.1537444869015183E-3</v>
      </c>
      <c r="L59" s="91">
        <v>1.5958941457056394E-2</v>
      </c>
      <c r="M59" s="91">
        <v>2.1905652448781558E-2</v>
      </c>
      <c r="N59" s="91">
        <v>1.8364850165449732E-2</v>
      </c>
      <c r="O59" s="91">
        <v>1.6906810565369943E-2</v>
      </c>
      <c r="P59" s="91">
        <v>1.5767632335673701E-2</v>
      </c>
      <c r="Q59" s="91">
        <v>1.3580575705960293E-2</v>
      </c>
    </row>
    <row r="60" spans="1:17" x14ac:dyDescent="0.25">
      <c r="A60" s="92" t="s">
        <v>26</v>
      </c>
      <c r="B60" s="91">
        <v>2.5375299741699373E-2</v>
      </c>
      <c r="C60" s="91">
        <v>2.1230304873499382E-2</v>
      </c>
      <c r="D60" s="91">
        <v>1.9110690670371383E-2</v>
      </c>
      <c r="E60" s="91">
        <v>1.8453210641471773E-2</v>
      </c>
      <c r="F60" s="91">
        <v>2.0638952967488192E-2</v>
      </c>
      <c r="G60" s="91">
        <v>2.1104519082566688E-2</v>
      </c>
      <c r="H60" s="91">
        <v>2.2663584150771989E-2</v>
      </c>
      <c r="I60" s="91">
        <v>2.3815945972979844E-2</v>
      </c>
      <c r="J60" s="91">
        <v>2.1570494778306807E-2</v>
      </c>
      <c r="K60" s="91">
        <v>9.2596167148822853E-3</v>
      </c>
      <c r="L60" s="91">
        <v>1.8123413274106551E-2</v>
      </c>
      <c r="M60" s="91">
        <v>2.4876661991429939E-2</v>
      </c>
      <c r="N60" s="91">
        <v>2.0855629438901551E-2</v>
      </c>
      <c r="O60" s="91">
        <v>1.9199839528689481E-2</v>
      </c>
      <c r="P60" s="91">
        <v>1.790615736905481E-2</v>
      </c>
      <c r="Q60" s="91">
        <v>1.5422475649886082E-2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4.8525836436852181</v>
      </c>
      <c r="C63" s="155">
        <v>4.2567765631052632</v>
      </c>
      <c r="D63" s="155">
        <v>3.9604985213685655</v>
      </c>
      <c r="E63" s="155">
        <v>3.8786728942323263</v>
      </c>
      <c r="F63" s="155">
        <v>4.3650318831302171</v>
      </c>
      <c r="G63" s="155">
        <v>4.4147887767731628</v>
      </c>
      <c r="H63" s="155">
        <v>4.4816216323924918</v>
      </c>
      <c r="I63" s="155">
        <v>4.9894558276810086</v>
      </c>
      <c r="J63" s="155">
        <v>4.400994825017599</v>
      </c>
      <c r="K63" s="155">
        <v>1.6808451019426993</v>
      </c>
      <c r="L63" s="155">
        <v>3.4419174517608875</v>
      </c>
      <c r="M63" s="155">
        <v>5.0663134600296891</v>
      </c>
      <c r="N63" s="155">
        <v>4.3173027400605086</v>
      </c>
      <c r="O63" s="155">
        <v>3.851069019672559</v>
      </c>
      <c r="P63" s="155">
        <v>3.5647581833414526</v>
      </c>
      <c r="Q63" s="155">
        <v>3.2130140778433378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4.8525836436852181</v>
      </c>
      <c r="C66" s="153">
        <v>4.2567765631052632</v>
      </c>
      <c r="D66" s="153">
        <v>3.9604985213685655</v>
      </c>
      <c r="E66" s="153">
        <v>3.8786728942323263</v>
      </c>
      <c r="F66" s="153">
        <v>4.3650318831302171</v>
      </c>
      <c r="G66" s="153">
        <v>4.4147887767731628</v>
      </c>
      <c r="H66" s="153">
        <v>4.4816216323924918</v>
      </c>
      <c r="I66" s="153">
        <v>4.9894558276810086</v>
      </c>
      <c r="J66" s="153">
        <v>4.400994825017599</v>
      </c>
      <c r="K66" s="153">
        <v>1.6808451019426993</v>
      </c>
      <c r="L66" s="153">
        <v>3.4419174517608875</v>
      </c>
      <c r="M66" s="153">
        <v>5.0663134600296891</v>
      </c>
      <c r="N66" s="153">
        <v>4.3173027400605086</v>
      </c>
      <c r="O66" s="153">
        <v>3.851069019672559</v>
      </c>
      <c r="P66" s="153">
        <v>3.5647581833414526</v>
      </c>
      <c r="Q66" s="153">
        <v>3.2130140778433378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4.8908637509958384</v>
      </c>
      <c r="C70" s="155">
        <v>4.0894116663181128</v>
      </c>
      <c r="D70" s="155">
        <v>3.6700857532052424</v>
      </c>
      <c r="E70" s="155">
        <v>3.5522751797741021</v>
      </c>
      <c r="F70" s="155">
        <v>3.9721861323782388</v>
      </c>
      <c r="G70" s="155">
        <v>4.0625867222986018</v>
      </c>
      <c r="H70" s="155">
        <v>4.3568138735144153</v>
      </c>
      <c r="I70" s="155">
        <v>4.5929268334817968</v>
      </c>
      <c r="J70" s="155">
        <v>4.1627205974731805</v>
      </c>
      <c r="K70" s="155">
        <v>1.7902178172080869</v>
      </c>
      <c r="L70" s="155">
        <v>3.4848222282554495</v>
      </c>
      <c r="M70" s="155">
        <v>4.7805142997082317</v>
      </c>
      <c r="N70" s="155">
        <v>4.0069691144403903</v>
      </c>
      <c r="O70" s="155">
        <v>3.7011237487161965</v>
      </c>
      <c r="P70" s="155">
        <v>3.4511206533947285</v>
      </c>
      <c r="Q70" s="155">
        <v>2.9719416706769421</v>
      </c>
    </row>
    <row r="71" spans="1:17" x14ac:dyDescent="0.25">
      <c r="A71" s="152" t="s">
        <v>123</v>
      </c>
      <c r="B71" s="151">
        <v>4.8908637509958384</v>
      </c>
      <c r="C71" s="151">
        <v>4.0894116663181128</v>
      </c>
      <c r="D71" s="151">
        <v>3.6700857532052424</v>
      </c>
      <c r="E71" s="151">
        <v>3.5522751797741021</v>
      </c>
      <c r="F71" s="151">
        <v>3.9721861323782388</v>
      </c>
      <c r="G71" s="151">
        <v>4.0625867222986018</v>
      </c>
      <c r="H71" s="151">
        <v>4.3568138735144153</v>
      </c>
      <c r="I71" s="151">
        <v>4.5929268334817968</v>
      </c>
      <c r="J71" s="151">
        <v>4.1627205974731805</v>
      </c>
      <c r="K71" s="151">
        <v>1.7902178172080869</v>
      </c>
      <c r="L71" s="151">
        <v>3.4848222282554495</v>
      </c>
      <c r="M71" s="151">
        <v>4.7805142997082317</v>
      </c>
      <c r="N71" s="151">
        <v>4.0069691144403903</v>
      </c>
      <c r="O71" s="151">
        <v>3.7011237487161965</v>
      </c>
      <c r="P71" s="151">
        <v>3.4511206533947285</v>
      </c>
      <c r="Q71" s="151">
        <v>2.9719416706769421</v>
      </c>
    </row>
    <row r="72" spans="1:17" x14ac:dyDescent="0.25">
      <c r="A72" s="154" t="s">
        <v>30</v>
      </c>
      <c r="B72" s="153">
        <v>2.670787894429659E-2</v>
      </c>
      <c r="C72" s="153">
        <v>2.1106070992144975E-2</v>
      </c>
      <c r="D72" s="153">
        <v>1.9177717966369745E-2</v>
      </c>
      <c r="E72" s="153">
        <v>1.7261796230573546E-2</v>
      </c>
      <c r="F72" s="153">
        <v>1.8956726178049811E-2</v>
      </c>
      <c r="G72" s="153">
        <v>1.9741376327563558E-2</v>
      </c>
      <c r="H72" s="153">
        <v>0</v>
      </c>
      <c r="I72" s="153">
        <v>4.3667525921765947E-2</v>
      </c>
      <c r="J72" s="153">
        <v>4.1729468775440023E-2</v>
      </c>
      <c r="K72" s="153">
        <v>3.263508563608989E-2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7.3495748202332997E-2</v>
      </c>
      <c r="C73" s="153">
        <v>5.7516987566162601E-2</v>
      </c>
      <c r="D73" s="153">
        <v>2.9883604028856484E-2</v>
      </c>
      <c r="E73" s="153">
        <v>4.6545144936418238E-2</v>
      </c>
      <c r="F73" s="153">
        <v>5.0678810231616078E-2</v>
      </c>
      <c r="G73" s="153">
        <v>5.3095361171194365E-2</v>
      </c>
      <c r="H73" s="153">
        <v>6.3038937496378608E-2</v>
      </c>
      <c r="I73" s="153">
        <v>5.8668314948279468E-2</v>
      </c>
      <c r="J73" s="153">
        <v>5.6899973444116014E-2</v>
      </c>
      <c r="K73" s="153">
        <v>1.8642572620722331E-2</v>
      </c>
      <c r="L73" s="153">
        <v>5.1993587693763013E-2</v>
      </c>
      <c r="M73" s="153">
        <v>6.5771909104833506E-2</v>
      </c>
      <c r="N73" s="153">
        <v>5.3508729166733091E-2</v>
      </c>
      <c r="O73" s="153">
        <v>7.3438212446821277E-2</v>
      </c>
      <c r="P73" s="153">
        <v>6.7265371244151606E-2</v>
      </c>
      <c r="Q73" s="153">
        <v>5.6971082645009594E-2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4.790660123849209</v>
      </c>
      <c r="C75" s="153">
        <v>4.0107886077598049</v>
      </c>
      <c r="D75" s="153">
        <v>3.6210244312100164</v>
      </c>
      <c r="E75" s="153">
        <v>3.4884682386071102</v>
      </c>
      <c r="F75" s="153">
        <v>3.9025505959685729</v>
      </c>
      <c r="G75" s="153">
        <v>3.9897499847998437</v>
      </c>
      <c r="H75" s="153">
        <v>4.2937749360180364</v>
      </c>
      <c r="I75" s="153">
        <v>4.4905909926117511</v>
      </c>
      <c r="J75" s="153">
        <v>4.0640911552536245</v>
      </c>
      <c r="K75" s="153">
        <v>1.7389401589512747</v>
      </c>
      <c r="L75" s="153">
        <v>3.4328286405616866</v>
      </c>
      <c r="M75" s="153">
        <v>4.7147423906033978</v>
      </c>
      <c r="N75" s="153">
        <v>3.9534603852736572</v>
      </c>
      <c r="O75" s="153">
        <v>3.6276855362693752</v>
      </c>
      <c r="P75" s="153">
        <v>3.3838552821505767</v>
      </c>
      <c r="Q75" s="153">
        <v>2.9149705880319328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3.6969448509156093</v>
      </c>
      <c r="C77" s="155">
        <v>3.0891896602567503</v>
      </c>
      <c r="D77" s="155">
        <v>2.7595878787545285</v>
      </c>
      <c r="E77" s="155">
        <v>2.6585310845711527</v>
      </c>
      <c r="F77" s="155">
        <v>2.97450249074274</v>
      </c>
      <c r="G77" s="155">
        <v>3.0173165982597068</v>
      </c>
      <c r="H77" s="155">
        <v>3.2107083389542499</v>
      </c>
      <c r="I77" s="155">
        <v>3.3922591899597636</v>
      </c>
      <c r="J77" s="155">
        <v>3.041371063582571</v>
      </c>
      <c r="K77" s="155">
        <v>1.2818644383981894</v>
      </c>
      <c r="L77" s="155">
        <v>2.4676684938369764</v>
      </c>
      <c r="M77" s="155">
        <v>3.425838255191163</v>
      </c>
      <c r="N77" s="155">
        <v>2.874015893445927</v>
      </c>
      <c r="O77" s="155">
        <v>2.6299833075780619</v>
      </c>
      <c r="P77" s="155">
        <v>2.4527279690810815</v>
      </c>
      <c r="Q77" s="155">
        <v>2.1148393619508292</v>
      </c>
    </row>
    <row r="78" spans="1:17" x14ac:dyDescent="0.25">
      <c r="A78" s="152" t="s">
        <v>121</v>
      </c>
      <c r="B78" s="151">
        <v>1.6559912676054036</v>
      </c>
      <c r="C78" s="151">
        <v>1.4021354206577288</v>
      </c>
      <c r="D78" s="151">
        <v>1.2737765313204974</v>
      </c>
      <c r="E78" s="151">
        <v>1.2476485170974181</v>
      </c>
      <c r="F78" s="151">
        <v>1.4093886955768744</v>
      </c>
      <c r="G78" s="151">
        <v>1.4573067932421799</v>
      </c>
      <c r="H78" s="151">
        <v>1.5739896647842888</v>
      </c>
      <c r="I78" s="151">
        <v>1.6691357551758808</v>
      </c>
      <c r="J78" s="151">
        <v>1.5240808778501518</v>
      </c>
      <c r="K78" s="151">
        <v>0.66096834892276823</v>
      </c>
      <c r="L78" s="151">
        <v>1.2939202050150485</v>
      </c>
      <c r="M78" s="151">
        <v>1.7816093139771649</v>
      </c>
      <c r="N78" s="151">
        <v>1.5004199854989497</v>
      </c>
      <c r="O78" s="151">
        <v>1.3946559131814376</v>
      </c>
      <c r="P78" s="151">
        <v>1.3063417599176137</v>
      </c>
      <c r="Q78" s="151">
        <v>1.12995714875635</v>
      </c>
    </row>
    <row r="79" spans="1:17" x14ac:dyDescent="0.25">
      <c r="A79" s="154" t="s">
        <v>30</v>
      </c>
      <c r="B79" s="153">
        <v>9.7798711479354546E-3</v>
      </c>
      <c r="C79" s="153">
        <v>7.8271449079133568E-3</v>
      </c>
      <c r="D79" s="153">
        <v>7.2026536872964522E-3</v>
      </c>
      <c r="E79" s="153">
        <v>6.5581924202993734E-3</v>
      </c>
      <c r="F79" s="153">
        <v>7.275999136775773E-3</v>
      </c>
      <c r="G79" s="153">
        <v>7.6601893104147768E-3</v>
      </c>
      <c r="H79" s="153">
        <v>0</v>
      </c>
      <c r="I79" s="153">
        <v>1.7159996351683887E-2</v>
      </c>
      <c r="J79" s="153">
        <v>1.6518821620803155E-2</v>
      </c>
      <c r="K79" s="153">
        <v>1.3022256714115055E-2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2.6912618139353361E-2</v>
      </c>
      <c r="C80" s="153">
        <v>2.1330061692417711E-2</v>
      </c>
      <c r="D80" s="153">
        <v>1.1223506943088985E-2</v>
      </c>
      <c r="E80" s="153">
        <v>1.7683676289904405E-2</v>
      </c>
      <c r="F80" s="153">
        <v>1.945161712179087E-2</v>
      </c>
      <c r="G80" s="153">
        <v>2.0602439836391911E-2</v>
      </c>
      <c r="H80" s="153">
        <v>2.4642259321360931E-2</v>
      </c>
      <c r="I80" s="153">
        <v>2.3054845659806526E-2</v>
      </c>
      <c r="J80" s="153">
        <v>2.2524142749331191E-2</v>
      </c>
      <c r="K80" s="153">
        <v>7.4388763426474812E-3</v>
      </c>
      <c r="L80" s="153">
        <v>2.088810878758569E-2</v>
      </c>
      <c r="M80" s="153">
        <v>2.6524228559692945E-2</v>
      </c>
      <c r="N80" s="153">
        <v>2.1682061033708566E-2</v>
      </c>
      <c r="O80" s="153">
        <v>2.9929547571862104E-2</v>
      </c>
      <c r="P80" s="153">
        <v>2.7538830372710054E-2</v>
      </c>
      <c r="Q80" s="153">
        <v>2.3428530660610129E-2</v>
      </c>
    </row>
    <row r="81" spans="1:17" x14ac:dyDescent="0.25">
      <c r="A81" s="154" t="s">
        <v>26</v>
      </c>
      <c r="B81" s="153">
        <v>1.6192987783181148</v>
      </c>
      <c r="C81" s="153">
        <v>1.3729782140573976</v>
      </c>
      <c r="D81" s="153">
        <v>1.2553503706901119</v>
      </c>
      <c r="E81" s="153">
        <v>1.2234066483872144</v>
      </c>
      <c r="F81" s="153">
        <v>1.3826610793183078</v>
      </c>
      <c r="G81" s="153">
        <v>1.4290441640953733</v>
      </c>
      <c r="H81" s="153">
        <v>1.5493474054629279</v>
      </c>
      <c r="I81" s="153">
        <v>1.6289209131643902</v>
      </c>
      <c r="J81" s="153">
        <v>1.4850379134800173</v>
      </c>
      <c r="K81" s="153">
        <v>0.64050721586600567</v>
      </c>
      <c r="L81" s="153">
        <v>1.2730320962274628</v>
      </c>
      <c r="M81" s="153">
        <v>1.755085085417472</v>
      </c>
      <c r="N81" s="153">
        <v>1.4787379244652412</v>
      </c>
      <c r="O81" s="153">
        <v>1.3647263656095754</v>
      </c>
      <c r="P81" s="153">
        <v>1.2788029295449037</v>
      </c>
      <c r="Q81" s="153">
        <v>1.1065286180957399</v>
      </c>
    </row>
    <row r="82" spans="1:17" x14ac:dyDescent="0.25">
      <c r="A82" s="152" t="s">
        <v>120</v>
      </c>
      <c r="B82" s="151">
        <v>2.0409535833102059</v>
      </c>
      <c r="C82" s="151">
        <v>1.6870542395990216</v>
      </c>
      <c r="D82" s="151">
        <v>1.4858113474340309</v>
      </c>
      <c r="E82" s="151">
        <v>1.4108825674737344</v>
      </c>
      <c r="F82" s="151">
        <v>1.5651137951658656</v>
      </c>
      <c r="G82" s="151">
        <v>1.5600098050175266</v>
      </c>
      <c r="H82" s="151">
        <v>1.6367186741699613</v>
      </c>
      <c r="I82" s="151">
        <v>1.7231234347838829</v>
      </c>
      <c r="J82" s="151">
        <v>1.5172901857324192</v>
      </c>
      <c r="K82" s="151">
        <v>0.6208960894754213</v>
      </c>
      <c r="L82" s="151">
        <v>1.1737482888219282</v>
      </c>
      <c r="M82" s="151">
        <v>1.6442289412139983</v>
      </c>
      <c r="N82" s="151">
        <v>1.3735959079469771</v>
      </c>
      <c r="O82" s="151">
        <v>1.2353273943966243</v>
      </c>
      <c r="P82" s="151">
        <v>1.1463862091634678</v>
      </c>
      <c r="Q82" s="151">
        <v>0.98488221319447899</v>
      </c>
    </row>
    <row r="83" spans="1:17" x14ac:dyDescent="0.25">
      <c r="A83" s="150" t="s">
        <v>33</v>
      </c>
      <c r="B83" s="87">
        <v>1.610330152745401</v>
      </c>
      <c r="C83" s="87">
        <v>1.3689661884231716</v>
      </c>
      <c r="D83" s="87">
        <v>1.2176163078203794</v>
      </c>
      <c r="E83" s="87">
        <v>1.174703010266926</v>
      </c>
      <c r="F83" s="87">
        <v>1.3403313920894924</v>
      </c>
      <c r="G83" s="87">
        <v>1.3368872612669545</v>
      </c>
      <c r="H83" s="87">
        <v>1.386737048094427</v>
      </c>
      <c r="I83" s="87">
        <v>1.5071851261916716</v>
      </c>
      <c r="J83" s="87">
        <v>1.2969618404841892</v>
      </c>
      <c r="K83" s="87">
        <v>0.50982816171374712</v>
      </c>
      <c r="L83" s="87">
        <v>0.94394096232147096</v>
      </c>
      <c r="M83" s="87">
        <v>1.3809146984897485</v>
      </c>
      <c r="N83" s="87">
        <v>1.1744088606708936</v>
      </c>
      <c r="O83" s="87">
        <v>1.0430708171911607</v>
      </c>
      <c r="P83" s="87">
        <v>0.98164262504635813</v>
      </c>
      <c r="Q83" s="87">
        <v>0.85415257645084841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1.6148695392172012E-3</v>
      </c>
      <c r="C85" s="87">
        <v>1.176405919547395E-3</v>
      </c>
      <c r="D85" s="87">
        <v>1.0359087924075618E-3</v>
      </c>
      <c r="E85" s="87">
        <v>9.1248552129786901E-4</v>
      </c>
      <c r="F85" s="87">
        <v>9.4673443454748357E-4</v>
      </c>
      <c r="G85" s="87">
        <v>9.1932092958479656E-4</v>
      </c>
      <c r="H85" s="87">
        <v>0</v>
      </c>
      <c r="I85" s="87">
        <v>1.9723508105238419E-3</v>
      </c>
      <c r="J85" s="87">
        <v>1.9961226405868708E-3</v>
      </c>
      <c r="K85" s="87">
        <v>1.7132047164896071E-3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5.3761906816366294E-3</v>
      </c>
      <c r="C86" s="87">
        <v>3.9225241561929467E-3</v>
      </c>
      <c r="D86" s="87">
        <v>2.2373257118567E-3</v>
      </c>
      <c r="E86" s="87">
        <v>3.0475092821740319E-3</v>
      </c>
      <c r="F86" s="87">
        <v>3.1497213076697962E-3</v>
      </c>
      <c r="G86" s="87">
        <v>3.060838976418814E-3</v>
      </c>
      <c r="H86" s="87">
        <v>3.714553756109077E-3</v>
      </c>
      <c r="I86" s="87">
        <v>3.2916964344445621E-3</v>
      </c>
      <c r="J86" s="87">
        <v>3.3362081644832363E-3</v>
      </c>
      <c r="K86" s="87">
        <v>1.2674003375682189E-3</v>
      </c>
      <c r="L86" s="87">
        <v>3.2424356920570381E-3</v>
      </c>
      <c r="M86" s="87">
        <v>3.760519514871866E-3</v>
      </c>
      <c r="N86" s="87">
        <v>2.8592921964482546E-3</v>
      </c>
      <c r="O86" s="87">
        <v>3.7448954485916701E-3</v>
      </c>
      <c r="P86" s="87">
        <v>3.2801381949863176E-3</v>
      </c>
      <c r="Q86" s="87">
        <v>2.6670435739472483E-3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0.42363237034395107</v>
      </c>
      <c r="C89" s="87">
        <v>0.31298912110010968</v>
      </c>
      <c r="D89" s="87">
        <v>0.26492180510938723</v>
      </c>
      <c r="E89" s="87">
        <v>0.23221956240333658</v>
      </c>
      <c r="F89" s="87">
        <v>0.22068594733415572</v>
      </c>
      <c r="G89" s="87">
        <v>0.21914238384456847</v>
      </c>
      <c r="H89" s="87">
        <v>0.24626707231942521</v>
      </c>
      <c r="I89" s="87">
        <v>0.21067426134724307</v>
      </c>
      <c r="J89" s="87">
        <v>0.21499601444315986</v>
      </c>
      <c r="K89" s="87">
        <v>0.10808732270761638</v>
      </c>
      <c r="L89" s="87">
        <v>0.22656489080840006</v>
      </c>
      <c r="M89" s="87">
        <v>0.2595537232093782</v>
      </c>
      <c r="N89" s="87">
        <v>0.1963277550796351</v>
      </c>
      <c r="O89" s="87">
        <v>0.188511681756872</v>
      </c>
      <c r="P89" s="87">
        <v>0.16146344592212344</v>
      </c>
      <c r="Q89" s="87">
        <v>0.12806259316968335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0.22917695722006695</v>
      </c>
      <c r="C94" s="176">
        <v>0.17543878361067994</v>
      </c>
      <c r="D94" s="176">
        <v>0.16686117443408527</v>
      </c>
      <c r="E94" s="176">
        <v>0.17026788173057211</v>
      </c>
      <c r="F94" s="176">
        <v>0.1448348092011317</v>
      </c>
      <c r="G94" s="176">
        <v>0.17379649859350152</v>
      </c>
      <c r="H94" s="176">
        <v>0.14430297592160266</v>
      </c>
      <c r="I94" s="176">
        <v>0.2453250994441846</v>
      </c>
      <c r="J94" s="176">
        <v>0.1179245221663606</v>
      </c>
      <c r="K94" s="176">
        <v>7.3469032013892849E-2</v>
      </c>
      <c r="L94" s="176">
        <v>9.9248384625366087E-2</v>
      </c>
      <c r="M94" s="176">
        <v>0.20542342940770664</v>
      </c>
      <c r="N94" s="176">
        <v>0.1875464694054266</v>
      </c>
      <c r="O94" s="176">
        <v>0.16191382449060562</v>
      </c>
      <c r="P94" s="176">
        <v>0.1270232160650733</v>
      </c>
      <c r="Q94" s="176">
        <v>0.10302772552621106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0.99999999999999989</v>
      </c>
      <c r="C98" s="77">
        <f t="shared" si="0"/>
        <v>1</v>
      </c>
      <c r="D98" s="77">
        <f t="shared" si="0"/>
        <v>0.99999999999999989</v>
      </c>
      <c r="E98" s="77">
        <f t="shared" si="0"/>
        <v>1</v>
      </c>
      <c r="F98" s="77">
        <f t="shared" si="0"/>
        <v>0.99999999999999967</v>
      </c>
      <c r="G98" s="77">
        <f t="shared" si="0"/>
        <v>1.0000000000000002</v>
      </c>
      <c r="H98" s="77">
        <f t="shared" si="0"/>
        <v>1.0000000000000002</v>
      </c>
      <c r="I98" s="77">
        <f t="shared" si="0"/>
        <v>1</v>
      </c>
      <c r="J98" s="77">
        <f t="shared" si="0"/>
        <v>1</v>
      </c>
      <c r="K98" s="77">
        <f t="shared" si="0"/>
        <v>0.99999999999999989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0.99999999999999989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3.6510212591621985E-4</v>
      </c>
      <c r="C103" s="145">
        <f t="shared" si="5"/>
        <v>3.5998870399443588E-4</v>
      </c>
      <c r="D103" s="145">
        <f t="shared" si="5"/>
        <v>3.5685131866877712E-4</v>
      </c>
      <c r="E103" s="145">
        <f t="shared" si="5"/>
        <v>3.5457779320292534E-4</v>
      </c>
      <c r="F103" s="145">
        <f t="shared" si="5"/>
        <v>3.5620662935766692E-4</v>
      </c>
      <c r="G103" s="145">
        <f t="shared" si="5"/>
        <v>3.5633174696018423E-4</v>
      </c>
      <c r="H103" s="145">
        <f t="shared" si="5"/>
        <v>3.5475099378727294E-4</v>
      </c>
      <c r="I103" s="145">
        <f t="shared" si="5"/>
        <v>3.5502596054091983E-4</v>
      </c>
      <c r="J103" s="145">
        <f t="shared" si="5"/>
        <v>3.5161689456658689E-4</v>
      </c>
      <c r="K103" s="145">
        <f t="shared" si="5"/>
        <v>3.5286402279106324E-4</v>
      </c>
      <c r="L103" s="145">
        <f t="shared" si="5"/>
        <v>3.5944192509969249E-4</v>
      </c>
      <c r="M103" s="145">
        <f t="shared" si="5"/>
        <v>3.5881285742137589E-4</v>
      </c>
      <c r="N103" s="145">
        <f t="shared" si="5"/>
        <v>3.5914479986171586E-4</v>
      </c>
      <c r="O103" s="145">
        <f t="shared" si="5"/>
        <v>3.5997319846584828E-4</v>
      </c>
      <c r="P103" s="145">
        <f t="shared" si="5"/>
        <v>3.6655839149837919E-4</v>
      </c>
      <c r="Q103" s="145">
        <f t="shared" si="5"/>
        <v>3.6614057393867012E-4</v>
      </c>
    </row>
    <row r="104" spans="1:17" x14ac:dyDescent="0.25">
      <c r="A104" s="175" t="s">
        <v>117</v>
      </c>
      <c r="B104" s="174">
        <f t="shared" ref="B104:Q104" si="6">IF(B$15=0,0,B$15/B$5)</f>
        <v>5.9809283854352337E-2</v>
      </c>
      <c r="C104" s="174">
        <f t="shared" si="6"/>
        <v>6.4848473031302437E-2</v>
      </c>
      <c r="D104" s="174">
        <f t="shared" si="6"/>
        <v>6.8491018262714809E-2</v>
      </c>
      <c r="E104" s="174">
        <f t="shared" si="6"/>
        <v>7.2623815944324904E-2</v>
      </c>
      <c r="F104" s="174">
        <f t="shared" si="6"/>
        <v>7.8082555480236723E-2</v>
      </c>
      <c r="G104" s="174">
        <f t="shared" si="6"/>
        <v>7.5460040327374245E-2</v>
      </c>
      <c r="H104" s="174">
        <f t="shared" si="6"/>
        <v>7.0507396368806249E-2</v>
      </c>
      <c r="I104" s="174">
        <f t="shared" si="6"/>
        <v>8.0448914911256275E-2</v>
      </c>
      <c r="J104" s="174">
        <f t="shared" si="6"/>
        <v>7.5093652938110267E-2</v>
      </c>
      <c r="K104" s="174">
        <f t="shared" si="6"/>
        <v>6.3634513408439702E-2</v>
      </c>
      <c r="L104" s="174">
        <f t="shared" si="6"/>
        <v>6.4685714460641544E-2</v>
      </c>
      <c r="M104" s="174">
        <f t="shared" si="6"/>
        <v>7.3743246032045795E-2</v>
      </c>
      <c r="N104" s="174">
        <f t="shared" si="6"/>
        <v>7.6463310867691398E-2</v>
      </c>
      <c r="O104" s="174">
        <f t="shared" si="6"/>
        <v>7.2843617664373611E-2</v>
      </c>
      <c r="P104" s="174">
        <f t="shared" si="6"/>
        <v>7.5153820948834729E-2</v>
      </c>
      <c r="Q104" s="174">
        <f t="shared" si="6"/>
        <v>8.0454029083853101E-2</v>
      </c>
    </row>
    <row r="105" spans="1:17" x14ac:dyDescent="0.25">
      <c r="A105" s="127" t="s">
        <v>116</v>
      </c>
      <c r="B105" s="143">
        <f t="shared" ref="B105:Q105" si="7">IF(B$21=0,0,B$21/B$5)</f>
        <v>0.855178128887078</v>
      </c>
      <c r="C105" s="143">
        <f t="shared" si="7"/>
        <v>0.85263197157441095</v>
      </c>
      <c r="D105" s="143">
        <f t="shared" si="7"/>
        <v>0.84920096510836129</v>
      </c>
      <c r="E105" s="143">
        <f t="shared" si="7"/>
        <v>0.84457990788980852</v>
      </c>
      <c r="F105" s="143">
        <f t="shared" si="7"/>
        <v>0.84252696043015962</v>
      </c>
      <c r="G105" s="143">
        <f t="shared" si="7"/>
        <v>0.84310650420979816</v>
      </c>
      <c r="H105" s="143">
        <f t="shared" si="7"/>
        <v>0.85204737836392686</v>
      </c>
      <c r="I105" s="143">
        <f t="shared" si="7"/>
        <v>0.83452409997426014</v>
      </c>
      <c r="J105" s="143">
        <f t="shared" si="7"/>
        <v>0.84953454875869139</v>
      </c>
      <c r="K105" s="143">
        <f t="shared" si="7"/>
        <v>0.85710445066379359</v>
      </c>
      <c r="L105" s="143">
        <f t="shared" si="7"/>
        <v>0.85918797167442018</v>
      </c>
      <c r="M105" s="143">
        <f t="shared" si="7"/>
        <v>0.84506235316428524</v>
      </c>
      <c r="N105" s="143">
        <f t="shared" si="7"/>
        <v>0.84108506740216626</v>
      </c>
      <c r="O105" s="143">
        <f t="shared" si="7"/>
        <v>0.8454332266321275</v>
      </c>
      <c r="P105" s="143">
        <f t="shared" si="7"/>
        <v>0.84401421362977802</v>
      </c>
      <c r="Q105" s="143">
        <f t="shared" si="7"/>
        <v>0.8395811343980939</v>
      </c>
    </row>
    <row r="106" spans="1:17" x14ac:dyDescent="0.25">
      <c r="A106" s="127" t="s">
        <v>113</v>
      </c>
      <c r="B106" s="143">
        <f t="shared" ref="B106:Q106" si="8">IF(B$27=0,0,B$27/B$5)</f>
        <v>4.0671060357227257E-2</v>
      </c>
      <c r="C106" s="143">
        <f t="shared" si="8"/>
        <v>4.0076540408676913E-2</v>
      </c>
      <c r="D106" s="143">
        <f t="shared" si="8"/>
        <v>3.9608088604231956E-2</v>
      </c>
      <c r="E106" s="143">
        <f t="shared" si="8"/>
        <v>3.9449630968092349E-2</v>
      </c>
      <c r="F106" s="143">
        <f t="shared" si="8"/>
        <v>3.9622390820564644E-2</v>
      </c>
      <c r="G106" s="143">
        <f t="shared" si="8"/>
        <v>3.9644089843508042E-2</v>
      </c>
      <c r="H106" s="143">
        <f t="shared" si="8"/>
        <v>3.9414932295581219E-2</v>
      </c>
      <c r="I106" s="143">
        <f t="shared" si="8"/>
        <v>3.9571139067259092E-2</v>
      </c>
      <c r="J106" s="143">
        <f t="shared" si="8"/>
        <v>3.9217837167767042E-2</v>
      </c>
      <c r="K106" s="143">
        <f t="shared" si="8"/>
        <v>3.9429111967859913E-2</v>
      </c>
      <c r="L106" s="143">
        <f t="shared" si="8"/>
        <v>3.9945339438580939E-2</v>
      </c>
      <c r="M106" s="143">
        <f t="shared" si="8"/>
        <v>3.9851737700492725E-2</v>
      </c>
      <c r="N106" s="143">
        <f t="shared" si="8"/>
        <v>3.9880355937392198E-2</v>
      </c>
      <c r="O106" s="143">
        <f t="shared" si="8"/>
        <v>4.0105406644897652E-2</v>
      </c>
      <c r="P106" s="143">
        <f t="shared" si="8"/>
        <v>4.0831718809790932E-2</v>
      </c>
      <c r="Q106" s="143">
        <f t="shared" si="8"/>
        <v>4.0778457708021312E-2</v>
      </c>
    </row>
    <row r="107" spans="1:17" x14ac:dyDescent="0.25">
      <c r="A107" s="142" t="s">
        <v>123</v>
      </c>
      <c r="B107" s="141">
        <f t="shared" ref="B107:Q107" si="9">IF(B$28=0,0,B$28/B$5)</f>
        <v>4.0671060357227257E-2</v>
      </c>
      <c r="C107" s="141">
        <f t="shared" si="9"/>
        <v>4.0076540408676913E-2</v>
      </c>
      <c r="D107" s="141">
        <f t="shared" si="9"/>
        <v>3.9608088604231956E-2</v>
      </c>
      <c r="E107" s="141">
        <f t="shared" si="9"/>
        <v>3.9449630968092349E-2</v>
      </c>
      <c r="F107" s="141">
        <f t="shared" si="9"/>
        <v>3.9622390820564644E-2</v>
      </c>
      <c r="G107" s="141">
        <f t="shared" si="9"/>
        <v>3.9644089843508042E-2</v>
      </c>
      <c r="H107" s="141">
        <f t="shared" si="9"/>
        <v>3.9414932295581219E-2</v>
      </c>
      <c r="I107" s="141">
        <f t="shared" si="9"/>
        <v>3.9571139067259092E-2</v>
      </c>
      <c r="J107" s="141">
        <f t="shared" si="9"/>
        <v>3.9217837167767042E-2</v>
      </c>
      <c r="K107" s="141">
        <f t="shared" si="9"/>
        <v>3.9429111967859913E-2</v>
      </c>
      <c r="L107" s="141">
        <f t="shared" si="9"/>
        <v>3.9945339438580939E-2</v>
      </c>
      <c r="M107" s="141">
        <f t="shared" si="9"/>
        <v>3.9851737700492725E-2</v>
      </c>
      <c r="N107" s="141">
        <f t="shared" si="9"/>
        <v>3.9880355937392198E-2</v>
      </c>
      <c r="O107" s="141">
        <f t="shared" si="9"/>
        <v>4.0105406644897652E-2</v>
      </c>
      <c r="P107" s="141">
        <f t="shared" si="9"/>
        <v>4.0831718809790932E-2</v>
      </c>
      <c r="Q107" s="141">
        <f t="shared" si="9"/>
        <v>4.0778457708021312E-2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2.8071361116589675E-2</v>
      </c>
      <c r="C109" s="143">
        <f t="shared" si="11"/>
        <v>2.7643595749544621E-2</v>
      </c>
      <c r="D109" s="143">
        <f t="shared" si="11"/>
        <v>2.7193960971838758E-2</v>
      </c>
      <c r="E109" s="143">
        <f t="shared" si="11"/>
        <v>2.6958681910919782E-2</v>
      </c>
      <c r="F109" s="143">
        <f t="shared" si="11"/>
        <v>2.709230721563816E-2</v>
      </c>
      <c r="G109" s="143">
        <f t="shared" si="11"/>
        <v>2.6885446720321601E-2</v>
      </c>
      <c r="H109" s="143">
        <f t="shared" si="11"/>
        <v>2.6522423304240528E-2</v>
      </c>
      <c r="I109" s="143">
        <f t="shared" si="11"/>
        <v>2.6686930255549499E-2</v>
      </c>
      <c r="J109" s="143">
        <f t="shared" si="11"/>
        <v>2.6163530966777E-2</v>
      </c>
      <c r="K109" s="143">
        <f t="shared" si="11"/>
        <v>2.5779458366533677E-2</v>
      </c>
      <c r="L109" s="143">
        <f t="shared" si="11"/>
        <v>2.5828124559059407E-2</v>
      </c>
      <c r="M109" s="143">
        <f t="shared" si="11"/>
        <v>2.6077146358611993E-2</v>
      </c>
      <c r="N109" s="143">
        <f t="shared" si="11"/>
        <v>2.6118772619377305E-2</v>
      </c>
      <c r="O109" s="143">
        <f t="shared" si="11"/>
        <v>2.6022132166063094E-2</v>
      </c>
      <c r="P109" s="143">
        <f t="shared" si="11"/>
        <v>2.6497656806276436E-2</v>
      </c>
      <c r="Q109" s="143">
        <f t="shared" si="11"/>
        <v>2.6496497409553486E-2</v>
      </c>
    </row>
    <row r="110" spans="1:17" x14ac:dyDescent="0.25">
      <c r="A110" s="142" t="s">
        <v>121</v>
      </c>
      <c r="B110" s="141">
        <f t="shared" ref="B110:Q110" si="12">IF(B$35=0,0,B$35/B$5)</f>
        <v>1.2574147236023073E-2</v>
      </c>
      <c r="C110" s="141">
        <f t="shared" si="12"/>
        <v>1.2547000675756096E-2</v>
      </c>
      <c r="D110" s="141">
        <f t="shared" si="12"/>
        <v>1.2552247220047755E-2</v>
      </c>
      <c r="E110" s="141">
        <f t="shared" si="12"/>
        <v>1.2651708194898073E-2</v>
      </c>
      <c r="F110" s="141">
        <f t="shared" si="12"/>
        <v>1.2836967407373511E-2</v>
      </c>
      <c r="G110" s="141">
        <f t="shared" si="12"/>
        <v>1.2985161771712434E-2</v>
      </c>
      <c r="H110" s="141">
        <f t="shared" si="12"/>
        <v>1.3002121575298679E-2</v>
      </c>
      <c r="I110" s="141">
        <f t="shared" si="12"/>
        <v>1.3131104373528334E-2</v>
      </c>
      <c r="J110" s="141">
        <f t="shared" si="12"/>
        <v>1.3110974100126415E-2</v>
      </c>
      <c r="K110" s="141">
        <f t="shared" si="12"/>
        <v>1.3292673953841202E-2</v>
      </c>
      <c r="L110" s="141">
        <f t="shared" si="12"/>
        <v>1.3542958589485546E-2</v>
      </c>
      <c r="M110" s="141">
        <f t="shared" si="12"/>
        <v>1.3561436172314726E-2</v>
      </c>
      <c r="N110" s="141">
        <f t="shared" si="12"/>
        <v>1.3635668655899122E-2</v>
      </c>
      <c r="O110" s="141">
        <f t="shared" si="12"/>
        <v>1.3799296898355516E-2</v>
      </c>
      <c r="P110" s="141">
        <f t="shared" si="12"/>
        <v>1.4112855588699047E-2</v>
      </c>
      <c r="Q110" s="141">
        <f t="shared" si="12"/>
        <v>1.4157059492836225E-2</v>
      </c>
    </row>
    <row r="111" spans="1:17" x14ac:dyDescent="0.25">
      <c r="A111" s="142" t="s">
        <v>120</v>
      </c>
      <c r="B111" s="141">
        <f t="shared" ref="B111:Q111" si="13">IF(B$39=0,0,B$39/B$5)</f>
        <v>1.54972138805666E-2</v>
      </c>
      <c r="C111" s="141">
        <f t="shared" si="13"/>
        <v>1.5096595073788526E-2</v>
      </c>
      <c r="D111" s="141">
        <f t="shared" si="13"/>
        <v>1.4641713751791002E-2</v>
      </c>
      <c r="E111" s="141">
        <f t="shared" si="13"/>
        <v>1.4306973716021708E-2</v>
      </c>
      <c r="F111" s="141">
        <f t="shared" si="13"/>
        <v>1.4255339808264647E-2</v>
      </c>
      <c r="G111" s="141">
        <f t="shared" si="13"/>
        <v>1.3900284948609169E-2</v>
      </c>
      <c r="H111" s="141">
        <f t="shared" si="13"/>
        <v>1.3520301728941846E-2</v>
      </c>
      <c r="I111" s="141">
        <f t="shared" si="13"/>
        <v>1.3555825882021168E-2</v>
      </c>
      <c r="J111" s="141">
        <f t="shared" si="13"/>
        <v>1.3052556866650585E-2</v>
      </c>
      <c r="K111" s="141">
        <f t="shared" si="13"/>
        <v>1.2486784412692471E-2</v>
      </c>
      <c r="L111" s="141">
        <f t="shared" si="13"/>
        <v>1.2285165969573861E-2</v>
      </c>
      <c r="M111" s="141">
        <f t="shared" si="13"/>
        <v>1.2515710186297265E-2</v>
      </c>
      <c r="N111" s="141">
        <f t="shared" si="13"/>
        <v>1.2483103963478187E-2</v>
      </c>
      <c r="O111" s="141">
        <f t="shared" si="13"/>
        <v>1.2222835267707576E-2</v>
      </c>
      <c r="P111" s="141">
        <f t="shared" si="13"/>
        <v>1.2384801217577389E-2</v>
      </c>
      <c r="Q111" s="141">
        <f t="shared" si="13"/>
        <v>1.2339437916717261E-2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1.5905063658836319E-2</v>
      </c>
      <c r="C113" s="171">
        <f t="shared" si="15"/>
        <v>1.4439430532070611E-2</v>
      </c>
      <c r="D113" s="171">
        <f t="shared" si="15"/>
        <v>1.5149115734184244E-2</v>
      </c>
      <c r="E113" s="171">
        <f t="shared" si="15"/>
        <v>1.6033385493651488E-2</v>
      </c>
      <c r="F113" s="171">
        <f t="shared" si="15"/>
        <v>1.2319579424042956E-2</v>
      </c>
      <c r="G113" s="171">
        <f t="shared" si="15"/>
        <v>1.4547587152037895E-2</v>
      </c>
      <c r="H113" s="171">
        <f t="shared" si="15"/>
        <v>1.1153118673658062E-2</v>
      </c>
      <c r="I113" s="171">
        <f t="shared" si="15"/>
        <v>1.8413889831134046E-2</v>
      </c>
      <c r="J113" s="171">
        <f t="shared" si="15"/>
        <v>9.6388132740877555E-3</v>
      </c>
      <c r="K113" s="171">
        <f t="shared" si="15"/>
        <v>1.3699601570581945E-2</v>
      </c>
      <c r="L113" s="171">
        <f t="shared" si="15"/>
        <v>9.9934079421983447E-3</v>
      </c>
      <c r="M113" s="171">
        <f t="shared" si="15"/>
        <v>1.4906703887142927E-2</v>
      </c>
      <c r="N113" s="171">
        <f t="shared" si="15"/>
        <v>1.6093348373511056E-2</v>
      </c>
      <c r="O113" s="171">
        <f t="shared" si="15"/>
        <v>1.5235643694072126E-2</v>
      </c>
      <c r="P113" s="171">
        <f t="shared" si="15"/>
        <v>1.3136031413821473E-2</v>
      </c>
      <c r="Q113" s="171">
        <f t="shared" si="15"/>
        <v>1.2323740826539602E-2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0.99999999999999989</v>
      </c>
      <c r="C115" s="77">
        <f t="shared" si="16"/>
        <v>1</v>
      </c>
      <c r="D115" s="77">
        <f t="shared" si="16"/>
        <v>1</v>
      </c>
      <c r="E115" s="77">
        <f t="shared" si="16"/>
        <v>1</v>
      </c>
      <c r="F115" s="77">
        <f t="shared" si="16"/>
        <v>1</v>
      </c>
      <c r="G115" s="77">
        <f t="shared" si="16"/>
        <v>0.99999999999999978</v>
      </c>
      <c r="H115" s="77">
        <f t="shared" si="16"/>
        <v>1</v>
      </c>
      <c r="I115" s="77">
        <f t="shared" si="16"/>
        <v>1.0000000000000002</v>
      </c>
      <c r="J115" s="77">
        <f t="shared" si="16"/>
        <v>1</v>
      </c>
      <c r="K115" s="77">
        <f t="shared" si="16"/>
        <v>1</v>
      </c>
      <c r="L115" s="77">
        <f t="shared" si="16"/>
        <v>1</v>
      </c>
      <c r="M115" s="77">
        <f t="shared" si="16"/>
        <v>1.0000000000000002</v>
      </c>
      <c r="N115" s="77">
        <f t="shared" si="16"/>
        <v>1</v>
      </c>
      <c r="O115" s="77">
        <f t="shared" si="16"/>
        <v>0.99999999999999989</v>
      </c>
      <c r="P115" s="77">
        <f t="shared" si="16"/>
        <v>1</v>
      </c>
      <c r="Q115" s="77">
        <f t="shared" si="16"/>
        <v>0.99999999999999989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3.4788242050940391E-3</v>
      </c>
      <c r="C120" s="145">
        <f t="shared" si="21"/>
        <v>3.4268275767048067E-3</v>
      </c>
      <c r="D120" s="145">
        <f t="shared" si="21"/>
        <v>3.3927209737823374E-3</v>
      </c>
      <c r="E120" s="145">
        <f t="shared" si="21"/>
        <v>3.3709973084982687E-3</v>
      </c>
      <c r="F120" s="145">
        <f t="shared" si="21"/>
        <v>3.3764037101073618E-3</v>
      </c>
      <c r="G120" s="145">
        <f t="shared" si="21"/>
        <v>3.3898132615185761E-3</v>
      </c>
      <c r="H120" s="145">
        <f t="shared" si="21"/>
        <v>3.4831833415163689E-3</v>
      </c>
      <c r="I120" s="145">
        <f t="shared" si="21"/>
        <v>3.3764336336386015E-3</v>
      </c>
      <c r="J120" s="145">
        <f t="shared" si="21"/>
        <v>3.4483421327026961E-3</v>
      </c>
      <c r="K120" s="145">
        <f t="shared" si="21"/>
        <v>3.5949721598861101E-3</v>
      </c>
      <c r="L120" s="145">
        <f t="shared" si="21"/>
        <v>3.5771713563549773E-3</v>
      </c>
      <c r="M120" s="145">
        <f t="shared" si="21"/>
        <v>3.4589839574524607E-3</v>
      </c>
      <c r="N120" s="145">
        <f t="shared" si="21"/>
        <v>3.4328483009187522E-3</v>
      </c>
      <c r="O120" s="145">
        <f t="shared" si="21"/>
        <v>3.4784168024391731E-3</v>
      </c>
      <c r="P120" s="145">
        <f t="shared" si="21"/>
        <v>3.4970118674839614E-3</v>
      </c>
      <c r="Q120" s="145">
        <f t="shared" si="21"/>
        <v>3.4397118421702513E-3</v>
      </c>
    </row>
    <row r="121" spans="1:17" x14ac:dyDescent="0.25">
      <c r="A121" s="175" t="s">
        <v>115</v>
      </c>
      <c r="B121" s="174">
        <f t="shared" ref="B121:Q121" si="22">IF(B$63=0,0,B$63/B$53)</f>
        <v>0.35375674876805069</v>
      </c>
      <c r="C121" s="174">
        <f t="shared" si="22"/>
        <v>0.36536528335251006</v>
      </c>
      <c r="D121" s="174">
        <f t="shared" si="22"/>
        <v>0.37387981380987734</v>
      </c>
      <c r="E121" s="174">
        <f t="shared" si="22"/>
        <v>0.37677321703530231</v>
      </c>
      <c r="F121" s="174">
        <f t="shared" si="22"/>
        <v>0.37972092426575266</v>
      </c>
      <c r="G121" s="174">
        <f t="shared" si="22"/>
        <v>0.37706884066951213</v>
      </c>
      <c r="H121" s="174">
        <f t="shared" si="22"/>
        <v>0.36626323862483262</v>
      </c>
      <c r="I121" s="174">
        <f t="shared" si="22"/>
        <v>0.37614384966353431</v>
      </c>
      <c r="J121" s="174">
        <f t="shared" si="22"/>
        <v>0.37412049566907679</v>
      </c>
      <c r="K121" s="174">
        <f t="shared" si="22"/>
        <v>0.3470089017590664</v>
      </c>
      <c r="L121" s="174">
        <f t="shared" si="22"/>
        <v>0.36125228484050942</v>
      </c>
      <c r="M121" s="174">
        <f t="shared" si="22"/>
        <v>0.37459234737230623</v>
      </c>
      <c r="N121" s="174">
        <f t="shared" si="22"/>
        <v>0.37788026881048969</v>
      </c>
      <c r="O121" s="174">
        <f t="shared" si="22"/>
        <v>0.37100155097428844</v>
      </c>
      <c r="P121" s="174">
        <f t="shared" si="22"/>
        <v>0.37019895239486922</v>
      </c>
      <c r="Q121" s="174">
        <f t="shared" si="22"/>
        <v>0.38105792514792247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0.3565473954212659</v>
      </c>
      <c r="C123" s="143">
        <f t="shared" si="24"/>
        <v>0.35100011242296209</v>
      </c>
      <c r="D123" s="143">
        <f t="shared" si="24"/>
        <v>0.34646420663237631</v>
      </c>
      <c r="E123" s="143">
        <f t="shared" si="24"/>
        <v>0.34506703291952751</v>
      </c>
      <c r="F123" s="143">
        <f t="shared" si="24"/>
        <v>0.34554666035122611</v>
      </c>
      <c r="G123" s="143">
        <f t="shared" si="24"/>
        <v>0.3469871250819293</v>
      </c>
      <c r="H123" s="143">
        <f t="shared" si="24"/>
        <v>0.35606324904030628</v>
      </c>
      <c r="I123" s="143">
        <f t="shared" si="24"/>
        <v>0.3462504208944448</v>
      </c>
      <c r="J123" s="143">
        <f t="shared" si="24"/>
        <v>0.35386524074186204</v>
      </c>
      <c r="K123" s="143">
        <f t="shared" si="24"/>
        <v>0.36958879669571659</v>
      </c>
      <c r="L123" s="143">
        <f t="shared" si="24"/>
        <v>0.36575542843894243</v>
      </c>
      <c r="M123" s="143">
        <f t="shared" si="24"/>
        <v>0.35346097064513049</v>
      </c>
      <c r="N123" s="143">
        <f t="shared" si="24"/>
        <v>0.35071771827121001</v>
      </c>
      <c r="O123" s="143">
        <f t="shared" si="24"/>
        <v>0.35655622999928277</v>
      </c>
      <c r="P123" s="143">
        <f t="shared" si="24"/>
        <v>0.35839773268363917</v>
      </c>
      <c r="Q123" s="143">
        <f t="shared" si="24"/>
        <v>0.35246715366057729</v>
      </c>
    </row>
    <row r="124" spans="1:17" x14ac:dyDescent="0.25">
      <c r="A124" s="142" t="s">
        <v>123</v>
      </c>
      <c r="B124" s="141">
        <f t="shared" ref="B124:Q124" si="25">IF(B$71=0,0,B$71/B$53)</f>
        <v>0.3565473954212659</v>
      </c>
      <c r="C124" s="141">
        <f t="shared" si="25"/>
        <v>0.35100011242296209</v>
      </c>
      <c r="D124" s="141">
        <f t="shared" si="25"/>
        <v>0.34646420663237631</v>
      </c>
      <c r="E124" s="141">
        <f t="shared" si="25"/>
        <v>0.34506703291952751</v>
      </c>
      <c r="F124" s="141">
        <f t="shared" si="25"/>
        <v>0.34554666035122611</v>
      </c>
      <c r="G124" s="141">
        <f t="shared" si="25"/>
        <v>0.3469871250819293</v>
      </c>
      <c r="H124" s="141">
        <f t="shared" si="25"/>
        <v>0.35606324904030628</v>
      </c>
      <c r="I124" s="141">
        <f t="shared" si="25"/>
        <v>0.3462504208944448</v>
      </c>
      <c r="J124" s="141">
        <f t="shared" si="25"/>
        <v>0.35386524074186204</v>
      </c>
      <c r="K124" s="141">
        <f t="shared" si="25"/>
        <v>0.36958879669571659</v>
      </c>
      <c r="L124" s="141">
        <f t="shared" si="25"/>
        <v>0.36575542843894243</v>
      </c>
      <c r="M124" s="141">
        <f t="shared" si="25"/>
        <v>0.35346097064513049</v>
      </c>
      <c r="N124" s="141">
        <f t="shared" si="25"/>
        <v>0.35071771827121001</v>
      </c>
      <c r="O124" s="141">
        <f t="shared" si="25"/>
        <v>0.35655622999928277</v>
      </c>
      <c r="P124" s="141">
        <f t="shared" si="25"/>
        <v>0.35839773268363917</v>
      </c>
      <c r="Q124" s="141">
        <f t="shared" si="25"/>
        <v>0.35246715366057729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0.26950987079565086</v>
      </c>
      <c r="C126" s="143">
        <f t="shared" si="27"/>
        <v>0.26514961234563661</v>
      </c>
      <c r="D126" s="143">
        <f t="shared" si="27"/>
        <v>0.26051119492508001</v>
      </c>
      <c r="E126" s="143">
        <f t="shared" si="27"/>
        <v>0.25824897758501891</v>
      </c>
      <c r="F126" s="143">
        <f t="shared" si="27"/>
        <v>0.25875660596679356</v>
      </c>
      <c r="G126" s="143">
        <f t="shared" si="27"/>
        <v>0.25771019388842709</v>
      </c>
      <c r="H126" s="143">
        <f t="shared" si="27"/>
        <v>0.26239708100421621</v>
      </c>
      <c r="I126" s="143">
        <f t="shared" si="27"/>
        <v>0.25573478848915165</v>
      </c>
      <c r="J126" s="143">
        <f t="shared" si="27"/>
        <v>0.25854137418044992</v>
      </c>
      <c r="K126" s="143">
        <f t="shared" si="27"/>
        <v>0.26463971632986455</v>
      </c>
      <c r="L126" s="143">
        <f t="shared" si="27"/>
        <v>0.2589983327960057</v>
      </c>
      <c r="M126" s="143">
        <f t="shared" si="27"/>
        <v>0.25329913039419072</v>
      </c>
      <c r="N126" s="143">
        <f t="shared" si="27"/>
        <v>0.25155379730580241</v>
      </c>
      <c r="O126" s="143">
        <f t="shared" si="27"/>
        <v>0.25336546324244075</v>
      </c>
      <c r="P126" s="143">
        <f t="shared" si="27"/>
        <v>0.25471498428886236</v>
      </c>
      <c r="Q126" s="143">
        <f t="shared" si="27"/>
        <v>0.25081629889000212</v>
      </c>
    </row>
    <row r="127" spans="1:17" x14ac:dyDescent="0.25">
      <c r="A127" s="142" t="s">
        <v>121</v>
      </c>
      <c r="B127" s="141">
        <f t="shared" ref="B127:Q127" si="28">IF(B$78=0,0,B$78/B$53)</f>
        <v>0.1207229240816301</v>
      </c>
      <c r="C127" s="141">
        <f t="shared" si="28"/>
        <v>0.12034730920748442</v>
      </c>
      <c r="D127" s="141">
        <f t="shared" si="28"/>
        <v>0.12024731982501351</v>
      </c>
      <c r="E127" s="141">
        <f t="shared" si="28"/>
        <v>0.12119623343725089</v>
      </c>
      <c r="F127" s="141">
        <f t="shared" si="28"/>
        <v>0.12260491846633986</v>
      </c>
      <c r="G127" s="141">
        <f t="shared" si="28"/>
        <v>0.12446914468901837</v>
      </c>
      <c r="H127" s="141">
        <f t="shared" si="28"/>
        <v>0.12863525738520445</v>
      </c>
      <c r="I127" s="141">
        <f t="shared" si="28"/>
        <v>0.12583238939199318</v>
      </c>
      <c r="J127" s="141">
        <f t="shared" si="28"/>
        <v>0.12955931922932457</v>
      </c>
      <c r="K127" s="141">
        <f t="shared" si="28"/>
        <v>0.13645629843707768</v>
      </c>
      <c r="L127" s="141">
        <f t="shared" si="28"/>
        <v>0.13580559005674245</v>
      </c>
      <c r="M127" s="141">
        <f t="shared" si="28"/>
        <v>0.13172837020217842</v>
      </c>
      <c r="N127" s="141">
        <f t="shared" si="28"/>
        <v>0.13132715993899186</v>
      </c>
      <c r="O127" s="141">
        <f t="shared" si="28"/>
        <v>0.1343573704399019</v>
      </c>
      <c r="P127" s="141">
        <f t="shared" si="28"/>
        <v>0.13566315753228972</v>
      </c>
      <c r="Q127" s="141">
        <f t="shared" si="28"/>
        <v>0.13401096795074532</v>
      </c>
    </row>
    <row r="128" spans="1:17" x14ac:dyDescent="0.25">
      <c r="A128" s="142" t="s">
        <v>120</v>
      </c>
      <c r="B128" s="141">
        <f t="shared" ref="B128:Q128" si="29">IF(B$82=0,0,B$82/B$53)</f>
        <v>0.14878694671402079</v>
      </c>
      <c r="C128" s="141">
        <f t="shared" si="29"/>
        <v>0.14480230313815218</v>
      </c>
      <c r="D128" s="141">
        <f t="shared" si="29"/>
        <v>0.14026387510006649</v>
      </c>
      <c r="E128" s="141">
        <f t="shared" si="29"/>
        <v>0.137052744147768</v>
      </c>
      <c r="F128" s="141">
        <f t="shared" si="29"/>
        <v>0.13615168750045373</v>
      </c>
      <c r="G128" s="141">
        <f t="shared" si="29"/>
        <v>0.13324104919940871</v>
      </c>
      <c r="H128" s="141">
        <f t="shared" si="29"/>
        <v>0.13376182361901179</v>
      </c>
      <c r="I128" s="141">
        <f t="shared" si="29"/>
        <v>0.12990239909715851</v>
      </c>
      <c r="J128" s="141">
        <f t="shared" si="29"/>
        <v>0.12898205495112536</v>
      </c>
      <c r="K128" s="141">
        <f t="shared" si="29"/>
        <v>0.12818341789278687</v>
      </c>
      <c r="L128" s="141">
        <f t="shared" si="29"/>
        <v>0.12319274273926331</v>
      </c>
      <c r="M128" s="141">
        <f t="shared" si="29"/>
        <v>0.12157076019201229</v>
      </c>
      <c r="N128" s="141">
        <f t="shared" si="29"/>
        <v>0.12022663736681055</v>
      </c>
      <c r="O128" s="141">
        <f t="shared" si="29"/>
        <v>0.11900809280253882</v>
      </c>
      <c r="P128" s="141">
        <f t="shared" si="29"/>
        <v>0.11905182675657264</v>
      </c>
      <c r="Q128" s="141">
        <f t="shared" si="29"/>
        <v>0.11680533093925677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1.6707160809938351E-2</v>
      </c>
      <c r="C130" s="171">
        <f t="shared" si="31"/>
        <v>1.505816430218649E-2</v>
      </c>
      <c r="D130" s="171">
        <f t="shared" si="31"/>
        <v>1.5752063658883916E-2</v>
      </c>
      <c r="E130" s="171">
        <f t="shared" si="31"/>
        <v>1.6539775151653044E-2</v>
      </c>
      <c r="F130" s="171">
        <f t="shared" si="31"/>
        <v>1.2599405706120247E-2</v>
      </c>
      <c r="G130" s="171">
        <f t="shared" si="31"/>
        <v>1.4844027098612716E-2</v>
      </c>
      <c r="H130" s="171">
        <f t="shared" si="31"/>
        <v>1.1793247989128475E-2</v>
      </c>
      <c r="I130" s="171">
        <f t="shared" si="31"/>
        <v>1.8494507319230757E-2</v>
      </c>
      <c r="J130" s="171">
        <f t="shared" si="31"/>
        <v>1.0024547275908563E-2</v>
      </c>
      <c r="K130" s="171">
        <f t="shared" si="31"/>
        <v>1.5167613055466288E-2</v>
      </c>
      <c r="L130" s="171">
        <f t="shared" si="31"/>
        <v>1.041678256818751E-2</v>
      </c>
      <c r="M130" s="171">
        <f t="shared" si="31"/>
        <v>1.5188567630920165E-2</v>
      </c>
      <c r="N130" s="171">
        <f t="shared" si="31"/>
        <v>1.6415367311579269E-2</v>
      </c>
      <c r="O130" s="171">
        <f t="shared" si="31"/>
        <v>1.5598338981548804E-2</v>
      </c>
      <c r="P130" s="171">
        <f t="shared" si="31"/>
        <v>1.3191318765145269E-2</v>
      </c>
      <c r="Q130" s="171">
        <f t="shared" si="31"/>
        <v>1.2218910459327865E-2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4.0476946724402838</v>
      </c>
      <c r="C134" s="133">
        <f>IF(C$5=0,0,(C$5-C$51)/ISI_fec!C$5)</f>
        <v>4.1113036731092629</v>
      </c>
      <c r="D134" s="133">
        <f>IF(D$5=0,0,(D$5-D$51)/ISI_fec!D$5)</f>
        <v>4.1444631549230309</v>
      </c>
      <c r="E134" s="133">
        <f>IF(E$5=0,0,(E$5-E$51)/ISI_fec!E$5)</f>
        <v>4.1672920767680104</v>
      </c>
      <c r="F134" s="133">
        <f>IF(F$5=0,0,(F$5-F$51)/ISI_fec!F$5)</f>
        <v>4.163892957953732</v>
      </c>
      <c r="G134" s="133">
        <f>IF(G$5=0,0,(G$5-G$51)/ISI_fec!G$5)</f>
        <v>4.1530412996232347</v>
      </c>
      <c r="H134" s="133">
        <f>IF(H$5=0,0,(H$5-H$51)/ISI_fec!H$5)</f>
        <v>4.1859162721291963</v>
      </c>
      <c r="I134" s="133">
        <f>IF(I$5=0,0,(I$5-I$51)/ISI_fec!I$5)</f>
        <v>4.151962314881513</v>
      </c>
      <c r="J134" s="133">
        <f>IF(J$5=0,0,(J$5-J$51)/ISI_fec!J$5)</f>
        <v>4.2296943717694164</v>
      </c>
      <c r="K134" s="133">
        <f>IF(K$5=0,0,(K$5-K$51)/ISI_fec!K$5)</f>
        <v>4.1974635877611446</v>
      </c>
      <c r="L134" s="133">
        <f>IF(L$5=0,0,(L$5-L$51)/ISI_fec!L$5)</f>
        <v>4.1361327073259169</v>
      </c>
      <c r="M134" s="133">
        <f>IF(M$5=0,0,(M$5-M$51)/ISI_fec!M$5)</f>
        <v>4.1228209717100883</v>
      </c>
      <c r="N134" s="133">
        <f>IF(N$5=0,0,(N$5-N$51)/ISI_fec!N$5)</f>
        <v>4.1140486570450063</v>
      </c>
      <c r="O134" s="133">
        <f>IF(O$5=0,0,(O$5-O$51)/ISI_fec!O$5)</f>
        <v>4.108159187118555</v>
      </c>
      <c r="P134" s="133">
        <f>IF(P$5=0,0,(P$5-P$51)/ISI_fec!P$5)</f>
        <v>4.0429580621576529</v>
      </c>
      <c r="Q134" s="133">
        <f>IF(Q$5=0,0,(Q$5-Q$51)/ISI_fec!Q$5)</f>
        <v>4.0509032102008433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</v>
      </c>
      <c r="C139" s="128">
        <f>IF(C$10=0,0,C$10/ISI_fec!C$10)</f>
        <v>1.3251222</v>
      </c>
      <c r="D139" s="128">
        <f>IF(D$10=0,0,D$10/ISI_fec!D$10)</f>
        <v>1.3251222000000002</v>
      </c>
      <c r="E139" s="128">
        <f>IF(E$10=0,0,E$10/ISI_fec!E$10)</f>
        <v>1.3251222000000002</v>
      </c>
      <c r="F139" s="128">
        <f>IF(F$10=0,0,F$10/ISI_fec!F$10)</f>
        <v>1.3251222</v>
      </c>
      <c r="G139" s="128">
        <f>IF(G$10=0,0,G$10/ISI_fec!G$10)</f>
        <v>1.3251222</v>
      </c>
      <c r="H139" s="128">
        <f>IF(H$10=0,0,H$10/ISI_fec!H$10)</f>
        <v>1.3251222</v>
      </c>
      <c r="I139" s="128">
        <f>IF(I$10=0,0,I$10/ISI_fec!I$10)</f>
        <v>1.3251222</v>
      </c>
      <c r="J139" s="128">
        <f>IF(J$10=0,0,J$10/ISI_fec!J$10)</f>
        <v>1.3251222000000002</v>
      </c>
      <c r="K139" s="128">
        <f>IF(K$10=0,0,K$10/ISI_fec!K$10)</f>
        <v>1.3251222</v>
      </c>
      <c r="L139" s="128">
        <f>IF(L$10=0,0,L$10/ISI_fec!L$10)</f>
        <v>1.3251221999999998</v>
      </c>
      <c r="M139" s="128">
        <f>IF(M$10=0,0,M$10/ISI_fec!M$10)</f>
        <v>1.3251222000000002</v>
      </c>
      <c r="N139" s="128">
        <f>IF(N$10=0,0,N$10/ISI_fec!N$10)</f>
        <v>1.3251222000000002</v>
      </c>
      <c r="O139" s="128">
        <f>IF(O$10=0,0,O$10/ISI_fec!O$10)</f>
        <v>1.3251222000000002</v>
      </c>
      <c r="P139" s="128">
        <f>IF(P$10=0,0,P$10/ISI_fec!P$10)</f>
        <v>1.3251222</v>
      </c>
      <c r="Q139" s="128">
        <f>IF(Q$10=0,0,Q$10/ISI_fec!Q$10)</f>
        <v>1.3251222</v>
      </c>
    </row>
    <row r="140" spans="1:17" x14ac:dyDescent="0.25">
      <c r="A140" s="127" t="s">
        <v>117</v>
      </c>
      <c r="B140" s="126">
        <f>IF(B$15=0,0,B$15/ISI_fec!B$15)</f>
        <v>2.4944310391803235</v>
      </c>
      <c r="C140" s="126">
        <f>IF(C$15=0,0,C$15/ISI_fec!C$15)</f>
        <v>2.7430147468502422</v>
      </c>
      <c r="D140" s="126">
        <f>IF(D$15=0,0,D$15/ISI_fec!D$15)</f>
        <v>2.9225609590215806</v>
      </c>
      <c r="E140" s="126">
        <f>IF(E$15=0,0,E$15/ISI_fec!E$15)</f>
        <v>3.118780379987367</v>
      </c>
      <c r="F140" s="126">
        <f>IF(F$15=0,0,F$15/ISI_fec!F$15)</f>
        <v>3.3378689535950627</v>
      </c>
      <c r="G140" s="126">
        <f>IF(G$15=0,0,G$15/ISI_fec!G$15)</f>
        <v>3.2246291632773523</v>
      </c>
      <c r="H140" s="126">
        <f>IF(H$15=0,0,H$15/ISI_fec!H$15)</f>
        <v>3.0264138686946884</v>
      </c>
      <c r="I140" s="126">
        <f>IF(I$15=0,0,I$15/ISI_fec!I$15)</f>
        <v>3.4504627327372761</v>
      </c>
      <c r="J140" s="126">
        <f>IF(J$15=0,0,J$15/ISI_fec!J$15)</f>
        <v>3.2520016600807575</v>
      </c>
      <c r="K140" s="126">
        <f>IF(K$15=0,0,K$15/ISI_fec!K$15)</f>
        <v>2.746013121135765</v>
      </c>
      <c r="L140" s="126">
        <f>IF(L$15=0,0,L$15/ISI_fec!L$15)</f>
        <v>2.7402924188663182</v>
      </c>
      <c r="M140" s="126">
        <f>IF(M$15=0,0,M$15/ISI_fec!M$15)</f>
        <v>3.129475206091417</v>
      </c>
      <c r="N140" s="126">
        <f>IF(N$15=0,0,N$15/ISI_fec!N$15)</f>
        <v>3.2419086856026644</v>
      </c>
      <c r="O140" s="126">
        <f>IF(O$15=0,0,O$15/ISI_fec!O$15)</f>
        <v>3.0813327564213688</v>
      </c>
      <c r="P140" s="126">
        <f>IF(P$15=0,0,P$15/ISI_fec!P$15)</f>
        <v>3.1219443772960145</v>
      </c>
      <c r="Q140" s="126">
        <f>IF(Q$15=0,0,Q$15/ISI_fec!Q$15)</f>
        <v>3.3459327024338554</v>
      </c>
    </row>
    <row r="141" spans="1:17" x14ac:dyDescent="0.25">
      <c r="A141" s="127" t="s">
        <v>116</v>
      </c>
      <c r="B141" s="126">
        <f>IF(B$21=0,0,B$21/ISI_fec!B$21)</f>
        <v>4.9454266739143939</v>
      </c>
      <c r="C141" s="126">
        <f>IF(C$21=0,0,C$21/ISI_fec!C$21)</f>
        <v>5.000740097580354</v>
      </c>
      <c r="D141" s="126">
        <f>IF(D$21=0,0,D$21/ISI_fec!D$21)</f>
        <v>5.0244058956058719</v>
      </c>
      <c r="E141" s="126">
        <f>IF(E$21=0,0,E$21/ISI_fec!E$21)</f>
        <v>5.0291056150452551</v>
      </c>
      <c r="F141" s="126">
        <f>IF(F$21=0,0,F$21/ISI_fec!F$21)</f>
        <v>4.9939403718376534</v>
      </c>
      <c r="G141" s="126">
        <f>IF(G$21=0,0,G$21/ISI_fec!G$21)</f>
        <v>4.9956208103926265</v>
      </c>
      <c r="H141" s="126">
        <f>IF(H$21=0,0,H$21/ISI_fec!H$21)</f>
        <v>5.0710940734371386</v>
      </c>
      <c r="I141" s="126">
        <f>IF(I$21=0,0,I$21/ISI_fec!I$21)</f>
        <v>4.9629547483164593</v>
      </c>
      <c r="J141" s="126">
        <f>IF(J$21=0,0,J$21/ISI_fec!J$21)</f>
        <v>5.101205917738997</v>
      </c>
      <c r="K141" s="126">
        <f>IF(K$21=0,0,K$21/ISI_fec!K$21)</f>
        <v>5.1284711024211367</v>
      </c>
      <c r="L141" s="126">
        <f>IF(L$21=0,0,L$21/ISI_fec!L$21)</f>
        <v>5.046857009872519</v>
      </c>
      <c r="M141" s="126">
        <f>IF(M$21=0,0,M$21/ISI_fec!M$21)</f>
        <v>4.9725859811556274</v>
      </c>
      <c r="N141" s="126">
        <f>IF(N$21=0,0,N$21/ISI_fec!N$21)</f>
        <v>4.9446081850992609</v>
      </c>
      <c r="O141" s="126">
        <f>IF(O$21=0,0,O$21/ISI_fec!O$21)</f>
        <v>4.9587325899238177</v>
      </c>
      <c r="P141" s="126">
        <f>IF(P$21=0,0,P$21/ISI_fec!P$21)</f>
        <v>4.8614759064768496</v>
      </c>
      <c r="Q141" s="126">
        <f>IF(Q$21=0,0,Q$21/ISI_fec!Q$21)</f>
        <v>4.8414600966806773</v>
      </c>
    </row>
    <row r="142" spans="1:17" x14ac:dyDescent="0.25">
      <c r="A142" s="127" t="s">
        <v>113</v>
      </c>
      <c r="B142" s="126">
        <f>IF(B$27=0,0,B$27/ISI_fec!B$27)</f>
        <v>1.5420402503290613</v>
      </c>
      <c r="C142" s="126">
        <f>IF(C$27=0,0,C$27/ISI_fec!C$27)</f>
        <v>1.5410826361138339</v>
      </c>
      <c r="D142" s="126">
        <f>IF(D$27=0,0,D$27/ISI_fec!D$27)</f>
        <v>1.5364596350453401</v>
      </c>
      <c r="E142" s="126">
        <f>IF(E$27=0,0,E$27/ISI_fec!E$27)</f>
        <v>1.5401250635485171</v>
      </c>
      <c r="F142" s="126">
        <f>IF(F$27=0,0,F$27/ISI_fec!F$27)</f>
        <v>1.5397962436710184</v>
      </c>
      <c r="G142" s="126">
        <f>IF(G$27=0,0,G$27/ISI_fec!G$27)</f>
        <v>1.5400985463944763</v>
      </c>
      <c r="H142" s="126">
        <f>IF(H$27=0,0,H$27/ISI_fec!H$27)</f>
        <v>1.538019141206056</v>
      </c>
      <c r="I142" s="126">
        <f>IF(I$27=0,0,I$27/ISI_fec!I$27)</f>
        <v>1.5429186085939042</v>
      </c>
      <c r="J142" s="126">
        <f>IF(J$27=0,0,J$27/ISI_fec!J$27)</f>
        <v>1.5439686624558444</v>
      </c>
      <c r="K142" s="126">
        <f>IF(K$27=0,0,K$27/ISI_fec!K$27)</f>
        <v>1.5468000992069202</v>
      </c>
      <c r="L142" s="126">
        <f>IF(L$27=0,0,L$27/ISI_fec!L$27)</f>
        <v>1.538374104071629</v>
      </c>
      <c r="M142" s="126">
        <f>IF(M$27=0,0,M$27/ISI_fec!M$27)</f>
        <v>1.5374600604613526</v>
      </c>
      <c r="N142" s="126">
        <f>IF(N$27=0,0,N$27/ISI_fec!N$27)</f>
        <v>1.5371421075405129</v>
      </c>
      <c r="O142" s="126">
        <f>IF(O$27=0,0,O$27/ISI_fec!O$27)</f>
        <v>1.5422590720789287</v>
      </c>
      <c r="P142" s="126">
        <f>IF(P$27=0,0,P$27/ISI_fec!P$27)</f>
        <v>1.5419811763051121</v>
      </c>
      <c r="Q142" s="126">
        <f>IF(Q$27=0,0,Q$27/ISI_fec!Q$27)</f>
        <v>1.5417271289611221</v>
      </c>
    </row>
    <row r="143" spans="1:17" x14ac:dyDescent="0.25">
      <c r="A143" s="72" t="s">
        <v>112</v>
      </c>
      <c r="B143" s="125">
        <f>IF(B$34=0,0,B$34/ISI_fec!B$34)</f>
        <v>2.1118426775349532</v>
      </c>
      <c r="C143" s="125">
        <f>IF(C$34=0,0,C$34/ISI_fec!C$34)</f>
        <v>2.1092017006572839</v>
      </c>
      <c r="D143" s="125">
        <f>IF(D$34=0,0,D$34/ISI_fec!D$34)</f>
        <v>2.0931368172755751</v>
      </c>
      <c r="E143" s="125">
        <f>IF(E$34=0,0,E$34/ISI_fec!E$34)</f>
        <v>2.0883321499382768</v>
      </c>
      <c r="F143" s="125">
        <f>IF(F$34=0,0,F$34/ISI_fec!F$34)</f>
        <v>2.0890866156580667</v>
      </c>
      <c r="G143" s="125">
        <f>IF(G$34=0,0,G$34/ISI_fec!G$34)</f>
        <v>2.0724076786423873</v>
      </c>
      <c r="H143" s="125">
        <f>IF(H$34=0,0,H$34/ISI_fec!H$34)</f>
        <v>2.0535346454288632</v>
      </c>
      <c r="I143" s="125">
        <f>IF(I$34=0,0,I$34/ISI_fec!I$34)</f>
        <v>2.0646714969960742</v>
      </c>
      <c r="J143" s="125">
        <f>IF(J$34=0,0,J$34/ISI_fec!J$34)</f>
        <v>2.043803195187655</v>
      </c>
      <c r="K143" s="125">
        <f>IF(K$34=0,0,K$34/ISI_fec!K$34)</f>
        <v>2.0066834105725202</v>
      </c>
      <c r="L143" s="125">
        <f>IF(L$34=0,0,L$34/ISI_fec!L$34)</f>
        <v>1.9736793325025213</v>
      </c>
      <c r="M143" s="125">
        <f>IF(M$34=0,0,M$34/ISI_fec!M$34)</f>
        <v>1.9962021567950383</v>
      </c>
      <c r="N143" s="125">
        <f>IF(N$34=0,0,N$34/ISI_fec!N$34)</f>
        <v>1.9975406907654543</v>
      </c>
      <c r="O143" s="125">
        <f>IF(O$34=0,0,O$34/ISI_fec!O$34)</f>
        <v>1.9855698252716092</v>
      </c>
      <c r="P143" s="125">
        <f>IF(P$34=0,0,P$34/ISI_fec!P$34)</f>
        <v>1.9855313909157979</v>
      </c>
      <c r="Q143" s="125">
        <f>IF(Q$34=0,0,Q$34/ISI_fec!Q$34)</f>
        <v>1.9877101842471685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0.81381818218019231</v>
      </c>
      <c r="C145" s="133">
        <f>IF(C$53=0,0,(C$53-C$94)/ISI_fec!C$53)</f>
        <v>0.82755206511280754</v>
      </c>
      <c r="D145" s="133">
        <f>IF(D$53=0,0,(D$53-D$94)/ISI_fec!D$53)</f>
        <v>0.83528246531731121</v>
      </c>
      <c r="E145" s="133">
        <f>IF(E$53=0,0,(E$53-E$94)/ISI_fec!E$53)</f>
        <v>0.83999246338490852</v>
      </c>
      <c r="F145" s="133">
        <f>IF(F$53=0,0,(F$53-F$94)/ISI_fec!F$53)</f>
        <v>0.84200759857750851</v>
      </c>
      <c r="G145" s="133">
        <f>IF(G$53=0,0,(G$53-G$94)/ISI_fec!G$53)</f>
        <v>0.83677022013335633</v>
      </c>
      <c r="H145" s="133">
        <f>IF(H$53=0,0,(H$53-H$94)/ISI_fec!H$53)</f>
        <v>0.81686159403322645</v>
      </c>
      <c r="I145" s="133">
        <f>IF(I$53=0,0,(I$53-I$94)/ISI_fec!I$53)</f>
        <v>0.8369731225655469</v>
      </c>
      <c r="J145" s="133">
        <f>IF(J$53=0,0,(J$53-J$94)/ISI_fec!J$53)</f>
        <v>0.82659176224059239</v>
      </c>
      <c r="K145" s="133">
        <f>IF(K$53=0,0,(K$53-K$94)/ISI_fec!K$53)</f>
        <v>0.78875801624612896</v>
      </c>
      <c r="L145" s="133">
        <f>IF(L$53=0,0,(L$53-L$94)/ISI_fec!L$53)</f>
        <v>0.79650695456387166</v>
      </c>
      <c r="M145" s="133">
        <f>IF(M$53=0,0,(M$53-M$94)/ISI_fec!M$53)</f>
        <v>0.81975019573361996</v>
      </c>
      <c r="N145" s="133">
        <f>IF(N$53=0,0,(N$53-N$94)/ISI_fec!N$53)</f>
        <v>0.82496232990596896</v>
      </c>
      <c r="O145" s="133">
        <f>IF(O$53=0,0,(O$53-O$94)/ISI_fec!O$53)</f>
        <v>0.81483131822460175</v>
      </c>
      <c r="P145" s="133">
        <f>IF(P$53=0,0,(P$53-P$94)/ISI_fec!P$53)</f>
        <v>0.81248032065879483</v>
      </c>
      <c r="Q145" s="133">
        <f>IF(Q$53=0,0,(Q$53-Q$94)/ISI_fec!Q$53)</f>
        <v>0.82682888718851311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1.3251221999999998</v>
      </c>
      <c r="C150" s="128">
        <f>IF(C$58=0,0,C$58/ISI_fec!C$58)</f>
        <v>1.3251221999999954</v>
      </c>
      <c r="D150" s="128">
        <f>IF(D$58=0,0,D$58/ISI_fec!D$58)</f>
        <v>1.3251221999999989</v>
      </c>
      <c r="E150" s="128">
        <f>IF(E$58=0,0,E$58/ISI_fec!E$58)</f>
        <v>1.3251222000000049</v>
      </c>
      <c r="F150" s="128">
        <f>IF(F$58=0,0,F$58/ISI_fec!F$58)</f>
        <v>1.3251221999999907</v>
      </c>
      <c r="G150" s="128">
        <f>IF(G$58=0,0,G$58/ISI_fec!G$58)</f>
        <v>1.3251221999999914</v>
      </c>
      <c r="H150" s="128">
        <f>IF(H$58=0,0,H$58/ISI_fec!H$58)</f>
        <v>1.3251222000000002</v>
      </c>
      <c r="I150" s="128">
        <f>IF(I$58=0,0,I$58/ISI_fec!I$58)</f>
        <v>1.3251222000000007</v>
      </c>
      <c r="J150" s="128">
        <f>IF(J$58=0,0,J$58/ISI_fec!J$58)</f>
        <v>1.3251222000000042</v>
      </c>
      <c r="K150" s="128">
        <f>IF(K$58=0,0,K$58/ISI_fec!K$58)</f>
        <v>1.3251222000000038</v>
      </c>
      <c r="L150" s="128">
        <f>IF(L$58=0,0,L$58/ISI_fec!L$58)</f>
        <v>1.3251222</v>
      </c>
      <c r="M150" s="128">
        <f>IF(M$58=0,0,M$58/ISI_fec!M$58)</f>
        <v>1.3251222000000005</v>
      </c>
      <c r="N150" s="128">
        <f>IF(N$58=0,0,N$58/ISI_fec!N$58)</f>
        <v>1.3251221999999994</v>
      </c>
      <c r="O150" s="128">
        <f>IF(O$58=0,0,O$58/ISI_fec!O$58)</f>
        <v>1.3251222000000049</v>
      </c>
      <c r="P150" s="128">
        <f>IF(P$58=0,0,P$58/ISI_fec!P$58)</f>
        <v>1.3251221999999987</v>
      </c>
      <c r="Q150" s="128">
        <f>IF(Q$58=0,0,Q$58/ISI_fec!Q$58)</f>
        <v>1.3251222000000069</v>
      </c>
    </row>
    <row r="151" spans="1:17" x14ac:dyDescent="0.25">
      <c r="A151" s="127" t="s">
        <v>115</v>
      </c>
      <c r="B151" s="126">
        <f>IF(B$63=0,0,B$63/ISI_fec!B$63)</f>
        <v>1.9072290942064178</v>
      </c>
      <c r="C151" s="126">
        <f>IF(C$63=0,0,C$63/ISI_fec!C$63)</f>
        <v>1.999703644327282</v>
      </c>
      <c r="D151" s="126">
        <f>IF(D$63=0,0,D$63/ISI_fec!D$63)</f>
        <v>2.0668763056951125</v>
      </c>
      <c r="E151" s="126">
        <f>IF(E$63=0,0,E$63/ISI_fec!E$63)</f>
        <v>2.0962941870622145</v>
      </c>
      <c r="F151" s="126">
        <f>IF(F$63=0,0,F$63/ISI_fec!F$63)</f>
        <v>2.1093117550861509</v>
      </c>
      <c r="G151" s="126">
        <f>IF(G$63=0,0,G$63/ISI_fec!G$63)</f>
        <v>2.0862938784453329</v>
      </c>
      <c r="H151" s="126">
        <f>IF(H$63=0,0,H$63/ISI_fec!H$63)</f>
        <v>1.9721848081011693</v>
      </c>
      <c r="I151" s="126">
        <f>IF(I$63=0,0,I$63/ISI_fec!I$63)</f>
        <v>2.0894229458396021</v>
      </c>
      <c r="J151" s="126">
        <f>IF(J$63=0,0,J$63/ISI_fec!J$63)</f>
        <v>2.0348470225869342</v>
      </c>
      <c r="K151" s="126">
        <f>IF(K$63=0,0,K$63/ISI_fec!K$63)</f>
        <v>1.810404818345358</v>
      </c>
      <c r="L151" s="126">
        <f>IF(L$63=0,0,L$63/ISI_fec!L$63)</f>
        <v>1.8940937477794626</v>
      </c>
      <c r="M151" s="126">
        <f>IF(M$63=0,0,M$63/ISI_fec!M$63)</f>
        <v>2.0311451752000931</v>
      </c>
      <c r="N151" s="126">
        <f>IF(N$63=0,0,N$63/ISI_fec!N$63)</f>
        <v>2.0645728691463936</v>
      </c>
      <c r="O151" s="126">
        <f>IF(O$63=0,0,O$63/ISI_fec!O$63)</f>
        <v>2.0004362572856995</v>
      </c>
      <c r="P151" s="126">
        <f>IF(P$63=0,0,P$63/ISI_fec!P$63)</f>
        <v>1.9854945155632897</v>
      </c>
      <c r="Q151" s="126">
        <f>IF(Q$63=0,0,Q$63/ISI_fec!Q$63)</f>
        <v>2.0777799412120808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1.5420402503290664</v>
      </c>
      <c r="C153" s="126">
        <f>IF(C$70=0,0,C$70/ISI_fec!C$70)</f>
        <v>1.541082636113837</v>
      </c>
      <c r="D153" s="126">
        <f>IF(D$70=0,0,D$70/ISI_fec!D$70)</f>
        <v>1.5364596350453408</v>
      </c>
      <c r="E153" s="126">
        <f>IF(E$70=0,0,E$70/ISI_fec!E$70)</f>
        <v>1.540125063548514</v>
      </c>
      <c r="F153" s="126">
        <f>IF(F$70=0,0,F$70/ISI_fec!F$70)</f>
        <v>1.5397962436710231</v>
      </c>
      <c r="G153" s="126">
        <f>IF(G$70=0,0,G$70/ISI_fec!G$70)</f>
        <v>1.5400985463944792</v>
      </c>
      <c r="H153" s="126">
        <f>IF(H$70=0,0,H$70/ISI_fec!H$70)</f>
        <v>1.5380191412060555</v>
      </c>
      <c r="I153" s="126">
        <f>IF(I$70=0,0,I$70/ISI_fec!I$70)</f>
        <v>1.5429186085939033</v>
      </c>
      <c r="J153" s="126">
        <f>IF(J$70=0,0,J$70/ISI_fec!J$70)</f>
        <v>1.5439686624558451</v>
      </c>
      <c r="K153" s="126">
        <f>IF(K$70=0,0,K$70/ISI_fec!K$70)</f>
        <v>1.546800099206936</v>
      </c>
      <c r="L153" s="126">
        <f>IF(L$70=0,0,L$70/ISI_fec!L$70)</f>
        <v>1.5383741040716223</v>
      </c>
      <c r="M153" s="126">
        <f>IF(M$70=0,0,M$70/ISI_fec!M$70)</f>
        <v>1.5374600604613606</v>
      </c>
      <c r="N153" s="126">
        <f>IF(N$70=0,0,N$70/ISI_fec!N$70)</f>
        <v>1.5371421075405134</v>
      </c>
      <c r="O153" s="126">
        <f>IF(O$70=0,0,O$70/ISI_fec!O$70)</f>
        <v>1.5422590720789204</v>
      </c>
      <c r="P153" s="126">
        <f>IF(P$70=0,0,P$70/ISI_fec!P$70)</f>
        <v>1.5419811763051181</v>
      </c>
      <c r="Q153" s="126">
        <f>IF(Q$70=0,0,Q$70/ISI_fec!Q$70)</f>
        <v>1.5417271289611179</v>
      </c>
    </row>
    <row r="154" spans="1:17" x14ac:dyDescent="0.25">
      <c r="A154" s="72" t="s">
        <v>112</v>
      </c>
      <c r="B154" s="125">
        <f>IF(B$77=0,0,B$77/ISI_fec!B$77)</f>
        <v>2.1118426775349555</v>
      </c>
      <c r="C154" s="125">
        <f>IF(C$77=0,0,C$77/ISI_fec!C$77)</f>
        <v>2.1092017006572896</v>
      </c>
      <c r="D154" s="125">
        <f>IF(D$77=0,0,D$77/ISI_fec!D$77)</f>
        <v>2.0931368172755884</v>
      </c>
      <c r="E154" s="125">
        <f>IF(E$77=0,0,E$77/ISI_fec!E$77)</f>
        <v>2.0883321499382741</v>
      </c>
      <c r="F154" s="125">
        <f>IF(F$77=0,0,F$77/ISI_fec!F$77)</f>
        <v>2.0890866156580556</v>
      </c>
      <c r="G154" s="125">
        <f>IF(G$77=0,0,G$77/ISI_fec!G$77)</f>
        <v>2.0724076786423877</v>
      </c>
      <c r="H154" s="125">
        <f>IF(H$77=0,0,H$77/ISI_fec!H$77)</f>
        <v>2.0535346454288574</v>
      </c>
      <c r="I154" s="125">
        <f>IF(I$77=0,0,I$77/ISI_fec!I$77)</f>
        <v>2.0646714969960644</v>
      </c>
      <c r="J154" s="125">
        <f>IF(J$77=0,0,J$77/ISI_fec!J$77)</f>
        <v>2.043803195187655</v>
      </c>
      <c r="K154" s="125">
        <f>IF(K$77=0,0,K$77/ISI_fec!K$77)</f>
        <v>2.0066834105725109</v>
      </c>
      <c r="L154" s="125">
        <f>IF(L$77=0,0,L$77/ISI_fec!L$77)</f>
        <v>1.9736793325025166</v>
      </c>
      <c r="M154" s="125">
        <f>IF(M$77=0,0,M$77/ISI_fec!M$77)</f>
        <v>1.9962021567950439</v>
      </c>
      <c r="N154" s="125">
        <f>IF(N$77=0,0,N$77/ISI_fec!N$77)</f>
        <v>1.9975406907654523</v>
      </c>
      <c r="O154" s="125">
        <f>IF(O$77=0,0,O$77/ISI_fec!O$77)</f>
        <v>1.9855698252716087</v>
      </c>
      <c r="P154" s="125">
        <f>IF(P$77=0,0,P$77/ISI_fec!P$77)</f>
        <v>1.9855313909158101</v>
      </c>
      <c r="Q154" s="125">
        <f>IF(Q$77=0,0,Q$77/ISI_fec!Q$77)</f>
        <v>1.9877101842471829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1153.894295075529</v>
      </c>
      <c r="C3" s="46">
        <f t="shared" ref="C3:Q3" si="0">SUM(C4:C8)</f>
        <v>920.5588632967233</v>
      </c>
      <c r="D3" s="46">
        <f t="shared" si="0"/>
        <v>915.54327850514164</v>
      </c>
      <c r="E3" s="46">
        <f t="shared" si="0"/>
        <v>993.15519724867909</v>
      </c>
      <c r="F3" s="46">
        <f t="shared" si="0"/>
        <v>1304.0741272488317</v>
      </c>
      <c r="G3" s="46">
        <f t="shared" si="0"/>
        <v>1381.9467797750119</v>
      </c>
      <c r="H3" s="46">
        <f t="shared" si="0"/>
        <v>1465.4161285541882</v>
      </c>
      <c r="I3" s="46">
        <f t="shared" si="0"/>
        <v>1499.1146227050085</v>
      </c>
      <c r="J3" s="46">
        <f t="shared" si="0"/>
        <v>1254.7812617063714</v>
      </c>
      <c r="K3" s="46">
        <f t="shared" si="0"/>
        <v>780.16925573846515</v>
      </c>
      <c r="L3" s="46">
        <f t="shared" si="0"/>
        <v>776.24000000000012</v>
      </c>
      <c r="M3" s="46">
        <f t="shared" si="0"/>
        <v>620.87333626443899</v>
      </c>
      <c r="N3" s="46">
        <f t="shared" si="0"/>
        <v>399.29323752337831</v>
      </c>
      <c r="O3" s="46">
        <f t="shared" si="0"/>
        <v>341.23604075805304</v>
      </c>
      <c r="P3" s="46">
        <f t="shared" si="0"/>
        <v>399.26908344358247</v>
      </c>
      <c r="Q3" s="46">
        <f t="shared" si="0"/>
        <v>345.83458809771707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192.31571584592149</v>
      </c>
      <c r="C5" s="189">
        <f t="shared" ref="C5:Q5" si="1">SUM(C6:C7)</f>
        <v>153.42647721612056</v>
      </c>
      <c r="D5" s="189">
        <f t="shared" si="1"/>
        <v>152.5905464175236</v>
      </c>
      <c r="E5" s="189">
        <f t="shared" si="1"/>
        <v>165.52586620811317</v>
      </c>
      <c r="F5" s="189">
        <f t="shared" si="1"/>
        <v>217.34568787480526</v>
      </c>
      <c r="G5" s="189">
        <f t="shared" si="1"/>
        <v>230.32446329583533</v>
      </c>
      <c r="H5" s="189">
        <f t="shared" si="1"/>
        <v>244.23602142569808</v>
      </c>
      <c r="I5" s="189">
        <f t="shared" si="1"/>
        <v>249.85243711750144</v>
      </c>
      <c r="J5" s="189">
        <f t="shared" si="1"/>
        <v>209.13021028439522</v>
      </c>
      <c r="K5" s="189">
        <f t="shared" si="1"/>
        <v>71.694875956410868</v>
      </c>
      <c r="L5" s="189">
        <f t="shared" si="1"/>
        <v>101.04</v>
      </c>
      <c r="M5" s="189">
        <f t="shared" si="1"/>
        <v>111.81222271073985</v>
      </c>
      <c r="N5" s="189">
        <f t="shared" si="1"/>
        <v>66.548872920563042</v>
      </c>
      <c r="O5" s="189">
        <f t="shared" si="1"/>
        <v>23.539340126342154</v>
      </c>
      <c r="P5" s="189">
        <f t="shared" si="1"/>
        <v>27.066441070956348</v>
      </c>
      <c r="Q5" s="189">
        <f t="shared" si="1"/>
        <v>23.037704639521813</v>
      </c>
    </row>
    <row r="6" spans="1:17" x14ac:dyDescent="0.25">
      <c r="A6" s="179" t="s">
        <v>43</v>
      </c>
      <c r="B6" s="189">
        <v>146.33439521480341</v>
      </c>
      <c r="C6" s="189">
        <v>116.24106972269179</v>
      </c>
      <c r="D6" s="189">
        <v>114.57121764551731</v>
      </c>
      <c r="E6" s="189">
        <v>145.67929933682368</v>
      </c>
      <c r="F6" s="189">
        <v>194.04807770691153</v>
      </c>
      <c r="G6" s="189">
        <v>205.2897179721443</v>
      </c>
      <c r="H6" s="189">
        <v>229.52835835526309</v>
      </c>
      <c r="I6" s="189">
        <v>249.85243711750144</v>
      </c>
      <c r="J6" s="189">
        <v>209.13021028439522</v>
      </c>
      <c r="K6" s="189">
        <v>71.694875956410868</v>
      </c>
      <c r="L6" s="189">
        <v>101.04</v>
      </c>
      <c r="M6" s="189">
        <v>111.81222271073985</v>
      </c>
      <c r="N6" s="189">
        <v>66.548872920563042</v>
      </c>
      <c r="O6" s="189">
        <v>23.539340126342154</v>
      </c>
      <c r="P6" s="189">
        <v>27.066441070956348</v>
      </c>
      <c r="Q6" s="189">
        <v>23.037704639521813</v>
      </c>
    </row>
    <row r="7" spans="1:17" x14ac:dyDescent="0.25">
      <c r="A7" s="179" t="s">
        <v>344</v>
      </c>
      <c r="B7" s="189">
        <v>45.981320631118081</v>
      </c>
      <c r="C7" s="189">
        <v>37.185407493428769</v>
      </c>
      <c r="D7" s="189">
        <v>38.01932877200629</v>
      </c>
      <c r="E7" s="189">
        <v>19.846566871289497</v>
      </c>
      <c r="F7" s="189">
        <v>23.297610167893737</v>
      </c>
      <c r="G7" s="189">
        <v>25.034745323691027</v>
      </c>
      <c r="H7" s="189">
        <v>14.70766307043499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769.26286338368595</v>
      </c>
      <c r="C8" s="118">
        <v>613.70590886448224</v>
      </c>
      <c r="D8" s="118">
        <v>610.36218567009439</v>
      </c>
      <c r="E8" s="118">
        <v>662.10346483245269</v>
      </c>
      <c r="F8" s="118">
        <v>869.38275149922106</v>
      </c>
      <c r="G8" s="118">
        <v>921.2978531833412</v>
      </c>
      <c r="H8" s="118">
        <v>976.94408570279211</v>
      </c>
      <c r="I8" s="118">
        <v>999.40974847000564</v>
      </c>
      <c r="J8" s="118">
        <v>836.52084113758087</v>
      </c>
      <c r="K8" s="118">
        <v>636.77950382564347</v>
      </c>
      <c r="L8" s="118">
        <v>574.16000000000008</v>
      </c>
      <c r="M8" s="118">
        <v>397.24889084295933</v>
      </c>
      <c r="N8" s="118">
        <v>266.19549168225223</v>
      </c>
      <c r="O8" s="118">
        <v>294.15736050536873</v>
      </c>
      <c r="P8" s="118">
        <v>345.13620130166976</v>
      </c>
      <c r="Q8" s="118">
        <v>299.75917881867343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420.7</v>
      </c>
      <c r="C12" s="189">
        <f t="shared" ref="C12:Q12" si="2">SUM(C13:C14)</f>
        <v>414.1</v>
      </c>
      <c r="D12" s="189">
        <f t="shared" si="2"/>
        <v>404.4</v>
      </c>
      <c r="E12" s="189">
        <f t="shared" si="2"/>
        <v>332.8</v>
      </c>
      <c r="F12" s="189">
        <f t="shared" si="2"/>
        <v>376.3</v>
      </c>
      <c r="G12" s="189">
        <f t="shared" si="2"/>
        <v>375</v>
      </c>
      <c r="H12" s="189">
        <f t="shared" si="2"/>
        <v>337.3</v>
      </c>
      <c r="I12" s="189">
        <f t="shared" si="2"/>
        <v>301.2</v>
      </c>
      <c r="J12" s="189">
        <f t="shared" si="2"/>
        <v>301</v>
      </c>
      <c r="K12" s="189">
        <f t="shared" si="2"/>
        <v>300</v>
      </c>
      <c r="L12" s="189">
        <f t="shared" si="2"/>
        <v>300</v>
      </c>
      <c r="M12" s="189">
        <f t="shared" si="2"/>
        <v>300</v>
      </c>
      <c r="N12" s="189">
        <f t="shared" si="2"/>
        <v>110</v>
      </c>
      <c r="O12" s="189">
        <f t="shared" si="2"/>
        <v>50</v>
      </c>
      <c r="P12" s="189">
        <f t="shared" si="2"/>
        <v>58.409508210154122</v>
      </c>
      <c r="Q12" s="189">
        <f t="shared" si="2"/>
        <v>75</v>
      </c>
    </row>
    <row r="13" spans="1:17" x14ac:dyDescent="0.25">
      <c r="A13" s="179" t="s">
        <v>43</v>
      </c>
      <c r="B13" s="189">
        <v>301.7</v>
      </c>
      <c r="C13" s="189">
        <v>294.10000000000002</v>
      </c>
      <c r="D13" s="189">
        <v>284.39999999999998</v>
      </c>
      <c r="E13" s="189">
        <v>282.8</v>
      </c>
      <c r="F13" s="189">
        <v>326.3</v>
      </c>
      <c r="G13" s="189">
        <v>325</v>
      </c>
      <c r="H13" s="189">
        <v>312.3</v>
      </c>
      <c r="I13" s="189">
        <v>301.2</v>
      </c>
      <c r="J13" s="189">
        <v>301</v>
      </c>
      <c r="K13" s="189">
        <v>300</v>
      </c>
      <c r="L13" s="189">
        <v>300</v>
      </c>
      <c r="M13" s="189">
        <v>300</v>
      </c>
      <c r="N13" s="189">
        <v>110</v>
      </c>
      <c r="O13" s="189">
        <v>50</v>
      </c>
      <c r="P13" s="189">
        <v>58.409508210154122</v>
      </c>
      <c r="Q13" s="189">
        <v>75</v>
      </c>
    </row>
    <row r="14" spans="1:17" x14ac:dyDescent="0.25">
      <c r="A14" s="179" t="s">
        <v>344</v>
      </c>
      <c r="B14" s="189">
        <v>119</v>
      </c>
      <c r="C14" s="189">
        <v>120</v>
      </c>
      <c r="D14" s="189">
        <v>120</v>
      </c>
      <c r="E14" s="189">
        <v>50</v>
      </c>
      <c r="F14" s="189">
        <v>50</v>
      </c>
      <c r="G14" s="189">
        <v>50</v>
      </c>
      <c r="H14" s="189">
        <v>25</v>
      </c>
      <c r="I14" s="189">
        <v>0</v>
      </c>
      <c r="J14" s="189">
        <v>0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525.86666666666679</v>
      </c>
      <c r="C15" s="118">
        <v>501.86666666666667</v>
      </c>
      <c r="D15" s="118">
        <v>498.66666666666669</v>
      </c>
      <c r="E15" s="118">
        <v>537.33333333333337</v>
      </c>
      <c r="F15" s="118">
        <v>539.54999999999995</v>
      </c>
      <c r="G15" s="118">
        <v>543.94766666666669</v>
      </c>
      <c r="H15" s="118">
        <v>573.97266666666678</v>
      </c>
      <c r="I15" s="118">
        <v>541.62199999999996</v>
      </c>
      <c r="J15" s="118">
        <v>575.74466666666672</v>
      </c>
      <c r="K15" s="118">
        <v>538.66666666666674</v>
      </c>
      <c r="L15" s="118">
        <v>609.66666666666674</v>
      </c>
      <c r="M15" s="118">
        <v>626</v>
      </c>
      <c r="N15" s="118">
        <v>616.66666666666674</v>
      </c>
      <c r="O15" s="118">
        <v>658.66666666666674</v>
      </c>
      <c r="P15" s="118">
        <v>707.66666666666674</v>
      </c>
      <c r="Q15" s="118">
        <v>760.31190958164655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522.9885057471264</v>
      </c>
      <c r="C19" s="189">
        <f t="shared" ref="C19" si="4">SUM(C20:C21)</f>
        <v>509.03157760793135</v>
      </c>
      <c r="D19" s="189">
        <f t="shared" ref="D19" si="5">SUM(D20:D21)</f>
        <v>477.168621450827</v>
      </c>
      <c r="E19" s="189">
        <f t="shared" ref="E19" si="6">SUM(E20:E21)</f>
        <v>477.168621450827</v>
      </c>
      <c r="F19" s="189">
        <f t="shared" ref="F19" si="7">SUM(F20:F21)</f>
        <v>495.07464946873637</v>
      </c>
      <c r="G19" s="189">
        <f t="shared" ref="G19" si="8">SUM(G20:G21)</f>
        <v>495.07464946873637</v>
      </c>
      <c r="H19" s="189">
        <f t="shared" ref="H19" si="9">SUM(H20:H21)</f>
        <v>495.07464946873637</v>
      </c>
      <c r="I19" s="189">
        <f t="shared" ref="I19" si="10">SUM(I20:I21)</f>
        <v>481.11772132954133</v>
      </c>
      <c r="J19" s="189">
        <f t="shared" ref="J19" si="11">SUM(J20:J21)</f>
        <v>481.11772132954133</v>
      </c>
      <c r="K19" s="189">
        <f t="shared" ref="K19" si="12">SUM(K20:K21)</f>
        <v>435.29783703324193</v>
      </c>
      <c r="L19" s="189">
        <f t="shared" ref="L19" si="13">SUM(L20:L21)</f>
        <v>435.29783703324193</v>
      </c>
      <c r="M19" s="189">
        <f t="shared" ref="M19" si="14">SUM(M20:M21)</f>
        <v>435.29783703324193</v>
      </c>
      <c r="N19" s="189">
        <f t="shared" ref="N19" si="15">SUM(N20:N21)</f>
        <v>421.34090889404695</v>
      </c>
      <c r="O19" s="189">
        <f t="shared" ref="O19" si="16">SUM(O20:O21)</f>
        <v>389.4779527369426</v>
      </c>
      <c r="P19" s="189">
        <f t="shared" ref="P19" si="17">SUM(P20:P21)</f>
        <v>389.4779527369426</v>
      </c>
      <c r="Q19" s="189">
        <f t="shared" ref="Q19" si="18">SUM(Q20:Q21)</f>
        <v>375.52102459774756</v>
      </c>
    </row>
    <row r="20" spans="1:17" x14ac:dyDescent="0.25">
      <c r="A20" s="179" t="s">
        <v>43</v>
      </c>
      <c r="B20" s="189">
        <v>373.56321839080459</v>
      </c>
      <c r="C20" s="189">
        <v>373.56321839080459</v>
      </c>
      <c r="D20" s="189">
        <v>341.70026223370024</v>
      </c>
      <c r="E20" s="189">
        <v>341.70026223370024</v>
      </c>
      <c r="F20" s="189">
        <v>373.56321839080459</v>
      </c>
      <c r="G20" s="189">
        <v>373.56321839080459</v>
      </c>
      <c r="H20" s="189">
        <v>373.56321839080459</v>
      </c>
      <c r="I20" s="189">
        <v>373.56321839080459</v>
      </c>
      <c r="J20" s="189">
        <v>373.56321839080459</v>
      </c>
      <c r="K20" s="189">
        <v>341.70026223370024</v>
      </c>
      <c r="L20" s="189">
        <v>341.70026223370024</v>
      </c>
      <c r="M20" s="189">
        <v>341.70026223370024</v>
      </c>
      <c r="N20" s="189">
        <v>341.70026223370024</v>
      </c>
      <c r="O20" s="189">
        <v>309.83730607659589</v>
      </c>
      <c r="P20" s="189">
        <v>309.83730607659589</v>
      </c>
      <c r="Q20" s="189">
        <v>309.83730607659589</v>
      </c>
    </row>
    <row r="21" spans="1:17" x14ac:dyDescent="0.25">
      <c r="A21" s="179" t="s">
        <v>344</v>
      </c>
      <c r="B21" s="189">
        <v>149.42528735632183</v>
      </c>
      <c r="C21" s="189">
        <v>135.46835921712679</v>
      </c>
      <c r="D21" s="189">
        <v>135.46835921712679</v>
      </c>
      <c r="E21" s="189">
        <v>135.46835921712679</v>
      </c>
      <c r="F21" s="189">
        <v>121.51143107793176</v>
      </c>
      <c r="G21" s="189">
        <v>121.51143107793176</v>
      </c>
      <c r="H21" s="189">
        <v>121.51143107793176</v>
      </c>
      <c r="I21" s="189">
        <v>107.55450293873673</v>
      </c>
      <c r="J21" s="189">
        <v>107.55450293873673</v>
      </c>
      <c r="K21" s="189">
        <v>93.597574799541704</v>
      </c>
      <c r="L21" s="189">
        <v>93.597574799541704</v>
      </c>
      <c r="M21" s="189">
        <v>93.597574799541704</v>
      </c>
      <c r="N21" s="189">
        <v>79.640646660346675</v>
      </c>
      <c r="O21" s="189">
        <v>79.640646660346675</v>
      </c>
      <c r="P21" s="189">
        <v>79.640646660346675</v>
      </c>
      <c r="Q21" s="189">
        <v>65.683718521151647</v>
      </c>
    </row>
    <row r="22" spans="1:17" x14ac:dyDescent="0.25">
      <c r="A22" s="108" t="s">
        <v>139</v>
      </c>
      <c r="B22" s="118">
        <v>632.18390804597698</v>
      </c>
      <c r="C22" s="118">
        <v>585.29993650443919</v>
      </c>
      <c r="D22" s="118">
        <v>585.29993650443919</v>
      </c>
      <c r="E22" s="118">
        <v>585.29993650443919</v>
      </c>
      <c r="F22" s="118">
        <v>585.29993650443919</v>
      </c>
      <c r="G22" s="118">
        <v>585.29993650443919</v>
      </c>
      <c r="H22" s="118">
        <v>632.18390804597698</v>
      </c>
      <c r="I22" s="118">
        <v>585.29993650443919</v>
      </c>
      <c r="J22" s="118">
        <v>632.18390804597698</v>
      </c>
      <c r="K22" s="118">
        <v>632.18390804597698</v>
      </c>
      <c r="L22" s="118">
        <v>679.06787958751477</v>
      </c>
      <c r="M22" s="118">
        <v>679.06787958751477</v>
      </c>
      <c r="N22" s="118">
        <v>679.06787958751477</v>
      </c>
      <c r="O22" s="118">
        <v>725.95185112905256</v>
      </c>
      <c r="P22" s="118">
        <v>772.83582267059035</v>
      </c>
      <c r="Q22" s="118">
        <v>819.71979421212814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31.862956157104357</v>
      </c>
      <c r="G25" s="189">
        <f t="shared" ref="G25" si="23">SUM(G26:G27)</f>
        <v>31.862956157104357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31.862956157104357</v>
      </c>
      <c r="G26" s="189">
        <v>31.862956157104357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46.883971541537839</v>
      </c>
      <c r="F28" s="118">
        <v>0</v>
      </c>
      <c r="G28" s="118">
        <v>46.883971541537839</v>
      </c>
      <c r="H28" s="118">
        <v>46.883971541537846</v>
      </c>
      <c r="I28" s="118">
        <v>0</v>
      </c>
      <c r="J28" s="118">
        <v>46.883971541537846</v>
      </c>
      <c r="K28" s="118">
        <v>0</v>
      </c>
      <c r="L28" s="118">
        <v>93.767943083075679</v>
      </c>
      <c r="M28" s="118">
        <v>0</v>
      </c>
      <c r="N28" s="118">
        <v>46.883971541537839</v>
      </c>
      <c r="O28" s="118">
        <v>46.883971541537839</v>
      </c>
      <c r="P28" s="118">
        <v>93.767943083075679</v>
      </c>
      <c r="Q28" s="118">
        <v>46.883971541537839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13.956928139195043</v>
      </c>
      <c r="D31" s="189">
        <f t="shared" si="35"/>
        <v>31.86295615710435</v>
      </c>
      <c r="E31" s="189">
        <f t="shared" si="35"/>
        <v>0</v>
      </c>
      <c r="F31" s="189">
        <f t="shared" si="35"/>
        <v>13.956928139195028</v>
      </c>
      <c r="G31" s="189">
        <f t="shared" si="35"/>
        <v>31.86295615710435</v>
      </c>
      <c r="H31" s="189">
        <f t="shared" si="35"/>
        <v>0</v>
      </c>
      <c r="I31" s="189">
        <f t="shared" si="35"/>
        <v>13.956928139195028</v>
      </c>
      <c r="J31" s="189">
        <f t="shared" si="35"/>
        <v>0</v>
      </c>
      <c r="K31" s="189">
        <f t="shared" si="35"/>
        <v>45.819884296299378</v>
      </c>
      <c r="L31" s="189">
        <f t="shared" si="35"/>
        <v>0</v>
      </c>
      <c r="M31" s="189">
        <f t="shared" si="35"/>
        <v>0</v>
      </c>
      <c r="N31" s="189">
        <f t="shared" si="35"/>
        <v>13.956928139195028</v>
      </c>
      <c r="O31" s="189">
        <f t="shared" si="35"/>
        <v>31.86295615710435</v>
      </c>
      <c r="P31" s="189">
        <f t="shared" si="35"/>
        <v>0</v>
      </c>
      <c r="Q31" s="189">
        <f t="shared" si="35"/>
        <v>13.956928139195028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31.86295615710435</v>
      </c>
      <c r="E32" s="189">
        <f t="shared" si="36"/>
        <v>0</v>
      </c>
      <c r="F32" s="189">
        <f t="shared" si="36"/>
        <v>0</v>
      </c>
      <c r="G32" s="189">
        <f t="shared" si="36"/>
        <v>31.86295615710435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31.86295615710435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31.86295615710435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13.956928139195043</v>
      </c>
      <c r="D33" s="189">
        <f t="shared" si="37"/>
        <v>0</v>
      </c>
      <c r="E33" s="189">
        <f t="shared" si="37"/>
        <v>0</v>
      </c>
      <c r="F33" s="189">
        <f t="shared" si="37"/>
        <v>13.956928139195028</v>
      </c>
      <c r="G33" s="189">
        <f t="shared" si="37"/>
        <v>0</v>
      </c>
      <c r="H33" s="189">
        <f t="shared" si="37"/>
        <v>0</v>
      </c>
      <c r="I33" s="189">
        <f t="shared" si="37"/>
        <v>13.956928139195028</v>
      </c>
      <c r="J33" s="189">
        <f t="shared" si="37"/>
        <v>0</v>
      </c>
      <c r="K33" s="189">
        <f t="shared" si="37"/>
        <v>13.956928139195028</v>
      </c>
      <c r="L33" s="189">
        <f t="shared" si="37"/>
        <v>0</v>
      </c>
      <c r="M33" s="189">
        <f t="shared" si="37"/>
        <v>0</v>
      </c>
      <c r="N33" s="189">
        <f t="shared" si="37"/>
        <v>13.956928139195028</v>
      </c>
      <c r="O33" s="189">
        <f t="shared" si="37"/>
        <v>0</v>
      </c>
      <c r="P33" s="189">
        <f t="shared" si="37"/>
        <v>0</v>
      </c>
      <c r="Q33" s="189">
        <f t="shared" si="37"/>
        <v>13.956928139195028</v>
      </c>
    </row>
    <row r="34" spans="1:17" x14ac:dyDescent="0.25">
      <c r="A34" s="119" t="s">
        <v>139</v>
      </c>
      <c r="B34" s="118"/>
      <c r="C34" s="118">
        <f t="shared" ref="C34:Q34" si="38">B22+C28-C22</f>
        <v>46.88397154153779</v>
      </c>
      <c r="D34" s="118">
        <f t="shared" si="38"/>
        <v>0</v>
      </c>
      <c r="E34" s="118">
        <f t="shared" si="38"/>
        <v>46.88397154153779</v>
      </c>
      <c r="F34" s="118">
        <f t="shared" si="38"/>
        <v>0</v>
      </c>
      <c r="G34" s="118">
        <f t="shared" si="38"/>
        <v>46.88397154153779</v>
      </c>
      <c r="H34" s="118">
        <f t="shared" si="38"/>
        <v>0</v>
      </c>
      <c r="I34" s="118">
        <f t="shared" si="38"/>
        <v>46.88397154153779</v>
      </c>
      <c r="J34" s="118">
        <f t="shared" si="38"/>
        <v>0</v>
      </c>
      <c r="K34" s="118">
        <f t="shared" si="38"/>
        <v>0</v>
      </c>
      <c r="L34" s="118">
        <f t="shared" si="38"/>
        <v>46.883971541537903</v>
      </c>
      <c r="M34" s="118">
        <f t="shared" si="38"/>
        <v>0</v>
      </c>
      <c r="N34" s="118">
        <f t="shared" si="38"/>
        <v>46.88397154153779</v>
      </c>
      <c r="O34" s="118">
        <f t="shared" si="38"/>
        <v>0</v>
      </c>
      <c r="P34" s="118">
        <f t="shared" si="38"/>
        <v>46.883971541537903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102.28850574712644</v>
      </c>
      <c r="C37" s="189">
        <f t="shared" ref="C37:Q37" si="40">SUM(C38:C39)</f>
        <v>94.931577607931359</v>
      </c>
      <c r="D37" s="189">
        <f t="shared" si="40"/>
        <v>72.768621450827055</v>
      </c>
      <c r="E37" s="189">
        <f t="shared" si="40"/>
        <v>144.36862145082702</v>
      </c>
      <c r="F37" s="189">
        <f t="shared" si="40"/>
        <v>118.77464946873634</v>
      </c>
      <c r="G37" s="189">
        <f t="shared" si="40"/>
        <v>120.07464946873635</v>
      </c>
      <c r="H37" s="189">
        <f t="shared" si="40"/>
        <v>157.77464946873636</v>
      </c>
      <c r="I37" s="189">
        <f t="shared" si="40"/>
        <v>179.91772132954134</v>
      </c>
      <c r="J37" s="189">
        <f t="shared" si="40"/>
        <v>180.11772132954133</v>
      </c>
      <c r="K37" s="189">
        <f t="shared" si="40"/>
        <v>135.29783703324193</v>
      </c>
      <c r="L37" s="189">
        <f t="shared" si="40"/>
        <v>135.29783703324193</v>
      </c>
      <c r="M37" s="189">
        <f t="shared" si="40"/>
        <v>135.29783703324193</v>
      </c>
      <c r="N37" s="189">
        <f t="shared" si="40"/>
        <v>311.34090889404695</v>
      </c>
      <c r="O37" s="189">
        <f t="shared" si="40"/>
        <v>339.4779527369426</v>
      </c>
      <c r="P37" s="189">
        <f t="shared" si="40"/>
        <v>331.06844452678843</v>
      </c>
      <c r="Q37" s="189">
        <f t="shared" si="40"/>
        <v>300.52102459774756</v>
      </c>
    </row>
    <row r="38" spans="1:17" x14ac:dyDescent="0.25">
      <c r="A38" s="179" t="s">
        <v>43</v>
      </c>
      <c r="B38" s="189">
        <f t="shared" ref="B38:Q38" si="41">B20-B13</f>
        <v>71.863218390804604</v>
      </c>
      <c r="C38" s="189">
        <f t="shared" si="41"/>
        <v>79.46321839080457</v>
      </c>
      <c r="D38" s="189">
        <f t="shared" si="41"/>
        <v>57.300262233700266</v>
      </c>
      <c r="E38" s="189">
        <f t="shared" si="41"/>
        <v>58.900262233700232</v>
      </c>
      <c r="F38" s="189">
        <f t="shared" si="41"/>
        <v>47.263218390804582</v>
      </c>
      <c r="G38" s="189">
        <f t="shared" si="41"/>
        <v>48.563218390804593</v>
      </c>
      <c r="H38" s="189">
        <f t="shared" si="41"/>
        <v>61.263218390804582</v>
      </c>
      <c r="I38" s="189">
        <f t="shared" si="41"/>
        <v>72.363218390804604</v>
      </c>
      <c r="J38" s="189">
        <f t="shared" si="41"/>
        <v>72.563218390804593</v>
      </c>
      <c r="K38" s="189">
        <f t="shared" si="41"/>
        <v>41.700262233700244</v>
      </c>
      <c r="L38" s="189">
        <f t="shared" si="41"/>
        <v>41.700262233700244</v>
      </c>
      <c r="M38" s="189">
        <f t="shared" si="41"/>
        <v>41.700262233700244</v>
      </c>
      <c r="N38" s="189">
        <f t="shared" si="41"/>
        <v>231.70026223370024</v>
      </c>
      <c r="O38" s="189">
        <f t="shared" si="41"/>
        <v>259.83730607659589</v>
      </c>
      <c r="P38" s="189">
        <f t="shared" si="41"/>
        <v>251.42779786644178</v>
      </c>
      <c r="Q38" s="189">
        <f t="shared" si="41"/>
        <v>234.83730607659589</v>
      </c>
    </row>
    <row r="39" spans="1:17" x14ac:dyDescent="0.25">
      <c r="A39" s="179" t="s">
        <v>344</v>
      </c>
      <c r="B39" s="189">
        <f t="shared" ref="B39:Q39" si="42">B21-B14</f>
        <v>30.425287356321832</v>
      </c>
      <c r="C39" s="189">
        <f t="shared" si="42"/>
        <v>15.468359217126789</v>
      </c>
      <c r="D39" s="189">
        <f t="shared" si="42"/>
        <v>15.468359217126789</v>
      </c>
      <c r="E39" s="189">
        <f t="shared" si="42"/>
        <v>85.468359217126789</v>
      </c>
      <c r="F39" s="189">
        <f t="shared" si="42"/>
        <v>71.511431077931761</v>
      </c>
      <c r="G39" s="189">
        <f t="shared" si="42"/>
        <v>71.511431077931761</v>
      </c>
      <c r="H39" s="189">
        <f t="shared" si="42"/>
        <v>96.511431077931761</v>
      </c>
      <c r="I39" s="189">
        <f t="shared" si="42"/>
        <v>107.55450293873673</v>
      </c>
      <c r="J39" s="189">
        <f t="shared" si="42"/>
        <v>107.55450293873673</v>
      </c>
      <c r="K39" s="189">
        <f t="shared" si="42"/>
        <v>93.597574799541704</v>
      </c>
      <c r="L39" s="189">
        <f t="shared" si="42"/>
        <v>93.597574799541704</v>
      </c>
      <c r="M39" s="189">
        <f t="shared" si="42"/>
        <v>93.597574799541704</v>
      </c>
      <c r="N39" s="189">
        <f t="shared" si="42"/>
        <v>79.640646660346675</v>
      </c>
      <c r="O39" s="189">
        <f t="shared" si="42"/>
        <v>79.640646660346675</v>
      </c>
      <c r="P39" s="189">
        <f t="shared" si="42"/>
        <v>79.640646660346675</v>
      </c>
      <c r="Q39" s="189">
        <f t="shared" si="42"/>
        <v>65.683718521151647</v>
      </c>
    </row>
    <row r="40" spans="1:17" x14ac:dyDescent="0.25">
      <c r="A40" s="108" t="s">
        <v>139</v>
      </c>
      <c r="B40" s="118">
        <f t="shared" ref="B40:Q40" si="43">B22-B15</f>
        <v>106.31724137931019</v>
      </c>
      <c r="C40" s="118">
        <f t="shared" si="43"/>
        <v>83.433269837772514</v>
      </c>
      <c r="D40" s="118">
        <f t="shared" si="43"/>
        <v>86.633269837772502</v>
      </c>
      <c r="E40" s="118">
        <f t="shared" si="43"/>
        <v>47.966603171105817</v>
      </c>
      <c r="F40" s="118">
        <f t="shared" si="43"/>
        <v>45.749936504439233</v>
      </c>
      <c r="G40" s="118">
        <f t="shared" si="43"/>
        <v>41.352269837772496</v>
      </c>
      <c r="H40" s="118">
        <f t="shared" si="43"/>
        <v>58.211241379310195</v>
      </c>
      <c r="I40" s="118">
        <f t="shared" si="43"/>
        <v>43.677936504439231</v>
      </c>
      <c r="J40" s="118">
        <f t="shared" si="43"/>
        <v>56.439241379310261</v>
      </c>
      <c r="K40" s="118">
        <f t="shared" si="43"/>
        <v>93.517241379310235</v>
      </c>
      <c r="L40" s="118">
        <f t="shared" si="43"/>
        <v>69.401212920848025</v>
      </c>
      <c r="M40" s="118">
        <f t="shared" si="43"/>
        <v>53.067879587514767</v>
      </c>
      <c r="N40" s="118">
        <f t="shared" si="43"/>
        <v>62.401212920848025</v>
      </c>
      <c r="O40" s="118">
        <f t="shared" si="43"/>
        <v>67.285184462385814</v>
      </c>
      <c r="P40" s="118">
        <f t="shared" si="43"/>
        <v>65.169156003923604</v>
      </c>
      <c r="Q40" s="118">
        <f t="shared" si="43"/>
        <v>59.40788463048159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614.09507739014339</v>
      </c>
      <c r="C43" s="38">
        <v>588.19897000000014</v>
      </c>
      <c r="D43" s="38">
        <v>582.30358999999953</v>
      </c>
      <c r="E43" s="38">
        <v>584.50756999999999</v>
      </c>
      <c r="F43" s="38">
        <v>642.51864999999998</v>
      </c>
      <c r="G43" s="38">
        <v>641.02517327322914</v>
      </c>
      <c r="H43" s="38">
        <v>583.10036000000002</v>
      </c>
      <c r="I43" s="38">
        <v>621.73203000000001</v>
      </c>
      <c r="J43" s="38">
        <v>652.79097999999999</v>
      </c>
      <c r="K43" s="38">
        <v>404.10210999999998</v>
      </c>
      <c r="L43" s="38">
        <v>496.84799043049071</v>
      </c>
      <c r="M43" s="38">
        <v>604.28395806093636</v>
      </c>
      <c r="N43" s="38">
        <v>311.93102011208271</v>
      </c>
      <c r="O43" s="38">
        <v>310.75751498069195</v>
      </c>
      <c r="P43" s="38">
        <v>192.58129731424208</v>
      </c>
      <c r="Q43" s="38">
        <v>240.58852786621225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</row>
    <row r="45" spans="1:17" x14ac:dyDescent="0.25">
      <c r="A45" s="52" t="s">
        <v>32</v>
      </c>
      <c r="B45" s="51">
        <v>7.1415747061036585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0.95537802778392589</v>
      </c>
      <c r="O45" s="51">
        <v>2.0302349979537349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7.1415747061036585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2.0302349979537349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0.95537802778392589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95.15957331405447</v>
      </c>
      <c r="C51" s="51">
        <v>88.782970000000006</v>
      </c>
      <c r="D51" s="51">
        <v>87.683779999999999</v>
      </c>
      <c r="E51" s="51">
        <v>83.397419999999997</v>
      </c>
      <c r="F51" s="51">
        <v>98.401920000000004</v>
      </c>
      <c r="G51" s="51">
        <v>96.565244966680083</v>
      </c>
      <c r="H51" s="51">
        <v>91.100999999999999</v>
      </c>
      <c r="I51" s="51">
        <v>105.39962</v>
      </c>
      <c r="J51" s="51">
        <v>103.31664000000001</v>
      </c>
      <c r="K51" s="51">
        <v>74.096140000000005</v>
      </c>
      <c r="L51" s="51">
        <v>86.079294255633201</v>
      </c>
      <c r="M51" s="51">
        <v>78.294277279012249</v>
      </c>
      <c r="N51" s="51">
        <v>64.129758306088817</v>
      </c>
      <c r="O51" s="51">
        <v>64.183413674499889</v>
      </c>
      <c r="P51" s="51">
        <v>51.710657929274987</v>
      </c>
      <c r="Q51" s="51">
        <v>63.372385038028241</v>
      </c>
    </row>
    <row r="52" spans="1:17" x14ac:dyDescent="0.25">
      <c r="A52" s="53" t="s">
        <v>66</v>
      </c>
      <c r="B52" s="51">
        <v>95.15957331405447</v>
      </c>
      <c r="C52" s="51">
        <v>88.782970000000006</v>
      </c>
      <c r="D52" s="51">
        <v>87.683779999999999</v>
      </c>
      <c r="E52" s="51">
        <v>83.397419999999997</v>
      </c>
      <c r="F52" s="51">
        <v>98.401920000000004</v>
      </c>
      <c r="G52" s="51">
        <v>96.565244966680083</v>
      </c>
      <c r="H52" s="51">
        <v>91.100999999999999</v>
      </c>
      <c r="I52" s="51">
        <v>105.39962</v>
      </c>
      <c r="J52" s="51">
        <v>103.31664000000001</v>
      </c>
      <c r="K52" s="51">
        <v>74.096140000000005</v>
      </c>
      <c r="L52" s="51">
        <v>86.079294255633201</v>
      </c>
      <c r="M52" s="51">
        <v>78.294277279012249</v>
      </c>
      <c r="N52" s="51">
        <v>64.129758306088817</v>
      </c>
      <c r="O52" s="51">
        <v>64.183413674499889</v>
      </c>
      <c r="P52" s="51">
        <v>51.710657929274987</v>
      </c>
      <c r="Q52" s="51">
        <v>63.372385038028241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0.26273962069944901</v>
      </c>
      <c r="C60" s="51">
        <v>0.59990000000016153</v>
      </c>
      <c r="D60" s="51">
        <v>0.49992999999949461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2.3884490837528079E-2</v>
      </c>
      <c r="M60" s="51">
        <v>0.28661533871806982</v>
      </c>
      <c r="N60" s="51">
        <v>8.3357458205542159</v>
      </c>
      <c r="O60" s="51">
        <v>0.50161780094995401</v>
      </c>
      <c r="P60" s="51">
        <v>0.71653749869047756</v>
      </c>
      <c r="Q60" s="51">
        <v>2.3170496383726791</v>
      </c>
    </row>
    <row r="61" spans="1:17" x14ac:dyDescent="0.25">
      <c r="A61" s="63" t="s">
        <v>21</v>
      </c>
      <c r="B61" s="62">
        <v>511.53118974928577</v>
      </c>
      <c r="C61" s="62">
        <v>498.81610000000001</v>
      </c>
      <c r="D61" s="62">
        <v>494.11988000000002</v>
      </c>
      <c r="E61" s="62">
        <v>501.11014999999998</v>
      </c>
      <c r="F61" s="62">
        <v>544.11672999999996</v>
      </c>
      <c r="G61" s="62">
        <v>544.45992830654905</v>
      </c>
      <c r="H61" s="62">
        <v>491.99936000000002</v>
      </c>
      <c r="I61" s="62">
        <v>516.33240999999998</v>
      </c>
      <c r="J61" s="62">
        <v>549.47433999999998</v>
      </c>
      <c r="K61" s="62">
        <v>330.00596999999999</v>
      </c>
      <c r="L61" s="62">
        <v>410.74481168401996</v>
      </c>
      <c r="M61" s="62">
        <v>525.70306544320601</v>
      </c>
      <c r="N61" s="62">
        <v>238.51013795765573</v>
      </c>
      <c r="O61" s="62">
        <v>244.04224850728835</v>
      </c>
      <c r="P61" s="62">
        <v>140.15410188627661</v>
      </c>
      <c r="Q61" s="62">
        <v>174.89909318981131</v>
      </c>
    </row>
    <row r="62" spans="1:17" x14ac:dyDescent="0.25">
      <c r="A62" s="191" t="s">
        <v>105</v>
      </c>
      <c r="B62" s="190">
        <f>SUM(B63:B64,B67)</f>
        <v>614.09507739014339</v>
      </c>
      <c r="C62" s="190">
        <f t="shared" ref="C62:Q62" si="44">SUM(C63:C64,C67)</f>
        <v>588.19897000000014</v>
      </c>
      <c r="D62" s="190">
        <f t="shared" si="44"/>
        <v>582.30358999999953</v>
      </c>
      <c r="E62" s="190">
        <f t="shared" si="44"/>
        <v>584.50756999999999</v>
      </c>
      <c r="F62" s="190">
        <f t="shared" si="44"/>
        <v>642.51864999999998</v>
      </c>
      <c r="G62" s="190">
        <f t="shared" si="44"/>
        <v>641.02517327322914</v>
      </c>
      <c r="H62" s="190">
        <f t="shared" si="44"/>
        <v>583.10036000000002</v>
      </c>
      <c r="I62" s="190">
        <f t="shared" si="44"/>
        <v>621.73203000000001</v>
      </c>
      <c r="J62" s="190">
        <f t="shared" si="44"/>
        <v>652.79097999999999</v>
      </c>
      <c r="K62" s="190">
        <f t="shared" si="44"/>
        <v>404.10210999999998</v>
      </c>
      <c r="L62" s="190">
        <f t="shared" si="44"/>
        <v>496.84799043049071</v>
      </c>
      <c r="M62" s="190">
        <f t="shared" si="44"/>
        <v>604.28395806093636</v>
      </c>
      <c r="N62" s="190">
        <f t="shared" si="44"/>
        <v>311.93102011208271</v>
      </c>
      <c r="O62" s="190">
        <f t="shared" si="44"/>
        <v>310.75751498069195</v>
      </c>
      <c r="P62" s="190">
        <f t="shared" si="44"/>
        <v>192.58129731424208</v>
      </c>
      <c r="Q62" s="190">
        <f t="shared" si="44"/>
        <v>240.58852786621225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433.02246975346179</v>
      </c>
      <c r="C64" s="189">
        <f t="shared" ref="C64:Q64" si="45">SUM(C65:C66)</f>
        <v>417.51198186647144</v>
      </c>
      <c r="D64" s="189">
        <f t="shared" si="45"/>
        <v>410.22588562262916</v>
      </c>
      <c r="E64" s="189">
        <f t="shared" si="45"/>
        <v>401.27952988988505</v>
      </c>
      <c r="F64" s="189">
        <f t="shared" si="45"/>
        <v>456.19574510512473</v>
      </c>
      <c r="G64" s="189">
        <f t="shared" si="45"/>
        <v>453.21436224712761</v>
      </c>
      <c r="H64" s="189">
        <f t="shared" si="45"/>
        <v>402.59626582083428</v>
      </c>
      <c r="I64" s="189">
        <f t="shared" si="45"/>
        <v>430.97577891674814</v>
      </c>
      <c r="J64" s="189">
        <f t="shared" si="45"/>
        <v>447.53820983762245</v>
      </c>
      <c r="K64" s="189">
        <f t="shared" si="45"/>
        <v>282.48597124426448</v>
      </c>
      <c r="L64" s="189">
        <f t="shared" si="45"/>
        <v>334.11725844112021</v>
      </c>
      <c r="M64" s="189">
        <f t="shared" si="45"/>
        <v>402.83044745392704</v>
      </c>
      <c r="N64" s="189">
        <f t="shared" si="45"/>
        <v>134.93561248240005</v>
      </c>
      <c r="O64" s="189">
        <f t="shared" si="45"/>
        <v>77.155192978334313</v>
      </c>
      <c r="P64" s="189">
        <f t="shared" si="45"/>
        <v>52.917831137970943</v>
      </c>
      <c r="Q64" s="189">
        <f t="shared" si="45"/>
        <v>74.895227810900053</v>
      </c>
    </row>
    <row r="65" spans="1:17" x14ac:dyDescent="0.25">
      <c r="A65" s="102" t="s">
        <v>43</v>
      </c>
      <c r="B65" s="189">
        <v>415.53959729198908</v>
      </c>
      <c r="C65" s="189">
        <v>400.09864407601583</v>
      </c>
      <c r="D65" s="189">
        <v>392.5580143710489</v>
      </c>
      <c r="E65" s="189">
        <v>393.85186621769839</v>
      </c>
      <c r="F65" s="189">
        <v>448.67365335065728</v>
      </c>
      <c r="G65" s="189">
        <v>445.51769858590092</v>
      </c>
      <c r="H65" s="189">
        <v>399.00950702665097</v>
      </c>
      <c r="I65" s="189">
        <v>430.97577891674814</v>
      </c>
      <c r="J65" s="189">
        <v>447.53820983762245</v>
      </c>
      <c r="K65" s="189">
        <v>282.48597124426448</v>
      </c>
      <c r="L65" s="189">
        <v>334.11725844112021</v>
      </c>
      <c r="M65" s="189">
        <v>402.83044745392704</v>
      </c>
      <c r="N65" s="189">
        <v>134.93561248240005</v>
      </c>
      <c r="O65" s="189">
        <v>77.155192978334313</v>
      </c>
      <c r="P65" s="189">
        <v>52.917831137970943</v>
      </c>
      <c r="Q65" s="189">
        <v>74.895227810900053</v>
      </c>
    </row>
    <row r="66" spans="1:17" x14ac:dyDescent="0.25">
      <c r="A66" s="102" t="s">
        <v>344</v>
      </c>
      <c r="B66" s="189">
        <v>17.482872461472702</v>
      </c>
      <c r="C66" s="189">
        <v>17.413337790455635</v>
      </c>
      <c r="D66" s="189">
        <v>17.667871251580266</v>
      </c>
      <c r="E66" s="189">
        <v>7.4276636721866769</v>
      </c>
      <c r="F66" s="189">
        <v>7.5220917544674553</v>
      </c>
      <c r="G66" s="189">
        <v>7.6966636612267099</v>
      </c>
      <c r="H66" s="189">
        <v>3.5867587941832877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181.0726076366816</v>
      </c>
      <c r="C67" s="118">
        <v>170.6869881335287</v>
      </c>
      <c r="D67" s="118">
        <v>172.07770437737031</v>
      </c>
      <c r="E67" s="118">
        <v>183.22804011011499</v>
      </c>
      <c r="F67" s="118">
        <v>186.32290489487525</v>
      </c>
      <c r="G67" s="118">
        <v>187.81081102610153</v>
      </c>
      <c r="H67" s="118">
        <v>180.50409417916575</v>
      </c>
      <c r="I67" s="118">
        <v>190.75625108325187</v>
      </c>
      <c r="J67" s="118">
        <v>205.25277016237754</v>
      </c>
      <c r="K67" s="118">
        <v>121.61613875573551</v>
      </c>
      <c r="L67" s="118">
        <v>162.7307319893705</v>
      </c>
      <c r="M67" s="118">
        <v>201.45351060700932</v>
      </c>
      <c r="N67" s="118">
        <v>176.99540762968266</v>
      </c>
      <c r="O67" s="118">
        <v>233.60232200235765</v>
      </c>
      <c r="P67" s="118">
        <v>139.66346617627113</v>
      </c>
      <c r="Q67" s="118">
        <v>165.69330005531219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700.00985660009042</v>
      </c>
      <c r="C69" s="70">
        <f t="shared" si="46"/>
        <v>650.80696826455608</v>
      </c>
      <c r="D69" s="70">
        <f t="shared" si="46"/>
        <v>637.47336650834404</v>
      </c>
      <c r="E69" s="70">
        <f t="shared" si="46"/>
        <v>620.77661642941598</v>
      </c>
      <c r="F69" s="70">
        <f t="shared" si="46"/>
        <v>724.76926800601609</v>
      </c>
      <c r="G69" s="70">
        <f t="shared" si="46"/>
        <v>725.70018523846443</v>
      </c>
      <c r="H69" s="70">
        <f t="shared" si="46"/>
        <v>642.44006507480003</v>
      </c>
      <c r="I69" s="70">
        <f t="shared" si="46"/>
        <v>729.44065937797609</v>
      </c>
      <c r="J69" s="70">
        <f t="shared" si="46"/>
        <v>740.89908678547204</v>
      </c>
      <c r="K69" s="70">
        <f t="shared" si="46"/>
        <v>421.34078833207207</v>
      </c>
      <c r="L69" s="70">
        <f t="shared" si="46"/>
        <v>526.87278873530113</v>
      </c>
      <c r="M69" s="70">
        <f t="shared" si="46"/>
        <v>630.63585134270215</v>
      </c>
      <c r="N69" s="70">
        <f t="shared" si="46"/>
        <v>317.86291577528823</v>
      </c>
      <c r="O69" s="70">
        <f t="shared" si="46"/>
        <v>281.83023751098392</v>
      </c>
      <c r="P69" s="70">
        <f t="shared" si="46"/>
        <v>124.63965444885987</v>
      </c>
      <c r="Q69" s="70">
        <f t="shared" si="46"/>
        <v>188.75452844091856</v>
      </c>
    </row>
    <row r="70" spans="1:17" x14ac:dyDescent="0.25">
      <c r="A70" s="55" t="s">
        <v>343</v>
      </c>
      <c r="B70" s="54">
        <v>245.66646660009039</v>
      </c>
      <c r="C70" s="54">
        <v>208.53297826455605</v>
      </c>
      <c r="D70" s="54">
        <v>205.95120650834403</v>
      </c>
      <c r="E70" s="54">
        <v>195.88342642941601</v>
      </c>
      <c r="F70" s="54">
        <v>231.12591800601604</v>
      </c>
      <c r="G70" s="54">
        <v>226.81194523846438</v>
      </c>
      <c r="H70" s="54">
        <v>213.97755507480002</v>
      </c>
      <c r="I70" s="54">
        <v>247.56207937797603</v>
      </c>
      <c r="J70" s="54">
        <v>242.66958678547203</v>
      </c>
      <c r="K70" s="54">
        <v>174.03662833207204</v>
      </c>
      <c r="L70" s="54">
        <v>202.18259873530116</v>
      </c>
      <c r="M70" s="54">
        <v>183.89719134270214</v>
      </c>
      <c r="N70" s="54">
        <v>153.55962577528823</v>
      </c>
      <c r="O70" s="54">
        <v>157.05230751098389</v>
      </c>
      <c r="P70" s="54">
        <v>121.45772444885988</v>
      </c>
      <c r="Q70" s="54">
        <v>148.84872844091856</v>
      </c>
    </row>
    <row r="71" spans="1:17" x14ac:dyDescent="0.25">
      <c r="A71" s="52" t="s">
        <v>106</v>
      </c>
      <c r="B71" s="51">
        <v>454.34339</v>
      </c>
      <c r="C71" s="51">
        <v>442.27399000000003</v>
      </c>
      <c r="D71" s="51">
        <v>431.52215999999999</v>
      </c>
      <c r="E71" s="51">
        <v>424.89319</v>
      </c>
      <c r="F71" s="51">
        <v>493.64335</v>
      </c>
      <c r="G71" s="51">
        <v>498.88824</v>
      </c>
      <c r="H71" s="51">
        <v>428.46251000000001</v>
      </c>
      <c r="I71" s="51">
        <v>481.87858</v>
      </c>
      <c r="J71" s="51">
        <v>498.22949999999997</v>
      </c>
      <c r="K71" s="51">
        <v>247.30416</v>
      </c>
      <c r="L71" s="51">
        <v>324.69018999999997</v>
      </c>
      <c r="M71" s="51">
        <v>446.73865999999998</v>
      </c>
      <c r="N71" s="51">
        <v>164.30329</v>
      </c>
      <c r="O71" s="51">
        <v>124.77793</v>
      </c>
      <c r="P71" s="51">
        <v>3.1819299999999999</v>
      </c>
      <c r="Q71" s="51">
        <v>39.905799999999999</v>
      </c>
    </row>
    <row r="72" spans="1:17" x14ac:dyDescent="0.25">
      <c r="A72" s="50" t="s">
        <v>105</v>
      </c>
      <c r="B72" s="38">
        <f t="shared" ref="B72:Q72" si="47">SUM(B73:B74,B77)</f>
        <v>700.00985660009042</v>
      </c>
      <c r="C72" s="38">
        <f t="shared" si="47"/>
        <v>650.80696826455608</v>
      </c>
      <c r="D72" s="38">
        <f t="shared" si="47"/>
        <v>637.4733665083437</v>
      </c>
      <c r="E72" s="38">
        <f t="shared" si="47"/>
        <v>620.77661642941598</v>
      </c>
      <c r="F72" s="38">
        <f t="shared" si="47"/>
        <v>724.76926800601609</v>
      </c>
      <c r="G72" s="38">
        <f t="shared" si="47"/>
        <v>725.70018523846431</v>
      </c>
      <c r="H72" s="38">
        <f t="shared" si="47"/>
        <v>642.4400650747998</v>
      </c>
      <c r="I72" s="38">
        <f t="shared" si="47"/>
        <v>729.44065937797609</v>
      </c>
      <c r="J72" s="38">
        <f t="shared" si="47"/>
        <v>740.89908678547192</v>
      </c>
      <c r="K72" s="38">
        <f t="shared" si="47"/>
        <v>421.34078833207195</v>
      </c>
      <c r="L72" s="38">
        <f t="shared" si="47"/>
        <v>526.87278873530113</v>
      </c>
      <c r="M72" s="38">
        <f t="shared" si="47"/>
        <v>630.63585134270215</v>
      </c>
      <c r="N72" s="38">
        <f t="shared" si="47"/>
        <v>317.86291577528823</v>
      </c>
      <c r="O72" s="38">
        <f t="shared" si="47"/>
        <v>281.83023751098392</v>
      </c>
      <c r="P72" s="38">
        <f t="shared" si="47"/>
        <v>124.63965444885986</v>
      </c>
      <c r="Q72" s="38">
        <f t="shared" si="47"/>
        <v>188.75452844091853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559.83897190307061</v>
      </c>
      <c r="C74" s="189">
        <f t="shared" ref="C74:Q74" si="48">SUM(C75:C76)</f>
        <v>531.67337654838639</v>
      </c>
      <c r="D74" s="189">
        <f t="shared" si="48"/>
        <v>518.83386707053273</v>
      </c>
      <c r="E74" s="189">
        <f t="shared" si="48"/>
        <v>500.3009099965451</v>
      </c>
      <c r="F74" s="189">
        <f t="shared" si="48"/>
        <v>588.79658587304561</v>
      </c>
      <c r="G74" s="189">
        <f t="shared" si="48"/>
        <v>591.20686464749929</v>
      </c>
      <c r="H74" s="189">
        <f t="shared" si="48"/>
        <v>510.36568257279725</v>
      </c>
      <c r="I74" s="189">
        <f t="shared" si="48"/>
        <v>577.06962495995322</v>
      </c>
      <c r="J74" s="189">
        <f t="shared" si="48"/>
        <v>588.1916845636265</v>
      </c>
      <c r="K74" s="189">
        <f t="shared" si="48"/>
        <v>316.32449029324039</v>
      </c>
      <c r="L74" s="189">
        <f t="shared" si="48"/>
        <v>397.79346756016105</v>
      </c>
      <c r="M74" s="189">
        <f t="shared" si="48"/>
        <v>513.07479297056295</v>
      </c>
      <c r="N74" s="189">
        <f t="shared" si="48"/>
        <v>188.9215196242227</v>
      </c>
      <c r="O74" s="189">
        <f t="shared" si="48"/>
        <v>137.73628836680831</v>
      </c>
      <c r="P74" s="189">
        <f t="shared" si="48"/>
        <v>14.556474748882211</v>
      </c>
      <c r="Q74" s="189">
        <f t="shared" si="48"/>
        <v>56.133556495354064</v>
      </c>
    </row>
    <row r="75" spans="1:17" x14ac:dyDescent="0.25">
      <c r="A75" s="102" t="s">
        <v>43</v>
      </c>
      <c r="B75" s="189">
        <f>NFM_emi!B$33</f>
        <v>541.78433222982221</v>
      </c>
      <c r="C75" s="189">
        <f>NFM_emi!C$33</f>
        <v>515.82445764002762</v>
      </c>
      <c r="D75" s="189">
        <f>NFM_emi!D$33</f>
        <v>502.94813556098546</v>
      </c>
      <c r="E75" s="189">
        <f>NFM_emi!E$33</f>
        <v>493.92402161834929</v>
      </c>
      <c r="F75" s="189">
        <f>NFM_emi!F$33</f>
        <v>581.54455066620744</v>
      </c>
      <c r="G75" s="189">
        <f>NFM_emi!G$33</f>
        <v>583.96452400006092</v>
      </c>
      <c r="H75" s="189">
        <f>NFM_emi!H$33</f>
        <v>506.8964289761509</v>
      </c>
      <c r="I75" s="189">
        <f>NFM_emi!I$33</f>
        <v>577.06962495995322</v>
      </c>
      <c r="J75" s="189">
        <f>NFM_emi!J$33</f>
        <v>588.1916845636265</v>
      </c>
      <c r="K75" s="189">
        <f>NFM_emi!K$33</f>
        <v>316.32449029324039</v>
      </c>
      <c r="L75" s="189">
        <f>NFM_emi!L$33</f>
        <v>397.79346756016105</v>
      </c>
      <c r="M75" s="189">
        <f>NFM_emi!M$33</f>
        <v>513.07479297056295</v>
      </c>
      <c r="N75" s="189">
        <f>NFM_emi!N$33</f>
        <v>188.9215196242227</v>
      </c>
      <c r="O75" s="189">
        <f>NFM_emi!O$33</f>
        <v>137.73628836680831</v>
      </c>
      <c r="P75" s="189">
        <f>NFM_emi!P$33</f>
        <v>14.556474748882211</v>
      </c>
      <c r="Q75" s="189">
        <f>NFM_emi!Q$33</f>
        <v>56.133556495354064</v>
      </c>
    </row>
    <row r="76" spans="1:17" x14ac:dyDescent="0.25">
      <c r="A76" s="102" t="s">
        <v>344</v>
      </c>
      <c r="B76" s="189">
        <f>NFM_emi!B$70</f>
        <v>18.054639673248385</v>
      </c>
      <c r="C76" s="189">
        <f>NFM_emi!C$70</f>
        <v>15.848918908358737</v>
      </c>
      <c r="D76" s="189">
        <f>NFM_emi!D$70</f>
        <v>15.88573150954732</v>
      </c>
      <c r="E76" s="189">
        <f>NFM_emi!E$70</f>
        <v>6.3768883781958134</v>
      </c>
      <c r="F76" s="189">
        <f>NFM_emi!F$70</f>
        <v>7.2520352068381433</v>
      </c>
      <c r="G76" s="189">
        <f>NFM_emi!G$70</f>
        <v>7.2423406474383567</v>
      </c>
      <c r="H76" s="189">
        <f>NFM_emi!H$70</f>
        <v>3.4692535966463813</v>
      </c>
      <c r="I76" s="189">
        <f>NFM_emi!I$70</f>
        <v>0</v>
      </c>
      <c r="J76" s="189">
        <f>NFM_emi!J$70</f>
        <v>0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140.17088469701983</v>
      </c>
      <c r="C77" s="118">
        <f>NFM_emi!C$112</f>
        <v>119.1335917161697</v>
      </c>
      <c r="D77" s="118">
        <f>NFM_emi!D$112</f>
        <v>118.639499437811</v>
      </c>
      <c r="E77" s="118">
        <f>NFM_emi!E$112</f>
        <v>120.47570643287094</v>
      </c>
      <c r="F77" s="118">
        <f>NFM_emi!F$112</f>
        <v>135.97268213297048</v>
      </c>
      <c r="G77" s="118">
        <f>NFM_emi!G$112</f>
        <v>134.49332059096506</v>
      </c>
      <c r="H77" s="118">
        <f>NFM_emi!H$112</f>
        <v>132.07438250200261</v>
      </c>
      <c r="I77" s="118">
        <f>NFM_emi!I$112</f>
        <v>152.37103441802284</v>
      </c>
      <c r="J77" s="118">
        <f>NFM_emi!J$112</f>
        <v>152.7074022218454</v>
      </c>
      <c r="K77" s="118">
        <f>NFM_emi!K$112</f>
        <v>105.01629803883159</v>
      </c>
      <c r="L77" s="118">
        <f>NFM_emi!L$112</f>
        <v>129.07932117514005</v>
      </c>
      <c r="M77" s="118">
        <f>NFM_emi!M$112</f>
        <v>117.56105837213921</v>
      </c>
      <c r="N77" s="118">
        <f>NFM_emi!N$112</f>
        <v>128.9413961510655</v>
      </c>
      <c r="O77" s="118">
        <f>NFM_emi!O$112</f>
        <v>144.09394914417558</v>
      </c>
      <c r="P77" s="118">
        <f>NFM_emi!P$112</f>
        <v>110.08317969997765</v>
      </c>
      <c r="Q77" s="118">
        <f>NFM_emi!Q$112</f>
        <v>132.62097194556446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457.13267374832776</v>
      </c>
      <c r="C81" s="186">
        <f t="shared" si="50"/>
        <v>370.50586142506774</v>
      </c>
      <c r="D81" s="186">
        <f t="shared" si="50"/>
        <v>377.32578243700198</v>
      </c>
      <c r="E81" s="186">
        <f t="shared" si="50"/>
        <v>497.37339605803231</v>
      </c>
      <c r="F81" s="186">
        <f t="shared" si="50"/>
        <v>577.58620216530767</v>
      </c>
      <c r="G81" s="186">
        <f t="shared" si="50"/>
        <v>614.19856878889425</v>
      </c>
      <c r="H81" s="186">
        <f t="shared" si="50"/>
        <v>724.09137689207853</v>
      </c>
      <c r="I81" s="186">
        <f t="shared" si="50"/>
        <v>829.52336360392246</v>
      </c>
      <c r="J81" s="186">
        <f t="shared" si="50"/>
        <v>694.7847517753994</v>
      </c>
      <c r="K81" s="186">
        <f t="shared" si="50"/>
        <v>238.98291985470291</v>
      </c>
      <c r="L81" s="186">
        <f t="shared" si="50"/>
        <v>336.80000000000007</v>
      </c>
      <c r="M81" s="186">
        <f t="shared" si="50"/>
        <v>372.70740903579946</v>
      </c>
      <c r="N81" s="186">
        <f t="shared" si="50"/>
        <v>604.98975382330036</v>
      </c>
      <c r="O81" s="186">
        <f t="shared" si="50"/>
        <v>470.78680252684308</v>
      </c>
      <c r="P81" s="186">
        <f t="shared" si="50"/>
        <v>463.39101116162146</v>
      </c>
      <c r="Q81" s="186">
        <f t="shared" si="50"/>
        <v>307.16939519362421</v>
      </c>
    </row>
    <row r="82" spans="1:17" x14ac:dyDescent="0.25">
      <c r="A82" s="108" t="s">
        <v>42</v>
      </c>
      <c r="B82" s="185">
        <f t="shared" ref="B82:Q82" si="51">IF(B$8=0,"",B$8/B$15*1000)</f>
        <v>1462.8477371647168</v>
      </c>
      <c r="C82" s="185">
        <f t="shared" si="51"/>
        <v>1222.8465240392181</v>
      </c>
      <c r="D82" s="185">
        <f t="shared" si="51"/>
        <v>1223.9883402475155</v>
      </c>
      <c r="E82" s="185">
        <f t="shared" si="51"/>
        <v>1232.2024779760286</v>
      </c>
      <c r="F82" s="185">
        <f t="shared" si="51"/>
        <v>1611.3108173463461</v>
      </c>
      <c r="G82" s="185">
        <f t="shared" si="51"/>
        <v>1693.7251681381258</v>
      </c>
      <c r="H82" s="185">
        <f t="shared" si="51"/>
        <v>1702.0742318207811</v>
      </c>
      <c r="I82" s="185">
        <f t="shared" si="51"/>
        <v>1845.2163103972987</v>
      </c>
      <c r="J82" s="185">
        <f t="shared" si="51"/>
        <v>1452.9371951992273</v>
      </c>
      <c r="K82" s="185">
        <f t="shared" si="51"/>
        <v>1182.1401679931498</v>
      </c>
      <c r="L82" s="185">
        <f t="shared" si="51"/>
        <v>941.76052487698189</v>
      </c>
      <c r="M82" s="185">
        <f t="shared" si="51"/>
        <v>634.58289272038223</v>
      </c>
      <c r="N82" s="185">
        <f t="shared" si="51"/>
        <v>431.66836489013872</v>
      </c>
      <c r="O82" s="185">
        <f t="shared" si="51"/>
        <v>446.595182953495</v>
      </c>
      <c r="P82" s="185">
        <f t="shared" si="51"/>
        <v>487.71012901790351</v>
      </c>
      <c r="Q82" s="185">
        <f t="shared" si="51"/>
        <v>394.25816568309801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1.0292903963714328</v>
      </c>
      <c r="C85" s="182">
        <f t="shared" si="53"/>
        <v>1.008239511872667</v>
      </c>
      <c r="D85" s="182">
        <f t="shared" si="53"/>
        <v>1.014406245357639</v>
      </c>
      <c r="E85" s="182">
        <f t="shared" si="53"/>
        <v>1.205767818178741</v>
      </c>
      <c r="F85" s="182">
        <f t="shared" si="53"/>
        <v>1.212319280109287</v>
      </c>
      <c r="G85" s="182">
        <f t="shared" si="53"/>
        <v>1.208571632659007</v>
      </c>
      <c r="H85" s="182">
        <f t="shared" si="53"/>
        <v>1.1935851343635762</v>
      </c>
      <c r="I85" s="182">
        <f t="shared" si="53"/>
        <v>1.4308624798032807</v>
      </c>
      <c r="J85" s="182">
        <f t="shared" si="53"/>
        <v>1.4868379064372839</v>
      </c>
      <c r="K85" s="182">
        <f t="shared" si="53"/>
        <v>0.94161990414754826</v>
      </c>
      <c r="L85" s="182">
        <f t="shared" si="53"/>
        <v>1.113724194803734</v>
      </c>
      <c r="M85" s="182">
        <f t="shared" si="53"/>
        <v>1.3427681581797568</v>
      </c>
      <c r="N85" s="182">
        <f t="shared" si="53"/>
        <v>1.2266873862036367</v>
      </c>
      <c r="O85" s="182">
        <f t="shared" si="53"/>
        <v>1.5431038595666862</v>
      </c>
      <c r="P85" s="182">
        <f t="shared" si="53"/>
        <v>0.90597974130471304</v>
      </c>
      <c r="Q85" s="182">
        <f t="shared" si="53"/>
        <v>0.99860303747866741</v>
      </c>
    </row>
    <row r="86" spans="1:17" x14ac:dyDescent="0.25">
      <c r="A86" s="179" t="s">
        <v>43</v>
      </c>
      <c r="B86" s="182">
        <f t="shared" ref="B86:Q86" si="54">IF(B$65=0,"",B$65/B$13)</f>
        <v>1.3773271371958538</v>
      </c>
      <c r="C86" s="182">
        <f t="shared" si="54"/>
        <v>1.3604170148793464</v>
      </c>
      <c r="D86" s="182">
        <f t="shared" si="54"/>
        <v>1.3803024415297078</v>
      </c>
      <c r="E86" s="182">
        <f t="shared" si="54"/>
        <v>1.3926869385350014</v>
      </c>
      <c r="F86" s="182">
        <f t="shared" si="54"/>
        <v>1.3750341812769147</v>
      </c>
      <c r="G86" s="182">
        <f t="shared" si="54"/>
        <v>1.3708236879566182</v>
      </c>
      <c r="H86" s="182">
        <f t="shared" si="54"/>
        <v>1.2776481172803424</v>
      </c>
      <c r="I86" s="182">
        <f t="shared" si="54"/>
        <v>1.4308624798032807</v>
      </c>
      <c r="J86" s="182">
        <f t="shared" si="54"/>
        <v>1.4868379064372839</v>
      </c>
      <c r="K86" s="182">
        <f t="shared" si="54"/>
        <v>0.94161990414754826</v>
      </c>
      <c r="L86" s="182">
        <f t="shared" si="54"/>
        <v>1.113724194803734</v>
      </c>
      <c r="M86" s="182">
        <f t="shared" si="54"/>
        <v>1.3427681581797568</v>
      </c>
      <c r="N86" s="182">
        <f t="shared" si="54"/>
        <v>1.2266873862036367</v>
      </c>
      <c r="O86" s="182">
        <f t="shared" si="54"/>
        <v>1.5431038595666862</v>
      </c>
      <c r="P86" s="182">
        <f t="shared" si="54"/>
        <v>0.90597974130471304</v>
      </c>
      <c r="Q86" s="182">
        <f t="shared" si="54"/>
        <v>0.99860303747866741</v>
      </c>
    </row>
    <row r="87" spans="1:17" x14ac:dyDescent="0.25">
      <c r="A87" s="179" t="s">
        <v>344</v>
      </c>
      <c r="B87" s="182">
        <f t="shared" ref="B87:Q87" si="55">IF(B$66=0,"",B$66/B$14)</f>
        <v>0.14691489463422439</v>
      </c>
      <c r="C87" s="182">
        <f t="shared" si="55"/>
        <v>0.14511114825379695</v>
      </c>
      <c r="D87" s="182">
        <f t="shared" si="55"/>
        <v>0.14723226042983556</v>
      </c>
      <c r="E87" s="182">
        <f t="shared" si="55"/>
        <v>0.14855327344373354</v>
      </c>
      <c r="F87" s="182">
        <f t="shared" si="55"/>
        <v>0.15044183508934911</v>
      </c>
      <c r="G87" s="182">
        <f t="shared" si="55"/>
        <v>0.15393327322453421</v>
      </c>
      <c r="H87" s="182">
        <f t="shared" si="55"/>
        <v>0.1434703517673315</v>
      </c>
      <c r="I87" s="182" t="str">
        <f t="shared" si="55"/>
        <v/>
      </c>
      <c r="J87" s="182" t="str">
        <f t="shared" si="55"/>
        <v/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>
        <f t="shared" ref="B88:Q88" si="56">IF(B$67=0,"",B$67/B$15)</f>
        <v>0.34433178429896338</v>
      </c>
      <c r="C88" s="112">
        <f t="shared" si="56"/>
        <v>0.34010425371983666</v>
      </c>
      <c r="D88" s="112">
        <f t="shared" si="56"/>
        <v>0.34507561038242707</v>
      </c>
      <c r="E88" s="112">
        <f t="shared" si="56"/>
        <v>0.34099511186745962</v>
      </c>
      <c r="F88" s="112">
        <f t="shared" si="56"/>
        <v>0.34533019163168432</v>
      </c>
      <c r="G88" s="112">
        <f t="shared" si="56"/>
        <v>0.34527367711128126</v>
      </c>
      <c r="H88" s="112">
        <f t="shared" si="56"/>
        <v>0.31448203836506566</v>
      </c>
      <c r="I88" s="112">
        <f t="shared" si="56"/>
        <v>0.35219442910969623</v>
      </c>
      <c r="J88" s="112">
        <f t="shared" si="56"/>
        <v>0.35649964653725702</v>
      </c>
      <c r="K88" s="112">
        <f t="shared" si="56"/>
        <v>0.22577253481881587</v>
      </c>
      <c r="L88" s="112">
        <f t="shared" si="56"/>
        <v>0.26691754836966181</v>
      </c>
      <c r="M88" s="112">
        <f t="shared" si="56"/>
        <v>0.32181071981950371</v>
      </c>
      <c r="N88" s="112">
        <f t="shared" si="56"/>
        <v>0.28701957994002592</v>
      </c>
      <c r="O88" s="112">
        <f t="shared" si="56"/>
        <v>0.35465939575256722</v>
      </c>
      <c r="P88" s="112">
        <f t="shared" si="56"/>
        <v>0.19735770067301617</v>
      </c>
      <c r="Q88" s="112">
        <f t="shared" si="56"/>
        <v>0.21792806079610558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0.61531617567463648</v>
      </c>
      <c r="C91" s="182">
        <f>IF(SUM(NFM_ued!C$33,NFM_ued!C$70)=0,"",SUM(NFM_ued!C$33,NFM_ued!C$70)/C$12)</f>
        <v>0.60413767337717039</v>
      </c>
      <c r="D91" s="182">
        <f>IF(SUM(NFM_ued!D$33,NFM_ued!D$70)=0,"",SUM(NFM_ued!D$33,NFM_ued!D$70)/D$12)</f>
        <v>0.60793786068158318</v>
      </c>
      <c r="E91" s="182">
        <f>IF(SUM(NFM_ued!E$33,NFM_ued!E$70)=0,"",SUM(NFM_ued!E$33,NFM_ued!E$70)/E$12)</f>
        <v>0.7235979424343445</v>
      </c>
      <c r="F91" s="182">
        <f>IF(SUM(NFM_ued!F$33,NFM_ued!F$70)=0,"",SUM(NFM_ued!F$33,NFM_ued!F$70)/F$12)</f>
        <v>0.73380445324279953</v>
      </c>
      <c r="G91" s="182">
        <f>IF(SUM(NFM_ued!G$33,NFM_ued!G$70)=0,"",SUM(NFM_ued!G$33,NFM_ued!G$70)/G$12)</f>
        <v>0.74072705396974081</v>
      </c>
      <c r="H91" s="182">
        <f>IF(SUM(NFM_ued!H$33,NFM_ued!H$70)=0,"",SUM(NFM_ued!H$33,NFM_ued!H$70)/H$12)</f>
        <v>0.73151215393553548</v>
      </c>
      <c r="I91" s="182">
        <f>IF(SUM(NFM_ued!I$33,NFM_ued!I$70)=0,"",SUM(NFM_ued!I$33,NFM_ued!I$70)/I$12)</f>
        <v>0.87568432111795114</v>
      </c>
      <c r="J91" s="182">
        <f>IF(SUM(NFM_ued!J$33,NFM_ued!J$70)=0,"",SUM(NFM_ued!J$33,NFM_ued!J$70)/J$12)</f>
        <v>0.91135131004195102</v>
      </c>
      <c r="K91" s="182">
        <f>IF(SUM(NFM_ued!K$33,NFM_ued!K$70)=0,"",SUM(NFM_ued!K$33,NFM_ued!K$70)/K$12)</f>
        <v>0.57521400169103098</v>
      </c>
      <c r="L91" s="182">
        <f>IF(SUM(NFM_ued!L$33,NFM_ued!L$70)=0,"",SUM(NFM_ued!L$33,NFM_ued!L$70)/L$12)</f>
        <v>0.68170412820873438</v>
      </c>
      <c r="M91" s="182">
        <f>IF(SUM(NFM_ued!M$33,NFM_ued!M$70)=0,"",SUM(NFM_ued!M$33,NFM_ued!M$70)/M$12)</f>
        <v>0.82545015972288072</v>
      </c>
      <c r="N91" s="182">
        <f>IF(SUM(NFM_ued!N$33,NFM_ued!N$70)=0,"",SUM(NFM_ued!N$33,NFM_ued!N$70)/N$12)</f>
        <v>0.75149943610106595</v>
      </c>
      <c r="O91" s="182">
        <f>IF(SUM(NFM_ued!O$33,NFM_ued!O$70)=0,"",SUM(NFM_ued!O$33,NFM_ued!O$70)/O$12)</f>
        <v>0.94827181635684032</v>
      </c>
      <c r="P91" s="182">
        <f>IF(SUM(NFM_ued!P$33,NFM_ued!P$70)=0,"",SUM(NFM_ued!P$33,NFM_ued!P$70)/P$12)</f>
        <v>0.55458195540844246</v>
      </c>
      <c r="Q91" s="182">
        <f>IF(SUM(NFM_ued!Q$33,NFM_ued!Q$70)=0,"",SUM(NFM_ued!Q$33,NFM_ued!Q$70)/Q$12)</f>
        <v>0.61096457681495087</v>
      </c>
    </row>
    <row r="92" spans="1:17" x14ac:dyDescent="0.25">
      <c r="A92" s="179" t="s">
        <v>43</v>
      </c>
      <c r="B92" s="182">
        <f>IF(NFM_ued!B$33=0,"",NFM_ued!B$33/B$13)</f>
        <v>0.8245583247638697</v>
      </c>
      <c r="C92" s="182">
        <f>IF(NFM_ued!C$33=0,"",NFM_ued!C$33/C$13)</f>
        <v>0.81609359144029103</v>
      </c>
      <c r="D92" s="182">
        <f>IF(NFM_ued!D$33=0,"",NFM_ued!D$33/D$13)</f>
        <v>0.82816529035378461</v>
      </c>
      <c r="E92" s="182">
        <f>IF(NFM_ued!E$33=0,"",NFM_ued!E$33/E$13)</f>
        <v>0.83612918690518234</v>
      </c>
      <c r="F92" s="182">
        <f>IF(NFM_ued!F$33=0,"",NFM_ued!F$33/F$13)</f>
        <v>0.83285589286742101</v>
      </c>
      <c r="G92" s="182">
        <f>IF(NFM_ued!G$33=0,"",NFM_ued!G$33/G$13)</f>
        <v>0.84089973934326911</v>
      </c>
      <c r="H92" s="182">
        <f>IF(NFM_ued!H$33=0,"",NFM_ued!H$33/H$13)</f>
        <v>0.78340059690465991</v>
      </c>
      <c r="I92" s="182">
        <f>IF(NFM_ued!I$33=0,"",NFM_ued!I$33/I$13)</f>
        <v>0.87568432111795114</v>
      </c>
      <c r="J92" s="182">
        <f>IF(NFM_ued!J$33=0,"",NFM_ued!J$33/J$13)</f>
        <v>0.91135131004195102</v>
      </c>
      <c r="K92" s="182">
        <f>IF(NFM_ued!K$33=0,"",NFM_ued!K$33/K$13)</f>
        <v>0.57521400169103098</v>
      </c>
      <c r="L92" s="182">
        <f>IF(NFM_ued!L$33=0,"",NFM_ued!L$33/L$13)</f>
        <v>0.68170412820873438</v>
      </c>
      <c r="M92" s="182">
        <f>IF(NFM_ued!M$33=0,"",NFM_ued!M$33/M$13)</f>
        <v>0.82545015972288072</v>
      </c>
      <c r="N92" s="182">
        <f>IF(NFM_ued!N$33=0,"",NFM_ued!N$33/N$13)</f>
        <v>0.75149943610106595</v>
      </c>
      <c r="O92" s="182">
        <f>IF(NFM_ued!O$33=0,"",NFM_ued!O$33/O$13)</f>
        <v>0.94827181635684032</v>
      </c>
      <c r="P92" s="182">
        <f>IF(NFM_ued!P$33=0,"",NFM_ued!P$33/P$13)</f>
        <v>0.55458195540844246</v>
      </c>
      <c r="Q92" s="182">
        <f>IF(NFM_ued!Q$33=0,"",NFM_ued!Q$33/Q$13)</f>
        <v>0.61096457681495087</v>
      </c>
    </row>
    <row r="93" spans="1:17" x14ac:dyDescent="0.25">
      <c r="A93" s="179" t="s">
        <v>344</v>
      </c>
      <c r="B93" s="182">
        <f>IF(NFM_ued!B$70=0,"",NFM_ued!B$70/B$14)</f>
        <v>8.4825785924874664E-2</v>
      </c>
      <c r="C93" s="182">
        <f>IF(NFM_ued!C$70=0,"",NFM_ued!C$70/C$14)</f>
        <v>8.4669044190805523E-2</v>
      </c>
      <c r="D93" s="182">
        <f>IF(NFM_ued!D$70=0,"",NFM_ued!D$70/D$14)</f>
        <v>8.5998852358465966E-2</v>
      </c>
      <c r="E93" s="182">
        <f>IF(NFM_ued!E$70=0,"",NFM_ued!E$70/E$14)</f>
        <v>8.7121223707285533E-2</v>
      </c>
      <c r="F93" s="182">
        <f>IF(NFM_ued!F$70=0,"",NFM_ued!F$70/F$14)</f>
        <v>8.73947582525198E-2</v>
      </c>
      <c r="G93" s="182">
        <f>IF(NFM_ued!G$70=0,"",NFM_ued!G$70/G$14)</f>
        <v>8.9604599041806218E-2</v>
      </c>
      <c r="H93" s="182">
        <f>IF(NFM_ued!H$70=0,"",NFM_ued!H$70/H$14)</f>
        <v>8.3321724365232316E-2</v>
      </c>
      <c r="I93" s="182" t="str">
        <f>IF(NFM_ued!I$70=0,"",NFM_ued!I$70/I$14)</f>
        <v/>
      </c>
      <c r="J93" s="182" t="str">
        <f>IF(NFM_ued!J$70=0,"",NFM_ued!J$70/J$14)</f>
        <v/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>
        <f>IF(NFM_ued!B$112=0,"",NFM_ued!B$112/B$15)</f>
        <v>0.14191259381371912</v>
      </c>
      <c r="C94" s="112">
        <f>IF(NFM_ued!C$112=0,"",NFM_ued!C$112/C$15)</f>
        <v>0.14120778139929857</v>
      </c>
      <c r="D94" s="112">
        <f>IF(NFM_ued!D$112=0,"",NFM_ued!D$112/D$15)</f>
        <v>0.14341285482491042</v>
      </c>
      <c r="E94" s="112">
        <f>IF(NFM_ued!E$112=0,"",NFM_ued!E$112/E$15)</f>
        <v>0.14329214710175342</v>
      </c>
      <c r="F94" s="112">
        <f>IF(NFM_ued!F$112=0,"",NFM_ued!F$112/F$15)</f>
        <v>0.14399712719044047</v>
      </c>
      <c r="G94" s="112">
        <f>IF(NFM_ued!G$112=0,"",NFM_ued!G$112/G$15)</f>
        <v>0.14588829395835073</v>
      </c>
      <c r="H94" s="112">
        <f>IF(NFM_ued!H$112=0,"",NFM_ued!H$112/H$15)</f>
        <v>0.13433128740756733</v>
      </c>
      <c r="I94" s="112">
        <f>IF(NFM_ued!I$112=0,"",NFM_ued!I$112/I$15)</f>
        <v>0.14942819482918621</v>
      </c>
      <c r="J94" s="112">
        <f>IF(NFM_ued!J$112=0,"",NFM_ued!J$112/J$15)</f>
        <v>0.15461533204020222</v>
      </c>
      <c r="K94" s="112">
        <f>IF(NFM_ued!K$112=0,"",NFM_ued!K$112/K$15)</f>
        <v>9.6743607881761701E-2</v>
      </c>
      <c r="L94" s="112">
        <f>IF(NFM_ued!L$112=0,"",NFM_ued!L$112/L$15)</f>
        <v>0.11958283822153865</v>
      </c>
      <c r="M94" s="112">
        <f>IF(NFM_ued!M$112=0,"",NFM_ued!M$112/M$15)</f>
        <v>0.14897239527224129</v>
      </c>
      <c r="N94" s="112">
        <f>IF(NFM_ued!N$112=0,"",NFM_ued!N$112/N$15)</f>
        <v>0.13150568726133274</v>
      </c>
      <c r="O94" s="112">
        <f>IF(NFM_ued!O$112=0,"",NFM_ued!O$112/O$15)</f>
        <v>0.17014118741023596</v>
      </c>
      <c r="P94" s="112">
        <f>IF(NFM_ued!P$112=0,"",NFM_ued!P$112/P$15)</f>
        <v>9.5740227310315645E-2</v>
      </c>
      <c r="Q94" s="112">
        <f>IF(NFM_ued!Q$112=0,"",NFM_ued!Q$112/Q$15)</f>
        <v>0.10738289109175826</v>
      </c>
    </row>
    <row r="95" spans="1:17" x14ac:dyDescent="0.25">
      <c r="A95" s="39" t="s">
        <v>60</v>
      </c>
      <c r="B95" s="181">
        <f t="shared" ref="B95:Q95" si="57">IF(B$62=0,"",B$72/B$62)</f>
        <v>1.1399046863802886</v>
      </c>
      <c r="C95" s="181">
        <f t="shared" si="57"/>
        <v>1.1064401698366726</v>
      </c>
      <c r="D95" s="181">
        <f t="shared" si="57"/>
        <v>1.0947440088912113</v>
      </c>
      <c r="E95" s="181">
        <f t="shared" si="57"/>
        <v>1.0620506017217468</v>
      </c>
      <c r="F95" s="181">
        <f t="shared" si="57"/>
        <v>1.1280128102211759</v>
      </c>
      <c r="G95" s="181">
        <f t="shared" si="57"/>
        <v>1.1320931150532889</v>
      </c>
      <c r="H95" s="181">
        <f t="shared" si="57"/>
        <v>1.1017658522364826</v>
      </c>
      <c r="I95" s="181">
        <f t="shared" si="57"/>
        <v>1.1732396340879785</v>
      </c>
      <c r="J95" s="181">
        <f t="shared" si="57"/>
        <v>1.1349713912797508</v>
      </c>
      <c r="K95" s="181">
        <f t="shared" si="57"/>
        <v>1.042659213860754</v>
      </c>
      <c r="L95" s="181">
        <f t="shared" si="57"/>
        <v>1.0604305519657946</v>
      </c>
      <c r="M95" s="181">
        <f t="shared" si="57"/>
        <v>1.0436084607745097</v>
      </c>
      <c r="N95" s="181">
        <f t="shared" si="57"/>
        <v>1.0190166904884101</v>
      </c>
      <c r="O95" s="181">
        <f t="shared" si="57"/>
        <v>0.90691366716745259</v>
      </c>
      <c r="P95" s="181">
        <f t="shared" si="57"/>
        <v>0.64720539422621448</v>
      </c>
      <c r="Q95" s="181">
        <f t="shared" si="57"/>
        <v>0.78455332062168048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1.2928635602254333</v>
      </c>
      <c r="C97" s="178">
        <f t="shared" si="59"/>
        <v>1.2734326190390053</v>
      </c>
      <c r="D97" s="178">
        <f t="shared" si="59"/>
        <v>1.2647516533069616</v>
      </c>
      <c r="E97" s="178">
        <f t="shared" si="59"/>
        <v>1.246764095177824</v>
      </c>
      <c r="F97" s="178">
        <f t="shared" si="59"/>
        <v>1.2906665443303611</v>
      </c>
      <c r="G97" s="178">
        <f t="shared" si="59"/>
        <v>1.3044751311855547</v>
      </c>
      <c r="H97" s="178">
        <f t="shared" si="59"/>
        <v>1.2676860813207917</v>
      </c>
      <c r="I97" s="178">
        <f t="shared" si="59"/>
        <v>1.3389838900237272</v>
      </c>
      <c r="J97" s="178">
        <f t="shared" si="59"/>
        <v>1.3142826056730139</v>
      </c>
      <c r="K97" s="178">
        <f t="shared" si="59"/>
        <v>1.1197883169204035</v>
      </c>
      <c r="L97" s="178">
        <f t="shared" si="59"/>
        <v>1.1905804250164531</v>
      </c>
      <c r="M97" s="178">
        <f t="shared" si="59"/>
        <v>1.2736743118933305</v>
      </c>
      <c r="N97" s="178">
        <f t="shared" si="59"/>
        <v>1.4000864275090028</v>
      </c>
      <c r="O97" s="178">
        <f t="shared" si="59"/>
        <v>1.7851849376552731</v>
      </c>
      <c r="P97" s="178">
        <f t="shared" si="59"/>
        <v>0.27507693410430195</v>
      </c>
      <c r="Q97" s="178">
        <f t="shared" si="59"/>
        <v>0.74949443557449913</v>
      </c>
    </row>
    <row r="98" spans="1:17" x14ac:dyDescent="0.25">
      <c r="A98" s="179" t="s">
        <v>43</v>
      </c>
      <c r="B98" s="178">
        <f t="shared" ref="B98:Q98" si="60">IF(B$65=0,"",B$75/B$65)</f>
        <v>1.3038091574438433</v>
      </c>
      <c r="C98" s="178">
        <f t="shared" si="60"/>
        <v>1.2892432035886248</v>
      </c>
      <c r="D98" s="178">
        <f t="shared" si="60"/>
        <v>1.2812071519334591</v>
      </c>
      <c r="E98" s="178">
        <f t="shared" si="60"/>
        <v>1.2540857717945579</v>
      </c>
      <c r="F98" s="178">
        <f t="shared" si="60"/>
        <v>1.2961415191716328</v>
      </c>
      <c r="G98" s="178">
        <f t="shared" si="60"/>
        <v>1.310754939374122</v>
      </c>
      <c r="H98" s="178">
        <f t="shared" si="60"/>
        <v>1.2703868455502587</v>
      </c>
      <c r="I98" s="178">
        <f t="shared" si="60"/>
        <v>1.3389838900237272</v>
      </c>
      <c r="J98" s="178">
        <f t="shared" si="60"/>
        <v>1.3142826056730139</v>
      </c>
      <c r="K98" s="178">
        <f t="shared" si="60"/>
        <v>1.1197883169204035</v>
      </c>
      <c r="L98" s="178">
        <f t="shared" si="60"/>
        <v>1.1905804250164531</v>
      </c>
      <c r="M98" s="178">
        <f t="shared" si="60"/>
        <v>1.2736743118933305</v>
      </c>
      <c r="N98" s="178">
        <f t="shared" si="60"/>
        <v>1.4000864275090028</v>
      </c>
      <c r="O98" s="178">
        <f t="shared" si="60"/>
        <v>1.7851849376552731</v>
      </c>
      <c r="P98" s="178">
        <f t="shared" si="60"/>
        <v>0.27507693410430195</v>
      </c>
      <c r="Q98" s="178">
        <f t="shared" si="60"/>
        <v>0.74949443557449913</v>
      </c>
    </row>
    <row r="99" spans="1:17" x14ac:dyDescent="0.25">
      <c r="A99" s="179" t="s">
        <v>344</v>
      </c>
      <c r="B99" s="178">
        <f t="shared" ref="B99:Q99" si="61">IF(B$66=0,"",B$76/B$66)</f>
        <v>1.0327044204569755</v>
      </c>
      <c r="C99" s="178">
        <f t="shared" si="61"/>
        <v>0.91015973497313263</v>
      </c>
      <c r="D99" s="178">
        <f t="shared" si="61"/>
        <v>0.89913104319947168</v>
      </c>
      <c r="E99" s="178">
        <f t="shared" si="61"/>
        <v>0.8585321925754994</v>
      </c>
      <c r="F99" s="178">
        <f t="shared" si="61"/>
        <v>0.96409821144910623</v>
      </c>
      <c r="G99" s="178">
        <f t="shared" si="61"/>
        <v>0.94097143466498545</v>
      </c>
      <c r="H99" s="178">
        <f t="shared" si="61"/>
        <v>0.96723916932260212</v>
      </c>
      <c r="I99" s="178" t="str">
        <f t="shared" si="61"/>
        <v/>
      </c>
      <c r="J99" s="178" t="str">
        <f t="shared" si="61"/>
        <v/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>
        <f t="shared" ref="B100:Q100" si="62">IF(B$67=0,"",B$77/B$67)</f>
        <v>0.77411424359818015</v>
      </c>
      <c r="C100" s="107">
        <f t="shared" si="62"/>
        <v>0.69796528147166847</v>
      </c>
      <c r="D100" s="107">
        <f t="shared" si="62"/>
        <v>0.68945305765836973</v>
      </c>
      <c r="E100" s="107">
        <f t="shared" si="62"/>
        <v>0.65751784694345017</v>
      </c>
      <c r="F100" s="107">
        <f t="shared" si="62"/>
        <v>0.72976901154309104</v>
      </c>
      <c r="G100" s="107">
        <f t="shared" si="62"/>
        <v>0.71611064270561864</v>
      </c>
      <c r="H100" s="107">
        <f t="shared" si="62"/>
        <v>0.73169743380395291</v>
      </c>
      <c r="I100" s="107">
        <f t="shared" si="62"/>
        <v>0.79877347952033018</v>
      </c>
      <c r="J100" s="107">
        <f t="shared" si="62"/>
        <v>0.74399679040159616</v>
      </c>
      <c r="K100" s="107">
        <f t="shared" si="62"/>
        <v>0.86350626745152237</v>
      </c>
      <c r="L100" s="107">
        <f t="shared" si="62"/>
        <v>0.79320801668594143</v>
      </c>
      <c r="M100" s="107">
        <f t="shared" si="62"/>
        <v>0.58356420802948683</v>
      </c>
      <c r="N100" s="107">
        <f t="shared" si="62"/>
        <v>0.7285013655317103</v>
      </c>
      <c r="O100" s="107">
        <f t="shared" si="62"/>
        <v>0.61683440433747616</v>
      </c>
      <c r="P100" s="107">
        <f t="shared" si="62"/>
        <v>0.78820311935434995</v>
      </c>
      <c r="Q100" s="107">
        <f t="shared" si="62"/>
        <v>0.8004003294115849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415.53959729198908</v>
      </c>
      <c r="C33" s="96">
        <v>400.09864407601577</v>
      </c>
      <c r="D33" s="96">
        <v>392.5580143710489</v>
      </c>
      <c r="E33" s="96">
        <v>393.85186621769833</v>
      </c>
      <c r="F33" s="96">
        <v>448.67365335065739</v>
      </c>
      <c r="G33" s="96">
        <v>445.51769858590092</v>
      </c>
      <c r="H33" s="96">
        <v>399.00950702665091</v>
      </c>
      <c r="I33" s="96">
        <v>430.9757789167482</v>
      </c>
      <c r="J33" s="96">
        <v>447.53820983762245</v>
      </c>
      <c r="K33" s="96">
        <v>282.48597124426448</v>
      </c>
      <c r="L33" s="96">
        <v>334.11725844112016</v>
      </c>
      <c r="M33" s="96">
        <v>402.83044745392704</v>
      </c>
      <c r="N33" s="96">
        <v>134.93561248240007</v>
      </c>
      <c r="O33" s="96">
        <v>77.155192978334284</v>
      </c>
      <c r="P33" s="96">
        <v>52.917831137970936</v>
      </c>
      <c r="Q33" s="96">
        <v>74.895227810900053</v>
      </c>
    </row>
    <row r="34" spans="1:17" x14ac:dyDescent="0.25">
      <c r="A34" s="132" t="s">
        <v>83</v>
      </c>
      <c r="B34" s="160">
        <v>0.47345987134755718</v>
      </c>
      <c r="C34" s="160">
        <v>0.45586667019233418</v>
      </c>
      <c r="D34" s="160">
        <v>0.44727498460265852</v>
      </c>
      <c r="E34" s="160">
        <v>0.44874918088346932</v>
      </c>
      <c r="F34" s="160">
        <v>0.51121234071748944</v>
      </c>
      <c r="G34" s="160">
        <v>0.50761649101594997</v>
      </c>
      <c r="H34" s="160">
        <v>0.45462572302235899</v>
      </c>
      <c r="I34" s="160">
        <v>0.49104763582002581</v>
      </c>
      <c r="J34" s="160">
        <v>0.50991863262539128</v>
      </c>
      <c r="K34" s="160">
        <v>0.32186047364535386</v>
      </c>
      <c r="L34" s="160">
        <v>0.38068842350389642</v>
      </c>
      <c r="M34" s="160">
        <v>0.45897924787273231</v>
      </c>
      <c r="N34" s="160">
        <v>0.15374370611720423</v>
      </c>
      <c r="O34" s="160">
        <v>8.7909522893553499E-2</v>
      </c>
      <c r="P34" s="160">
        <v>6.0293819616353779E-2</v>
      </c>
      <c r="Q34" s="160">
        <v>8.5334550918809246E-2</v>
      </c>
    </row>
    <row r="35" spans="1:17" x14ac:dyDescent="0.25">
      <c r="A35" s="76" t="s">
        <v>82</v>
      </c>
      <c r="B35" s="159">
        <v>0.21983548269460568</v>
      </c>
      <c r="C35" s="159">
        <v>0.21166665973376253</v>
      </c>
      <c r="D35" s="159">
        <v>0.20767739377255051</v>
      </c>
      <c r="E35" s="159">
        <v>0.20836188821567245</v>
      </c>
      <c r="F35" s="159">
        <v>0.23736459725975534</v>
      </c>
      <c r="G35" s="159">
        <v>0.23569498299532932</v>
      </c>
      <c r="H35" s="159">
        <v>0.21109046682572671</v>
      </c>
      <c r="I35" s="159">
        <v>0.22800178131104301</v>
      </c>
      <c r="J35" s="159">
        <v>0.23676390655690258</v>
      </c>
      <c r="K35" s="159">
        <v>0.14944530015343152</v>
      </c>
      <c r="L35" s="159">
        <v>0.17676011928747656</v>
      </c>
      <c r="M35" s="159">
        <v>0.21311188256721461</v>
      </c>
      <c r="N35" s="159">
        <v>7.1385821462200599E-2</v>
      </c>
      <c r="O35" s="159">
        <v>4.0817888839770895E-2</v>
      </c>
      <c r="P35" s="159">
        <v>2.7995447430712868E-2</v>
      </c>
      <c r="Q35" s="159">
        <v>3.9622285492475921E-2</v>
      </c>
    </row>
    <row r="36" spans="1:17" x14ac:dyDescent="0.25">
      <c r="A36" s="76" t="s">
        <v>81</v>
      </c>
      <c r="B36" s="159">
        <v>6.4580426137261506</v>
      </c>
      <c r="C36" s="159">
        <v>6.2180694931976692</v>
      </c>
      <c r="D36" s="159">
        <v>6.1008779949954244</v>
      </c>
      <c r="E36" s="159">
        <v>6.1209861878510843</v>
      </c>
      <c r="F36" s="159">
        <v>6.9729902802950035</v>
      </c>
      <c r="G36" s="159">
        <v>6.9239425108631343</v>
      </c>
      <c r="H36" s="159">
        <v>6.2011428428307154</v>
      </c>
      <c r="I36" s="159">
        <v>6.6979415773280779</v>
      </c>
      <c r="J36" s="159">
        <v>6.9553439653819495</v>
      </c>
      <c r="K36" s="159">
        <v>4.3902108293987352</v>
      </c>
      <c r="L36" s="159">
        <v>5.192630274120221</v>
      </c>
      <c r="M36" s="159">
        <v>6.2605253812570565</v>
      </c>
      <c r="N36" s="159">
        <v>2.097080377416483</v>
      </c>
      <c r="O36" s="159">
        <v>1.1990951701631096</v>
      </c>
      <c r="P36" s="159">
        <v>0.82241406292465802</v>
      </c>
      <c r="Q36" s="159">
        <v>1.1639722806672821</v>
      </c>
    </row>
    <row r="37" spans="1:17" x14ac:dyDescent="0.25">
      <c r="A37" s="76" t="s">
        <v>80</v>
      </c>
      <c r="B37" s="159">
        <v>0.15781995711585239</v>
      </c>
      <c r="C37" s="159">
        <v>0.15195555673077804</v>
      </c>
      <c r="D37" s="159">
        <v>0.14909166153421949</v>
      </c>
      <c r="E37" s="159">
        <v>0.14958306029448976</v>
      </c>
      <c r="F37" s="159">
        <v>0.17040411357249646</v>
      </c>
      <c r="G37" s="159">
        <v>0.16920549700531662</v>
      </c>
      <c r="H37" s="159">
        <v>0.15154190767411962</v>
      </c>
      <c r="I37" s="159">
        <v>0.16368254527334192</v>
      </c>
      <c r="J37" s="159">
        <v>0.16997287754179707</v>
      </c>
      <c r="K37" s="159">
        <v>0.10728682454845126</v>
      </c>
      <c r="L37" s="159">
        <v>0.12689614116796546</v>
      </c>
      <c r="M37" s="159">
        <v>0.15299308262424408</v>
      </c>
      <c r="N37" s="159">
        <v>5.1247902039068073E-2</v>
      </c>
      <c r="O37" s="159">
        <v>2.9303174297851162E-2</v>
      </c>
      <c r="P37" s="159">
        <v>2.0097939872117925E-2</v>
      </c>
      <c r="Q37" s="159">
        <v>2.8444850306269746E-2</v>
      </c>
    </row>
    <row r="38" spans="1:17" x14ac:dyDescent="0.25">
      <c r="A38" s="129" t="s">
        <v>79</v>
      </c>
      <c r="B38" s="158">
        <v>0.31563991423170479</v>
      </c>
      <c r="C38" s="158">
        <v>0.30391111346155608</v>
      </c>
      <c r="D38" s="158">
        <v>0.29818332306843898</v>
      </c>
      <c r="E38" s="158">
        <v>0.29916612058897951</v>
      </c>
      <c r="F38" s="158">
        <v>0.34080822714499298</v>
      </c>
      <c r="G38" s="158">
        <v>0.33841099401063324</v>
      </c>
      <c r="H38" s="158">
        <v>0.30308381534823925</v>
      </c>
      <c r="I38" s="158">
        <v>0.32736509054668383</v>
      </c>
      <c r="J38" s="158">
        <v>0.33994575508359415</v>
      </c>
      <c r="K38" s="158">
        <v>0.21457364909690257</v>
      </c>
      <c r="L38" s="158">
        <v>0.25379228233593093</v>
      </c>
      <c r="M38" s="158">
        <v>0.30598616524848815</v>
      </c>
      <c r="N38" s="158">
        <v>0.10249580407813615</v>
      </c>
      <c r="O38" s="158">
        <v>5.860634859570233E-2</v>
      </c>
      <c r="P38" s="158">
        <v>4.019587974423585E-2</v>
      </c>
      <c r="Q38" s="158">
        <v>5.6889700612539493E-2</v>
      </c>
    </row>
    <row r="39" spans="1:17" x14ac:dyDescent="0.25">
      <c r="A39" s="92" t="s">
        <v>125</v>
      </c>
      <c r="B39" s="91">
        <v>6.3127982846340955E-2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1.1721269719140465E-2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9.4691974269511425E-2</v>
      </c>
      <c r="C40" s="91">
        <v>9.1173334038466836E-2</v>
      </c>
      <c r="D40" s="91">
        <v>8.9454996920531687E-2</v>
      </c>
      <c r="E40" s="91">
        <v>8.9749836176693853E-2</v>
      </c>
      <c r="F40" s="91">
        <v>0.10224246814349787</v>
      </c>
      <c r="G40" s="91">
        <v>0.10152329820318996</v>
      </c>
      <c r="H40" s="91">
        <v>9.0925144604471764E-2</v>
      </c>
      <c r="I40" s="91">
        <v>9.8209527164005148E-2</v>
      </c>
      <c r="J40" s="91">
        <v>0.10198372652507826</v>
      </c>
      <c r="K40" s="91">
        <v>6.4372094729070767E-2</v>
      </c>
      <c r="L40" s="91">
        <v>7.6137684700779265E-2</v>
      </c>
      <c r="M40" s="91">
        <v>9.1795849574546437E-2</v>
      </c>
      <c r="N40" s="91">
        <v>3.0748741223440842E-2</v>
      </c>
      <c r="O40" s="91">
        <v>1.7581904578710696E-2</v>
      </c>
      <c r="P40" s="91">
        <v>1.2058763923270755E-2</v>
      </c>
      <c r="Q40" s="91">
        <v>1.7066910183761847E-2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0.15781995711585239</v>
      </c>
      <c r="C42" s="157">
        <v>0.21273777942308927</v>
      </c>
      <c r="D42" s="157">
        <v>0.20872832614790726</v>
      </c>
      <c r="E42" s="157">
        <v>0.20941628441228566</v>
      </c>
      <c r="F42" s="157">
        <v>0.2385657590014951</v>
      </c>
      <c r="G42" s="157">
        <v>0.23688769580744326</v>
      </c>
      <c r="H42" s="157">
        <v>0.21215867074376749</v>
      </c>
      <c r="I42" s="157">
        <v>0.2291555633826787</v>
      </c>
      <c r="J42" s="157">
        <v>0.23796202855851592</v>
      </c>
      <c r="K42" s="157">
        <v>0.15020155436783181</v>
      </c>
      <c r="L42" s="157">
        <v>0.17765459763515165</v>
      </c>
      <c r="M42" s="157">
        <v>0.21419031567394173</v>
      </c>
      <c r="N42" s="157">
        <v>7.1747062854695301E-2</v>
      </c>
      <c r="O42" s="157">
        <v>2.9303174297851169E-2</v>
      </c>
      <c r="P42" s="157">
        <v>2.8137115820965095E-2</v>
      </c>
      <c r="Q42" s="157">
        <v>3.9822790428777649E-2</v>
      </c>
    </row>
    <row r="43" spans="1:17" x14ac:dyDescent="0.25">
      <c r="A43" s="156" t="s">
        <v>150</v>
      </c>
      <c r="B43" s="204">
        <v>340.60900213248669</v>
      </c>
      <c r="C43" s="204">
        <v>327.95237999312542</v>
      </c>
      <c r="D43" s="204">
        <v>321.77148561868478</v>
      </c>
      <c r="E43" s="204">
        <v>322.8320285591567</v>
      </c>
      <c r="F43" s="204">
        <v>367.76828573456095</v>
      </c>
      <c r="G43" s="204">
        <v>365.18141649224515</v>
      </c>
      <c r="H43" s="204">
        <v>327.05963743384285</v>
      </c>
      <c r="I43" s="204">
        <v>353.26171309964531</v>
      </c>
      <c r="J43" s="204">
        <v>366.83758674829596</v>
      </c>
      <c r="K43" s="204">
        <v>231.54776442237787</v>
      </c>
      <c r="L43" s="204">
        <v>273.86883641056573</v>
      </c>
      <c r="M43" s="204">
        <v>330.19158133190581</v>
      </c>
      <c r="N43" s="204">
        <v>110.6038621091291</v>
      </c>
      <c r="O43" s="204">
        <v>63.2424766759924</v>
      </c>
      <c r="P43" s="204">
        <v>43.375624793356351</v>
      </c>
      <c r="Q43" s="204">
        <v>61.390031119539046</v>
      </c>
    </row>
    <row r="44" spans="1:17" x14ac:dyDescent="0.25">
      <c r="A44" s="156" t="s">
        <v>148</v>
      </c>
      <c r="B44" s="206">
        <v>41.537683186888628</v>
      </c>
      <c r="C44" s="206">
        <v>39.994192682088467</v>
      </c>
      <c r="D44" s="206">
        <v>39.240425075449373</v>
      </c>
      <c r="E44" s="206">
        <v>39.369759580384965</v>
      </c>
      <c r="F44" s="206">
        <v>44.849790943239142</v>
      </c>
      <c r="G44" s="206">
        <v>44.534319084420147</v>
      </c>
      <c r="H44" s="206">
        <v>39.885321638273524</v>
      </c>
      <c r="I44" s="206">
        <v>43.080696719468939</v>
      </c>
      <c r="J44" s="206">
        <v>44.736291066865377</v>
      </c>
      <c r="K44" s="206">
        <v>28.237532246631453</v>
      </c>
      <c r="L44" s="206">
        <v>33.398638586654364</v>
      </c>
      <c r="M44" s="206">
        <v>40.267266016086083</v>
      </c>
      <c r="N44" s="206">
        <v>13.488275866966966</v>
      </c>
      <c r="O44" s="206">
        <v>7.7124971556088298</v>
      </c>
      <c r="P44" s="206">
        <v>5.2897103406532144</v>
      </c>
      <c r="Q44" s="206">
        <v>7.4865891609193955</v>
      </c>
    </row>
    <row r="45" spans="1:17" x14ac:dyDescent="0.25">
      <c r="A45" s="152" t="s">
        <v>164</v>
      </c>
      <c r="B45" s="151">
        <v>11.818753095993777</v>
      </c>
      <c r="C45" s="151">
        <v>8.0172154305859635</v>
      </c>
      <c r="D45" s="151">
        <v>7.8480850150898727</v>
      </c>
      <c r="E45" s="151">
        <v>7.873951916076992</v>
      </c>
      <c r="F45" s="151">
        <v>10.875333133709193</v>
      </c>
      <c r="G45" s="151">
        <v>9.8938864555606809</v>
      </c>
      <c r="H45" s="151">
        <v>9.7667455705728869</v>
      </c>
      <c r="I45" s="151">
        <v>14.837215584583234</v>
      </c>
      <c r="J45" s="151">
        <v>11.764823772781458</v>
      </c>
      <c r="K45" s="151">
        <v>12.439489076984813</v>
      </c>
      <c r="L45" s="151">
        <v>11.221692700174588</v>
      </c>
      <c r="M45" s="151">
        <v>8.053453203217213</v>
      </c>
      <c r="N45" s="151">
        <v>4.7128724336916088</v>
      </c>
      <c r="O45" s="151">
        <v>1.5424994311217657</v>
      </c>
      <c r="P45" s="151">
        <v>1.7913180824878874</v>
      </c>
      <c r="Q45" s="151">
        <v>2.857949307668322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0.82133259252897795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4.5973174042606361E-2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10.997420503464799</v>
      </c>
      <c r="C49" s="205">
        <v>8.0172154305859635</v>
      </c>
      <c r="D49" s="205">
        <v>7.8480850150898727</v>
      </c>
      <c r="E49" s="205">
        <v>7.873951916076992</v>
      </c>
      <c r="F49" s="205">
        <v>10.875333133709193</v>
      </c>
      <c r="G49" s="205">
        <v>9.8938864555606809</v>
      </c>
      <c r="H49" s="205">
        <v>9.7667455705728869</v>
      </c>
      <c r="I49" s="205">
        <v>14.837215584583234</v>
      </c>
      <c r="J49" s="205">
        <v>11.764823772781458</v>
      </c>
      <c r="K49" s="205">
        <v>12.439489076984813</v>
      </c>
      <c r="L49" s="205">
        <v>11.221692700174588</v>
      </c>
      <c r="M49" s="205">
        <v>8.053453203217213</v>
      </c>
      <c r="N49" s="205">
        <v>4.7128724336916088</v>
      </c>
      <c r="O49" s="205">
        <v>1.4965262570791593</v>
      </c>
      <c r="P49" s="205">
        <v>1.7913180824878874</v>
      </c>
      <c r="Q49" s="205">
        <v>2.857949307668322</v>
      </c>
    </row>
    <row r="50" spans="1:17" x14ac:dyDescent="0.25">
      <c r="A50" s="152" t="s">
        <v>163</v>
      </c>
      <c r="B50" s="151">
        <v>29.718930090894847</v>
      </c>
      <c r="C50" s="151">
        <v>31.976977251502507</v>
      </c>
      <c r="D50" s="151">
        <v>31.392340060359501</v>
      </c>
      <c r="E50" s="151">
        <v>31.495807664307975</v>
      </c>
      <c r="F50" s="151">
        <v>33.974457809529952</v>
      </c>
      <c r="G50" s="151">
        <v>34.640432628859465</v>
      </c>
      <c r="H50" s="151">
        <v>30.118576067700637</v>
      </c>
      <c r="I50" s="151">
        <v>28.243481134885705</v>
      </c>
      <c r="J50" s="151">
        <v>32.971467294083915</v>
      </c>
      <c r="K50" s="151">
        <v>15.798043169646638</v>
      </c>
      <c r="L50" s="151">
        <v>22.176945886479778</v>
      </c>
      <c r="M50" s="151">
        <v>32.213812812868873</v>
      </c>
      <c r="N50" s="151">
        <v>8.7754034332753559</v>
      </c>
      <c r="O50" s="151">
        <v>6.1699977244870636</v>
      </c>
      <c r="P50" s="151">
        <v>3.4983922581653273</v>
      </c>
      <c r="Q50" s="151">
        <v>4.628639853251074</v>
      </c>
    </row>
    <row r="51" spans="1:17" x14ac:dyDescent="0.25">
      <c r="A51" s="156" t="s">
        <v>147</v>
      </c>
      <c r="B51" s="206">
        <v>25.768114133497882</v>
      </c>
      <c r="C51" s="206">
        <v>24.810601907485843</v>
      </c>
      <c r="D51" s="206">
        <v>24.342998318941433</v>
      </c>
      <c r="E51" s="206">
        <v>24.423231640323007</v>
      </c>
      <c r="F51" s="206">
        <v>27.822797113867463</v>
      </c>
      <c r="G51" s="206">
        <v>27.627092533345252</v>
      </c>
      <c r="H51" s="206">
        <v>24.743063198833404</v>
      </c>
      <c r="I51" s="206">
        <v>26.72533046735472</v>
      </c>
      <c r="J51" s="206">
        <v>27.752386885271459</v>
      </c>
      <c r="K51" s="206">
        <v>17.517297498412287</v>
      </c>
      <c r="L51" s="206">
        <v>20.719016203484603</v>
      </c>
      <c r="M51" s="206">
        <v>24.980004346365387</v>
      </c>
      <c r="N51" s="206">
        <v>8.3675208951908839</v>
      </c>
      <c r="O51" s="206">
        <v>4.7844870419430929</v>
      </c>
      <c r="P51" s="206">
        <v>3.2814988543732957</v>
      </c>
      <c r="Q51" s="206">
        <v>4.6443438624442326</v>
      </c>
    </row>
    <row r="52" spans="1:17" x14ac:dyDescent="0.25">
      <c r="A52" s="152" t="s">
        <v>162</v>
      </c>
      <c r="B52" s="151">
        <v>3.7966251861607563</v>
      </c>
      <c r="C52" s="151">
        <v>3.5163479331967573</v>
      </c>
      <c r="D52" s="151">
        <v>3.1047891193756261</v>
      </c>
      <c r="E52" s="151">
        <v>1.741313061522362</v>
      </c>
      <c r="F52" s="151">
        <v>4.0214880847341057</v>
      </c>
      <c r="G52" s="151">
        <v>3.9586808532775222</v>
      </c>
      <c r="H52" s="151">
        <v>3.592929969905406</v>
      </c>
      <c r="I52" s="151">
        <v>4.0518388001195653</v>
      </c>
      <c r="J52" s="151">
        <v>4.0664705584687741</v>
      </c>
      <c r="K52" s="151">
        <v>2.7627963670290847</v>
      </c>
      <c r="L52" s="151">
        <v>3.1390223892435243</v>
      </c>
      <c r="M52" s="151">
        <v>0.11104300724622126</v>
      </c>
      <c r="N52" s="151">
        <v>1.3041137164941257</v>
      </c>
      <c r="O52" s="151">
        <v>0.1077072680810211</v>
      </c>
      <c r="P52" s="151">
        <v>0.51407602171443934</v>
      </c>
      <c r="Q52" s="151">
        <v>0.7376157665743267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0.26384272365138461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3.2101437972923237E-3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3.5327824625093718</v>
      </c>
      <c r="C55" s="153">
        <v>3.5163479331967573</v>
      </c>
      <c r="D55" s="153">
        <v>3.1047891193756261</v>
      </c>
      <c r="E55" s="153">
        <v>1.741313061522362</v>
      </c>
      <c r="F55" s="153">
        <v>4.0214880847341057</v>
      </c>
      <c r="G55" s="153">
        <v>3.9586808532775222</v>
      </c>
      <c r="H55" s="153">
        <v>3.592929969905406</v>
      </c>
      <c r="I55" s="153">
        <v>4.0518388001195653</v>
      </c>
      <c r="J55" s="153">
        <v>4.0664705584687741</v>
      </c>
      <c r="K55" s="153">
        <v>2.7627963670290847</v>
      </c>
      <c r="L55" s="153">
        <v>3.1390223892435243</v>
      </c>
      <c r="M55" s="153">
        <v>0.11104300724622126</v>
      </c>
      <c r="N55" s="153">
        <v>1.3041137164941257</v>
      </c>
      <c r="O55" s="153">
        <v>0.10449712428372877</v>
      </c>
      <c r="P55" s="153">
        <v>0.51407602171443934</v>
      </c>
      <c r="Q55" s="153">
        <v>0.7376157665743267</v>
      </c>
    </row>
    <row r="56" spans="1:17" x14ac:dyDescent="0.25">
      <c r="A56" s="152" t="s">
        <v>161</v>
      </c>
      <c r="B56" s="151">
        <v>20.768841593444275</v>
      </c>
      <c r="C56" s="151">
        <v>19.997096341044198</v>
      </c>
      <c r="D56" s="151">
        <v>19.620212537724644</v>
      </c>
      <c r="E56" s="151">
        <v>19.684879790192447</v>
      </c>
      <c r="F56" s="151">
        <v>22.424895471619529</v>
      </c>
      <c r="G56" s="151">
        <v>22.267159542210031</v>
      </c>
      <c r="H56" s="151">
        <v>19.942660819136723</v>
      </c>
      <c r="I56" s="151">
        <v>21.540348359734427</v>
      </c>
      <c r="J56" s="151">
        <v>22.368145533432642</v>
      </c>
      <c r="K56" s="151">
        <v>14.118766123315698</v>
      </c>
      <c r="L56" s="151">
        <v>16.699319293327147</v>
      </c>
      <c r="M56" s="151">
        <v>20.133633008043002</v>
      </c>
      <c r="N56" s="151">
        <v>6.7441379334834686</v>
      </c>
      <c r="O56" s="151">
        <v>3.8562485778044078</v>
      </c>
      <c r="P56" s="151">
        <v>2.6448551703266019</v>
      </c>
      <c r="Q56" s="151">
        <v>3.7432945804596911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1.4069538430391466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0.11314104651223715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0.27447413035813945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19.227983324576552</v>
      </c>
      <c r="C63" s="87">
        <v>19.68939412366548</v>
      </c>
      <c r="D63" s="87">
        <v>19.367298632174023</v>
      </c>
      <c r="E63" s="87">
        <v>19.684879790192447</v>
      </c>
      <c r="F63" s="87">
        <v>22.424895471619529</v>
      </c>
      <c r="G63" s="87">
        <v>22.267159542210031</v>
      </c>
      <c r="H63" s="87">
        <v>19.942660819136723</v>
      </c>
      <c r="I63" s="87">
        <v>21.540348359734427</v>
      </c>
      <c r="J63" s="87">
        <v>22.368145533432642</v>
      </c>
      <c r="K63" s="87">
        <v>14.118766123315698</v>
      </c>
      <c r="L63" s="87">
        <v>16.686886753983387</v>
      </c>
      <c r="M63" s="87">
        <v>19.986333890327256</v>
      </c>
      <c r="N63" s="87">
        <v>4.0748561788698456</v>
      </c>
      <c r="O63" s="87">
        <v>3.6685300226037318</v>
      </c>
      <c r="P63" s="87">
        <v>2.5252625316539881</v>
      </c>
      <c r="Q63" s="87">
        <v>3.2963395848882286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0.1339044258285744</v>
      </c>
      <c r="C66" s="87">
        <v>0.30770221737871678</v>
      </c>
      <c r="D66" s="87">
        <v>0.25291390555062238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1.2432539343760591E-2</v>
      </c>
      <c r="M66" s="87">
        <v>0.14729911771574689</v>
      </c>
      <c r="N66" s="87">
        <v>2.3948076242554843</v>
      </c>
      <c r="O66" s="87">
        <v>7.4577508688438626E-2</v>
      </c>
      <c r="P66" s="87">
        <v>0.11959263867261373</v>
      </c>
      <c r="Q66" s="87">
        <v>0.44695499557146234</v>
      </c>
    </row>
    <row r="67" spans="1:17" x14ac:dyDescent="0.25">
      <c r="A67" s="149" t="s">
        <v>160</v>
      </c>
      <c r="B67" s="148">
        <v>1.2026473538928482</v>
      </c>
      <c r="C67" s="148">
        <v>1.2971576332448862</v>
      </c>
      <c r="D67" s="148">
        <v>1.617996661841163</v>
      </c>
      <c r="E67" s="148">
        <v>2.9970387886081986</v>
      </c>
      <c r="F67" s="148">
        <v>1.3764135575138268</v>
      </c>
      <c r="G67" s="148">
        <v>1.401252137857701</v>
      </c>
      <c r="H67" s="148">
        <v>1.2074724097912752</v>
      </c>
      <c r="I67" s="148">
        <v>1.1331433075007291</v>
      </c>
      <c r="J67" s="148">
        <v>1.3177707933700404</v>
      </c>
      <c r="K67" s="148">
        <v>0.63573500806750205</v>
      </c>
      <c r="L67" s="148">
        <v>0.88067452091393295</v>
      </c>
      <c r="M67" s="148">
        <v>4.7353283310761647</v>
      </c>
      <c r="N67" s="148">
        <v>0.31926924521328981</v>
      </c>
      <c r="O67" s="148">
        <v>0.82053119605766434</v>
      </c>
      <c r="P67" s="148">
        <v>0.12256766233225468</v>
      </c>
      <c r="Q67" s="148">
        <v>0.16343351541021459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17.482872461472699</v>
      </c>
      <c r="C70" s="96">
        <v>17.413337790455639</v>
      </c>
      <c r="D70" s="96">
        <v>17.667871251580262</v>
      </c>
      <c r="E70" s="96">
        <v>7.4276636721866769</v>
      </c>
      <c r="F70" s="96">
        <v>7.5220917544674553</v>
      </c>
      <c r="G70" s="96">
        <v>7.6966636612267099</v>
      </c>
      <c r="H70" s="96">
        <v>3.5867587941832877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3.0796011132712024E-2</v>
      </c>
      <c r="C71" s="160">
        <v>3.067352608298864E-2</v>
      </c>
      <c r="D71" s="160">
        <v>3.1121885774436132E-2</v>
      </c>
      <c r="E71" s="160">
        <v>1.3083800367633239E-2</v>
      </c>
      <c r="F71" s="160">
        <v>1.3250135063465856E-2</v>
      </c>
      <c r="G71" s="160">
        <v>1.3557642791149863E-2</v>
      </c>
      <c r="H71" s="160">
        <v>6.3180615198926331E-3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1.5954710215842546E-2</v>
      </c>
      <c r="C72" s="159">
        <v>1.5891253508229078E-2</v>
      </c>
      <c r="D72" s="159">
        <v>1.6123538427164921E-2</v>
      </c>
      <c r="E72" s="159">
        <v>6.7784182337103623E-3</v>
      </c>
      <c r="F72" s="159">
        <v>6.8645924417730028E-3</v>
      </c>
      <c r="G72" s="159">
        <v>7.0239051742950111E-3</v>
      </c>
      <c r="H72" s="159">
        <v>3.2732434158876588E-3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0.37647172294284864</v>
      </c>
      <c r="C73" s="159">
        <v>0.37497438104667297</v>
      </c>
      <c r="D73" s="159">
        <v>0.3804554397724268</v>
      </c>
      <c r="E73" s="159">
        <v>0.1599454177950671</v>
      </c>
      <c r="F73" s="159">
        <v>0.16197880806939272</v>
      </c>
      <c r="G73" s="159">
        <v>0.16573799504852935</v>
      </c>
      <c r="H73" s="159">
        <v>7.7236350376764712E-2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1.0265337044237342E-2</v>
      </c>
      <c r="C74" s="159">
        <v>1.0224508694329547E-2</v>
      </c>
      <c r="D74" s="159">
        <v>1.0373961924812047E-2</v>
      </c>
      <c r="E74" s="159">
        <v>4.3612667892110801E-3</v>
      </c>
      <c r="F74" s="159">
        <v>4.4167116878219524E-3</v>
      </c>
      <c r="G74" s="159">
        <v>4.5192142637166212E-3</v>
      </c>
      <c r="H74" s="159">
        <v>2.106020506630878E-3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2.0530674088474685E-2</v>
      </c>
      <c r="C75" s="158">
        <v>2.0449017388659094E-2</v>
      </c>
      <c r="D75" s="158">
        <v>2.0747923849624095E-2</v>
      </c>
      <c r="E75" s="158">
        <v>8.7225335784221619E-3</v>
      </c>
      <c r="F75" s="158">
        <v>8.8334233756439048E-3</v>
      </c>
      <c r="G75" s="158">
        <v>9.0384285274332423E-3</v>
      </c>
      <c r="H75" s="158">
        <v>4.212041013261756E-3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4.1061348176949369E-3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6.1592022265424054E-3</v>
      </c>
      <c r="C77" s="91">
        <v>6.1347052165977283E-3</v>
      </c>
      <c r="D77" s="91">
        <v>6.2243771548872286E-3</v>
      </c>
      <c r="E77" s="91">
        <v>2.6167600735266484E-3</v>
      </c>
      <c r="F77" s="91">
        <v>2.6500270126931708E-3</v>
      </c>
      <c r="G77" s="91">
        <v>2.7115285582299726E-3</v>
      </c>
      <c r="H77" s="91">
        <v>1.2636123039785267E-3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1.0265337044237342E-2</v>
      </c>
      <c r="C79" s="157">
        <v>1.4314312172061366E-2</v>
      </c>
      <c r="D79" s="157">
        <v>1.4523546694736865E-2</v>
      </c>
      <c r="E79" s="157">
        <v>6.1057735048955127E-3</v>
      </c>
      <c r="F79" s="157">
        <v>6.1833963629507344E-3</v>
      </c>
      <c r="G79" s="157">
        <v>6.3268999692032693E-3</v>
      </c>
      <c r="H79" s="157">
        <v>2.9484287092832293E-3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4.8918307696232564</v>
      </c>
      <c r="C80" s="204">
        <v>4.8723744792461163</v>
      </c>
      <c r="D80" s="204">
        <v>4.943594733227382</v>
      </c>
      <c r="E80" s="204">
        <v>2.0783125758131233</v>
      </c>
      <c r="F80" s="204">
        <v>2.1047342178765533</v>
      </c>
      <c r="G80" s="204">
        <v>2.1535806661291872</v>
      </c>
      <c r="H80" s="204">
        <v>1.0036003563641287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1.4675492308869769</v>
      </c>
      <c r="C81" s="151">
        <v>1.4617123437738351</v>
      </c>
      <c r="D81" s="151">
        <v>1.4830784199682148</v>
      </c>
      <c r="E81" s="151">
        <v>0.62349377274393714</v>
      </c>
      <c r="F81" s="151">
        <v>0.63142026536296614</v>
      </c>
      <c r="G81" s="151">
        <v>0.64607419983875625</v>
      </c>
      <c r="H81" s="151">
        <v>0.3010801069092387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0.10198588672411528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1.3655633441628616</v>
      </c>
      <c r="C85" s="153">
        <v>1.4617123437738351</v>
      </c>
      <c r="D85" s="153">
        <v>1.4830784199682148</v>
      </c>
      <c r="E85" s="153">
        <v>0.62349377274393714</v>
      </c>
      <c r="F85" s="153">
        <v>0.63142026536296614</v>
      </c>
      <c r="G85" s="153">
        <v>0.64607419983875625</v>
      </c>
      <c r="H85" s="153">
        <v>0.3010801069092387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3.4242815387362793</v>
      </c>
      <c r="C86" s="151">
        <v>3.4106621354722813</v>
      </c>
      <c r="D86" s="151">
        <v>3.4605163132591672</v>
      </c>
      <c r="E86" s="151">
        <v>1.4548188030691862</v>
      </c>
      <c r="F86" s="151">
        <v>1.4733139525135872</v>
      </c>
      <c r="G86" s="151">
        <v>1.5075064662904309</v>
      </c>
      <c r="H86" s="151">
        <v>0.70252024945489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8.1005926686829461</v>
      </c>
      <c r="C87" s="206">
        <v>8.0683741618270837</v>
      </c>
      <c r="D87" s="206">
        <v>8.186310839204582</v>
      </c>
      <c r="E87" s="206">
        <v>3.4415670548962889</v>
      </c>
      <c r="F87" s="206">
        <v>3.4853197867615551</v>
      </c>
      <c r="G87" s="206">
        <v>3.5662067183094672</v>
      </c>
      <c r="H87" s="206">
        <v>1.6619049333296876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2.3048686719388591</v>
      </c>
      <c r="C88" s="151">
        <v>1.6173821620585174</v>
      </c>
      <c r="D88" s="151">
        <v>1.6372621678409158</v>
      </c>
      <c r="E88" s="151">
        <v>0.68831341097925769</v>
      </c>
      <c r="F88" s="151">
        <v>0.84513245126405701</v>
      </c>
      <c r="G88" s="151">
        <v>0.79227986580702314</v>
      </c>
      <c r="H88" s="151">
        <v>0.40695178024427597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0.16017457564149135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2.1446940962973677</v>
      </c>
      <c r="C92" s="205">
        <v>1.6173821620585174</v>
      </c>
      <c r="D92" s="205">
        <v>1.6372621678409158</v>
      </c>
      <c r="E92" s="205">
        <v>0.68831341097925769</v>
      </c>
      <c r="F92" s="205">
        <v>0.84513245126405701</v>
      </c>
      <c r="G92" s="205">
        <v>0.79227986580702314</v>
      </c>
      <c r="H92" s="205">
        <v>0.40695178024427597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5.795723996744087</v>
      </c>
      <c r="C93" s="151">
        <v>6.4509919997685667</v>
      </c>
      <c r="D93" s="151">
        <v>6.549048671363666</v>
      </c>
      <c r="E93" s="151">
        <v>2.7532536439170312</v>
      </c>
      <c r="F93" s="151">
        <v>2.6401873354974978</v>
      </c>
      <c r="G93" s="151">
        <v>2.7739268525024441</v>
      </c>
      <c r="H93" s="151">
        <v>1.2549531530854117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4.0364305677423848</v>
      </c>
      <c r="C94" s="206">
        <v>4.0203764626615577</v>
      </c>
      <c r="D94" s="206">
        <v>4.079142929399838</v>
      </c>
      <c r="E94" s="206">
        <v>1.7148926047132202</v>
      </c>
      <c r="F94" s="206">
        <v>1.7366940791912491</v>
      </c>
      <c r="G94" s="206">
        <v>1.7769990909829319</v>
      </c>
      <c r="H94" s="206">
        <v>0.82810778765703408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0.88839541441430825</v>
      </c>
      <c r="C95" s="151">
        <v>0.85116742595164896</v>
      </c>
      <c r="D95" s="151">
        <v>0.77717835075530595</v>
      </c>
      <c r="E95" s="151">
        <v>0.18264357084595234</v>
      </c>
      <c r="F95" s="151">
        <v>0.37497563897918346</v>
      </c>
      <c r="G95" s="151">
        <v>0.38036123310403902</v>
      </c>
      <c r="H95" s="151">
        <v>0.17962876731724828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6.1738163322753357E-2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0.82665725109155486</v>
      </c>
      <c r="C98" s="153">
        <v>0.85116742595164896</v>
      </c>
      <c r="D98" s="153">
        <v>0.77717835075530595</v>
      </c>
      <c r="E98" s="153">
        <v>0.18264357084595234</v>
      </c>
      <c r="F98" s="153">
        <v>0.37497563897918346</v>
      </c>
      <c r="G98" s="153">
        <v>0.38036123310403902</v>
      </c>
      <c r="H98" s="153">
        <v>0.17962876731724828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2.8666203857469954</v>
      </c>
      <c r="C99" s="151">
        <v>2.8552189695384746</v>
      </c>
      <c r="D99" s="151">
        <v>2.8969541483612082</v>
      </c>
      <c r="E99" s="151">
        <v>1.2178943790892998</v>
      </c>
      <c r="F99" s="151">
        <v>1.2333775021429969</v>
      </c>
      <c r="G99" s="151">
        <v>1.2620015962555411</v>
      </c>
      <c r="H99" s="151">
        <v>0.58811135874962561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0.19419487360981097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2.6539433471548532</v>
      </c>
      <c r="C106" s="87">
        <v>2.8112847306347235</v>
      </c>
      <c r="D106" s="87">
        <v>2.8596110264936772</v>
      </c>
      <c r="E106" s="87">
        <v>1.2178943790892998</v>
      </c>
      <c r="F106" s="87">
        <v>1.2333775021429969</v>
      </c>
      <c r="G106" s="87">
        <v>1.2620015962555411</v>
      </c>
      <c r="H106" s="87">
        <v>0.58811135874962561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1.8482164982331125E-2</v>
      </c>
      <c r="C109" s="87">
        <v>4.3934238903751137E-2</v>
      </c>
      <c r="D109" s="87">
        <v>3.734312186753095E-2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0.28141476758108114</v>
      </c>
      <c r="C110" s="148">
        <v>0.31399006717143391</v>
      </c>
      <c r="D110" s="148">
        <v>0.40501043028332423</v>
      </c>
      <c r="E110" s="148">
        <v>0.31435465477796809</v>
      </c>
      <c r="F110" s="148">
        <v>0.12834093806906888</v>
      </c>
      <c r="G110" s="148">
        <v>0.13463626162335179</v>
      </c>
      <c r="H110" s="148">
        <v>6.0367661590160208E-2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181.0726076366816</v>
      </c>
      <c r="C112" s="96">
        <v>170.68698813352867</v>
      </c>
      <c r="D112" s="96">
        <v>172.07770437737031</v>
      </c>
      <c r="E112" s="96">
        <v>183.22804011011499</v>
      </c>
      <c r="F112" s="96">
        <v>186.32290489487525</v>
      </c>
      <c r="G112" s="96">
        <v>187.81081102610156</v>
      </c>
      <c r="H112" s="96">
        <v>180.50409417916575</v>
      </c>
      <c r="I112" s="96">
        <v>190.75625108325184</v>
      </c>
      <c r="J112" s="96">
        <v>205.25277016237757</v>
      </c>
      <c r="K112" s="96">
        <v>121.61613875573549</v>
      </c>
      <c r="L112" s="96">
        <v>162.7307319893705</v>
      </c>
      <c r="M112" s="96">
        <v>201.45351060700929</v>
      </c>
      <c r="N112" s="96">
        <v>176.99540762968266</v>
      </c>
      <c r="O112" s="96">
        <v>233.60232200235762</v>
      </c>
      <c r="P112" s="96">
        <v>139.6634661762711</v>
      </c>
      <c r="Q112" s="96">
        <v>165.69330005531216</v>
      </c>
    </row>
    <row r="113" spans="1:17" x14ac:dyDescent="0.25">
      <c r="A113" s="132" t="s">
        <v>83</v>
      </c>
      <c r="B113" s="160">
        <v>0.27032711065477077</v>
      </c>
      <c r="C113" s="160">
        <v>0.25482220050137872</v>
      </c>
      <c r="D113" s="160">
        <v>0.25689843008046942</v>
      </c>
      <c r="E113" s="160">
        <v>0.27354500120353803</v>
      </c>
      <c r="F113" s="160">
        <v>0.27816539004120316</v>
      </c>
      <c r="G113" s="160">
        <v>0.28038671645070051</v>
      </c>
      <c r="H113" s="160">
        <v>0.26947836493699234</v>
      </c>
      <c r="I113" s="160">
        <v>0.28478402596453872</v>
      </c>
      <c r="J113" s="160">
        <v>0.3064261847005238</v>
      </c>
      <c r="K113" s="160">
        <v>0.18156329567414722</v>
      </c>
      <c r="L113" s="160">
        <v>0.2429441380867971</v>
      </c>
      <c r="M113" s="160">
        <v>0.30075419007011034</v>
      </c>
      <c r="N113" s="160">
        <v>0.26424017286865831</v>
      </c>
      <c r="O113" s="160">
        <v>0.34874982789141679</v>
      </c>
      <c r="P113" s="160">
        <v>0.20850653098902702</v>
      </c>
      <c r="Q113" s="160">
        <v>0.24736701836580116</v>
      </c>
    </row>
    <row r="114" spans="1:17" x14ac:dyDescent="0.25">
      <c r="A114" s="76" t="s">
        <v>82</v>
      </c>
      <c r="B114" s="159">
        <v>0.13474980701236039</v>
      </c>
      <c r="C114" s="159">
        <v>0.12702108292748032</v>
      </c>
      <c r="D114" s="159">
        <v>0.12805601995032712</v>
      </c>
      <c r="E114" s="159">
        <v>0.13635382715441355</v>
      </c>
      <c r="F114" s="159">
        <v>0.13865694985153934</v>
      </c>
      <c r="G114" s="159">
        <v>0.13976421321208882</v>
      </c>
      <c r="H114" s="159">
        <v>0.13432673319857902</v>
      </c>
      <c r="I114" s="159">
        <v>0.14195613768066359</v>
      </c>
      <c r="J114" s="159">
        <v>0.15274409271018771</v>
      </c>
      <c r="K114" s="159">
        <v>9.0503756701872232E-2</v>
      </c>
      <c r="L114" s="159">
        <v>0.12110023165152491</v>
      </c>
      <c r="M114" s="159">
        <v>0.14991677664864983</v>
      </c>
      <c r="N114" s="159">
        <v>0.13171565446292419</v>
      </c>
      <c r="O114" s="159">
        <v>0.17384113598571824</v>
      </c>
      <c r="P114" s="159">
        <v>0.10393413647464028</v>
      </c>
      <c r="Q114" s="159">
        <v>0.12330490236542781</v>
      </c>
    </row>
    <row r="115" spans="1:17" x14ac:dyDescent="0.25">
      <c r="A115" s="76" t="s">
        <v>81</v>
      </c>
      <c r="B115" s="159">
        <v>3.4346572093589116</v>
      </c>
      <c r="C115" s="159">
        <v>3.2376586496886617</v>
      </c>
      <c r="D115" s="159">
        <v>3.264038308298689</v>
      </c>
      <c r="E115" s="159">
        <v>3.4755423094344491</v>
      </c>
      <c r="F115" s="159">
        <v>3.5342469350744374</v>
      </c>
      <c r="G115" s="159">
        <v>3.5624701301074473</v>
      </c>
      <c r="H115" s="159">
        <v>3.4238734200770331</v>
      </c>
      <c r="I115" s="159">
        <v>3.6183404081084389</v>
      </c>
      <c r="J115" s="159">
        <v>3.8933161452758842</v>
      </c>
      <c r="K115" s="159">
        <v>2.3068632699536011</v>
      </c>
      <c r="L115" s="159">
        <v>3.0867412200359654</v>
      </c>
      <c r="M115" s="159">
        <v>3.82125027958595</v>
      </c>
      <c r="N115" s="159">
        <v>3.3573192586837024</v>
      </c>
      <c r="O115" s="159">
        <v>4.4310617152996761</v>
      </c>
      <c r="P115" s="159">
        <v>2.6491921514096952</v>
      </c>
      <c r="Q115" s="159">
        <v>3.1429363889171684</v>
      </c>
    </row>
    <row r="116" spans="1:17" x14ac:dyDescent="0.25">
      <c r="A116" s="76" t="s">
        <v>80</v>
      </c>
      <c r="B116" s="159">
        <v>9.0109036884923568E-2</v>
      </c>
      <c r="C116" s="159">
        <v>8.4940733500459567E-2</v>
      </c>
      <c r="D116" s="159">
        <v>8.5632810026823117E-2</v>
      </c>
      <c r="E116" s="159">
        <v>9.1181667067845987E-2</v>
      </c>
      <c r="F116" s="159">
        <v>9.2721796680401022E-2</v>
      </c>
      <c r="G116" s="159">
        <v>9.3462238816900162E-2</v>
      </c>
      <c r="H116" s="159">
        <v>8.9826121645664087E-2</v>
      </c>
      <c r="I116" s="159">
        <v>9.4928008654846227E-2</v>
      </c>
      <c r="J116" s="159">
        <v>0.10214206156684125</v>
      </c>
      <c r="K116" s="159">
        <v>6.0521098558049068E-2</v>
      </c>
      <c r="L116" s="159">
        <v>8.0981379362265682E-2</v>
      </c>
      <c r="M116" s="159">
        <v>0.10025139669003676</v>
      </c>
      <c r="N116" s="159">
        <v>8.8080057622886093E-2</v>
      </c>
      <c r="O116" s="159">
        <v>0.11624994263047222</v>
      </c>
      <c r="P116" s="159">
        <v>6.9502176996342327E-2</v>
      </c>
      <c r="Q116" s="159">
        <v>8.2455672788600359E-2</v>
      </c>
    </row>
    <row r="117" spans="1:17" x14ac:dyDescent="0.25">
      <c r="A117" s="129" t="s">
        <v>79</v>
      </c>
      <c r="B117" s="158">
        <v>0.18021807376984714</v>
      </c>
      <c r="C117" s="158">
        <v>0.16988146700091913</v>
      </c>
      <c r="D117" s="158">
        <v>0.17126562005364621</v>
      </c>
      <c r="E117" s="158">
        <v>0.182363334135692</v>
      </c>
      <c r="F117" s="158">
        <v>0.18544359336080204</v>
      </c>
      <c r="G117" s="158">
        <v>0.18692447763380032</v>
      </c>
      <c r="H117" s="158">
        <v>0.17965224329132817</v>
      </c>
      <c r="I117" s="158">
        <v>0.18985601730969243</v>
      </c>
      <c r="J117" s="158">
        <v>0.20428412313368249</v>
      </c>
      <c r="K117" s="158">
        <v>0.12104219711609812</v>
      </c>
      <c r="L117" s="158">
        <v>0.16196275872453136</v>
      </c>
      <c r="M117" s="158">
        <v>0.20050279338007349</v>
      </c>
      <c r="N117" s="158">
        <v>0.17616011524577219</v>
      </c>
      <c r="O117" s="158">
        <v>0.23249988526094445</v>
      </c>
      <c r="P117" s="158">
        <v>0.13900435399268468</v>
      </c>
      <c r="Q117" s="158">
        <v>0.16491134557720072</v>
      </c>
    </row>
    <row r="118" spans="1:17" x14ac:dyDescent="0.25">
      <c r="A118" s="92" t="s">
        <v>125</v>
      </c>
      <c r="B118" s="91">
        <v>3.604361475396943E-2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4.6499977052188883E-2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5.4065422130954138E-2</v>
      </c>
      <c r="C119" s="91">
        <v>5.0964440100275739E-2</v>
      </c>
      <c r="D119" s="91">
        <v>5.137968601609387E-2</v>
      </c>
      <c r="E119" s="91">
        <v>5.4709000240707593E-2</v>
      </c>
      <c r="F119" s="91">
        <v>5.5633078008240605E-2</v>
      </c>
      <c r="G119" s="91">
        <v>5.6077343290140094E-2</v>
      </c>
      <c r="H119" s="91">
        <v>5.3895672987398446E-2</v>
      </c>
      <c r="I119" s="91">
        <v>5.6956805192907731E-2</v>
      </c>
      <c r="J119" s="91">
        <v>6.1285236940104744E-2</v>
      </c>
      <c r="K119" s="91">
        <v>3.6312659134829436E-2</v>
      </c>
      <c r="L119" s="91">
        <v>4.8588827617359408E-2</v>
      </c>
      <c r="M119" s="91">
        <v>6.0150838014022046E-2</v>
      </c>
      <c r="N119" s="91">
        <v>5.2848034573731655E-2</v>
      </c>
      <c r="O119" s="91">
        <v>6.9749965578283321E-2</v>
      </c>
      <c r="P119" s="91">
        <v>4.1701306197805391E-2</v>
      </c>
      <c r="Q119" s="91">
        <v>4.9473403673160214E-2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9.0109036884923568E-2</v>
      </c>
      <c r="C121" s="157">
        <v>0.1189170269006434</v>
      </c>
      <c r="D121" s="157">
        <v>0.11988593403755235</v>
      </c>
      <c r="E121" s="157">
        <v>0.1276543338949844</v>
      </c>
      <c r="F121" s="157">
        <v>0.12981051535256144</v>
      </c>
      <c r="G121" s="157">
        <v>0.13084713434366022</v>
      </c>
      <c r="H121" s="157">
        <v>0.12575657030392973</v>
      </c>
      <c r="I121" s="157">
        <v>0.13289921211678471</v>
      </c>
      <c r="J121" s="157">
        <v>0.14299888619357776</v>
      </c>
      <c r="K121" s="157">
        <v>8.4729537981268685E-2</v>
      </c>
      <c r="L121" s="157">
        <v>0.11337393110717195</v>
      </c>
      <c r="M121" s="157">
        <v>0.14035195536605144</v>
      </c>
      <c r="N121" s="157">
        <v>0.12331208067204052</v>
      </c>
      <c r="O121" s="157">
        <v>0.11624994263047224</v>
      </c>
      <c r="P121" s="157">
        <v>9.7303047794879277E-2</v>
      </c>
      <c r="Q121" s="157">
        <v>0.11543794190404051</v>
      </c>
    </row>
    <row r="122" spans="1:17" x14ac:dyDescent="0.25">
      <c r="A122" s="156" t="s">
        <v>146</v>
      </c>
      <c r="B122" s="206">
        <v>101.70871095020139</v>
      </c>
      <c r="C122" s="206">
        <v>95.875095441640255</v>
      </c>
      <c r="D122" s="206">
        <v>96.656262501113147</v>
      </c>
      <c r="E122" s="206">
        <v>102.91942007553186</v>
      </c>
      <c r="F122" s="206">
        <v>104.65780950909394</v>
      </c>
      <c r="G122" s="206">
        <v>105.49356825028119</v>
      </c>
      <c r="H122" s="206">
        <v>101.38937622764745</v>
      </c>
      <c r="I122" s="206">
        <v>107.14802562682124</v>
      </c>
      <c r="J122" s="206">
        <v>115.29073858626163</v>
      </c>
      <c r="K122" s="206">
        <v>68.311937763693507</v>
      </c>
      <c r="L122" s="206">
        <v>91.406056380604397</v>
      </c>
      <c r="M122" s="206">
        <v>113.15668972605481</v>
      </c>
      <c r="N122" s="206">
        <v>99.418542589506686</v>
      </c>
      <c r="O122" s="206">
        <v>131.21471743261347</v>
      </c>
      <c r="P122" s="206">
        <v>78.449144224661566</v>
      </c>
      <c r="Q122" s="206">
        <v>93.070134581177669</v>
      </c>
    </row>
    <row r="123" spans="1:17" x14ac:dyDescent="0.25">
      <c r="A123" s="152" t="s">
        <v>159</v>
      </c>
      <c r="B123" s="151">
        <v>20.341742190040275</v>
      </c>
      <c r="C123" s="151">
        <v>19.175019088328042</v>
      </c>
      <c r="D123" s="151">
        <v>19.331252500222618</v>
      </c>
      <c r="E123" s="151">
        <v>20.583884015106364</v>
      </c>
      <c r="F123" s="151">
        <v>20.931561901818782</v>
      </c>
      <c r="G123" s="151">
        <v>21.098713650056226</v>
      </c>
      <c r="H123" s="151">
        <v>20.277875245529486</v>
      </c>
      <c r="I123" s="151">
        <v>21.429605125364247</v>
      </c>
      <c r="J123" s="151">
        <v>23.058147717252325</v>
      </c>
      <c r="K123" s="151">
        <v>13.6623875527387</v>
      </c>
      <c r="L123" s="151">
        <v>18.281211276120871</v>
      </c>
      <c r="M123" s="151">
        <v>22.631337945210959</v>
      </c>
      <c r="N123" s="151">
        <v>19.883708517901326</v>
      </c>
      <c r="O123" s="151">
        <v>26.24294348652268</v>
      </c>
      <c r="P123" s="151">
        <v>15.689828844932308</v>
      </c>
      <c r="Q123" s="151">
        <v>18.614026916235531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1.4136293155295019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0.78215355153732391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18.928112874510774</v>
      </c>
      <c r="C128" s="153">
        <v>19.175019088328042</v>
      </c>
      <c r="D128" s="153">
        <v>19.331252500222618</v>
      </c>
      <c r="E128" s="153">
        <v>20.583884015106364</v>
      </c>
      <c r="F128" s="153">
        <v>20.931561901818782</v>
      </c>
      <c r="G128" s="153">
        <v>21.098713650056226</v>
      </c>
      <c r="H128" s="153">
        <v>20.277875245529486</v>
      </c>
      <c r="I128" s="153">
        <v>21.429605125364247</v>
      </c>
      <c r="J128" s="153">
        <v>23.058147717252325</v>
      </c>
      <c r="K128" s="153">
        <v>13.6623875527387</v>
      </c>
      <c r="L128" s="153">
        <v>18.281211276120871</v>
      </c>
      <c r="M128" s="153">
        <v>22.631337945210959</v>
      </c>
      <c r="N128" s="153">
        <v>19.883708517901326</v>
      </c>
      <c r="O128" s="153">
        <v>25.460789934985357</v>
      </c>
      <c r="P128" s="153">
        <v>15.689828844932308</v>
      </c>
      <c r="Q128" s="153">
        <v>18.614026916235531</v>
      </c>
    </row>
    <row r="129" spans="1:17" x14ac:dyDescent="0.25">
      <c r="A129" s="152" t="s">
        <v>158</v>
      </c>
      <c r="B129" s="151">
        <v>81.366968760161114</v>
      </c>
      <c r="C129" s="151">
        <v>76.700076353312213</v>
      </c>
      <c r="D129" s="151">
        <v>77.325010000890529</v>
      </c>
      <c r="E129" s="151">
        <v>82.335536060425497</v>
      </c>
      <c r="F129" s="151">
        <v>83.726247607275155</v>
      </c>
      <c r="G129" s="151">
        <v>84.39485460022496</v>
      </c>
      <c r="H129" s="151">
        <v>81.11150098211796</v>
      </c>
      <c r="I129" s="151">
        <v>85.71842050145699</v>
      </c>
      <c r="J129" s="151">
        <v>92.2325908690093</v>
      </c>
      <c r="K129" s="151">
        <v>54.649550210954807</v>
      </c>
      <c r="L129" s="151">
        <v>73.124845104483526</v>
      </c>
      <c r="M129" s="151">
        <v>90.525351780843849</v>
      </c>
      <c r="N129" s="151">
        <v>79.53483407160536</v>
      </c>
      <c r="O129" s="151">
        <v>104.97177394609078</v>
      </c>
      <c r="P129" s="151">
        <v>62.759315379729259</v>
      </c>
      <c r="Q129" s="151">
        <v>74.456107664942138</v>
      </c>
    </row>
    <row r="130" spans="1:17" x14ac:dyDescent="0.25">
      <c r="A130" s="156" t="s">
        <v>145</v>
      </c>
      <c r="B130" s="206">
        <v>48.88483068082077</v>
      </c>
      <c r="C130" s="206">
        <v>46.080987197516293</v>
      </c>
      <c r="D130" s="206">
        <v>46.456443921714325</v>
      </c>
      <c r="E130" s="206">
        <v>49.466740627791623</v>
      </c>
      <c r="F130" s="206">
        <v>50.302272533791466</v>
      </c>
      <c r="G130" s="206">
        <v>50.703967965493078</v>
      </c>
      <c r="H130" s="206">
        <v>48.731347034270591</v>
      </c>
      <c r="I130" s="206">
        <v>51.499159134127538</v>
      </c>
      <c r="J130" s="206">
        <v>55.412837132658709</v>
      </c>
      <c r="K130" s="206">
        <v>32.833151456338577</v>
      </c>
      <c r="L130" s="206">
        <v>43.933007779001407</v>
      </c>
      <c r="M130" s="206">
        <v>39.387137207635682</v>
      </c>
      <c r="N130" s="206">
        <v>47.784094160839231</v>
      </c>
      <c r="O130" s="206">
        <v>48.06646878717865</v>
      </c>
      <c r="P130" s="206">
        <v>37.705454101719454</v>
      </c>
      <c r="Q130" s="206">
        <v>44.732823058486161</v>
      </c>
    </row>
    <row r="131" spans="1:17" x14ac:dyDescent="0.25">
      <c r="A131" s="152" t="s">
        <v>157</v>
      </c>
      <c r="B131" s="151">
        <v>13.909243357570107</v>
      </c>
      <c r="C131" s="151">
        <v>9.2373711491873003</v>
      </c>
      <c r="D131" s="151">
        <v>9.2912887843428624</v>
      </c>
      <c r="E131" s="151">
        <v>9.8933481255583242</v>
      </c>
      <c r="F131" s="151">
        <v>12.197469813849326</v>
      </c>
      <c r="G131" s="151">
        <v>11.264555340927503</v>
      </c>
      <c r="H131" s="151">
        <v>11.932877766699496</v>
      </c>
      <c r="I131" s="151">
        <v>17.736577740918865</v>
      </c>
      <c r="J131" s="151">
        <v>14.572559505238614</v>
      </c>
      <c r="K131" s="151">
        <v>14.463998671584852</v>
      </c>
      <c r="L131" s="151">
        <v>14.761161938119553</v>
      </c>
      <c r="M131" s="151">
        <v>7.8774274415271339</v>
      </c>
      <c r="N131" s="151">
        <v>16.69600639552926</v>
      </c>
      <c r="O131" s="151">
        <v>9.6132937574357307</v>
      </c>
      <c r="P131" s="151">
        <v>12.76865034021626</v>
      </c>
      <c r="Q131" s="151">
        <v>17.076419974720515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0.96660915193007724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0.28651785415044734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12.942634205640029</v>
      </c>
      <c r="C135" s="205">
        <v>9.2373711491873003</v>
      </c>
      <c r="D135" s="205">
        <v>9.2912887843428624</v>
      </c>
      <c r="E135" s="205">
        <v>9.8933481255583242</v>
      </c>
      <c r="F135" s="205">
        <v>12.197469813849326</v>
      </c>
      <c r="G135" s="205">
        <v>11.264555340927503</v>
      </c>
      <c r="H135" s="205">
        <v>11.932877766699496</v>
      </c>
      <c r="I135" s="205">
        <v>17.736577740918865</v>
      </c>
      <c r="J135" s="205">
        <v>14.572559505238614</v>
      </c>
      <c r="K135" s="205">
        <v>14.463998671584852</v>
      </c>
      <c r="L135" s="205">
        <v>14.761161938119553</v>
      </c>
      <c r="M135" s="205">
        <v>7.8774274415271339</v>
      </c>
      <c r="N135" s="205">
        <v>16.69600639552926</v>
      </c>
      <c r="O135" s="205">
        <v>9.3267759032852826</v>
      </c>
      <c r="P135" s="205">
        <v>12.76865034021626</v>
      </c>
      <c r="Q135" s="205">
        <v>17.076419974720515</v>
      </c>
    </row>
    <row r="136" spans="1:17" x14ac:dyDescent="0.25">
      <c r="A136" s="152" t="s">
        <v>156</v>
      </c>
      <c r="B136" s="151">
        <v>34.975587323250664</v>
      </c>
      <c r="C136" s="151">
        <v>36.84361604832899</v>
      </c>
      <c r="D136" s="151">
        <v>37.165155137371464</v>
      </c>
      <c r="E136" s="151">
        <v>39.573392502233297</v>
      </c>
      <c r="F136" s="151">
        <v>38.104802719942143</v>
      </c>
      <c r="G136" s="151">
        <v>39.439412624565577</v>
      </c>
      <c r="H136" s="151">
        <v>36.798469267571093</v>
      </c>
      <c r="I136" s="151">
        <v>33.76258139320867</v>
      </c>
      <c r="J136" s="151">
        <v>40.840277627420093</v>
      </c>
      <c r="K136" s="151">
        <v>18.369152784753727</v>
      </c>
      <c r="L136" s="151">
        <v>29.171845840881854</v>
      </c>
      <c r="M136" s="151">
        <v>31.509709766108546</v>
      </c>
      <c r="N136" s="151">
        <v>31.088087765309975</v>
      </c>
      <c r="O136" s="151">
        <v>38.453175029742923</v>
      </c>
      <c r="P136" s="151">
        <v>24.936803761503192</v>
      </c>
      <c r="Q136" s="151">
        <v>27.65640308376565</v>
      </c>
    </row>
    <row r="137" spans="1:17" x14ac:dyDescent="0.25">
      <c r="A137" s="156" t="s">
        <v>144</v>
      </c>
      <c r="B137" s="204">
        <v>26.369004767978605</v>
      </c>
      <c r="C137" s="204">
        <v>24.856581360753257</v>
      </c>
      <c r="D137" s="204">
        <v>25.059106766132889</v>
      </c>
      <c r="E137" s="204">
        <v>26.682893267795553</v>
      </c>
      <c r="F137" s="204">
        <v>27.133588186981456</v>
      </c>
      <c r="G137" s="204">
        <v>27.350267034106338</v>
      </c>
      <c r="H137" s="204">
        <v>26.28621403409813</v>
      </c>
      <c r="I137" s="204">
        <v>27.77920172458488</v>
      </c>
      <c r="J137" s="204">
        <v>29.890281836070105</v>
      </c>
      <c r="K137" s="204">
        <v>17.710555917699654</v>
      </c>
      <c r="L137" s="204">
        <v>23.697938101903596</v>
      </c>
      <c r="M137" s="204">
        <v>44.337008236943959</v>
      </c>
      <c r="N137" s="204">
        <v>25.775255620452775</v>
      </c>
      <c r="O137" s="204">
        <v>49.018733275497276</v>
      </c>
      <c r="P137" s="204">
        <v>20.33872850002771</v>
      </c>
      <c r="Q137" s="204">
        <v>24.129367087634161</v>
      </c>
    </row>
    <row r="138" spans="1:17" x14ac:dyDescent="0.25">
      <c r="A138" s="152" t="s">
        <v>155</v>
      </c>
      <c r="B138" s="151">
        <v>7.0270807351665425</v>
      </c>
      <c r="C138" s="151">
        <v>6.3717987994709784</v>
      </c>
      <c r="D138" s="151">
        <v>5.7808239113063555</v>
      </c>
      <c r="E138" s="151">
        <v>3.4409056440606522</v>
      </c>
      <c r="F138" s="151">
        <v>7.0934798958192147</v>
      </c>
      <c r="G138" s="151">
        <v>7.0883147648018801</v>
      </c>
      <c r="H138" s="151">
        <v>6.9038197387004479</v>
      </c>
      <c r="I138" s="151">
        <v>7.6175436546263287</v>
      </c>
      <c r="J138" s="151">
        <v>7.9216092591425475</v>
      </c>
      <c r="K138" s="151">
        <v>5.0521947068325144</v>
      </c>
      <c r="L138" s="151">
        <v>6.4938456158467845</v>
      </c>
      <c r="M138" s="151">
        <v>0.57956343205683192</v>
      </c>
      <c r="N138" s="151">
        <v>7.2658721824457073</v>
      </c>
      <c r="O138" s="151">
        <v>3.1256514165022589</v>
      </c>
      <c r="P138" s="151">
        <v>5.7629520331353499</v>
      </c>
      <c r="Q138" s="151">
        <v>6.9313506549670585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0.48834004664004538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9.3157970543222141E-2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6.5387406885264969</v>
      </c>
      <c r="C141" s="153">
        <v>6.3717987994709784</v>
      </c>
      <c r="D141" s="153">
        <v>5.7808239113063555</v>
      </c>
      <c r="E141" s="153">
        <v>3.4409056440606522</v>
      </c>
      <c r="F141" s="153">
        <v>7.0934798958192147</v>
      </c>
      <c r="G141" s="153">
        <v>7.0883147648018801</v>
      </c>
      <c r="H141" s="153">
        <v>6.9038197387004479</v>
      </c>
      <c r="I141" s="153">
        <v>7.6175436546263287</v>
      </c>
      <c r="J141" s="153">
        <v>7.9216092591425475</v>
      </c>
      <c r="K141" s="153">
        <v>5.0521947068325144</v>
      </c>
      <c r="L141" s="153">
        <v>6.4938456158467845</v>
      </c>
      <c r="M141" s="153">
        <v>0.57956343205683192</v>
      </c>
      <c r="N141" s="153">
        <v>7.2658721824457073</v>
      </c>
      <c r="O141" s="153">
        <v>3.0324934459590369</v>
      </c>
      <c r="P141" s="153">
        <v>5.7629520331353499</v>
      </c>
      <c r="Q141" s="153">
        <v>6.9313506549670585</v>
      </c>
    </row>
    <row r="142" spans="1:17" x14ac:dyDescent="0.25">
      <c r="A142" s="152" t="s">
        <v>154</v>
      </c>
      <c r="B142" s="151">
        <v>17.115973448449687</v>
      </c>
      <c r="C142" s="151">
        <v>16.134267877509117</v>
      </c>
      <c r="D142" s="151">
        <v>16.26572598492027</v>
      </c>
      <c r="E142" s="151">
        <v>17.319716717333492</v>
      </c>
      <c r="F142" s="151">
        <v>17.612260267536207</v>
      </c>
      <c r="G142" s="151">
        <v>17.752905294789329</v>
      </c>
      <c r="H142" s="151">
        <v>17.062234446339261</v>
      </c>
      <c r="I142" s="151">
        <v>18.031324402296413</v>
      </c>
      <c r="J142" s="151">
        <v>19.40161469021843</v>
      </c>
      <c r="K142" s="151">
        <v>11.49582274765041</v>
      </c>
      <c r="L142" s="151">
        <v>15.382199021320126</v>
      </c>
      <c r="M142" s="151">
        <v>19.042487892840391</v>
      </c>
      <c r="N142" s="151">
        <v>16.730574199084284</v>
      </c>
      <c r="O142" s="151">
        <v>22.081369419007402</v>
      </c>
      <c r="P142" s="151">
        <v>13.201754865031534</v>
      </c>
      <c r="Q142" s="151">
        <v>15.662237161918544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1.1594958010683474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0.64786001059927623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0.6809038974257865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15.846124617492796</v>
      </c>
      <c r="C149" s="87">
        <v>15.886004333791423</v>
      </c>
      <c r="D149" s="87">
        <v>16.056053012338928</v>
      </c>
      <c r="E149" s="87">
        <v>17.319716717333492</v>
      </c>
      <c r="F149" s="87">
        <v>17.612260267536207</v>
      </c>
      <c r="G149" s="87">
        <v>17.752905294789329</v>
      </c>
      <c r="H149" s="87">
        <v>17.062234446339261</v>
      </c>
      <c r="I149" s="87">
        <v>18.031324402296413</v>
      </c>
      <c r="J149" s="87">
        <v>19.40161469021843</v>
      </c>
      <c r="K149" s="87">
        <v>11.49582274765041</v>
      </c>
      <c r="L149" s="87">
        <v>15.370747069826358</v>
      </c>
      <c r="M149" s="87">
        <v>18.90317167183807</v>
      </c>
      <c r="N149" s="87">
        <v>10.108732105359765</v>
      </c>
      <c r="O149" s="87">
        <v>21.006469116146608</v>
      </c>
      <c r="P149" s="87">
        <v>12.60481000501367</v>
      </c>
      <c r="Q149" s="87">
        <v>13.792142519117327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0.11035302988854345</v>
      </c>
      <c r="C152" s="87">
        <v>0.24826354371769366</v>
      </c>
      <c r="D152" s="87">
        <v>0.20967297258134132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1.1451951493767491E-2</v>
      </c>
      <c r="M152" s="87">
        <v>0.13931622100232291</v>
      </c>
      <c r="N152" s="87">
        <v>5.940938196298732</v>
      </c>
      <c r="O152" s="87">
        <v>0.42704029226151535</v>
      </c>
      <c r="P152" s="87">
        <v>0.59694486001786384</v>
      </c>
      <c r="Q152" s="87">
        <v>1.8700946428012166</v>
      </c>
    </row>
    <row r="153" spans="1:17" x14ac:dyDescent="0.25">
      <c r="A153" s="149" t="s">
        <v>153</v>
      </c>
      <c r="B153" s="148">
        <v>2.2259505843623764</v>
      </c>
      <c r="C153" s="148">
        <v>2.3505146837731599</v>
      </c>
      <c r="D153" s="148">
        <v>3.012556869906263</v>
      </c>
      <c r="E153" s="148">
        <v>5.9222709064014083</v>
      </c>
      <c r="F153" s="148">
        <v>2.4278480236260318</v>
      </c>
      <c r="G153" s="148">
        <v>2.5090469745151296</v>
      </c>
      <c r="H153" s="148">
        <v>2.3201598490584208</v>
      </c>
      <c r="I153" s="148">
        <v>2.1303336676621374</v>
      </c>
      <c r="J153" s="148">
        <v>2.5670578867091267</v>
      </c>
      <c r="K153" s="148">
        <v>1.1625384632167308</v>
      </c>
      <c r="L153" s="148">
        <v>1.8218934647366845</v>
      </c>
      <c r="M153" s="148">
        <v>24.714956912046738</v>
      </c>
      <c r="N153" s="148">
        <v>1.7788092389227843</v>
      </c>
      <c r="O153" s="148">
        <v>23.811712439987616</v>
      </c>
      <c r="P153" s="148">
        <v>1.3740216018608253</v>
      </c>
      <c r="Q153" s="148">
        <v>1.5357792707485602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</v>
      </c>
      <c r="C167" s="77">
        <f t="shared" si="8"/>
        <v>1.0000000000000002</v>
      </c>
      <c r="D167" s="77">
        <f t="shared" si="8"/>
        <v>0.99999999999999978</v>
      </c>
      <c r="E167" s="77">
        <f t="shared" si="8"/>
        <v>1.0000000000000002</v>
      </c>
      <c r="F167" s="77">
        <f t="shared" si="8"/>
        <v>0.99999999999999967</v>
      </c>
      <c r="G167" s="77">
        <f t="shared" si="8"/>
        <v>1</v>
      </c>
      <c r="H167" s="77">
        <f t="shared" si="8"/>
        <v>1.0000000000000002</v>
      </c>
      <c r="I167" s="77">
        <f t="shared" si="8"/>
        <v>0.99999999999999978</v>
      </c>
      <c r="J167" s="77">
        <f t="shared" si="8"/>
        <v>1</v>
      </c>
      <c r="K167" s="77">
        <f t="shared" si="8"/>
        <v>0.99999999999999978</v>
      </c>
      <c r="L167" s="77">
        <f t="shared" si="8"/>
        <v>1.0000000000000002</v>
      </c>
      <c r="M167" s="77">
        <f t="shared" si="8"/>
        <v>1</v>
      </c>
      <c r="N167" s="77">
        <f t="shared" si="8"/>
        <v>0.99999999999999956</v>
      </c>
      <c r="O167" s="77">
        <f t="shared" si="8"/>
        <v>1.0000000000000004</v>
      </c>
      <c r="P167" s="77">
        <f t="shared" si="8"/>
        <v>1.0000000000000002</v>
      </c>
      <c r="Q167" s="77">
        <f t="shared" si="8"/>
        <v>0.99999999999999989</v>
      </c>
    </row>
    <row r="168" spans="1:17" x14ac:dyDescent="0.25">
      <c r="A168" s="132" t="s">
        <v>83</v>
      </c>
      <c r="B168" s="203">
        <f t="shared" ref="B168:Q168" si="9">IF(B$34=0,0,B$34/B$33)</f>
        <v>1.1393856913589609E-3</v>
      </c>
      <c r="C168" s="203">
        <f t="shared" si="9"/>
        <v>1.1393856913589611E-3</v>
      </c>
      <c r="D168" s="203">
        <f t="shared" si="9"/>
        <v>1.1393856913589611E-3</v>
      </c>
      <c r="E168" s="203">
        <f t="shared" si="9"/>
        <v>1.1393856913589613E-3</v>
      </c>
      <c r="F168" s="203">
        <f t="shared" si="9"/>
        <v>1.1393856913589607E-3</v>
      </c>
      <c r="G168" s="203">
        <f t="shared" si="9"/>
        <v>1.1393856913589611E-3</v>
      </c>
      <c r="H168" s="203">
        <f t="shared" si="9"/>
        <v>1.1393856913589613E-3</v>
      </c>
      <c r="I168" s="203">
        <f t="shared" si="9"/>
        <v>1.1393856913589609E-3</v>
      </c>
      <c r="J168" s="203">
        <f t="shared" si="9"/>
        <v>1.1393856913589611E-3</v>
      </c>
      <c r="K168" s="203">
        <f t="shared" si="9"/>
        <v>1.1393856913589611E-3</v>
      </c>
      <c r="L168" s="203">
        <f t="shared" si="9"/>
        <v>1.1393856913589613E-3</v>
      </c>
      <c r="M168" s="203">
        <f t="shared" si="9"/>
        <v>1.1393856913589611E-3</v>
      </c>
      <c r="N168" s="203">
        <f t="shared" si="9"/>
        <v>1.1393856913589607E-3</v>
      </c>
      <c r="O168" s="203">
        <f t="shared" si="9"/>
        <v>1.1393856913589615E-3</v>
      </c>
      <c r="P168" s="203">
        <f t="shared" si="9"/>
        <v>1.1393856913589611E-3</v>
      </c>
      <c r="Q168" s="203">
        <f t="shared" si="9"/>
        <v>1.1393856913589611E-3</v>
      </c>
    </row>
    <row r="169" spans="1:17" x14ac:dyDescent="0.25">
      <c r="A169" s="76" t="s">
        <v>82</v>
      </c>
      <c r="B169" s="202">
        <f t="shared" ref="B169:Q169" si="10">IF(B$35=0,0,B$35/B$33)</f>
        <v>5.2903618362062585E-4</v>
      </c>
      <c r="C169" s="202">
        <f t="shared" si="10"/>
        <v>5.2903618362062596E-4</v>
      </c>
      <c r="D169" s="202">
        <f t="shared" si="10"/>
        <v>5.2903618362062585E-4</v>
      </c>
      <c r="E169" s="202">
        <f t="shared" si="10"/>
        <v>5.2903618362062596E-4</v>
      </c>
      <c r="F169" s="202">
        <f t="shared" si="10"/>
        <v>5.2903618362062574E-4</v>
      </c>
      <c r="G169" s="202">
        <f t="shared" si="10"/>
        <v>5.2903618362062585E-4</v>
      </c>
      <c r="H169" s="202">
        <f t="shared" si="10"/>
        <v>5.2903618362062596E-4</v>
      </c>
      <c r="I169" s="202">
        <f t="shared" si="10"/>
        <v>5.2903618362062574E-4</v>
      </c>
      <c r="J169" s="202">
        <f t="shared" si="10"/>
        <v>5.2903618362062574E-4</v>
      </c>
      <c r="K169" s="202">
        <f t="shared" si="10"/>
        <v>5.2903618362062585E-4</v>
      </c>
      <c r="L169" s="202">
        <f t="shared" si="10"/>
        <v>5.2903618362062596E-4</v>
      </c>
      <c r="M169" s="202">
        <f t="shared" si="10"/>
        <v>5.2903618362062585E-4</v>
      </c>
      <c r="N169" s="202">
        <f t="shared" si="10"/>
        <v>5.2903618362062574E-4</v>
      </c>
      <c r="O169" s="202">
        <f t="shared" si="10"/>
        <v>5.2903618362062606E-4</v>
      </c>
      <c r="P169" s="202">
        <f t="shared" si="10"/>
        <v>5.2903618362062596E-4</v>
      </c>
      <c r="Q169" s="202">
        <f t="shared" si="10"/>
        <v>5.2903618362062585E-4</v>
      </c>
    </row>
    <row r="170" spans="1:17" x14ac:dyDescent="0.25">
      <c r="A170" s="76" t="s">
        <v>81</v>
      </c>
      <c r="B170" s="202">
        <f t="shared" ref="B170:Q170" si="11">IF(B$36=0,0,B$36/B$33)</f>
        <v>1.5541341079916985E-2</v>
      </c>
      <c r="C170" s="202">
        <f t="shared" si="11"/>
        <v>1.5541341079916986E-2</v>
      </c>
      <c r="D170" s="202">
        <f t="shared" si="11"/>
        <v>1.5541341079916985E-2</v>
      </c>
      <c r="E170" s="202">
        <f t="shared" si="11"/>
        <v>1.5541341079916986E-2</v>
      </c>
      <c r="F170" s="202">
        <f t="shared" si="11"/>
        <v>1.5541341079916983E-2</v>
      </c>
      <c r="G170" s="202">
        <f t="shared" si="11"/>
        <v>1.5541341079916983E-2</v>
      </c>
      <c r="H170" s="202">
        <f t="shared" si="11"/>
        <v>1.5541341079916986E-2</v>
      </c>
      <c r="I170" s="202">
        <f t="shared" si="11"/>
        <v>1.5541341079916981E-2</v>
      </c>
      <c r="J170" s="202">
        <f t="shared" si="11"/>
        <v>1.5541341079916985E-2</v>
      </c>
      <c r="K170" s="202">
        <f t="shared" si="11"/>
        <v>1.5541341079916983E-2</v>
      </c>
      <c r="L170" s="202">
        <f t="shared" si="11"/>
        <v>1.5541341079916986E-2</v>
      </c>
      <c r="M170" s="202">
        <f t="shared" si="11"/>
        <v>1.5541341079916985E-2</v>
      </c>
      <c r="N170" s="202">
        <f t="shared" si="11"/>
        <v>1.5541341079916983E-2</v>
      </c>
      <c r="O170" s="202">
        <f t="shared" si="11"/>
        <v>1.5541341079916992E-2</v>
      </c>
      <c r="P170" s="202">
        <f t="shared" si="11"/>
        <v>1.5541341079916988E-2</v>
      </c>
      <c r="Q170" s="202">
        <f t="shared" si="11"/>
        <v>1.5541341079916986E-2</v>
      </c>
    </row>
    <row r="171" spans="1:17" x14ac:dyDescent="0.25">
      <c r="A171" s="76" t="s">
        <v>80</v>
      </c>
      <c r="B171" s="202">
        <f t="shared" ref="B171:Q171" si="12">IF(B$37=0,0,B$37/B$33)</f>
        <v>3.7979523045298698E-4</v>
      </c>
      <c r="C171" s="202">
        <f t="shared" si="12"/>
        <v>3.7979523045298703E-4</v>
      </c>
      <c r="D171" s="202">
        <f t="shared" si="12"/>
        <v>3.7979523045298698E-4</v>
      </c>
      <c r="E171" s="202">
        <f t="shared" si="12"/>
        <v>3.7979523045298703E-4</v>
      </c>
      <c r="F171" s="202">
        <f t="shared" si="12"/>
        <v>3.7979523045298687E-4</v>
      </c>
      <c r="G171" s="202">
        <f t="shared" si="12"/>
        <v>3.7979523045298698E-4</v>
      </c>
      <c r="H171" s="202">
        <f t="shared" si="12"/>
        <v>3.7979523045298703E-4</v>
      </c>
      <c r="I171" s="202">
        <f t="shared" si="12"/>
        <v>3.7979523045298693E-4</v>
      </c>
      <c r="J171" s="202">
        <f t="shared" si="12"/>
        <v>3.7979523045298698E-4</v>
      </c>
      <c r="K171" s="202">
        <f t="shared" si="12"/>
        <v>3.7979523045298693E-4</v>
      </c>
      <c r="L171" s="202">
        <f t="shared" si="12"/>
        <v>3.7979523045298703E-4</v>
      </c>
      <c r="M171" s="202">
        <f t="shared" si="12"/>
        <v>3.7979523045298698E-4</v>
      </c>
      <c r="N171" s="202">
        <f t="shared" si="12"/>
        <v>3.7979523045298693E-4</v>
      </c>
      <c r="O171" s="202">
        <f t="shared" si="12"/>
        <v>3.7979523045298709E-4</v>
      </c>
      <c r="P171" s="202">
        <f t="shared" si="12"/>
        <v>3.7979523045298703E-4</v>
      </c>
      <c r="Q171" s="202">
        <f t="shared" si="12"/>
        <v>3.7979523045298698E-4</v>
      </c>
    </row>
    <row r="172" spans="1:17" x14ac:dyDescent="0.25">
      <c r="A172" s="129" t="s">
        <v>79</v>
      </c>
      <c r="B172" s="201">
        <f t="shared" ref="B172:Q172" si="13">IF(B$38=0,0,B$38/B$33)</f>
        <v>7.5959046090597396E-4</v>
      </c>
      <c r="C172" s="201">
        <f t="shared" si="13"/>
        <v>7.5959046090597407E-4</v>
      </c>
      <c r="D172" s="201">
        <f t="shared" si="13"/>
        <v>7.5959046090597396E-4</v>
      </c>
      <c r="E172" s="201">
        <f t="shared" si="13"/>
        <v>7.5959046090597407E-4</v>
      </c>
      <c r="F172" s="201">
        <f t="shared" si="13"/>
        <v>7.5959046090597385E-4</v>
      </c>
      <c r="G172" s="201">
        <f t="shared" si="13"/>
        <v>7.5959046090597396E-4</v>
      </c>
      <c r="H172" s="201">
        <f t="shared" si="13"/>
        <v>7.5959046090597407E-4</v>
      </c>
      <c r="I172" s="201">
        <f t="shared" si="13"/>
        <v>7.5959046090597385E-4</v>
      </c>
      <c r="J172" s="201">
        <f t="shared" si="13"/>
        <v>7.5959046090597396E-4</v>
      </c>
      <c r="K172" s="201">
        <f t="shared" si="13"/>
        <v>7.5959046090597396E-4</v>
      </c>
      <c r="L172" s="201">
        <f t="shared" si="13"/>
        <v>7.5959046090597407E-4</v>
      </c>
      <c r="M172" s="201">
        <f t="shared" si="13"/>
        <v>7.5959046090597396E-4</v>
      </c>
      <c r="N172" s="201">
        <f t="shared" si="13"/>
        <v>7.5959046090597385E-4</v>
      </c>
      <c r="O172" s="201">
        <f t="shared" si="13"/>
        <v>7.5959046090597429E-4</v>
      </c>
      <c r="P172" s="201">
        <f t="shared" si="13"/>
        <v>7.5959046090597407E-4</v>
      </c>
      <c r="Q172" s="201">
        <f t="shared" si="13"/>
        <v>7.5959046090597396E-4</v>
      </c>
    </row>
    <row r="173" spans="1:17" x14ac:dyDescent="0.25">
      <c r="A173" s="127" t="s">
        <v>150</v>
      </c>
      <c r="B173" s="200">
        <f t="shared" ref="B173:Q173" si="14">IF(B$43=0,0,B$43/B$33)</f>
        <v>0.81967880883599509</v>
      </c>
      <c r="C173" s="200">
        <f t="shared" si="14"/>
        <v>0.8196788088359952</v>
      </c>
      <c r="D173" s="200">
        <f t="shared" si="14"/>
        <v>0.81967880883599498</v>
      </c>
      <c r="E173" s="200">
        <f t="shared" si="14"/>
        <v>0.8196788088359952</v>
      </c>
      <c r="F173" s="200">
        <f t="shared" si="14"/>
        <v>0.81967880883599487</v>
      </c>
      <c r="G173" s="200">
        <f t="shared" si="14"/>
        <v>0.81967880883599509</v>
      </c>
      <c r="H173" s="200">
        <f t="shared" si="14"/>
        <v>0.8196788088359952</v>
      </c>
      <c r="I173" s="200">
        <f t="shared" si="14"/>
        <v>0.81967880883599509</v>
      </c>
      <c r="J173" s="200">
        <f t="shared" si="14"/>
        <v>0.81967880883599509</v>
      </c>
      <c r="K173" s="200">
        <f t="shared" si="14"/>
        <v>0.81967880883599509</v>
      </c>
      <c r="L173" s="200">
        <f t="shared" si="14"/>
        <v>0.8196788088359952</v>
      </c>
      <c r="M173" s="200">
        <f t="shared" si="14"/>
        <v>0.81967880883599509</v>
      </c>
      <c r="N173" s="200">
        <f t="shared" si="14"/>
        <v>0.81967880883599487</v>
      </c>
      <c r="O173" s="200">
        <f t="shared" si="14"/>
        <v>0.81967880883599542</v>
      </c>
      <c r="P173" s="200">
        <f t="shared" si="14"/>
        <v>0.8196788088359952</v>
      </c>
      <c r="Q173" s="200">
        <f t="shared" si="14"/>
        <v>0.81967880883599509</v>
      </c>
    </row>
    <row r="174" spans="1:17" x14ac:dyDescent="0.25">
      <c r="A174" s="127" t="s">
        <v>148</v>
      </c>
      <c r="B174" s="200">
        <f t="shared" ref="B174:Q174" si="15">IF(B$44=0,0,B$44/B$33)</f>
        <v>9.9960830345853069E-2</v>
      </c>
      <c r="C174" s="200">
        <f t="shared" si="15"/>
        <v>9.9960830345853083E-2</v>
      </c>
      <c r="D174" s="200">
        <f t="shared" si="15"/>
        <v>9.9960830345853083E-2</v>
      </c>
      <c r="E174" s="200">
        <f t="shared" si="15"/>
        <v>9.9960830345853083E-2</v>
      </c>
      <c r="F174" s="200">
        <f t="shared" si="15"/>
        <v>9.9960830345853041E-2</v>
      </c>
      <c r="G174" s="200">
        <f t="shared" si="15"/>
        <v>9.9960830345853069E-2</v>
      </c>
      <c r="H174" s="200">
        <f t="shared" si="15"/>
        <v>9.9960830345853083E-2</v>
      </c>
      <c r="I174" s="200">
        <f t="shared" si="15"/>
        <v>9.9960830345853055E-2</v>
      </c>
      <c r="J174" s="200">
        <f t="shared" si="15"/>
        <v>9.9960830345853083E-2</v>
      </c>
      <c r="K174" s="200">
        <f t="shared" si="15"/>
        <v>9.9960830345853083E-2</v>
      </c>
      <c r="L174" s="200">
        <f t="shared" si="15"/>
        <v>9.9960830345853097E-2</v>
      </c>
      <c r="M174" s="200">
        <f t="shared" si="15"/>
        <v>9.9960830345853083E-2</v>
      </c>
      <c r="N174" s="200">
        <f t="shared" si="15"/>
        <v>9.9960830345853055E-2</v>
      </c>
      <c r="O174" s="200">
        <f t="shared" si="15"/>
        <v>9.9960830345853097E-2</v>
      </c>
      <c r="P174" s="200">
        <f t="shared" si="15"/>
        <v>9.9960830345853083E-2</v>
      </c>
      <c r="Q174" s="200">
        <f t="shared" si="15"/>
        <v>9.9960830345853055E-2</v>
      </c>
    </row>
    <row r="175" spans="1:17" x14ac:dyDescent="0.25">
      <c r="A175" s="142" t="s">
        <v>164</v>
      </c>
      <c r="B175" s="199">
        <f t="shared" ref="B175:Q175" si="16">IF(B$45=0,0,B$45/B$33)</f>
        <v>2.8441941930479952E-2</v>
      </c>
      <c r="C175" s="199">
        <f t="shared" si="16"/>
        <v>2.0038096977561246E-2</v>
      </c>
      <c r="D175" s="199">
        <f t="shared" si="16"/>
        <v>1.9992166069170609E-2</v>
      </c>
      <c r="E175" s="199">
        <f t="shared" si="16"/>
        <v>1.9992166069170612E-2</v>
      </c>
      <c r="F175" s="199">
        <f t="shared" si="16"/>
        <v>2.4238849445455762E-2</v>
      </c>
      <c r="G175" s="199">
        <f t="shared" si="16"/>
        <v>2.2207617086738532E-2</v>
      </c>
      <c r="H175" s="199">
        <f t="shared" si="16"/>
        <v>2.4477475846009202E-2</v>
      </c>
      <c r="I175" s="199">
        <f t="shared" si="16"/>
        <v>3.4427028873586292E-2</v>
      </c>
      <c r="J175" s="199">
        <f t="shared" si="16"/>
        <v>2.6287864397209832E-2</v>
      </c>
      <c r="K175" s="199">
        <f t="shared" si="16"/>
        <v>4.4035776439419846E-2</v>
      </c>
      <c r="L175" s="199">
        <f t="shared" si="16"/>
        <v>3.3586091160125245E-2</v>
      </c>
      <c r="M175" s="199">
        <f t="shared" si="16"/>
        <v>1.9992166069170605E-2</v>
      </c>
      <c r="N175" s="199">
        <f t="shared" si="16"/>
        <v>3.4926824334875407E-2</v>
      </c>
      <c r="O175" s="199">
        <f t="shared" si="16"/>
        <v>1.9992166069170616E-2</v>
      </c>
      <c r="P175" s="199">
        <f t="shared" si="16"/>
        <v>3.3850935383527757E-2</v>
      </c>
      <c r="Q175" s="199">
        <f t="shared" si="16"/>
        <v>3.8159297877886737E-2</v>
      </c>
    </row>
    <row r="176" spans="1:17" x14ac:dyDescent="0.25">
      <c r="A176" s="142" t="s">
        <v>163</v>
      </c>
      <c r="B176" s="199">
        <f t="shared" ref="B176:Q176" si="17">IF(B$50=0,0,B$50/B$33)</f>
        <v>7.1518888415373114E-2</v>
      </c>
      <c r="C176" s="199">
        <f t="shared" si="17"/>
        <v>7.9922733368291837E-2</v>
      </c>
      <c r="D176" s="199">
        <f t="shared" si="17"/>
        <v>7.9968664276682463E-2</v>
      </c>
      <c r="E176" s="199">
        <f t="shared" si="17"/>
        <v>7.9968664276682463E-2</v>
      </c>
      <c r="F176" s="199">
        <f t="shared" si="17"/>
        <v>7.5721980900397293E-2</v>
      </c>
      <c r="G176" s="199">
        <f t="shared" si="17"/>
        <v>7.7753213259114537E-2</v>
      </c>
      <c r="H176" s="199">
        <f t="shared" si="17"/>
        <v>7.5483354499843877E-2</v>
      </c>
      <c r="I176" s="199">
        <f t="shared" si="17"/>
        <v>6.5533801472266756E-2</v>
      </c>
      <c r="J176" s="199">
        <f t="shared" si="17"/>
        <v>7.3672965948643254E-2</v>
      </c>
      <c r="K176" s="199">
        <f t="shared" si="17"/>
        <v>5.5925053906433229E-2</v>
      </c>
      <c r="L176" s="199">
        <f t="shared" si="17"/>
        <v>6.6374739185727852E-2</v>
      </c>
      <c r="M176" s="199">
        <f t="shared" si="17"/>
        <v>7.9968664276682477E-2</v>
      </c>
      <c r="N176" s="199">
        <f t="shared" si="17"/>
        <v>6.5034006010977641E-2</v>
      </c>
      <c r="O176" s="199">
        <f t="shared" si="17"/>
        <v>7.9968664276682477E-2</v>
      </c>
      <c r="P176" s="199">
        <f t="shared" si="17"/>
        <v>6.6109894962325333E-2</v>
      </c>
      <c r="Q176" s="199">
        <f t="shared" si="17"/>
        <v>6.1801532467966325E-2</v>
      </c>
    </row>
    <row r="177" spans="1:17" x14ac:dyDescent="0.25">
      <c r="A177" s="127" t="s">
        <v>147</v>
      </c>
      <c r="B177" s="200">
        <f t="shared" ref="B177:Q177" si="18">IF(B$51=0,0,B$51/B$33)</f>
        <v>6.2011212171896306E-2</v>
      </c>
      <c r="C177" s="200">
        <f t="shared" si="18"/>
        <v>6.201121217189632E-2</v>
      </c>
      <c r="D177" s="200">
        <f t="shared" si="18"/>
        <v>6.2011212171896306E-2</v>
      </c>
      <c r="E177" s="200">
        <f t="shared" si="18"/>
        <v>6.2011212171896299E-2</v>
      </c>
      <c r="F177" s="200">
        <f t="shared" si="18"/>
        <v>6.2011212171896292E-2</v>
      </c>
      <c r="G177" s="200">
        <f t="shared" si="18"/>
        <v>6.2011212171896313E-2</v>
      </c>
      <c r="H177" s="200">
        <f t="shared" si="18"/>
        <v>6.201121217189632E-2</v>
      </c>
      <c r="I177" s="200">
        <f t="shared" si="18"/>
        <v>6.2011212171896243E-2</v>
      </c>
      <c r="J177" s="200">
        <f t="shared" si="18"/>
        <v>6.2011212171896313E-2</v>
      </c>
      <c r="K177" s="200">
        <f t="shared" si="18"/>
        <v>6.201121217189632E-2</v>
      </c>
      <c r="L177" s="200">
        <f t="shared" si="18"/>
        <v>6.2011212171896271E-2</v>
      </c>
      <c r="M177" s="200">
        <f t="shared" si="18"/>
        <v>6.2011212171896285E-2</v>
      </c>
      <c r="N177" s="200">
        <f t="shared" si="18"/>
        <v>6.2011212171896257E-2</v>
      </c>
      <c r="O177" s="200">
        <f t="shared" si="18"/>
        <v>6.2011212171896327E-2</v>
      </c>
      <c r="P177" s="200">
        <f t="shared" si="18"/>
        <v>6.2011212171896285E-2</v>
      </c>
      <c r="Q177" s="200">
        <f t="shared" si="18"/>
        <v>6.2011212171896313E-2</v>
      </c>
    </row>
    <row r="178" spans="1:17" x14ac:dyDescent="0.25">
      <c r="A178" s="142" t="s">
        <v>162</v>
      </c>
      <c r="B178" s="199">
        <f t="shared" ref="B178:Q178" si="19">IF(B$52=0,0,B$52/B$33)</f>
        <v>9.1366146834208073E-3</v>
      </c>
      <c r="C178" s="199">
        <f t="shared" si="19"/>
        <v>8.7887024494106448E-3</v>
      </c>
      <c r="D178" s="199">
        <f t="shared" si="19"/>
        <v>7.909121723957354E-3</v>
      </c>
      <c r="E178" s="199">
        <f t="shared" si="19"/>
        <v>4.4212385693251123E-3</v>
      </c>
      <c r="F178" s="199">
        <f t="shared" si="19"/>
        <v>8.963058237768072E-3</v>
      </c>
      <c r="G178" s="199">
        <f t="shared" si="19"/>
        <v>8.8855748398831407E-3</v>
      </c>
      <c r="H178" s="199">
        <f t="shared" si="19"/>
        <v>9.004622462956564E-3</v>
      </c>
      <c r="I178" s="199">
        <f t="shared" si="19"/>
        <v>9.4015464402751533E-3</v>
      </c>
      <c r="J178" s="199">
        <f t="shared" si="19"/>
        <v>9.0863092113278709E-3</v>
      </c>
      <c r="K178" s="199">
        <f t="shared" si="19"/>
        <v>9.7802958315409798E-3</v>
      </c>
      <c r="L178" s="199">
        <f t="shared" si="19"/>
        <v>9.3949723037030693E-3</v>
      </c>
      <c r="M178" s="199">
        <f t="shared" si="19"/>
        <v>2.7565693692734484E-4</v>
      </c>
      <c r="N178" s="199">
        <f t="shared" si="19"/>
        <v>9.6647111352032716E-3</v>
      </c>
      <c r="O178" s="199">
        <f t="shared" si="19"/>
        <v>1.3959820969052083E-3</v>
      </c>
      <c r="P178" s="199">
        <f t="shared" si="19"/>
        <v>9.7146086802784061E-3</v>
      </c>
      <c r="Q178" s="199">
        <f t="shared" si="19"/>
        <v>9.8486350617252028E-3</v>
      </c>
    </row>
    <row r="179" spans="1:17" x14ac:dyDescent="0.25">
      <c r="A179" s="142" t="s">
        <v>161</v>
      </c>
      <c r="B179" s="199">
        <f t="shared" ref="B179:Q179" si="20">IF(B$56=0,0,B$56/B$33)</f>
        <v>4.9980415172926444E-2</v>
      </c>
      <c r="C179" s="199">
        <f t="shared" si="20"/>
        <v>4.9980415172926451E-2</v>
      </c>
      <c r="D179" s="199">
        <f t="shared" si="20"/>
        <v>4.998041517292643E-2</v>
      </c>
      <c r="E179" s="199">
        <f t="shared" si="20"/>
        <v>4.9980415172926451E-2</v>
      </c>
      <c r="F179" s="199">
        <f t="shared" si="20"/>
        <v>4.998041517292643E-2</v>
      </c>
      <c r="G179" s="199">
        <f t="shared" si="20"/>
        <v>4.9980415172926444E-2</v>
      </c>
      <c r="H179" s="199">
        <f t="shared" si="20"/>
        <v>4.9980415172926444E-2</v>
      </c>
      <c r="I179" s="199">
        <f t="shared" si="20"/>
        <v>4.998041517292643E-2</v>
      </c>
      <c r="J179" s="199">
        <f t="shared" si="20"/>
        <v>4.9980415172926444E-2</v>
      </c>
      <c r="K179" s="199">
        <f t="shared" si="20"/>
        <v>4.9980415172926437E-2</v>
      </c>
      <c r="L179" s="199">
        <f t="shared" si="20"/>
        <v>4.9980415172926437E-2</v>
      </c>
      <c r="M179" s="199">
        <f t="shared" si="20"/>
        <v>4.9980415172926444E-2</v>
      </c>
      <c r="N179" s="199">
        <f t="shared" si="20"/>
        <v>4.9980415172926423E-2</v>
      </c>
      <c r="O179" s="199">
        <f t="shared" si="20"/>
        <v>4.9980415172926458E-2</v>
      </c>
      <c r="P179" s="199">
        <f t="shared" si="20"/>
        <v>4.9980415172926444E-2</v>
      </c>
      <c r="Q179" s="199">
        <f t="shared" si="20"/>
        <v>4.9980415172926437E-2</v>
      </c>
    </row>
    <row r="180" spans="1:17" x14ac:dyDescent="0.25">
      <c r="A180" s="140" t="s">
        <v>160</v>
      </c>
      <c r="B180" s="198">
        <f t="shared" ref="B180:Q180" si="21">IF(B$67=0,0,B$67/B$33)</f>
        <v>2.8941823155490486E-3</v>
      </c>
      <c r="C180" s="198">
        <f t="shared" si="21"/>
        <v>3.2420945495592228E-3</v>
      </c>
      <c r="D180" s="198">
        <f t="shared" si="21"/>
        <v>4.1216752750125232E-3</v>
      </c>
      <c r="E180" s="198">
        <f t="shared" si="21"/>
        <v>7.6095584296447397E-3</v>
      </c>
      <c r="F180" s="198">
        <f t="shared" si="21"/>
        <v>3.0677387612017895E-3</v>
      </c>
      <c r="G180" s="198">
        <f t="shared" si="21"/>
        <v>3.145222159086736E-3</v>
      </c>
      <c r="H180" s="198">
        <f t="shared" si="21"/>
        <v>3.026174536013311E-3</v>
      </c>
      <c r="I180" s="198">
        <f t="shared" si="21"/>
        <v>2.6292505586946661E-3</v>
      </c>
      <c r="J180" s="198">
        <f t="shared" si="21"/>
        <v>2.9444877876419963E-3</v>
      </c>
      <c r="K180" s="198">
        <f t="shared" si="21"/>
        <v>2.2505011674288935E-3</v>
      </c>
      <c r="L180" s="198">
        <f t="shared" si="21"/>
        <v>2.6358246952667662E-3</v>
      </c>
      <c r="M180" s="198">
        <f t="shared" si="21"/>
        <v>1.1755140062042502E-2</v>
      </c>
      <c r="N180" s="198">
        <f t="shared" si="21"/>
        <v>2.366085863766563E-3</v>
      </c>
      <c r="O180" s="198">
        <f t="shared" si="21"/>
        <v>1.0634814902064664E-2</v>
      </c>
      <c r="P180" s="198">
        <f t="shared" si="21"/>
        <v>2.3161883186914446E-3</v>
      </c>
      <c r="Q180" s="198">
        <f t="shared" si="21"/>
        <v>2.1821619372446705E-3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0.99999999999999989</v>
      </c>
      <c r="D183" s="77">
        <f t="shared" si="22"/>
        <v>1.0000000000000002</v>
      </c>
      <c r="E183" s="77">
        <f t="shared" si="22"/>
        <v>0.99999999999999989</v>
      </c>
      <c r="F183" s="77">
        <f t="shared" si="22"/>
        <v>0.99999999999999989</v>
      </c>
      <c r="G183" s="77">
        <f t="shared" si="22"/>
        <v>1</v>
      </c>
      <c r="H183" s="77">
        <f t="shared" si="22"/>
        <v>1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1.7614960699723523E-3</v>
      </c>
      <c r="C184" s="203">
        <f t="shared" si="23"/>
        <v>1.7614960699723515E-3</v>
      </c>
      <c r="D184" s="203">
        <f t="shared" si="23"/>
        <v>1.7614960699723519E-3</v>
      </c>
      <c r="E184" s="203">
        <f t="shared" si="23"/>
        <v>1.7614960699723519E-3</v>
      </c>
      <c r="F184" s="203">
        <f t="shared" si="23"/>
        <v>1.7614960699723519E-3</v>
      </c>
      <c r="G184" s="203">
        <f t="shared" si="23"/>
        <v>1.7614960699723519E-3</v>
      </c>
      <c r="H184" s="203">
        <f t="shared" si="23"/>
        <v>1.7614960699723519E-3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9.1259089437403438E-4</v>
      </c>
      <c r="C185" s="202">
        <f t="shared" si="24"/>
        <v>9.1259089437403405E-4</v>
      </c>
      <c r="D185" s="202">
        <f t="shared" si="24"/>
        <v>9.1259089437403438E-4</v>
      </c>
      <c r="E185" s="202">
        <f t="shared" si="24"/>
        <v>9.1259089437403416E-4</v>
      </c>
      <c r="F185" s="202">
        <f t="shared" si="24"/>
        <v>9.1259089437403416E-4</v>
      </c>
      <c r="G185" s="202">
        <f t="shared" si="24"/>
        <v>9.1259089437403416E-4</v>
      </c>
      <c r="H185" s="202">
        <f t="shared" si="24"/>
        <v>9.1259089437403416E-4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2.1533745314020091E-2</v>
      </c>
      <c r="C186" s="202">
        <f t="shared" si="25"/>
        <v>2.1533745314020084E-2</v>
      </c>
      <c r="D186" s="202">
        <f t="shared" si="25"/>
        <v>2.1533745314020095E-2</v>
      </c>
      <c r="E186" s="202">
        <f t="shared" si="25"/>
        <v>2.1533745314020088E-2</v>
      </c>
      <c r="F186" s="202">
        <f t="shared" si="25"/>
        <v>2.1533745314020088E-2</v>
      </c>
      <c r="G186" s="202">
        <f t="shared" si="25"/>
        <v>2.1533745314020088E-2</v>
      </c>
      <c r="H186" s="202">
        <f t="shared" si="25"/>
        <v>2.1533745314020088E-2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5.8716535665745081E-4</v>
      </c>
      <c r="C187" s="202">
        <f t="shared" si="26"/>
        <v>5.871653566574506E-4</v>
      </c>
      <c r="D187" s="202">
        <f t="shared" si="26"/>
        <v>5.8716535665745081E-4</v>
      </c>
      <c r="E187" s="202">
        <f t="shared" si="26"/>
        <v>5.871653566574507E-4</v>
      </c>
      <c r="F187" s="202">
        <f t="shared" si="26"/>
        <v>5.871653566574507E-4</v>
      </c>
      <c r="G187" s="202">
        <f t="shared" si="26"/>
        <v>5.871653566574507E-4</v>
      </c>
      <c r="H187" s="202">
        <f t="shared" si="26"/>
        <v>5.871653566574507E-4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1.1743307133149016E-3</v>
      </c>
      <c r="C188" s="201">
        <f t="shared" si="27"/>
        <v>1.1743307133149012E-3</v>
      </c>
      <c r="D188" s="201">
        <f t="shared" si="27"/>
        <v>1.1743307133149016E-3</v>
      </c>
      <c r="E188" s="201">
        <f t="shared" si="27"/>
        <v>1.1743307133149016E-3</v>
      </c>
      <c r="F188" s="201">
        <f t="shared" si="27"/>
        <v>1.1743307133149014E-3</v>
      </c>
      <c r="G188" s="201">
        <f t="shared" si="27"/>
        <v>1.1743307133149014E-3</v>
      </c>
      <c r="H188" s="201">
        <f t="shared" si="27"/>
        <v>1.1743307133149014E-3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0.27980703859754547</v>
      </c>
      <c r="C189" s="200">
        <f t="shared" si="28"/>
        <v>0.27980703859754535</v>
      </c>
      <c r="D189" s="200">
        <f t="shared" si="28"/>
        <v>0.27980703859754547</v>
      </c>
      <c r="E189" s="200">
        <f t="shared" si="28"/>
        <v>0.27980703859754541</v>
      </c>
      <c r="F189" s="200">
        <f t="shared" si="28"/>
        <v>0.27980703859754541</v>
      </c>
      <c r="G189" s="200">
        <f t="shared" si="28"/>
        <v>0.27980703859754541</v>
      </c>
      <c r="H189" s="200">
        <f t="shared" si="28"/>
        <v>0.27980703859754541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8.3942111579263637E-2</v>
      </c>
      <c r="C190" s="199">
        <f t="shared" si="29"/>
        <v>8.3942111579263623E-2</v>
      </c>
      <c r="D190" s="199">
        <f t="shared" si="29"/>
        <v>8.3942111579263637E-2</v>
      </c>
      <c r="E190" s="199">
        <f t="shared" si="29"/>
        <v>8.3942111579263637E-2</v>
      </c>
      <c r="F190" s="199">
        <f t="shared" si="29"/>
        <v>8.3942111579263637E-2</v>
      </c>
      <c r="G190" s="199">
        <f t="shared" si="29"/>
        <v>8.3942111579263637E-2</v>
      </c>
      <c r="H190" s="199">
        <f t="shared" si="29"/>
        <v>8.3942111579263651E-2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0.19586492701828181</v>
      </c>
      <c r="C191" s="199">
        <f t="shared" si="30"/>
        <v>0.19586492701828176</v>
      </c>
      <c r="D191" s="199">
        <f t="shared" si="30"/>
        <v>0.19586492701828179</v>
      </c>
      <c r="E191" s="199">
        <f t="shared" si="30"/>
        <v>0.19586492701828176</v>
      </c>
      <c r="F191" s="199">
        <f t="shared" si="30"/>
        <v>0.19586492701828176</v>
      </c>
      <c r="G191" s="199">
        <f t="shared" si="30"/>
        <v>0.19586492701828179</v>
      </c>
      <c r="H191" s="199">
        <f t="shared" si="30"/>
        <v>0.19586492701828179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0.46334449253315546</v>
      </c>
      <c r="C192" s="200">
        <f t="shared" si="31"/>
        <v>0.46334449253315529</v>
      </c>
      <c r="D192" s="200">
        <f t="shared" si="31"/>
        <v>0.46334449253315541</v>
      </c>
      <c r="E192" s="200">
        <f t="shared" si="31"/>
        <v>0.46334449253315535</v>
      </c>
      <c r="F192" s="200">
        <f t="shared" si="31"/>
        <v>0.46334449253315535</v>
      </c>
      <c r="G192" s="200">
        <f t="shared" si="31"/>
        <v>0.46334449253315535</v>
      </c>
      <c r="H192" s="200">
        <f t="shared" si="31"/>
        <v>0.46334449253315535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0.13183581113562071</v>
      </c>
      <c r="C193" s="199">
        <f t="shared" si="32"/>
        <v>9.288180023389972E-2</v>
      </c>
      <c r="D193" s="199">
        <f t="shared" si="32"/>
        <v>9.2668898506631056E-2</v>
      </c>
      <c r="E193" s="199">
        <f t="shared" si="32"/>
        <v>9.2668898506631056E-2</v>
      </c>
      <c r="F193" s="199">
        <f t="shared" si="32"/>
        <v>0.1123533823902272</v>
      </c>
      <c r="G193" s="199">
        <f t="shared" si="32"/>
        <v>0.10293809118855896</v>
      </c>
      <c r="H193" s="199">
        <f t="shared" si="32"/>
        <v>0.11345947792871858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0.33150868139753475</v>
      </c>
      <c r="C194" s="199">
        <f t="shared" si="33"/>
        <v>0.3704626922992556</v>
      </c>
      <c r="D194" s="199">
        <f t="shared" si="33"/>
        <v>0.37067559402652434</v>
      </c>
      <c r="E194" s="199">
        <f t="shared" si="33"/>
        <v>0.37067559402652428</v>
      </c>
      <c r="F194" s="199">
        <f t="shared" si="33"/>
        <v>0.35099111014292811</v>
      </c>
      <c r="G194" s="199">
        <f t="shared" si="33"/>
        <v>0.36040640134459639</v>
      </c>
      <c r="H194" s="199">
        <f t="shared" si="33"/>
        <v>0.34988501460443677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0.23087914052096045</v>
      </c>
      <c r="C195" s="200">
        <f t="shared" si="34"/>
        <v>0.2308791405209604</v>
      </c>
      <c r="D195" s="200">
        <f t="shared" si="34"/>
        <v>0.23087914052096054</v>
      </c>
      <c r="E195" s="200">
        <f t="shared" si="34"/>
        <v>0.23087914052096037</v>
      </c>
      <c r="F195" s="200">
        <f t="shared" si="34"/>
        <v>0.2308791405209604</v>
      </c>
      <c r="G195" s="200">
        <f t="shared" si="34"/>
        <v>0.23087914052096051</v>
      </c>
      <c r="H195" s="200">
        <f t="shared" si="34"/>
        <v>0.23087914052096048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5.0815185912502663E-2</v>
      </c>
      <c r="C196" s="199">
        <f t="shared" si="35"/>
        <v>4.8880199545556349E-2</v>
      </c>
      <c r="D196" s="199">
        <f t="shared" si="35"/>
        <v>4.3988228105623819E-2</v>
      </c>
      <c r="E196" s="199">
        <f t="shared" si="35"/>
        <v>2.4589639341085396E-2</v>
      </c>
      <c r="F196" s="199">
        <f t="shared" si="35"/>
        <v>4.9849915584515597E-2</v>
      </c>
      <c r="G196" s="199">
        <f t="shared" si="35"/>
        <v>4.9418975525743092E-2</v>
      </c>
      <c r="H196" s="199">
        <f t="shared" si="35"/>
        <v>5.0081083681611245E-2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0.16396735674095977</v>
      </c>
      <c r="C197" s="199">
        <f t="shared" si="36"/>
        <v>0.16396735674095969</v>
      </c>
      <c r="D197" s="199">
        <f t="shared" si="36"/>
        <v>0.16396735674095977</v>
      </c>
      <c r="E197" s="199">
        <f t="shared" si="36"/>
        <v>0.16396735674095972</v>
      </c>
      <c r="F197" s="199">
        <f t="shared" si="36"/>
        <v>0.16396735674095972</v>
      </c>
      <c r="G197" s="199">
        <f t="shared" si="36"/>
        <v>0.16396735674095972</v>
      </c>
      <c r="H197" s="199">
        <f t="shared" si="36"/>
        <v>0.16396735674095972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1.6096597867498012E-2</v>
      </c>
      <c r="C198" s="198">
        <f t="shared" si="37"/>
        <v>1.8031584234444349E-2</v>
      </c>
      <c r="D198" s="198">
        <f t="shared" si="37"/>
        <v>2.2923555674376955E-2</v>
      </c>
      <c r="E198" s="198">
        <f t="shared" si="37"/>
        <v>4.2322144438915237E-2</v>
      </c>
      <c r="F198" s="198">
        <f t="shared" si="37"/>
        <v>1.7061868195485084E-2</v>
      </c>
      <c r="G198" s="198">
        <f t="shared" si="37"/>
        <v>1.749280825425769E-2</v>
      </c>
      <c r="H198" s="198">
        <f t="shared" si="37"/>
        <v>1.683070009838954E-2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1.0000000000000002</v>
      </c>
      <c r="D200" s="77">
        <f t="shared" si="38"/>
        <v>1.0000000000000002</v>
      </c>
      <c r="E200" s="77">
        <f t="shared" si="38"/>
        <v>0.99999999999999978</v>
      </c>
      <c r="F200" s="77">
        <f t="shared" si="38"/>
        <v>1</v>
      </c>
      <c r="G200" s="77">
        <f t="shared" si="38"/>
        <v>0.99999999999999978</v>
      </c>
      <c r="H200" s="77">
        <f t="shared" si="38"/>
        <v>1.0000000000000002</v>
      </c>
      <c r="I200" s="77">
        <f t="shared" si="38"/>
        <v>1</v>
      </c>
      <c r="J200" s="77">
        <f t="shared" si="38"/>
        <v>1</v>
      </c>
      <c r="K200" s="77">
        <f t="shared" si="38"/>
        <v>1.0000000000000002</v>
      </c>
      <c r="L200" s="77">
        <f t="shared" si="38"/>
        <v>0.99999999999999989</v>
      </c>
      <c r="M200" s="77">
        <f t="shared" si="38"/>
        <v>0.99999999999999989</v>
      </c>
      <c r="N200" s="77">
        <f t="shared" si="38"/>
        <v>0.99999999999999978</v>
      </c>
      <c r="O200" s="77">
        <f t="shared" si="38"/>
        <v>1</v>
      </c>
      <c r="P200" s="77">
        <f t="shared" si="38"/>
        <v>1.0000000000000002</v>
      </c>
      <c r="Q200" s="77">
        <f t="shared" si="38"/>
        <v>1.0000000000000002</v>
      </c>
    </row>
    <row r="201" spans="1:17" x14ac:dyDescent="0.25">
      <c r="A201" s="132" t="s">
        <v>83</v>
      </c>
      <c r="B201" s="203">
        <f t="shared" ref="B201:Q201" si="39">IF(B$113=0,0,B$113/B$112)</f>
        <v>1.4929210673166893E-3</v>
      </c>
      <c r="C201" s="203">
        <f t="shared" si="39"/>
        <v>1.4929210673166893E-3</v>
      </c>
      <c r="D201" s="203">
        <f t="shared" si="39"/>
        <v>1.4929210673166893E-3</v>
      </c>
      <c r="E201" s="203">
        <f t="shared" si="39"/>
        <v>1.4929210673166893E-3</v>
      </c>
      <c r="F201" s="203">
        <f t="shared" si="39"/>
        <v>1.4929210673166895E-3</v>
      </c>
      <c r="G201" s="203">
        <f t="shared" si="39"/>
        <v>1.492921067316689E-3</v>
      </c>
      <c r="H201" s="203">
        <f t="shared" si="39"/>
        <v>1.4929210673166895E-3</v>
      </c>
      <c r="I201" s="203">
        <f t="shared" si="39"/>
        <v>1.4929210673166895E-3</v>
      </c>
      <c r="J201" s="203">
        <f t="shared" si="39"/>
        <v>1.492921067316689E-3</v>
      </c>
      <c r="K201" s="203">
        <f t="shared" si="39"/>
        <v>1.4929210673166895E-3</v>
      </c>
      <c r="L201" s="203">
        <f t="shared" si="39"/>
        <v>1.4929210673166893E-3</v>
      </c>
      <c r="M201" s="203">
        <f t="shared" si="39"/>
        <v>1.4929210673166895E-3</v>
      </c>
      <c r="N201" s="203">
        <f t="shared" si="39"/>
        <v>1.4929210673166893E-3</v>
      </c>
      <c r="O201" s="203">
        <f t="shared" si="39"/>
        <v>1.4929210673166897E-3</v>
      </c>
      <c r="P201" s="203">
        <f t="shared" si="39"/>
        <v>1.4929210673166895E-3</v>
      </c>
      <c r="Q201" s="203">
        <f t="shared" si="39"/>
        <v>1.4929210673166897E-3</v>
      </c>
    </row>
    <row r="202" spans="1:17" x14ac:dyDescent="0.25">
      <c r="A202" s="76" t="s">
        <v>82</v>
      </c>
      <c r="B202" s="202">
        <f t="shared" ref="B202:Q202" si="40">IF(B$114=0,0,B$114/B$112)</f>
        <v>7.4417554798091306E-4</v>
      </c>
      <c r="C202" s="202">
        <f t="shared" si="40"/>
        <v>7.4417554798091316E-4</v>
      </c>
      <c r="D202" s="202">
        <f t="shared" si="40"/>
        <v>7.4417554798091306E-4</v>
      </c>
      <c r="E202" s="202">
        <f t="shared" si="40"/>
        <v>7.4417554798091306E-4</v>
      </c>
      <c r="F202" s="202">
        <f t="shared" si="40"/>
        <v>7.4417554798091306E-4</v>
      </c>
      <c r="G202" s="202">
        <f t="shared" si="40"/>
        <v>7.4417554798091295E-4</v>
      </c>
      <c r="H202" s="202">
        <f t="shared" si="40"/>
        <v>7.4417554798091306E-4</v>
      </c>
      <c r="I202" s="202">
        <f t="shared" si="40"/>
        <v>7.4417554798091316E-4</v>
      </c>
      <c r="J202" s="202">
        <f t="shared" si="40"/>
        <v>7.4417554798091295E-4</v>
      </c>
      <c r="K202" s="202">
        <f t="shared" si="40"/>
        <v>7.4417554798091316E-4</v>
      </c>
      <c r="L202" s="202">
        <f t="shared" si="40"/>
        <v>7.4417554798091316E-4</v>
      </c>
      <c r="M202" s="202">
        <f t="shared" si="40"/>
        <v>7.4417554798091306E-4</v>
      </c>
      <c r="N202" s="202">
        <f t="shared" si="40"/>
        <v>7.4417554798091316E-4</v>
      </c>
      <c r="O202" s="202">
        <f t="shared" si="40"/>
        <v>7.4417554798091327E-4</v>
      </c>
      <c r="P202" s="202">
        <f t="shared" si="40"/>
        <v>7.4417554798091316E-4</v>
      </c>
      <c r="Q202" s="202">
        <f t="shared" si="40"/>
        <v>7.4417554798091316E-4</v>
      </c>
    </row>
    <row r="203" spans="1:17" x14ac:dyDescent="0.25">
      <c r="A203" s="76" t="s">
        <v>81</v>
      </c>
      <c r="B203" s="202">
        <f t="shared" ref="B203:Q203" si="41">IF(B$115=0,0,B$115/B$112)</f>
        <v>1.8968397562653318E-2</v>
      </c>
      <c r="C203" s="202">
        <f t="shared" si="41"/>
        <v>1.8968397562653321E-2</v>
      </c>
      <c r="D203" s="202">
        <f t="shared" si="41"/>
        <v>1.8968397562653318E-2</v>
      </c>
      <c r="E203" s="202">
        <f t="shared" si="41"/>
        <v>1.8968397562653314E-2</v>
      </c>
      <c r="F203" s="202">
        <f t="shared" si="41"/>
        <v>1.8968397562653318E-2</v>
      </c>
      <c r="G203" s="202">
        <f t="shared" si="41"/>
        <v>1.8968397562653314E-2</v>
      </c>
      <c r="H203" s="202">
        <f t="shared" si="41"/>
        <v>1.8968397562653321E-2</v>
      </c>
      <c r="I203" s="202">
        <f t="shared" si="41"/>
        <v>1.8968397562653321E-2</v>
      </c>
      <c r="J203" s="202">
        <f t="shared" si="41"/>
        <v>1.8968397562653318E-2</v>
      </c>
      <c r="K203" s="202">
        <f t="shared" si="41"/>
        <v>1.8968397562653321E-2</v>
      </c>
      <c r="L203" s="202">
        <f t="shared" si="41"/>
        <v>1.8968397562653318E-2</v>
      </c>
      <c r="M203" s="202">
        <f t="shared" si="41"/>
        <v>1.8968397562653321E-2</v>
      </c>
      <c r="N203" s="202">
        <f t="shared" si="41"/>
        <v>1.8968397562653314E-2</v>
      </c>
      <c r="O203" s="202">
        <f t="shared" si="41"/>
        <v>1.8968397562653318E-2</v>
      </c>
      <c r="P203" s="202">
        <f t="shared" si="41"/>
        <v>1.8968397562653321E-2</v>
      </c>
      <c r="Q203" s="202">
        <f t="shared" si="41"/>
        <v>1.8968397562653321E-2</v>
      </c>
    </row>
    <row r="204" spans="1:17" x14ac:dyDescent="0.25">
      <c r="A204" s="76" t="s">
        <v>80</v>
      </c>
      <c r="B204" s="202">
        <f t="shared" ref="B204:Q204" si="42">IF(B$116=0,0,B$116/B$112)</f>
        <v>4.9764035577222964E-4</v>
      </c>
      <c r="C204" s="202">
        <f t="shared" si="42"/>
        <v>4.9764035577222975E-4</v>
      </c>
      <c r="D204" s="202">
        <f t="shared" si="42"/>
        <v>4.9764035577222964E-4</v>
      </c>
      <c r="E204" s="202">
        <f t="shared" si="42"/>
        <v>4.9764035577222964E-4</v>
      </c>
      <c r="F204" s="202">
        <f t="shared" si="42"/>
        <v>4.9764035577222964E-4</v>
      </c>
      <c r="G204" s="202">
        <f t="shared" si="42"/>
        <v>4.9764035577222964E-4</v>
      </c>
      <c r="H204" s="202">
        <f t="shared" si="42"/>
        <v>4.9764035577222964E-4</v>
      </c>
      <c r="I204" s="202">
        <f t="shared" si="42"/>
        <v>4.9764035577222975E-4</v>
      </c>
      <c r="J204" s="202">
        <f t="shared" si="42"/>
        <v>4.9764035577222964E-4</v>
      </c>
      <c r="K204" s="202">
        <f t="shared" si="42"/>
        <v>4.9764035577222975E-4</v>
      </c>
      <c r="L204" s="202">
        <f t="shared" si="42"/>
        <v>4.9764035577222964E-4</v>
      </c>
      <c r="M204" s="202">
        <f t="shared" si="42"/>
        <v>4.9764035577222975E-4</v>
      </c>
      <c r="N204" s="202">
        <f t="shared" si="42"/>
        <v>4.9764035577222964E-4</v>
      </c>
      <c r="O204" s="202">
        <f t="shared" si="42"/>
        <v>4.9764035577222975E-4</v>
      </c>
      <c r="P204" s="202">
        <f t="shared" si="42"/>
        <v>4.9764035577222975E-4</v>
      </c>
      <c r="Q204" s="202">
        <f t="shared" si="42"/>
        <v>4.9764035577222975E-4</v>
      </c>
    </row>
    <row r="205" spans="1:17" x14ac:dyDescent="0.25">
      <c r="A205" s="129" t="s">
        <v>79</v>
      </c>
      <c r="B205" s="201">
        <f t="shared" ref="B205:Q205" si="43">IF(B$117=0,0,B$117/B$112)</f>
        <v>9.9528071154445928E-4</v>
      </c>
      <c r="C205" s="201">
        <f t="shared" si="43"/>
        <v>9.952807115444595E-4</v>
      </c>
      <c r="D205" s="201">
        <f t="shared" si="43"/>
        <v>9.9528071154445907E-4</v>
      </c>
      <c r="E205" s="201">
        <f t="shared" si="43"/>
        <v>9.952807115444595E-4</v>
      </c>
      <c r="F205" s="201">
        <f t="shared" si="43"/>
        <v>9.9528071154445928E-4</v>
      </c>
      <c r="G205" s="201">
        <f t="shared" si="43"/>
        <v>9.9528071154445928E-4</v>
      </c>
      <c r="H205" s="201">
        <f t="shared" si="43"/>
        <v>9.9528071154445928E-4</v>
      </c>
      <c r="I205" s="201">
        <f t="shared" si="43"/>
        <v>9.9528071154445928E-4</v>
      </c>
      <c r="J205" s="201">
        <f t="shared" si="43"/>
        <v>9.9528071154445928E-4</v>
      </c>
      <c r="K205" s="201">
        <f t="shared" si="43"/>
        <v>9.9528071154445928E-4</v>
      </c>
      <c r="L205" s="201">
        <f t="shared" si="43"/>
        <v>9.9528071154445928E-4</v>
      </c>
      <c r="M205" s="201">
        <f t="shared" si="43"/>
        <v>9.9528071154445928E-4</v>
      </c>
      <c r="N205" s="201">
        <f t="shared" si="43"/>
        <v>9.9528071154445928E-4</v>
      </c>
      <c r="O205" s="201">
        <f t="shared" si="43"/>
        <v>9.952807115444595E-4</v>
      </c>
      <c r="P205" s="201">
        <f t="shared" si="43"/>
        <v>9.9528071154445972E-4</v>
      </c>
      <c r="Q205" s="201">
        <f t="shared" si="43"/>
        <v>9.952807115444595E-4</v>
      </c>
    </row>
    <row r="206" spans="1:17" x14ac:dyDescent="0.25">
      <c r="A206" s="127" t="s">
        <v>146</v>
      </c>
      <c r="B206" s="200">
        <f t="shared" ref="B206:Q206" si="44">IF(B$122=0,0,B$122/B$112)</f>
        <v>0.56170125496992784</v>
      </c>
      <c r="C206" s="200">
        <f t="shared" si="44"/>
        <v>0.56170125496992795</v>
      </c>
      <c r="D206" s="200">
        <f t="shared" si="44"/>
        <v>0.56170125496992784</v>
      </c>
      <c r="E206" s="200">
        <f t="shared" si="44"/>
        <v>0.56170125496992784</v>
      </c>
      <c r="F206" s="200">
        <f t="shared" si="44"/>
        <v>0.56170125496992784</v>
      </c>
      <c r="G206" s="200">
        <f t="shared" si="44"/>
        <v>0.56170125496992773</v>
      </c>
      <c r="H206" s="200">
        <f t="shared" si="44"/>
        <v>0.56170125496992784</v>
      </c>
      <c r="I206" s="200">
        <f t="shared" si="44"/>
        <v>0.56170125496992795</v>
      </c>
      <c r="J206" s="200">
        <f t="shared" si="44"/>
        <v>0.56170125496992773</v>
      </c>
      <c r="K206" s="200">
        <f t="shared" si="44"/>
        <v>0.56170125496992784</v>
      </c>
      <c r="L206" s="200">
        <f t="shared" si="44"/>
        <v>0.56170125496992784</v>
      </c>
      <c r="M206" s="200">
        <f t="shared" si="44"/>
        <v>0.56170125496992795</v>
      </c>
      <c r="N206" s="200">
        <f t="shared" si="44"/>
        <v>0.56170125496992784</v>
      </c>
      <c r="O206" s="200">
        <f t="shared" si="44"/>
        <v>0.56170125496992784</v>
      </c>
      <c r="P206" s="200">
        <f t="shared" si="44"/>
        <v>0.56170125496992795</v>
      </c>
      <c r="Q206" s="200">
        <f t="shared" si="44"/>
        <v>0.56170125496992795</v>
      </c>
    </row>
    <row r="207" spans="1:17" x14ac:dyDescent="0.25">
      <c r="A207" s="142" t="s">
        <v>159</v>
      </c>
      <c r="B207" s="199">
        <f t="shared" ref="B207:Q207" si="45">IF(B$123=0,0,B$123/B$112)</f>
        <v>0.11234025099398555</v>
      </c>
      <c r="C207" s="199">
        <f t="shared" si="45"/>
        <v>0.11234025099398554</v>
      </c>
      <c r="D207" s="199">
        <f t="shared" si="45"/>
        <v>0.11234025099398549</v>
      </c>
      <c r="E207" s="199">
        <f t="shared" si="45"/>
        <v>0.11234025099398552</v>
      </c>
      <c r="F207" s="199">
        <f t="shared" si="45"/>
        <v>0.11234025099398554</v>
      </c>
      <c r="G207" s="199">
        <f t="shared" si="45"/>
        <v>0.11234025099398548</v>
      </c>
      <c r="H207" s="199">
        <f t="shared" si="45"/>
        <v>0.11234025099398555</v>
      </c>
      <c r="I207" s="199">
        <f t="shared" si="45"/>
        <v>0.11234025099398559</v>
      </c>
      <c r="J207" s="199">
        <f t="shared" si="45"/>
        <v>0.11234025099398555</v>
      </c>
      <c r="K207" s="199">
        <f t="shared" si="45"/>
        <v>0.11234025099398556</v>
      </c>
      <c r="L207" s="199">
        <f t="shared" si="45"/>
        <v>0.11234025099398552</v>
      </c>
      <c r="M207" s="199">
        <f t="shared" si="45"/>
        <v>0.11234025099398558</v>
      </c>
      <c r="N207" s="199">
        <f t="shared" si="45"/>
        <v>0.11234025099398549</v>
      </c>
      <c r="O207" s="199">
        <f t="shared" si="45"/>
        <v>0.11234025099398551</v>
      </c>
      <c r="P207" s="199">
        <f t="shared" si="45"/>
        <v>0.11234025099398555</v>
      </c>
      <c r="Q207" s="199">
        <f t="shared" si="45"/>
        <v>0.11234025099398556</v>
      </c>
    </row>
    <row r="208" spans="1:17" x14ac:dyDescent="0.25">
      <c r="A208" s="142" t="s">
        <v>158</v>
      </c>
      <c r="B208" s="199">
        <f t="shared" ref="B208:Q208" si="46">IF(B$129=0,0,B$129/B$112)</f>
        <v>0.44936100397594225</v>
      </c>
      <c r="C208" s="199">
        <f t="shared" si="46"/>
        <v>0.44936100397594242</v>
      </c>
      <c r="D208" s="199">
        <f t="shared" si="46"/>
        <v>0.44936100397594231</v>
      </c>
      <c r="E208" s="199">
        <f t="shared" si="46"/>
        <v>0.44936100397594231</v>
      </c>
      <c r="F208" s="199">
        <f t="shared" si="46"/>
        <v>0.44936100397594231</v>
      </c>
      <c r="G208" s="199">
        <f t="shared" si="46"/>
        <v>0.44936100397594225</v>
      </c>
      <c r="H208" s="199">
        <f t="shared" si="46"/>
        <v>0.44936100397594231</v>
      </c>
      <c r="I208" s="199">
        <f t="shared" si="46"/>
        <v>0.44936100397594236</v>
      </c>
      <c r="J208" s="199">
        <f t="shared" si="46"/>
        <v>0.4493610039759422</v>
      </c>
      <c r="K208" s="199">
        <f t="shared" si="46"/>
        <v>0.44936100397594231</v>
      </c>
      <c r="L208" s="199">
        <f t="shared" si="46"/>
        <v>0.44936100397594236</v>
      </c>
      <c r="M208" s="199">
        <f t="shared" si="46"/>
        <v>0.44936100397594236</v>
      </c>
      <c r="N208" s="199">
        <f t="shared" si="46"/>
        <v>0.44936100397594231</v>
      </c>
      <c r="O208" s="199">
        <f t="shared" si="46"/>
        <v>0.44936100397594231</v>
      </c>
      <c r="P208" s="199">
        <f t="shared" si="46"/>
        <v>0.44936100397594242</v>
      </c>
      <c r="Q208" s="199">
        <f t="shared" si="46"/>
        <v>0.44936100397594236</v>
      </c>
    </row>
    <row r="209" spans="1:17" x14ac:dyDescent="0.25">
      <c r="A209" s="127" t="s">
        <v>145</v>
      </c>
      <c r="B209" s="200">
        <f t="shared" ref="B209:Q209" si="47">IF(B$130=0,0,B$130/B$112)</f>
        <v>0.26997363830374144</v>
      </c>
      <c r="C209" s="200">
        <f t="shared" si="47"/>
        <v>0.26997363830374155</v>
      </c>
      <c r="D209" s="200">
        <f t="shared" si="47"/>
        <v>0.26997363830374149</v>
      </c>
      <c r="E209" s="200">
        <f t="shared" si="47"/>
        <v>0.26997363830374149</v>
      </c>
      <c r="F209" s="200">
        <f t="shared" si="47"/>
        <v>0.26997363830374144</v>
      </c>
      <c r="G209" s="200">
        <f t="shared" si="47"/>
        <v>0.26997363830374144</v>
      </c>
      <c r="H209" s="200">
        <f t="shared" si="47"/>
        <v>0.26997363830374155</v>
      </c>
      <c r="I209" s="200">
        <f t="shared" si="47"/>
        <v>0.26997363830374155</v>
      </c>
      <c r="J209" s="200">
        <f t="shared" si="47"/>
        <v>0.26997363830374149</v>
      </c>
      <c r="K209" s="200">
        <f t="shared" si="47"/>
        <v>0.26997363830374155</v>
      </c>
      <c r="L209" s="200">
        <f t="shared" si="47"/>
        <v>0.26997363830374149</v>
      </c>
      <c r="M209" s="200">
        <f t="shared" si="47"/>
        <v>0.19551477206307499</v>
      </c>
      <c r="N209" s="200">
        <f t="shared" si="47"/>
        <v>0.26997363830374149</v>
      </c>
      <c r="O209" s="200">
        <f t="shared" si="47"/>
        <v>0.20576194780586787</v>
      </c>
      <c r="P209" s="200">
        <f t="shared" si="47"/>
        <v>0.26997363830374155</v>
      </c>
      <c r="Q209" s="200">
        <f t="shared" si="47"/>
        <v>0.26997363830374155</v>
      </c>
    </row>
    <row r="210" spans="1:17" x14ac:dyDescent="0.25">
      <c r="A210" s="142" t="s">
        <v>157</v>
      </c>
      <c r="B210" s="199">
        <f t="shared" ref="B210:Q210" si="48">IF(B$131=0,0,B$131/B$112)</f>
        <v>7.6815833930434757E-2</v>
      </c>
      <c r="C210" s="199">
        <f t="shared" si="48"/>
        <v>5.4118777595166728E-2</v>
      </c>
      <c r="D210" s="199">
        <f t="shared" si="48"/>
        <v>5.3994727660748282E-2</v>
      </c>
      <c r="E210" s="199">
        <f t="shared" si="48"/>
        <v>5.3994727660748296E-2</v>
      </c>
      <c r="F210" s="199">
        <f t="shared" si="48"/>
        <v>6.5464145810367372E-2</v>
      </c>
      <c r="G210" s="199">
        <f t="shared" si="48"/>
        <v>5.9978205085126746E-2</v>
      </c>
      <c r="H210" s="199">
        <f t="shared" si="48"/>
        <v>6.6108626626801573E-2</v>
      </c>
      <c r="I210" s="199">
        <f t="shared" si="48"/>
        <v>9.298032248064092E-2</v>
      </c>
      <c r="J210" s="199">
        <f t="shared" si="48"/>
        <v>7.0998113661073184E-2</v>
      </c>
      <c r="K210" s="199">
        <f t="shared" si="48"/>
        <v>0.11893157289457787</v>
      </c>
      <c r="L210" s="199">
        <f t="shared" si="48"/>
        <v>9.0709122718650004E-2</v>
      </c>
      <c r="M210" s="199">
        <f t="shared" si="48"/>
        <v>3.9102954412614986E-2</v>
      </c>
      <c r="N210" s="199">
        <f t="shared" si="48"/>
        <v>9.4330167201068613E-2</v>
      </c>
      <c r="O210" s="199">
        <f t="shared" si="48"/>
        <v>4.1152389561173577E-2</v>
      </c>
      <c r="P210" s="199">
        <f t="shared" si="48"/>
        <v>9.1424412480933109E-2</v>
      </c>
      <c r="Q210" s="199">
        <f t="shared" si="48"/>
        <v>0.10306041323952157</v>
      </c>
    </row>
    <row r="211" spans="1:17" x14ac:dyDescent="0.25">
      <c r="A211" s="142" t="s">
        <v>156</v>
      </c>
      <c r="B211" s="199">
        <f t="shared" ref="B211:Q211" si="49">IF(B$136=0,0,B$136/B$112)</f>
        <v>0.19315780437330671</v>
      </c>
      <c r="C211" s="199">
        <f t="shared" si="49"/>
        <v>0.21585486070857479</v>
      </c>
      <c r="D211" s="199">
        <f t="shared" si="49"/>
        <v>0.21597891064299321</v>
      </c>
      <c r="E211" s="199">
        <f t="shared" si="49"/>
        <v>0.21597891064299318</v>
      </c>
      <c r="F211" s="199">
        <f t="shared" si="49"/>
        <v>0.20450949249337408</v>
      </c>
      <c r="G211" s="199">
        <f t="shared" si="49"/>
        <v>0.20999543321861472</v>
      </c>
      <c r="H211" s="199">
        <f t="shared" si="49"/>
        <v>0.20386501167693996</v>
      </c>
      <c r="I211" s="199">
        <f t="shared" si="49"/>
        <v>0.1769933158231006</v>
      </c>
      <c r="J211" s="199">
        <f t="shared" si="49"/>
        <v>0.19897552464266829</v>
      </c>
      <c r="K211" s="199">
        <f t="shared" si="49"/>
        <v>0.15104206540916368</v>
      </c>
      <c r="L211" s="199">
        <f t="shared" si="49"/>
        <v>0.17926451558509149</v>
      </c>
      <c r="M211" s="199">
        <f t="shared" si="49"/>
        <v>0.15641181765046</v>
      </c>
      <c r="N211" s="199">
        <f t="shared" si="49"/>
        <v>0.17564347110267289</v>
      </c>
      <c r="O211" s="199">
        <f t="shared" si="49"/>
        <v>0.16460955824469431</v>
      </c>
      <c r="P211" s="199">
        <f t="shared" si="49"/>
        <v>0.17854922582280841</v>
      </c>
      <c r="Q211" s="199">
        <f t="shared" si="49"/>
        <v>0.16691322506421996</v>
      </c>
    </row>
    <row r="212" spans="1:17" x14ac:dyDescent="0.25">
      <c r="A212" s="127" t="s">
        <v>144</v>
      </c>
      <c r="B212" s="200">
        <f t="shared" ref="B212:Q212" si="50">IF(B$137=0,0,B$137/B$112)</f>
        <v>0.14562669148106303</v>
      </c>
      <c r="C212" s="200">
        <f t="shared" si="50"/>
        <v>0.14562669148106308</v>
      </c>
      <c r="D212" s="200">
        <f t="shared" si="50"/>
        <v>0.14562669148106311</v>
      </c>
      <c r="E212" s="200">
        <f t="shared" si="50"/>
        <v>0.145626691481063</v>
      </c>
      <c r="F212" s="200">
        <f t="shared" si="50"/>
        <v>0.14562669148106308</v>
      </c>
      <c r="G212" s="200">
        <f t="shared" si="50"/>
        <v>0.14562669148106311</v>
      </c>
      <c r="H212" s="200">
        <f t="shared" si="50"/>
        <v>0.14562669148106311</v>
      </c>
      <c r="I212" s="200">
        <f t="shared" si="50"/>
        <v>0.14562669148106286</v>
      </c>
      <c r="J212" s="200">
        <f t="shared" si="50"/>
        <v>0.14562669148106305</v>
      </c>
      <c r="K212" s="200">
        <f t="shared" si="50"/>
        <v>0.14562669148106311</v>
      </c>
      <c r="L212" s="200">
        <f t="shared" si="50"/>
        <v>0.14562669148106294</v>
      </c>
      <c r="M212" s="200">
        <f t="shared" si="50"/>
        <v>0.22008555772172936</v>
      </c>
      <c r="N212" s="200">
        <f t="shared" si="50"/>
        <v>0.14562669148106297</v>
      </c>
      <c r="O212" s="200">
        <f t="shared" si="50"/>
        <v>0.20983838197893664</v>
      </c>
      <c r="P212" s="200">
        <f t="shared" si="50"/>
        <v>0.145626691481063</v>
      </c>
      <c r="Q212" s="200">
        <f t="shared" si="50"/>
        <v>0.14562669148106311</v>
      </c>
    </row>
    <row r="213" spans="1:17" x14ac:dyDescent="0.25">
      <c r="A213" s="142" t="s">
        <v>155</v>
      </c>
      <c r="B213" s="199">
        <f t="shared" ref="B213:Q213" si="51">IF(B$138=0,0,B$138/B$112)</f>
        <v>3.8808082718211213E-2</v>
      </c>
      <c r="C213" s="199">
        <f t="shared" si="51"/>
        <v>3.7330313629333658E-2</v>
      </c>
      <c r="D213" s="199">
        <f t="shared" si="51"/>
        <v>3.3594264476174543E-2</v>
      </c>
      <c r="E213" s="199">
        <f t="shared" si="51"/>
        <v>1.8779361728656612E-2</v>
      </c>
      <c r="F213" s="199">
        <f t="shared" si="51"/>
        <v>3.8070895791483116E-2</v>
      </c>
      <c r="G213" s="199">
        <f t="shared" si="51"/>
        <v>3.77417824143082E-2</v>
      </c>
      <c r="H213" s="199">
        <f t="shared" si="51"/>
        <v>3.8247441256638849E-2</v>
      </c>
      <c r="I213" s="199">
        <f t="shared" si="51"/>
        <v>3.9933389398084787E-2</v>
      </c>
      <c r="J213" s="199">
        <f t="shared" si="51"/>
        <v>3.8594408508473142E-2</v>
      </c>
      <c r="K213" s="199">
        <f t="shared" si="51"/>
        <v>4.1542140364937787E-2</v>
      </c>
      <c r="L213" s="199">
        <f t="shared" si="51"/>
        <v>3.9905465528606854E-2</v>
      </c>
      <c r="M213" s="199">
        <f t="shared" si="51"/>
        <v>2.8769090710334178E-3</v>
      </c>
      <c r="N213" s="199">
        <f t="shared" si="51"/>
        <v>4.1051190422113519E-2</v>
      </c>
      <c r="O213" s="199">
        <f t="shared" si="51"/>
        <v>1.338022409071222E-2</v>
      </c>
      <c r="P213" s="199">
        <f t="shared" si="51"/>
        <v>4.1263131947920098E-2</v>
      </c>
      <c r="Q213" s="199">
        <f t="shared" si="51"/>
        <v>4.1832413577695765E-2</v>
      </c>
    </row>
    <row r="214" spans="1:17" x14ac:dyDescent="0.25">
      <c r="A214" s="142" t="s">
        <v>154</v>
      </c>
      <c r="B214" s="199">
        <f t="shared" ref="B214:Q214" si="52">IF(B$142=0,0,B$142/B$112)</f>
        <v>9.4525470593500971E-2</v>
      </c>
      <c r="C214" s="199">
        <f t="shared" si="52"/>
        <v>9.4525470593500999E-2</v>
      </c>
      <c r="D214" s="199">
        <f t="shared" si="52"/>
        <v>9.4525470593500971E-2</v>
      </c>
      <c r="E214" s="199">
        <f t="shared" si="52"/>
        <v>9.4525470593500971E-2</v>
      </c>
      <c r="F214" s="199">
        <f t="shared" si="52"/>
        <v>9.4525470593500971E-2</v>
      </c>
      <c r="G214" s="199">
        <f t="shared" si="52"/>
        <v>9.4525470593500957E-2</v>
      </c>
      <c r="H214" s="199">
        <f t="shared" si="52"/>
        <v>9.4525470593500971E-2</v>
      </c>
      <c r="I214" s="199">
        <f t="shared" si="52"/>
        <v>9.4525470593500985E-2</v>
      </c>
      <c r="J214" s="199">
        <f t="shared" si="52"/>
        <v>9.4525470593500943E-2</v>
      </c>
      <c r="K214" s="199">
        <f t="shared" si="52"/>
        <v>9.4525470593500971E-2</v>
      </c>
      <c r="L214" s="199">
        <f t="shared" si="52"/>
        <v>9.4525470593500957E-2</v>
      </c>
      <c r="M214" s="199">
        <f t="shared" si="52"/>
        <v>9.4525470593500957E-2</v>
      </c>
      <c r="N214" s="199">
        <f t="shared" si="52"/>
        <v>9.4525470593500957E-2</v>
      </c>
      <c r="O214" s="199">
        <f t="shared" si="52"/>
        <v>9.4525470593500971E-2</v>
      </c>
      <c r="P214" s="199">
        <f t="shared" si="52"/>
        <v>9.4525470593500985E-2</v>
      </c>
      <c r="Q214" s="199">
        <f t="shared" si="52"/>
        <v>9.4525470593500971E-2</v>
      </c>
    </row>
    <row r="215" spans="1:17" x14ac:dyDescent="0.25">
      <c r="A215" s="140" t="s">
        <v>153</v>
      </c>
      <c r="B215" s="198">
        <f t="shared" ref="B215:Q215" si="53">IF(B$153=0,0,B$153/B$112)</f>
        <v>1.2293138169350825E-2</v>
      </c>
      <c r="C215" s="198">
        <f t="shared" si="53"/>
        <v>1.3770907258228431E-2</v>
      </c>
      <c r="D215" s="198">
        <f t="shared" si="53"/>
        <v>1.7506956411387598E-2</v>
      </c>
      <c r="E215" s="198">
        <f t="shared" si="53"/>
        <v>3.2321859158905411E-2</v>
      </c>
      <c r="F215" s="198">
        <f t="shared" si="53"/>
        <v>1.3030325096078989E-2</v>
      </c>
      <c r="G215" s="198">
        <f t="shared" si="53"/>
        <v>1.3359438473253956E-2</v>
      </c>
      <c r="H215" s="198">
        <f t="shared" si="53"/>
        <v>1.2853779630923295E-2</v>
      </c>
      <c r="I215" s="198">
        <f t="shared" si="53"/>
        <v>1.1167831489477085E-2</v>
      </c>
      <c r="J215" s="198">
        <f t="shared" si="53"/>
        <v>1.2506812379088969E-2</v>
      </c>
      <c r="K215" s="198">
        <f t="shared" si="53"/>
        <v>9.5590805226243442E-3</v>
      </c>
      <c r="L215" s="198">
        <f t="shared" si="53"/>
        <v>1.1195755358955123E-2</v>
      </c>
      <c r="M215" s="198">
        <f t="shared" si="53"/>
        <v>0.12268317805719497</v>
      </c>
      <c r="N215" s="198">
        <f t="shared" si="53"/>
        <v>1.0050030465448487E-2</v>
      </c>
      <c r="O215" s="198">
        <f t="shared" si="53"/>
        <v>0.10193268729472345</v>
      </c>
      <c r="P215" s="198">
        <f t="shared" si="53"/>
        <v>9.8380889396419147E-3</v>
      </c>
      <c r="Q215" s="198">
        <f t="shared" si="53"/>
        <v>9.268807309866376E-3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1377.3271371958538</v>
      </c>
      <c r="C229" s="133">
        <f t="shared" si="55"/>
        <v>1360.4170148793462</v>
      </c>
      <c r="D229" s="133">
        <f t="shared" si="55"/>
        <v>1380.3024415297079</v>
      </c>
      <c r="E229" s="133">
        <f t="shared" si="55"/>
        <v>1392.6869385350014</v>
      </c>
      <c r="F229" s="133">
        <f t="shared" si="55"/>
        <v>1375.034181276915</v>
      </c>
      <c r="G229" s="133">
        <f t="shared" si="55"/>
        <v>1370.823687956618</v>
      </c>
      <c r="H229" s="133">
        <f t="shared" si="55"/>
        <v>1277.6481172803421</v>
      </c>
      <c r="I229" s="133">
        <f t="shared" si="55"/>
        <v>1430.8624798032806</v>
      </c>
      <c r="J229" s="133">
        <f t="shared" si="55"/>
        <v>1486.8379064372839</v>
      </c>
      <c r="K229" s="133">
        <f t="shared" si="55"/>
        <v>941.61990414754825</v>
      </c>
      <c r="L229" s="133">
        <f t="shared" si="55"/>
        <v>1113.724194803734</v>
      </c>
      <c r="M229" s="133">
        <f t="shared" si="55"/>
        <v>1342.7681581797567</v>
      </c>
      <c r="N229" s="133">
        <f t="shared" si="55"/>
        <v>1226.6873862036366</v>
      </c>
      <c r="O229" s="133">
        <f t="shared" si="55"/>
        <v>1543.1038595666862</v>
      </c>
      <c r="P229" s="133">
        <f t="shared" si="55"/>
        <v>905.97974130471289</v>
      </c>
      <c r="Q229" s="133">
        <f t="shared" si="55"/>
        <v>998.60303747866726</v>
      </c>
    </row>
    <row r="230" spans="1:17" x14ac:dyDescent="0.25">
      <c r="A230" s="132" t="s">
        <v>83</v>
      </c>
      <c r="B230" s="131">
        <f>IF(B$34=0,0,B$34/NFM!B$13*1000)</f>
        <v>1.5693068324413562</v>
      </c>
      <c r="C230" s="131">
        <f>IF(C$34=0,0,C$34/NFM!C$13*1000)</f>
        <v>1.5500396810347983</v>
      </c>
      <c r="D230" s="131">
        <f>IF(D$34=0,0,D$34/NFM!D$13*1000)</f>
        <v>1.5726968516267881</v>
      </c>
      <c r="E230" s="131">
        <f>IF(E$34=0,0,E$34/NFM!E$13*1000)</f>
        <v>1.5868075703092974</v>
      </c>
      <c r="F230" s="131">
        <f>IF(F$34=0,0,F$34/NFM!F$13*1000)</f>
        <v>1.5666942712764005</v>
      </c>
      <c r="G230" s="131">
        <f>IF(G$34=0,0,G$34/NFM!G$13*1000)</f>
        <v>1.5618968954336923</v>
      </c>
      <c r="H230" s="131">
        <f>IF(H$34=0,0,H$34/NFM!H$13*1000)</f>
        <v>1.455733983420938</v>
      </c>
      <c r="I230" s="131">
        <f>IF(I$34=0,0,I$34/NFM!I$13*1000)</f>
        <v>1.6303042357902584</v>
      </c>
      <c r="J230" s="131">
        <f>IF(J$34=0,0,J$34/NFM!J$13*1000)</f>
        <v>1.6940818359647551</v>
      </c>
      <c r="K230" s="131">
        <f>IF(K$34=0,0,K$34/NFM!K$13*1000)</f>
        <v>1.0728682454845129</v>
      </c>
      <c r="L230" s="131">
        <f>IF(L$34=0,0,L$34/NFM!L$13*1000)</f>
        <v>1.2689614116796546</v>
      </c>
      <c r="M230" s="131">
        <f>IF(M$34=0,0,M$34/NFM!M$13*1000)</f>
        <v>1.5299308262424411</v>
      </c>
      <c r="N230" s="131">
        <f>IF(N$34=0,0,N$34/NFM!N$13*1000)</f>
        <v>1.3976700556109474</v>
      </c>
      <c r="O230" s="131">
        <f>IF(O$34=0,0,O$34/NFM!O$13*1000)</f>
        <v>1.7581904578710701</v>
      </c>
      <c r="P230" s="131">
        <f>IF(P$34=0,0,P$34/NFM!P$13*1000)</f>
        <v>1.0322603539036832</v>
      </c>
      <c r="Q230" s="131">
        <f>IF(Q$34=0,0,Q$34/NFM!Q$13*1000)</f>
        <v>1.1377940122507899</v>
      </c>
    </row>
    <row r="231" spans="1:17" x14ac:dyDescent="0.25">
      <c r="A231" s="76" t="s">
        <v>82</v>
      </c>
      <c r="B231" s="130">
        <f>IF(B$35=0,0,B$35/NFM!B$13*1000)</f>
        <v>0.72865589225921679</v>
      </c>
      <c r="C231" s="130">
        <f>IF(C$35=0,0,C$35/NFM!C$13*1000)</f>
        <v>0.71970982568433362</v>
      </c>
      <c r="D231" s="130">
        <f>IF(D$35=0,0,D$35/NFM!D$13*1000)</f>
        <v>0.73022993590910878</v>
      </c>
      <c r="E231" s="130">
        <f>IF(E$35=0,0,E$35/NFM!E$13*1000)</f>
        <v>0.73678178294085017</v>
      </c>
      <c r="F231" s="130">
        <f>IF(F$35=0,0,F$35/NFM!F$13*1000)</f>
        <v>0.72744283561065071</v>
      </c>
      <c r="G231" s="130">
        <f>IF(G$35=0,0,G$35/NFM!G$13*1000)</f>
        <v>0.72521533229332102</v>
      </c>
      <c r="H231" s="130">
        <f>IF(H$35=0,0,H$35/NFM!H$13*1000)</f>
        <v>0.67592208397607012</v>
      </c>
      <c r="I231" s="130">
        <f>IF(I$35=0,0,I$35/NFM!I$13*1000)</f>
        <v>0.75697802560107241</v>
      </c>
      <c r="J231" s="130">
        <f>IF(J$35=0,0,J$35/NFM!J$13*1000)</f>
        <v>0.78659105168406174</v>
      </c>
      <c r="K231" s="130">
        <f>IF(K$35=0,0,K$35/NFM!K$13*1000)</f>
        <v>0.4981510005114384</v>
      </c>
      <c r="L231" s="130">
        <f>IF(L$35=0,0,L$35/NFM!L$13*1000)</f>
        <v>0.58920039762492193</v>
      </c>
      <c r="M231" s="130">
        <f>IF(M$35=0,0,M$35/NFM!M$13*1000)</f>
        <v>0.71037294189071543</v>
      </c>
      <c r="N231" s="130">
        <f>IF(N$35=0,0,N$35/NFM!N$13*1000)</f>
        <v>0.64896201329273273</v>
      </c>
      <c r="O231" s="130">
        <f>IF(O$35=0,0,O$35/NFM!O$13*1000)</f>
        <v>0.81635777679541788</v>
      </c>
      <c r="P231" s="130">
        <f>IF(P$35=0,0,P$35/NFM!P$13*1000)</f>
        <v>0.47929606477744729</v>
      </c>
      <c r="Q231" s="130">
        <f>IF(Q$35=0,0,Q$35/NFM!Q$13*1000)</f>
        <v>0.52829713989967897</v>
      </c>
    </row>
    <row r="232" spans="1:17" x14ac:dyDescent="0.25">
      <c r="A232" s="76" t="s">
        <v>81</v>
      </c>
      <c r="B232" s="130">
        <f>IF(B$36=0,0,B$36/NFM!B$13*1000)</f>
        <v>21.405510817786379</v>
      </c>
      <c r="C232" s="130">
        <f>IF(C$36=0,0,C$36/NFM!C$13*1000)</f>
        <v>21.142704839162423</v>
      </c>
      <c r="D232" s="130">
        <f>IF(D$36=0,0,D$36/NFM!D$13*1000)</f>
        <v>21.451751037255359</v>
      </c>
      <c r="E232" s="130">
        <f>IF(E$36=0,0,E$36/NFM!E$13*1000)</f>
        <v>21.644222729317836</v>
      </c>
      <c r="F232" s="130">
        <f>IF(F$36=0,0,F$36/NFM!F$13*1000)</f>
        <v>21.369875207768935</v>
      </c>
      <c r="G232" s="130">
        <f>IF(G$36=0,0,G$36/NFM!G$13*1000)</f>
        <v>21.304438494963488</v>
      </c>
      <c r="H232" s="130">
        <f>IF(H$36=0,0,H$36/NFM!H$13*1000)</f>
        <v>19.856365170767582</v>
      </c>
      <c r="I232" s="130">
        <f>IF(I$36=0,0,I$36/NFM!I$13*1000)</f>
        <v>22.237521837078614</v>
      </c>
      <c r="J232" s="130">
        <f>IF(J$36=0,0,J$36/NFM!J$13*1000)</f>
        <v>23.107455034491526</v>
      </c>
      <c r="K232" s="130">
        <f>IF(K$36=0,0,K$36/NFM!K$13*1000)</f>
        <v>14.634036097995784</v>
      </c>
      <c r="L232" s="130">
        <f>IF(L$36=0,0,L$36/NFM!L$13*1000)</f>
        <v>17.308767580400737</v>
      </c>
      <c r="M232" s="130">
        <f>IF(M$36=0,0,M$36/NFM!M$13*1000)</f>
        <v>20.868417937523521</v>
      </c>
      <c r="N232" s="130">
        <f>IF(N$36=0,0,N$36/NFM!N$13*1000)</f>
        <v>19.064367067422573</v>
      </c>
      <c r="O232" s="130">
        <f>IF(O$36=0,0,O$36/NFM!O$13*1000)</f>
        <v>23.981903403262194</v>
      </c>
      <c r="P232" s="130">
        <f>IF(P$36=0,0,P$36/NFM!P$13*1000)</f>
        <v>14.0801401711115</v>
      </c>
      <c r="Q232" s="130">
        <f>IF(Q$36=0,0,Q$36/NFM!Q$13*1000)</f>
        <v>15.519630408897095</v>
      </c>
    </row>
    <row r="233" spans="1:17" x14ac:dyDescent="0.25">
      <c r="A233" s="76" t="s">
        <v>80</v>
      </c>
      <c r="B233" s="130">
        <f>IF(B$37=0,0,B$37/NFM!B$13*1000)</f>
        <v>0.52310227748045213</v>
      </c>
      <c r="C233" s="130">
        <f>IF(C$37=0,0,C$37/NFM!C$13*1000)</f>
        <v>0.51667989367826594</v>
      </c>
      <c r="D233" s="130">
        <f>IF(D$37=0,0,D$37/NFM!D$13*1000)</f>
        <v>0.52423228387559606</v>
      </c>
      <c r="E233" s="130">
        <f>IF(E$37=0,0,E$37/NFM!E$13*1000)</f>
        <v>0.52893585676976573</v>
      </c>
      <c r="F233" s="130">
        <f>IF(F$37=0,0,F$37/NFM!F$13*1000)</f>
        <v>0.52223142375880005</v>
      </c>
      <c r="G233" s="130">
        <f>IF(G$37=0,0,G$37/NFM!G$13*1000)</f>
        <v>0.52063229847789727</v>
      </c>
      <c r="H233" s="130">
        <f>IF(H$37=0,0,H$37/NFM!H$13*1000)</f>
        <v>0.48524466114031262</v>
      </c>
      <c r="I233" s="130">
        <f>IF(I$37=0,0,I$37/NFM!I$13*1000)</f>
        <v>0.54343474526341939</v>
      </c>
      <c r="J233" s="130">
        <f>IF(J$37=0,0,J$37/NFM!J$13*1000)</f>
        <v>0.5646939453215849</v>
      </c>
      <c r="K233" s="130">
        <f>IF(K$37=0,0,K$37/NFM!K$13*1000)</f>
        <v>0.35762274849483755</v>
      </c>
      <c r="L233" s="130">
        <f>IF(L$37=0,0,L$37/NFM!L$13*1000)</f>
        <v>0.42298713722655157</v>
      </c>
      <c r="M233" s="130">
        <f>IF(M$37=0,0,M$37/NFM!M$13*1000)</f>
        <v>0.50997694208081368</v>
      </c>
      <c r="N233" s="130">
        <f>IF(N$37=0,0,N$37/NFM!N$13*1000)</f>
        <v>0.46589001853698248</v>
      </c>
      <c r="O233" s="130">
        <f>IF(O$37=0,0,O$37/NFM!O$13*1000)</f>
        <v>0.58606348595702329</v>
      </c>
      <c r="P233" s="130">
        <f>IF(P$37=0,0,P$37/NFM!P$13*1000)</f>
        <v>0.34408678463456099</v>
      </c>
      <c r="Q233" s="130">
        <f>IF(Q$37=0,0,Q$37/NFM!Q$13*1000)</f>
        <v>0.37926467075026332</v>
      </c>
    </row>
    <row r="234" spans="1:17" x14ac:dyDescent="0.25">
      <c r="A234" s="129" t="s">
        <v>79</v>
      </c>
      <c r="B234" s="128">
        <f>IF(B$38=0,0,B$38/NFM!B$13*1000)</f>
        <v>1.0462045549609043</v>
      </c>
      <c r="C234" s="128">
        <f>IF(C$38=0,0,C$38/NFM!C$13*1000)</f>
        <v>1.0333597873565319</v>
      </c>
      <c r="D234" s="128">
        <f>IF(D$38=0,0,D$38/NFM!D$13*1000)</f>
        <v>1.0484645677511921</v>
      </c>
      <c r="E234" s="128">
        <f>IF(E$38=0,0,E$38/NFM!E$13*1000)</f>
        <v>1.0578717135395315</v>
      </c>
      <c r="F234" s="128">
        <f>IF(F$38=0,0,F$38/NFM!F$13*1000)</f>
        <v>1.0444628475176003</v>
      </c>
      <c r="G234" s="128">
        <f>IF(G$38=0,0,G$38/NFM!G$13*1000)</f>
        <v>1.0412645969557945</v>
      </c>
      <c r="H234" s="128">
        <f>IF(H$38=0,0,H$38/NFM!H$13*1000)</f>
        <v>0.97048932228062523</v>
      </c>
      <c r="I234" s="128">
        <f>IF(I$38=0,0,I$38/NFM!I$13*1000)</f>
        <v>1.0868694905268388</v>
      </c>
      <c r="J234" s="128">
        <f>IF(J$38=0,0,J$38/NFM!J$13*1000)</f>
        <v>1.1293878906431698</v>
      </c>
      <c r="K234" s="128">
        <f>IF(K$38=0,0,K$38/NFM!K$13*1000)</f>
        <v>0.71524549698967521</v>
      </c>
      <c r="L234" s="128">
        <f>IF(L$38=0,0,L$38/NFM!L$13*1000)</f>
        <v>0.84597427445310314</v>
      </c>
      <c r="M234" s="128">
        <f>IF(M$38=0,0,M$38/NFM!M$13*1000)</f>
        <v>1.0199538841616274</v>
      </c>
      <c r="N234" s="128">
        <f>IF(N$38=0,0,N$38/NFM!N$13*1000)</f>
        <v>0.93178003707396495</v>
      </c>
      <c r="O234" s="128">
        <f>IF(O$38=0,0,O$38/NFM!O$13*1000)</f>
        <v>1.1721269719140466</v>
      </c>
      <c r="P234" s="128">
        <f>IF(P$38=0,0,P$38/NFM!P$13*1000)</f>
        <v>0.68817356926912199</v>
      </c>
      <c r="Q234" s="128">
        <f>IF(Q$38=0,0,Q$38/NFM!Q$13*1000)</f>
        <v>0.75852934150052664</v>
      </c>
    </row>
    <row r="235" spans="1:17" x14ac:dyDescent="0.25">
      <c r="A235" s="127" t="s">
        <v>150</v>
      </c>
      <c r="B235" s="126">
        <f>IF(B$43=0,0,B$43/NFM!B$13*1000)</f>
        <v>1128.9658671941886</v>
      </c>
      <c r="C235" s="126">
        <f>IF(C$43=0,0,C$43/NFM!C$13*1000)</f>
        <v>1115.1049982765228</v>
      </c>
      <c r="D235" s="126">
        <f>IF(D$43=0,0,D$43/NFM!D$13*1000)</f>
        <v>1131.4046611064869</v>
      </c>
      <c r="E235" s="126">
        <f>IF(E$43=0,0,E$43/NFM!E$13*1000)</f>
        <v>1141.5559708598187</v>
      </c>
      <c r="F235" s="126">
        <f>IF(F$43=0,0,F$43/NFM!F$13*1000)</f>
        <v>1127.0863798178393</v>
      </c>
      <c r="G235" s="126">
        <f>IF(G$43=0,0,G$43/NFM!G$13*1000)</f>
        <v>1123.6351276684466</v>
      </c>
      <c r="H235" s="126">
        <f>IF(H$43=0,0,H$43/NFM!H$13*1000)</f>
        <v>1047.2610868839026</v>
      </c>
      <c r="I235" s="126">
        <f>IF(I$43=0,0,I$43/NFM!I$13*1000)</f>
        <v>1172.8476530532712</v>
      </c>
      <c r="J235" s="126">
        <f>IF(J$43=0,0,J$43/NFM!J$13*1000)</f>
        <v>1218.7295240807175</v>
      </c>
      <c r="K235" s="126">
        <f>IF(K$43=0,0,K$43/NFM!K$13*1000)</f>
        <v>771.8258814079262</v>
      </c>
      <c r="L235" s="126">
        <f>IF(L$43=0,0,L$43/NFM!L$13*1000)</f>
        <v>912.89612136855249</v>
      </c>
      <c r="M235" s="126">
        <f>IF(M$43=0,0,M$43/NFM!M$13*1000)</f>
        <v>1100.6386044396861</v>
      </c>
      <c r="N235" s="126">
        <f>IF(N$43=0,0,N$43/NFM!N$13*1000)</f>
        <v>1005.4896555375373</v>
      </c>
      <c r="O235" s="126">
        <f>IF(O$43=0,0,O$43/NFM!O$13*1000)</f>
        <v>1264.8495335198479</v>
      </c>
      <c r="P235" s="126">
        <f>IF(P$43=0,0,P$43/NFM!P$13*1000)</f>
        <v>742.61239518219008</v>
      </c>
      <c r="Q235" s="126">
        <f>IF(Q$43=0,0,Q$43/NFM!Q$13*1000)</f>
        <v>818.53374826052061</v>
      </c>
    </row>
    <row r="236" spans="1:17" x14ac:dyDescent="0.25">
      <c r="A236" s="127" t="s">
        <v>148</v>
      </c>
      <c r="B236" s="126">
        <f>IF(B$44=0,0,B$44/NFM!B$13*1000)</f>
        <v>137.67876429197426</v>
      </c>
      <c r="C236" s="126">
        <f>IF(C$44=0,0,C$44/NFM!C$13*1000)</f>
        <v>135.98841442396622</v>
      </c>
      <c r="D236" s="126">
        <f>IF(D$44=0,0,D$44/NFM!D$13*1000)</f>
        <v>137.97617818371791</v>
      </c>
      <c r="E236" s="126">
        <f>IF(E$44=0,0,E$44/NFM!E$13*1000)</f>
        <v>139.21414278778278</v>
      </c>
      <c r="F236" s="126">
        <f>IF(F$44=0,0,F$44/NFM!F$13*1000)</f>
        <v>137.44955851437066</v>
      </c>
      <c r="G236" s="126">
        <f>IF(G$44=0,0,G$44/NFM!G$13*1000)</f>
        <v>137.02867410590812</v>
      </c>
      <c r="H236" s="126">
        <f>IF(H$44=0,0,H$44/NFM!H$13*1000)</f>
        <v>127.71476669315889</v>
      </c>
      <c r="I236" s="126">
        <f>IF(I$44=0,0,I$44/NFM!I$13*1000)</f>
        <v>143.03020159186235</v>
      </c>
      <c r="J236" s="126">
        <f>IF(J$44=0,0,J$44/NFM!J$13*1000)</f>
        <v>148.6255517171607</v>
      </c>
      <c r="K236" s="126">
        <f>IF(K$44=0,0,K$44/NFM!K$13*1000)</f>
        <v>94.125107488771505</v>
      </c>
      <c r="L236" s="126">
        <f>IF(L$44=0,0,L$44/NFM!L$13*1000)</f>
        <v>111.32879528884789</v>
      </c>
      <c r="M236" s="126">
        <f>IF(M$44=0,0,M$44/NFM!M$13*1000)</f>
        <v>134.22422005362029</v>
      </c>
      <c r="N236" s="126">
        <f>IF(N$44=0,0,N$44/NFM!N$13*1000)</f>
        <v>122.6206896996997</v>
      </c>
      <c r="O236" s="126">
        <f>IF(O$44=0,0,O$44/NFM!O$13*1000)</f>
        <v>154.2499431121766</v>
      </c>
      <c r="P236" s="126">
        <f>IF(P$44=0,0,P$44/NFM!P$13*1000)</f>
        <v>90.562487217340262</v>
      </c>
      <c r="Q236" s="126">
        <f>IF(Q$44=0,0,Q$44/NFM!Q$13*1000)</f>
        <v>99.821188812258612</v>
      </c>
    </row>
    <row r="237" spans="1:17" x14ac:dyDescent="0.25">
      <c r="A237" s="72" t="s">
        <v>147</v>
      </c>
      <c r="B237" s="125">
        <f>IF(B$51=0,0,B$51/NFM!B$13*1000)</f>
        <v>85.409725334762626</v>
      </c>
      <c r="C237" s="125">
        <f>IF(C$51=0,0,C$51/NFM!C$13*1000)</f>
        <v>84.361108151940982</v>
      </c>
      <c r="D237" s="125">
        <f>IF(D$51=0,0,D$51/NFM!D$13*1000)</f>
        <v>85.594227563085212</v>
      </c>
      <c r="E237" s="125">
        <f>IF(E$51=0,0,E$51/NFM!E$13*1000)</f>
        <v>86.362205234522648</v>
      </c>
      <c r="F237" s="125">
        <f>IF(F$51=0,0,F$51/NFM!F$13*1000)</f>
        <v>85.267536358772489</v>
      </c>
      <c r="G237" s="125">
        <f>IF(G$51=0,0,G$51/NFM!G$13*1000)</f>
        <v>85.006438564139245</v>
      </c>
      <c r="H237" s="125">
        <f>IF(H$51=0,0,H$51/NFM!H$13*1000)</f>
        <v>79.228508481695172</v>
      </c>
      <c r="I237" s="125">
        <f>IF(I$51=0,0,I$51/NFM!I$13*1000)</f>
        <v>88.729516823886854</v>
      </c>
      <c r="J237" s="125">
        <f>IF(J$51=0,0,J$51/NFM!J$13*1000)</f>
        <v>92.200620881300523</v>
      </c>
      <c r="K237" s="125">
        <f>IF(K$51=0,0,K$51/NFM!K$13*1000)</f>
        <v>58.390991661374294</v>
      </c>
      <c r="L237" s="125">
        <f>IF(L$51=0,0,L$51/NFM!L$13*1000)</f>
        <v>69.063387344948666</v>
      </c>
      <c r="M237" s="125">
        <f>IF(M$51=0,0,M$51/NFM!M$13*1000)</f>
        <v>83.266681154551279</v>
      </c>
      <c r="N237" s="125">
        <f>IF(N$51=0,0,N$51/NFM!N$13*1000)</f>
        <v>76.068371774462591</v>
      </c>
      <c r="O237" s="125">
        <f>IF(O$51=0,0,O$51/NFM!O$13*1000)</f>
        <v>95.689740838861866</v>
      </c>
      <c r="P237" s="125">
        <f>IF(P$51=0,0,P$51/NFM!P$13*1000)</f>
        <v>56.180901961486263</v>
      </c>
      <c r="Q237" s="125">
        <f>IF(Q$51=0,0,Q$51/NFM!Q$13*1000)</f>
        <v>61.924584832589765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146.91489463422437</v>
      </c>
      <c r="C239" s="133">
        <f t="shared" si="56"/>
        <v>145.11114825379698</v>
      </c>
      <c r="D239" s="133">
        <f t="shared" si="56"/>
        <v>147.23226042983555</v>
      </c>
      <c r="E239" s="133">
        <f t="shared" si="56"/>
        <v>148.55327344373353</v>
      </c>
      <c r="F239" s="133">
        <f t="shared" si="56"/>
        <v>150.44183508934907</v>
      </c>
      <c r="G239" s="133">
        <f t="shared" si="56"/>
        <v>153.93327322453422</v>
      </c>
      <c r="H239" s="133">
        <f t="shared" si="56"/>
        <v>143.47035176733152</v>
      </c>
      <c r="I239" s="133">
        <f t="shared" si="56"/>
        <v>0</v>
      </c>
      <c r="J239" s="133">
        <f t="shared" si="56"/>
        <v>0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0.25879000951858844</v>
      </c>
      <c r="C240" s="131">
        <f>IF(C$71=0,0,C$71/NFM!C$14*1000)</f>
        <v>0.25561271735823871</v>
      </c>
      <c r="D240" s="131">
        <f>IF(D$71=0,0,D$71/NFM!D$14*1000)</f>
        <v>0.25934904812030113</v>
      </c>
      <c r="E240" s="131">
        <f>IF(E$71=0,0,E$71/NFM!E$14*1000)</f>
        <v>0.26167600735266477</v>
      </c>
      <c r="F240" s="131">
        <f>IF(F$71=0,0,F$71/NFM!F$14*1000)</f>
        <v>0.26500270126931713</v>
      </c>
      <c r="G240" s="131">
        <f>IF(G$71=0,0,G$71/NFM!G$14*1000)</f>
        <v>0.27115285582299725</v>
      </c>
      <c r="H240" s="131">
        <f>IF(H$71=0,0,H$71/NFM!H$14*1000)</f>
        <v>0.25272246079570532</v>
      </c>
      <c r="I240" s="131">
        <f>IF(I$71=0,0,I$71/NFM!I$14*1000)</f>
        <v>0</v>
      </c>
      <c r="J240" s="131">
        <f>IF(J$71=0,0,J$71/NFM!J$14*1000)</f>
        <v>0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0.13407319509111382</v>
      </c>
      <c r="C241" s="130">
        <f>IF(C$72=0,0,C$72/NFM!C$14*1000)</f>
        <v>0.13242711256857564</v>
      </c>
      <c r="D241" s="130">
        <f>IF(D$72=0,0,D$72/NFM!D$14*1000)</f>
        <v>0.13436282022637436</v>
      </c>
      <c r="E241" s="130">
        <f>IF(E$72=0,0,E$72/NFM!E$14*1000)</f>
        <v>0.13556836467420724</v>
      </c>
      <c r="F241" s="130">
        <f>IF(F$72=0,0,F$72/NFM!F$14*1000)</f>
        <v>0.13729184883546006</v>
      </c>
      <c r="G241" s="130">
        <f>IF(G$72=0,0,G$72/NFM!G$14*1000)</f>
        <v>0.14047810348590023</v>
      </c>
      <c r="H241" s="130">
        <f>IF(H$72=0,0,H$72/NFM!H$14*1000)</f>
        <v>0.13092973663550633</v>
      </c>
      <c r="I241" s="130">
        <f>IF(I$72=0,0,I$72/NFM!I$14*1000)</f>
        <v>0</v>
      </c>
      <c r="J241" s="130">
        <f>IF(J$72=0,0,J$72/NFM!J$14*1000)</f>
        <v>0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3.1636279238894844</v>
      </c>
      <c r="C242" s="130">
        <f>IF(C$73=0,0,C$73/NFM!C$14*1000)</f>
        <v>3.1247865087222748</v>
      </c>
      <c r="D242" s="130">
        <f>IF(D$73=0,0,D$73/NFM!D$14*1000)</f>
        <v>3.1704619981035567</v>
      </c>
      <c r="E242" s="130">
        <f>IF(E$73=0,0,E$73/NFM!E$14*1000)</f>
        <v>3.198908355901342</v>
      </c>
      <c r="F242" s="130">
        <f>IF(F$73=0,0,F$73/NFM!F$14*1000)</f>
        <v>3.2395761613878542</v>
      </c>
      <c r="G242" s="130">
        <f>IF(G$73=0,0,G$73/NFM!G$14*1000)</f>
        <v>3.3147599009705866</v>
      </c>
      <c r="H242" s="130">
        <f>IF(H$73=0,0,H$73/NFM!H$14*1000)</f>
        <v>3.0894540150705887</v>
      </c>
      <c r="I242" s="130">
        <f>IF(I$73=0,0,I$73/NFM!I$14*1000)</f>
        <v>0</v>
      </c>
      <c r="J242" s="130">
        <f>IF(J$73=0,0,J$73/NFM!J$14*1000)</f>
        <v>0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8.626333650619615E-2</v>
      </c>
      <c r="C243" s="130">
        <f>IF(C$74=0,0,C$74/NFM!C$14*1000)</f>
        <v>8.5204239119412883E-2</v>
      </c>
      <c r="D243" s="130">
        <f>IF(D$74=0,0,D$74/NFM!D$14*1000)</f>
        <v>8.6449682706767061E-2</v>
      </c>
      <c r="E243" s="130">
        <f>IF(E$74=0,0,E$74/NFM!E$14*1000)</f>
        <v>8.7225335784221605E-2</v>
      </c>
      <c r="F243" s="130">
        <f>IF(F$74=0,0,F$74/NFM!F$14*1000)</f>
        <v>8.8334233756439048E-2</v>
      </c>
      <c r="G243" s="130">
        <f>IF(G$74=0,0,G$74/NFM!G$14*1000)</f>
        <v>9.0384285274332413E-2</v>
      </c>
      <c r="H243" s="130">
        <f>IF(H$74=0,0,H$74/NFM!H$14*1000)</f>
        <v>8.424082026523512E-2</v>
      </c>
      <c r="I243" s="130">
        <f>IF(I$74=0,0,I$74/NFM!I$14*1000)</f>
        <v>0</v>
      </c>
      <c r="J243" s="130">
        <f>IF(J$74=0,0,J$74/NFM!J$14*1000)</f>
        <v>0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0.1725266730123923</v>
      </c>
      <c r="C244" s="128">
        <f>IF(C$75=0,0,C$75/NFM!C$14*1000)</f>
        <v>0.17040847823882577</v>
      </c>
      <c r="D244" s="128">
        <f>IF(D$75=0,0,D$75/NFM!D$14*1000)</f>
        <v>0.17289936541353412</v>
      </c>
      <c r="E244" s="128">
        <f>IF(E$75=0,0,E$75/NFM!E$14*1000)</f>
        <v>0.17445067156844324</v>
      </c>
      <c r="F244" s="128">
        <f>IF(F$75=0,0,F$75/NFM!F$14*1000)</f>
        <v>0.1766684675128781</v>
      </c>
      <c r="G244" s="128">
        <f>IF(G$75=0,0,G$75/NFM!G$14*1000)</f>
        <v>0.18076857054866483</v>
      </c>
      <c r="H244" s="128">
        <f>IF(H$75=0,0,H$75/NFM!H$14*1000)</f>
        <v>0.16848164053047024</v>
      </c>
      <c r="I244" s="128">
        <f>IF(I$75=0,0,I$75/NFM!I$14*1000)</f>
        <v>0</v>
      </c>
      <c r="J244" s="128">
        <f>IF(J$75=0,0,J$75/NFM!J$14*1000)</f>
        <v>0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41.107821593472742</v>
      </c>
      <c r="C245" s="126">
        <f>IF(C$80=0,0,C$80/NFM!C$14*1000)</f>
        <v>40.603120660384299</v>
      </c>
      <c r="D245" s="126">
        <f>IF(D$80=0,0,D$80/NFM!D$14*1000)</f>
        <v>41.196622776894849</v>
      </c>
      <c r="E245" s="126">
        <f>IF(E$80=0,0,E$80/NFM!E$14*1000)</f>
        <v>41.566251516262469</v>
      </c>
      <c r="F245" s="126">
        <f>IF(F$80=0,0,F$80/NFM!F$14*1000)</f>
        <v>42.094684357531065</v>
      </c>
      <c r="G245" s="126">
        <f>IF(G$80=0,0,G$80/NFM!G$14*1000)</f>
        <v>43.071613322583744</v>
      </c>
      <c r="H245" s="126">
        <f>IF(H$80=0,0,H$80/NFM!H$14*1000)</f>
        <v>40.144014254565143</v>
      </c>
      <c r="I245" s="126">
        <f>IF(I$80=0,0,I$80/NFM!I$14*1000)</f>
        <v>0</v>
      </c>
      <c r="J245" s="126">
        <f>IF(J$80=0,0,J$80/NFM!J$14*1000)</f>
        <v>0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68.072207299856686</v>
      </c>
      <c r="C246" s="126">
        <f>IF(C$87=0,0,C$87/NFM!C$14*1000)</f>
        <v>67.236451348559029</v>
      </c>
      <c r="D246" s="126">
        <f>IF(D$87=0,0,D$87/NFM!D$14*1000)</f>
        <v>68.219256993371516</v>
      </c>
      <c r="E246" s="126">
        <f>IF(E$87=0,0,E$87/NFM!E$14*1000)</f>
        <v>68.831341097925787</v>
      </c>
      <c r="F246" s="126">
        <f>IF(F$87=0,0,F$87/NFM!F$14*1000)</f>
        <v>69.706395735231098</v>
      </c>
      <c r="G246" s="126">
        <f>IF(G$87=0,0,G$87/NFM!G$14*1000)</f>
        <v>71.324134366189341</v>
      </c>
      <c r="H246" s="126">
        <f>IF(H$87=0,0,H$87/NFM!H$14*1000)</f>
        <v>66.4761973331875</v>
      </c>
      <c r="I246" s="126">
        <f>IF(I$87=0,0,I$87/NFM!I$14*1000)</f>
        <v>0</v>
      </c>
      <c r="J246" s="126">
        <f>IF(J$87=0,0,J$87/NFM!J$14*1000)</f>
        <v>0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33.91958460287718</v>
      </c>
      <c r="C247" s="125">
        <f>IF(C$94=0,0,C$94/NFM!C$14*1000)</f>
        <v>33.503137188846317</v>
      </c>
      <c r="D247" s="125">
        <f>IF(D$94=0,0,D$94/NFM!D$14*1000)</f>
        <v>33.992857744998645</v>
      </c>
      <c r="E247" s="125">
        <f>IF(E$94=0,0,E$94/NFM!E$14*1000)</f>
        <v>34.297852094264407</v>
      </c>
      <c r="F247" s="125">
        <f>IF(F$94=0,0,F$94/NFM!F$14*1000)</f>
        <v>34.733881583824981</v>
      </c>
      <c r="G247" s="125">
        <f>IF(G$94=0,0,G$94/NFM!G$14*1000)</f>
        <v>35.539981819658635</v>
      </c>
      <c r="H247" s="125">
        <f>IF(H$94=0,0,H$94/NFM!H$14*1000)</f>
        <v>33.124311506281359</v>
      </c>
      <c r="I247" s="125">
        <f>IF(I$94=0,0,I$94/NFM!I$14*1000)</f>
        <v>0</v>
      </c>
      <c r="J247" s="125">
        <f>IF(J$94=0,0,J$94/NFM!J$14*1000)</f>
        <v>0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344.33178429896338</v>
      </c>
      <c r="C249" s="133">
        <f t="shared" si="57"/>
        <v>340.10425371983672</v>
      </c>
      <c r="D249" s="133">
        <f t="shared" si="57"/>
        <v>345.0756103824271</v>
      </c>
      <c r="E249" s="133">
        <f t="shared" si="57"/>
        <v>340.99511186745957</v>
      </c>
      <c r="F249" s="133">
        <f t="shared" si="57"/>
        <v>345.33019163168433</v>
      </c>
      <c r="G249" s="133">
        <f t="shared" si="57"/>
        <v>345.27367711128124</v>
      </c>
      <c r="H249" s="133">
        <f t="shared" si="57"/>
        <v>314.48203836506565</v>
      </c>
      <c r="I249" s="133">
        <f t="shared" si="57"/>
        <v>352.1944291096961</v>
      </c>
      <c r="J249" s="133">
        <f t="shared" si="57"/>
        <v>356.49964653725704</v>
      </c>
      <c r="K249" s="133">
        <f t="shared" si="57"/>
        <v>225.7725348188159</v>
      </c>
      <c r="L249" s="133">
        <f t="shared" si="57"/>
        <v>266.9175483696618</v>
      </c>
      <c r="M249" s="133">
        <f t="shared" si="57"/>
        <v>321.81071981950362</v>
      </c>
      <c r="N249" s="133">
        <f t="shared" si="57"/>
        <v>287.01957994002584</v>
      </c>
      <c r="O249" s="133">
        <f t="shared" si="57"/>
        <v>354.65939575256721</v>
      </c>
      <c r="P249" s="133">
        <f t="shared" si="57"/>
        <v>197.35770067301615</v>
      </c>
      <c r="Q249" s="133">
        <f t="shared" si="57"/>
        <v>217.9280607961056</v>
      </c>
    </row>
    <row r="250" spans="1:17" x14ac:dyDescent="0.25">
      <c r="A250" s="132" t="s">
        <v>83</v>
      </c>
      <c r="B250" s="131">
        <f>IF(B$113=0,0,B$113/NFM!B$15*1000)</f>
        <v>0.51406017492666845</v>
      </c>
      <c r="C250" s="131">
        <f>IF(C$113=0,0,C$113/NFM!C$15*1000)</f>
        <v>0.50774880546236456</v>
      </c>
      <c r="D250" s="131">
        <f>IF(D$113=0,0,D$113/NFM!D$15*1000)</f>
        <v>0.51517064855709105</v>
      </c>
      <c r="E250" s="131">
        <f>IF(E$113=0,0,E$113/NFM!E$15*1000)</f>
        <v>0.50907878635894166</v>
      </c>
      <c r="F250" s="131">
        <f>IF(F$113=0,0,F$113/NFM!F$15*1000)</f>
        <v>0.51555071826745102</v>
      </c>
      <c r="G250" s="131">
        <f>IF(G$113=0,0,G$113/NFM!G$15*1000)</f>
        <v>0.51546634654933199</v>
      </c>
      <c r="H250" s="131">
        <f>IF(H$113=0,0,H$113/NFM!H$15*1000)</f>
        <v>0.46949686036790189</v>
      </c>
      <c r="I250" s="131">
        <f>IF(I$113=0,0,I$113/NFM!I$15*1000)</f>
        <v>0.52579848300943965</v>
      </c>
      <c r="J250" s="131">
        <f>IF(J$113=0,0,J$113/NFM!J$15*1000)</f>
        <v>0.53222583280642421</v>
      </c>
      <c r="K250" s="131">
        <f>IF(K$113=0,0,K$113/NFM!K$15*1000)</f>
        <v>0.33706057365250097</v>
      </c>
      <c r="L250" s="131">
        <f>IF(L$113=0,0,L$113/NFM!L$15*1000)</f>
        <v>0.39848683119758954</v>
      </c>
      <c r="M250" s="131">
        <f>IF(M$113=0,0,M$113/NFM!M$15*1000)</f>
        <v>0.48043800330688557</v>
      </c>
      <c r="N250" s="131">
        <f>IF(N$113=0,0,N$113/NFM!N$15*1000)</f>
        <v>0.42849757762485124</v>
      </c>
      <c r="O250" s="131">
        <f>IF(O$113=0,0,O$113/NFM!O$15*1000)</f>
        <v>0.52947848364081485</v>
      </c>
      <c r="P250" s="131">
        <f>IF(P$113=0,0,P$113/NFM!P$15*1000)</f>
        <v>0.29463946913192701</v>
      </c>
      <c r="Q250" s="131">
        <f>IF(Q$113=0,0,Q$113/NFM!Q$15*1000)</f>
        <v>0.32534939312197836</v>
      </c>
    </row>
    <row r="251" spans="1:17" x14ac:dyDescent="0.25">
      <c r="A251" s="76" t="s">
        <v>82</v>
      </c>
      <c r="B251" s="130">
        <f>IF(B$114=0,0,B$114/NFM!B$15*1000)</f>
        <v>0.25624329426792669</v>
      </c>
      <c r="C251" s="130">
        <f>IF(C$114=0,0,C$114/NFM!C$15*1000)</f>
        <v>0.25309726938259897</v>
      </c>
      <c r="D251" s="130">
        <f>IF(D$114=0,0,D$114/NFM!D$15*1000)</f>
        <v>0.2567968314511907</v>
      </c>
      <c r="E251" s="130">
        <f>IF(E$114=0,0,E$114/NFM!E$15*1000)</f>
        <v>0.25376022423277955</v>
      </c>
      <c r="F251" s="130">
        <f>IF(F$114=0,0,F$114/NFM!F$15*1000)</f>
        <v>0.2569862845918624</v>
      </c>
      <c r="G251" s="130">
        <f>IF(G$114=0,0,G$114/NFM!G$15*1000)</f>
        <v>0.25694422786767257</v>
      </c>
      <c r="H251" s="130">
        <f>IF(H$114=0,0,H$114/NFM!H$15*1000)</f>
        <v>0.23402984323047726</v>
      </c>
      <c r="I251" s="130">
        <f>IF(I$114=0,0,I$114/NFM!I$15*1000)</f>
        <v>0.26209448227853299</v>
      </c>
      <c r="J251" s="130">
        <f>IF(J$114=0,0,J$114/NFM!J$15*1000)</f>
        <v>0.26529831981686508</v>
      </c>
      <c r="K251" s="130">
        <f>IF(K$114=0,0,K$114/NFM!K$15*1000)</f>
        <v>0.16801439981783209</v>
      </c>
      <c r="L251" s="130">
        <f>IF(L$114=0,0,L$114/NFM!L$15*1000)</f>
        <v>0.19863351282371497</v>
      </c>
      <c r="M251" s="130">
        <f>IF(M$114=0,0,M$114/NFM!M$15*1000)</f>
        <v>0.23948366876781121</v>
      </c>
      <c r="N251" s="130">
        <f>IF(N$114=0,0,N$114/NFM!N$15*1000)</f>
        <v>0.21359295318312027</v>
      </c>
      <c r="O251" s="130">
        <f>IF(O$114=0,0,O$114/NFM!O$15*1000)</f>
        <v>0.2639288501807463</v>
      </c>
      <c r="P251" s="130">
        <f>IF(P$114=0,0,P$114/NFM!P$15*1000)</f>
        <v>0.14686877504659485</v>
      </c>
      <c r="Q251" s="130">
        <f>IF(Q$114=0,0,Q$114/NFM!Q$15*1000)</f>
        <v>0.16217673406335961</v>
      </c>
    </row>
    <row r="252" spans="1:17" x14ac:dyDescent="0.25">
      <c r="A252" s="76" t="s">
        <v>81</v>
      </c>
      <c r="B252" s="130">
        <f>IF(B$115=0,0,B$115/NFM!B$15*1000)</f>
        <v>6.5314221780405255</v>
      </c>
      <c r="C252" s="130">
        <f>IF(C$115=0,0,C$115/NFM!C$15*1000)</f>
        <v>6.4512326973073755</v>
      </c>
      <c r="D252" s="130">
        <f>IF(D$115=0,0,D$115/NFM!D$15*1000)</f>
        <v>6.5455313669091355</v>
      </c>
      <c r="E252" s="130">
        <f>IF(E$115=0,0,E$115/NFM!E$15*1000)</f>
        <v>6.4681308488234164</v>
      </c>
      <c r="F252" s="130">
        <f>IF(F$115=0,0,F$115/NFM!F$15*1000)</f>
        <v>6.5503603652570428</v>
      </c>
      <c r="G252" s="130">
        <f>IF(G$115=0,0,G$115/NFM!G$15*1000)</f>
        <v>6.5492883753659763</v>
      </c>
      <c r="H252" s="130">
        <f>IF(H$115=0,0,H$115/NFM!H$15*1000)</f>
        <v>5.9652203300221602</v>
      </c>
      <c r="I252" s="130">
        <f>IF(I$115=0,0,I$115/NFM!I$15*1000)</f>
        <v>6.6805639507044381</v>
      </c>
      <c r="J252" s="130">
        <f>IF(J$115=0,0,J$115/NFM!J$15*1000)</f>
        <v>6.7622270264640756</v>
      </c>
      <c r="K252" s="130">
        <f>IF(K$115=0,0,K$115/NFM!K$15*1000)</f>
        <v>4.2825431991712888</v>
      </c>
      <c r="L252" s="130">
        <f>IF(L$115=0,0,L$115/NFM!L$15*1000)</f>
        <v>5.062998173924492</v>
      </c>
      <c r="M252" s="130">
        <f>IF(M$115=0,0,M$115/NFM!M$15*1000)</f>
        <v>6.1042336734599836</v>
      </c>
      <c r="N252" s="130">
        <f>IF(N$115=0,0,N$115/NFM!N$15*1000)</f>
        <v>5.444301500568165</v>
      </c>
      <c r="O252" s="130">
        <f>IF(O$115=0,0,O$115/NFM!O$15*1000)</f>
        <v>6.7273204179650943</v>
      </c>
      <c r="P252" s="130">
        <f>IF(P$115=0,0,P$115/NFM!P$15*1000)</f>
        <v>3.7435593284169029</v>
      </c>
      <c r="Q252" s="130">
        <f>IF(Q$115=0,0,Q$115/NFM!Q$15*1000)</f>
        <v>4.1337460972386131</v>
      </c>
    </row>
    <row r="253" spans="1:17" x14ac:dyDescent="0.25">
      <c r="A253" s="76" t="s">
        <v>80</v>
      </c>
      <c r="B253" s="130">
        <f>IF(B$116=0,0,B$116/NFM!B$15*1000)</f>
        <v>0.17135339164222277</v>
      </c>
      <c r="C253" s="130">
        <f>IF(C$116=0,0,C$116/NFM!C$15*1000)</f>
        <v>0.16924960182078819</v>
      </c>
      <c r="D253" s="130">
        <f>IF(D$116=0,0,D$116/NFM!D$15*1000)</f>
        <v>0.17172354951903029</v>
      </c>
      <c r="E253" s="130">
        <f>IF(E$116=0,0,E$116/NFM!E$15*1000)</f>
        <v>0.16969292878631384</v>
      </c>
      <c r="F253" s="130">
        <f>IF(F$116=0,0,F$116/NFM!F$15*1000)</f>
        <v>0.17185023942248359</v>
      </c>
      <c r="G253" s="130">
        <f>IF(G$116=0,0,G$116/NFM!G$15*1000)</f>
        <v>0.17182211551644394</v>
      </c>
      <c r="H253" s="130">
        <f>IF(H$116=0,0,H$116/NFM!H$15*1000)</f>
        <v>0.15649895345596723</v>
      </c>
      <c r="I253" s="130">
        <f>IF(I$116=0,0,I$116/NFM!I$15*1000)</f>
        <v>0.17526616100314654</v>
      </c>
      <c r="J253" s="130">
        <f>IF(J$116=0,0,J$116/NFM!J$15*1000)</f>
        <v>0.17740861093547469</v>
      </c>
      <c r="K253" s="130">
        <f>IF(K$116=0,0,K$116/NFM!K$15*1000)</f>
        <v>0.11235352455083365</v>
      </c>
      <c r="L253" s="130">
        <f>IF(L$116=0,0,L$116/NFM!L$15*1000)</f>
        <v>0.13282894373252979</v>
      </c>
      <c r="M253" s="130">
        <f>IF(M$116=0,0,M$116/NFM!M$15*1000)</f>
        <v>0.16014600110229513</v>
      </c>
      <c r="N253" s="130">
        <f>IF(N$116=0,0,N$116/NFM!N$15*1000)</f>
        <v>0.14283252587495041</v>
      </c>
      <c r="O253" s="130">
        <f>IF(O$116=0,0,O$116/NFM!O$15*1000)</f>
        <v>0.17649282788027157</v>
      </c>
      <c r="P253" s="130">
        <f>IF(P$116=0,0,P$116/NFM!P$15*1000)</f>
        <v>9.8213156377308972E-2</v>
      </c>
      <c r="Q253" s="130">
        <f>IF(Q$116=0,0,Q$116/NFM!Q$15*1000)</f>
        <v>0.10844979770732607</v>
      </c>
    </row>
    <row r="254" spans="1:17" x14ac:dyDescent="0.25">
      <c r="A254" s="129" t="s">
        <v>79</v>
      </c>
      <c r="B254" s="128">
        <f>IF(B$117=0,0,B$117/NFM!B$15*1000)</f>
        <v>0.34270678328444554</v>
      </c>
      <c r="C254" s="128">
        <f>IF(C$117=0,0,C$117/NFM!C$15*1000)</f>
        <v>0.33849920364157637</v>
      </c>
      <c r="D254" s="128">
        <f>IF(D$117=0,0,D$117/NFM!D$15*1000)</f>
        <v>0.34344709903806053</v>
      </c>
      <c r="E254" s="128">
        <f>IF(E$117=0,0,E$117/NFM!E$15*1000)</f>
        <v>0.33938585757262774</v>
      </c>
      <c r="F254" s="128">
        <f>IF(F$117=0,0,F$117/NFM!F$15*1000)</f>
        <v>0.34370047884496718</v>
      </c>
      <c r="G254" s="128">
        <f>IF(G$117=0,0,G$117/NFM!G$15*1000)</f>
        <v>0.34364423103288788</v>
      </c>
      <c r="H254" s="128">
        <f>IF(H$117=0,0,H$117/NFM!H$15*1000)</f>
        <v>0.31299790691193446</v>
      </c>
      <c r="I254" s="128">
        <f>IF(I$117=0,0,I$117/NFM!I$15*1000)</f>
        <v>0.35053232200629303</v>
      </c>
      <c r="J254" s="128">
        <f>IF(J$117=0,0,J$117/NFM!J$15*1000)</f>
        <v>0.35481722187094938</v>
      </c>
      <c r="K254" s="128">
        <f>IF(K$117=0,0,K$117/NFM!K$15*1000)</f>
        <v>0.22470704910166728</v>
      </c>
      <c r="L254" s="128">
        <f>IF(L$117=0,0,L$117/NFM!L$15*1000)</f>
        <v>0.26565788746505958</v>
      </c>
      <c r="M254" s="128">
        <f>IF(M$117=0,0,M$117/NFM!M$15*1000)</f>
        <v>0.32029200220459025</v>
      </c>
      <c r="N254" s="128">
        <f>IF(N$117=0,0,N$117/NFM!N$15*1000)</f>
        <v>0.28566505174990081</v>
      </c>
      <c r="O254" s="128">
        <f>IF(O$117=0,0,O$117/NFM!O$15*1000)</f>
        <v>0.35298565576054314</v>
      </c>
      <c r="P254" s="128">
        <f>IF(P$117=0,0,P$117/NFM!P$15*1000)</f>
        <v>0.196426312754618</v>
      </c>
      <c r="Q254" s="128">
        <f>IF(Q$117=0,0,Q$117/NFM!Q$15*1000)</f>
        <v>0.21689959541465215</v>
      </c>
    </row>
    <row r="255" spans="1:17" x14ac:dyDescent="0.25">
      <c r="A255" s="127" t="s">
        <v>146</v>
      </c>
      <c r="B255" s="126">
        <f>IF(B$122=0,0,B$122/NFM!B$15*1000)</f>
        <v>193.41159536676224</v>
      </c>
      <c r="C255" s="126">
        <f>IF(C$122=0,0,C$122/NFM!C$15*1000)</f>
        <v>191.03698613504304</v>
      </c>
      <c r="D255" s="126">
        <f>IF(D$122=0,0,D$122/NFM!D$15*1000)</f>
        <v>193.82940341132314</v>
      </c>
      <c r="E255" s="126">
        <f>IF(E$122=0,0,E$122/NFM!E$15*1000)</f>
        <v>191.53738227456299</v>
      </c>
      <c r="F255" s="126">
        <f>IF(F$122=0,0,F$122/NFM!F$15*1000)</f>
        <v>193.97240201852276</v>
      </c>
      <c r="G255" s="126">
        <f>IF(G$122=0,0,G$122/NFM!G$15*1000)</f>
        <v>193.94065774148834</v>
      </c>
      <c r="H255" s="126">
        <f>IF(H$122=0,0,H$122/NFM!H$15*1000)</f>
        <v>176.64495561515835</v>
      </c>
      <c r="I255" s="126">
        <f>IF(I$122=0,0,I$122/NFM!I$15*1000)</f>
        <v>197.82805282433367</v>
      </c>
      <c r="J255" s="126">
        <f>IF(J$122=0,0,J$122/NFM!J$15*1000)</f>
        <v>200.24629885631296</v>
      </c>
      <c r="K255" s="126">
        <f>IF(K$122=0,0,K$122/NFM!K$15*1000)</f>
        <v>126.81671614547061</v>
      </c>
      <c r="L255" s="126">
        <f>IF(L$122=0,0,L$122/NFM!L$15*1000)</f>
        <v>149.92792189273547</v>
      </c>
      <c r="M255" s="126">
        <f>IF(M$122=0,0,M$122/NFM!M$15*1000)</f>
        <v>180.76148518539105</v>
      </c>
      <c r="N255" s="126">
        <f>IF(N$122=0,0,N$122/NFM!N$15*1000)</f>
        <v>161.21925825325405</v>
      </c>
      <c r="O255" s="126">
        <f>IF(O$122=0,0,O$122/NFM!O$15*1000)</f>
        <v>199.21262768109329</v>
      </c>
      <c r="P255" s="126">
        <f>IF(P$122=0,0,P$122/NFM!P$15*1000)</f>
        <v>110.85606814601256</v>
      </c>
      <c r="Q255" s="126">
        <f>IF(Q$122=0,0,Q$122/NFM!Q$15*1000)</f>
        <v>122.41046524233523</v>
      </c>
    </row>
    <row r="256" spans="1:17" x14ac:dyDescent="0.25">
      <c r="A256" s="127" t="s">
        <v>145</v>
      </c>
      <c r="B256" s="126">
        <f>IF(B$130=0,0,B$130/NFM!B$15*1000)</f>
        <v>92.96050459081026</v>
      </c>
      <c r="C256" s="126">
        <f>IF(C$130=0,0,C$130/NFM!C$15*1000)</f>
        <v>91.819182779323114</v>
      </c>
      <c r="D256" s="126">
        <f>IF(D$130=0,0,D$130/NFM!D$15*1000)</f>
        <v>93.161318024828191</v>
      </c>
      <c r="E256" s="126">
        <f>IF(E$130=0,0,E$130/NFM!E$15*1000)</f>
        <v>92.059690994649415</v>
      </c>
      <c r="F256" s="126">
        <f>IF(F$130=0,0,F$130/NFM!F$15*1000)</f>
        <v>93.230048250934061</v>
      </c>
      <c r="G256" s="126">
        <f>IF(G$130=0,0,G$130/NFM!G$15*1000)</f>
        <v>93.214790820243877</v>
      </c>
      <c r="H256" s="126">
        <f>IF(H$130=0,0,H$130/NFM!H$15*1000)</f>
        <v>84.9018600785936</v>
      </c>
      <c r="I256" s="126">
        <f>IF(I$130=0,0,I$130/NFM!I$15*1000)</f>
        <v>95.083211417053846</v>
      </c>
      <c r="J256" s="126">
        <f>IF(J$130=0,0,J$130/NFM!J$15*1000)</f>
        <v>96.245506629661122</v>
      </c>
      <c r="K256" s="126">
        <f>IF(K$130=0,0,K$130/NFM!K$15*1000)</f>
        <v>60.952632654093883</v>
      </c>
      <c r="L256" s="126">
        <f>IF(L$130=0,0,L$130/NFM!L$15*1000)</f>
        <v>72.060701660472503</v>
      </c>
      <c r="M256" s="126">
        <f>IF(M$130=0,0,M$130/NFM!M$15*1000)</f>
        <v>62.918749532964348</v>
      </c>
      <c r="N256" s="126">
        <f>IF(N$130=0,0,N$130/NFM!N$15*1000)</f>
        <v>77.487720260820367</v>
      </c>
      <c r="O256" s="126">
        <f>IF(O$130=0,0,O$130/NFM!O$15*1000)</f>
        <v>72.975408077700365</v>
      </c>
      <c r="P256" s="126">
        <f>IF(P$130=0,0,P$130/NFM!P$15*1000)</f>
        <v>53.281376497954945</v>
      </c>
      <c r="Q256" s="126">
        <f>IF(Q$130=0,0,Q$130/NFM!Q$15*1000)</f>
        <v>58.834831461603585</v>
      </c>
    </row>
    <row r="257" spans="1:17" x14ac:dyDescent="0.25">
      <c r="A257" s="72" t="s">
        <v>144</v>
      </c>
      <c r="B257" s="125">
        <f>IF(B$137=0,0,B$137/NFM!B$15*1000)</f>
        <v>50.143898519229083</v>
      </c>
      <c r="C257" s="125">
        <f>IF(C$137=0,0,C$137/NFM!C$15*1000)</f>
        <v>49.528257227855853</v>
      </c>
      <c r="D257" s="125">
        <f>IF(D$137=0,0,D$137/NFM!D$15*1000)</f>
        <v>50.252219450801242</v>
      </c>
      <c r="E257" s="125">
        <f>IF(E$137=0,0,E$137/NFM!E$15*1000)</f>
        <v>49.657989952473109</v>
      </c>
      <c r="F257" s="125">
        <f>IF(F$137=0,0,F$137/NFM!F$15*1000)</f>
        <v>50.289293275843683</v>
      </c>
      <c r="G257" s="125">
        <f>IF(G$137=0,0,G$137/NFM!G$15*1000)</f>
        <v>50.281063253216765</v>
      </c>
      <c r="H257" s="125">
        <f>IF(H$137=0,0,H$137/NFM!H$15*1000)</f>
        <v>45.796978777325272</v>
      </c>
      <c r="I257" s="125">
        <f>IF(I$137=0,0,I$137/NFM!I$15*1000)</f>
        <v>51.288909469306788</v>
      </c>
      <c r="J257" s="125">
        <f>IF(J$137=0,0,J$137/NFM!J$15*1000)</f>
        <v>51.915864039389163</v>
      </c>
      <c r="K257" s="125">
        <f>IF(K$137=0,0,K$137/NFM!K$15*1000)</f>
        <v>32.878507272957279</v>
      </c>
      <c r="L257" s="125">
        <f>IF(L$137=0,0,L$137/NFM!L$15*1000)</f>
        <v>38.870319467310431</v>
      </c>
      <c r="M257" s="125">
        <f>IF(M$137=0,0,M$137/NFM!M$15*1000)</f>
        <v>70.825891752306646</v>
      </c>
      <c r="N257" s="125">
        <f>IF(N$137=0,0,N$137/NFM!N$15*1000)</f>
        <v>41.797711816950439</v>
      </c>
      <c r="O257" s="125">
        <f>IF(O$137=0,0,O$137/NFM!O$15*1000)</f>
        <v>74.421153758346051</v>
      </c>
      <c r="P257" s="125">
        <f>IF(P$137=0,0,P$137/NFM!P$15*1000)</f>
        <v>28.740548987321301</v>
      </c>
      <c r="Q257" s="125">
        <f>IF(Q$137=0,0,Q$137/NFM!Q$15*1000)</f>
        <v>31.736142474620824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248.76924658125947</v>
      </c>
      <c r="C33" s="96">
        <v>240.01312524258961</v>
      </c>
      <c r="D33" s="96">
        <v>235.53020857661633</v>
      </c>
      <c r="E33" s="96">
        <v>236.45733405678558</v>
      </c>
      <c r="F33" s="96">
        <v>271.7608778426395</v>
      </c>
      <c r="G33" s="96">
        <v>273.29241528656246</v>
      </c>
      <c r="H33" s="96">
        <v>244.65600641332531</v>
      </c>
      <c r="I33" s="96">
        <v>263.75611752072689</v>
      </c>
      <c r="J33" s="96">
        <v>274.31674432262724</v>
      </c>
      <c r="K33" s="96">
        <v>172.56420050730929</v>
      </c>
      <c r="L33" s="96">
        <v>204.51123846262033</v>
      </c>
      <c r="M33" s="96">
        <v>247.63504791686421</v>
      </c>
      <c r="N33" s="96">
        <v>82.664937971117254</v>
      </c>
      <c r="O33" s="96">
        <v>47.413590817842014</v>
      </c>
      <c r="P33" s="96">
        <v>32.392859277632745</v>
      </c>
      <c r="Q33" s="96">
        <v>45.822343261121318</v>
      </c>
    </row>
    <row r="34" spans="1:17" x14ac:dyDescent="0.25">
      <c r="A34" s="132" t="s">
        <v>83</v>
      </c>
      <c r="B34" s="160">
        <v>0.23696116201677375</v>
      </c>
      <c r="C34" s="160">
        <v>0.22815596934548998</v>
      </c>
      <c r="D34" s="160">
        <v>0.22385593057933695</v>
      </c>
      <c r="E34" s="160">
        <v>0.22459374868152901</v>
      </c>
      <c r="F34" s="160">
        <v>0.25855806512909241</v>
      </c>
      <c r="G34" s="160">
        <v>0.25991492981465991</v>
      </c>
      <c r="H34" s="160">
        <v>0.23278206083257957</v>
      </c>
      <c r="I34" s="160">
        <v>0.25143117699816092</v>
      </c>
      <c r="J34" s="160">
        <v>0.26109369564561979</v>
      </c>
      <c r="K34" s="160">
        <v>0.164802255045368</v>
      </c>
      <c r="L34" s="160">
        <v>0.1949239369237902</v>
      </c>
      <c r="M34" s="160">
        <v>0.2350111966584596</v>
      </c>
      <c r="N34" s="160">
        <v>7.8721407385567446E-2</v>
      </c>
      <c r="O34" s="160">
        <v>4.5012323037787703E-2</v>
      </c>
      <c r="P34" s="160">
        <v>3.0872251337772137E-2</v>
      </c>
      <c r="Q34" s="160">
        <v>4.3693859843751431E-2</v>
      </c>
    </row>
    <row r="35" spans="1:17" x14ac:dyDescent="0.25">
      <c r="A35" s="76" t="s">
        <v>82</v>
      </c>
      <c r="B35" s="159">
        <v>2.867862824614676E-2</v>
      </c>
      <c r="C35" s="159">
        <v>2.7612964805326989E-2</v>
      </c>
      <c r="D35" s="159">
        <v>2.7092545289449564E-2</v>
      </c>
      <c r="E35" s="159">
        <v>2.7181840981983955E-2</v>
      </c>
      <c r="F35" s="159">
        <v>3.1292430231057655E-2</v>
      </c>
      <c r="G35" s="159">
        <v>3.1456647090759571E-2</v>
      </c>
      <c r="H35" s="159">
        <v>2.8172845407117397E-2</v>
      </c>
      <c r="I35" s="159">
        <v>3.0429886455869744E-2</v>
      </c>
      <c r="J35" s="159">
        <v>3.1599309233228991E-2</v>
      </c>
      <c r="K35" s="159">
        <v>1.99454736225433E-2</v>
      </c>
      <c r="L35" s="159">
        <v>2.3591001477773928E-2</v>
      </c>
      <c r="M35" s="159">
        <v>2.8442630367304485E-2</v>
      </c>
      <c r="N35" s="159">
        <v>9.5273924140545432E-3</v>
      </c>
      <c r="O35" s="159">
        <v>5.4476930645909055E-3</v>
      </c>
      <c r="P35" s="159">
        <v>3.7363668024842853E-3</v>
      </c>
      <c r="Q35" s="159">
        <v>5.2881238108103351E-3</v>
      </c>
    </row>
    <row r="36" spans="1:17" x14ac:dyDescent="0.25">
      <c r="A36" s="76" t="s">
        <v>81</v>
      </c>
      <c r="B36" s="159">
        <v>4.6253130704904359</v>
      </c>
      <c r="C36" s="159">
        <v>4.4534419824013547</v>
      </c>
      <c r="D36" s="159">
        <v>4.3695082890508168</v>
      </c>
      <c r="E36" s="159">
        <v>4.3839099727810469</v>
      </c>
      <c r="F36" s="159">
        <v>5.0468692335229752</v>
      </c>
      <c r="G36" s="159">
        <v>5.0733542655494368</v>
      </c>
      <c r="H36" s="159">
        <v>4.5437399925833164</v>
      </c>
      <c r="I36" s="159">
        <v>4.9077574544307225</v>
      </c>
      <c r="J36" s="159">
        <v>5.0963629348122934</v>
      </c>
      <c r="K36" s="159">
        <v>3.216822612701741</v>
      </c>
      <c r="L36" s="159">
        <v>3.8047763841622264</v>
      </c>
      <c r="M36" s="159">
        <v>4.5872511358592414</v>
      </c>
      <c r="N36" s="159">
        <v>1.5365857907216587</v>
      </c>
      <c r="O36" s="159">
        <v>0.87860847873914283</v>
      </c>
      <c r="P36" s="159">
        <v>0.60260435259831879</v>
      </c>
      <c r="Q36" s="159">
        <v>0.85287301646999347</v>
      </c>
    </row>
    <row r="37" spans="1:17" x14ac:dyDescent="0.25">
      <c r="A37" s="76" t="s">
        <v>80</v>
      </c>
      <c r="B37" s="159">
        <v>7.8654087618211424E-2</v>
      </c>
      <c r="C37" s="159">
        <v>7.5731396026188558E-2</v>
      </c>
      <c r="D37" s="159">
        <v>7.4304091977726971E-2</v>
      </c>
      <c r="E37" s="159">
        <v>7.4548994598739621E-2</v>
      </c>
      <c r="F37" s="159">
        <v>8.5822708396489367E-2</v>
      </c>
      <c r="G37" s="159">
        <v>8.6273090024247948E-2</v>
      </c>
      <c r="H37" s="159">
        <v>7.7266926161416574E-2</v>
      </c>
      <c r="I37" s="159">
        <v>8.3457093378717831E-2</v>
      </c>
      <c r="J37" s="159">
        <v>8.666435562305147E-2</v>
      </c>
      <c r="K37" s="159">
        <v>5.4702512840900185E-2</v>
      </c>
      <c r="L37" s="159">
        <v>6.4700747933558997E-2</v>
      </c>
      <c r="M37" s="159">
        <v>7.8006839162641881E-2</v>
      </c>
      <c r="N37" s="159">
        <v>2.6129853606537596E-2</v>
      </c>
      <c r="O37" s="159">
        <v>1.4940858535555183E-2</v>
      </c>
      <c r="P37" s="159">
        <v>1.0247370248465809E-2</v>
      </c>
      <c r="Q37" s="159">
        <v>1.4503223445051306E-2</v>
      </c>
    </row>
    <row r="38" spans="1:17" x14ac:dyDescent="0.25">
      <c r="A38" s="129" t="s">
        <v>79</v>
      </c>
      <c r="B38" s="158">
        <v>0.24759511394580491</v>
      </c>
      <c r="C38" s="158">
        <v>0.2532885376193853</v>
      </c>
      <c r="D38" s="158">
        <v>0.24851482718827095</v>
      </c>
      <c r="E38" s="158">
        <v>0.24933391979702202</v>
      </c>
      <c r="F38" s="158">
        <v>0.28703958258955875</v>
      </c>
      <c r="G38" s="158">
        <v>0.28854591298687715</v>
      </c>
      <c r="H38" s="158">
        <v>0.25842421717675013</v>
      </c>
      <c r="I38" s="158">
        <v>0.27912763061372814</v>
      </c>
      <c r="J38" s="158">
        <v>0.28985452601320311</v>
      </c>
      <c r="K38" s="158">
        <v>0.18295608173901745</v>
      </c>
      <c r="L38" s="158">
        <v>0.216395823751942</v>
      </c>
      <c r="M38" s="158">
        <v>0.26089890392332904</v>
      </c>
      <c r="N38" s="158">
        <v>8.7392980395077272E-2</v>
      </c>
      <c r="O38" s="158">
        <v>4.7032311779081813E-2</v>
      </c>
      <c r="P38" s="158">
        <v>3.4272990607234301E-2</v>
      </c>
      <c r="Q38" s="158">
        <v>4.8506966065882388E-2</v>
      </c>
    </row>
    <row r="39" spans="1:17" x14ac:dyDescent="0.25">
      <c r="A39" s="92" t="s">
        <v>125</v>
      </c>
      <c r="B39" s="91">
        <v>4.0456738762997414E-2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7.6850222152713777E-3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6.732514283631999E-2</v>
      </c>
      <c r="C40" s="91">
        <v>6.482342124933041E-2</v>
      </c>
      <c r="D40" s="91">
        <v>6.3601698998861048E-2</v>
      </c>
      <c r="E40" s="91">
        <v>6.3811327060668846E-2</v>
      </c>
      <c r="F40" s="91">
        <v>7.3461231022602977E-2</v>
      </c>
      <c r="G40" s="91">
        <v>7.3846741913872666E-2</v>
      </c>
      <c r="H40" s="91">
        <v>6.6137781237656845E-2</v>
      </c>
      <c r="I40" s="91">
        <v>7.1436347462319499E-2</v>
      </c>
      <c r="J40" s="91">
        <v>7.4181651555876929E-2</v>
      </c>
      <c r="K40" s="91">
        <v>4.6823434128381053E-2</v>
      </c>
      <c r="L40" s="91">
        <v>5.5381573013568552E-2</v>
      </c>
      <c r="M40" s="91">
        <v>6.6771120838972228E-2</v>
      </c>
      <c r="N40" s="91">
        <v>2.2366239055387049E-2</v>
      </c>
      <c r="O40" s="91">
        <v>1.2788851354886232E-2</v>
      </c>
      <c r="P40" s="91">
        <v>8.7713898484644941E-3</v>
      </c>
      <c r="Q40" s="91">
        <v>1.2414251052847545E-2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0.13981323234648751</v>
      </c>
      <c r="C42" s="157">
        <v>0.18846511637005489</v>
      </c>
      <c r="D42" s="157">
        <v>0.18491312818940989</v>
      </c>
      <c r="E42" s="157">
        <v>0.18552259273635319</v>
      </c>
      <c r="F42" s="157">
        <v>0.21357835156695579</v>
      </c>
      <c r="G42" s="157">
        <v>0.21469917107300449</v>
      </c>
      <c r="H42" s="157">
        <v>0.19228643593909331</v>
      </c>
      <c r="I42" s="157">
        <v>0.20769128315140867</v>
      </c>
      <c r="J42" s="157">
        <v>0.21567287445732619</v>
      </c>
      <c r="K42" s="157">
        <v>0.1361326476106364</v>
      </c>
      <c r="L42" s="157">
        <v>0.16101425073837344</v>
      </c>
      <c r="M42" s="157">
        <v>0.1941277830843568</v>
      </c>
      <c r="N42" s="157">
        <v>6.5026741339690219E-2</v>
      </c>
      <c r="O42" s="157">
        <v>2.6558438208924205E-2</v>
      </c>
      <c r="P42" s="157">
        <v>2.5501600758769807E-2</v>
      </c>
      <c r="Q42" s="157">
        <v>3.6092715013034841E-2</v>
      </c>
    </row>
    <row r="43" spans="1:17" x14ac:dyDescent="0.25">
      <c r="A43" s="156" t="s">
        <v>150</v>
      </c>
      <c r="B43" s="204">
        <v>207.24158619686776</v>
      </c>
      <c r="C43" s="204">
        <v>199.54073733017992</v>
      </c>
      <c r="D43" s="204">
        <v>195.78000773626238</v>
      </c>
      <c r="E43" s="204">
        <v>196.42528898202286</v>
      </c>
      <c r="F43" s="204">
        <v>226.12981420792113</v>
      </c>
      <c r="G43" s="204">
        <v>227.31650145784101</v>
      </c>
      <c r="H43" s="204">
        <v>203.58662624090528</v>
      </c>
      <c r="I43" s="204">
        <v>219.89677758566941</v>
      </c>
      <c r="J43" s="204">
        <v>228.34742694150953</v>
      </c>
      <c r="K43" s="204">
        <v>144.13282098103974</v>
      </c>
      <c r="L43" s="204">
        <v>170.47665335539222</v>
      </c>
      <c r="M43" s="204">
        <v>205.53618472750213</v>
      </c>
      <c r="N43" s="204">
        <v>68.848199406955843</v>
      </c>
      <c r="O43" s="204">
        <v>39.366895171186748</v>
      </c>
      <c r="P43" s="204">
        <v>27.000265707067097</v>
      </c>
      <c r="Q43" s="204">
        <v>38.213793112821072</v>
      </c>
    </row>
    <row r="44" spans="1:17" x14ac:dyDescent="0.25">
      <c r="A44" s="156" t="s">
        <v>148</v>
      </c>
      <c r="B44" s="206">
        <v>22.029494946192187</v>
      </c>
      <c r="C44" s="206">
        <v>21.605825443093384</v>
      </c>
      <c r="D44" s="206">
        <v>21.200592852436511</v>
      </c>
      <c r="E44" s="206">
        <v>21.270468960446006</v>
      </c>
      <c r="F44" s="206">
        <v>24.276642844075361</v>
      </c>
      <c r="G44" s="206">
        <v>24.5052379160425</v>
      </c>
      <c r="H44" s="206">
        <v>21.845824083122086</v>
      </c>
      <c r="I44" s="206">
        <v>23.116475605526563</v>
      </c>
      <c r="J44" s="206">
        <v>24.412174685016652</v>
      </c>
      <c r="K44" s="206">
        <v>14.848319461206119</v>
      </c>
      <c r="L44" s="206">
        <v>17.952643545694997</v>
      </c>
      <c r="M44" s="206">
        <v>22.257068120668265</v>
      </c>
      <c r="N44" s="206">
        <v>7.2300712731959651</v>
      </c>
      <c r="O44" s="206">
        <v>4.2613261892862431</v>
      </c>
      <c r="P44" s="206">
        <v>2.8417907186710982</v>
      </c>
      <c r="Q44" s="206">
        <v>3.9859366502361571</v>
      </c>
    </row>
    <row r="45" spans="1:17" x14ac:dyDescent="0.25">
      <c r="A45" s="152" t="s">
        <v>164</v>
      </c>
      <c r="B45" s="151">
        <v>5.3234411810986852</v>
      </c>
      <c r="C45" s="151">
        <v>3.6304441095493045</v>
      </c>
      <c r="D45" s="151">
        <v>3.5538566053217258</v>
      </c>
      <c r="E45" s="151">
        <v>3.5655699413464403</v>
      </c>
      <c r="F45" s="151">
        <v>4.976700843912762</v>
      </c>
      <c r="G45" s="151">
        <v>4.5835780642515909</v>
      </c>
      <c r="H45" s="151">
        <v>4.5246770273216539</v>
      </c>
      <c r="I45" s="151">
        <v>6.8736927792258165</v>
      </c>
      <c r="J45" s="151">
        <v>5.4503342459928037</v>
      </c>
      <c r="K45" s="151">
        <v>5.762888984006814</v>
      </c>
      <c r="L45" s="151">
        <v>5.198715867148854</v>
      </c>
      <c r="M45" s="151">
        <v>3.7309536156033491</v>
      </c>
      <c r="N45" s="151">
        <v>2.1833501732318705</v>
      </c>
      <c r="O45" s="151">
        <v>0.71296992969520256</v>
      </c>
      <c r="P45" s="151">
        <v>0.82987067881439613</v>
      </c>
      <c r="Q45" s="151">
        <v>1.3240129461976116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0.34346766875882195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1.9668570786909857E-2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4.9799735123398632</v>
      </c>
      <c r="C49" s="205">
        <v>3.6304441095493045</v>
      </c>
      <c r="D49" s="205">
        <v>3.5538566053217258</v>
      </c>
      <c r="E49" s="205">
        <v>3.5655699413464403</v>
      </c>
      <c r="F49" s="205">
        <v>4.976700843912762</v>
      </c>
      <c r="G49" s="205">
        <v>4.5835780642515909</v>
      </c>
      <c r="H49" s="205">
        <v>4.5246770273216539</v>
      </c>
      <c r="I49" s="205">
        <v>6.8736927792258165</v>
      </c>
      <c r="J49" s="205">
        <v>5.4503342459928037</v>
      </c>
      <c r="K49" s="205">
        <v>5.762888984006814</v>
      </c>
      <c r="L49" s="205">
        <v>5.198715867148854</v>
      </c>
      <c r="M49" s="205">
        <v>3.7309536156033491</v>
      </c>
      <c r="N49" s="205">
        <v>2.1833501732318705</v>
      </c>
      <c r="O49" s="205">
        <v>0.6933013589082927</v>
      </c>
      <c r="P49" s="205">
        <v>0.82987067881439613</v>
      </c>
      <c r="Q49" s="205">
        <v>1.3240129461976116</v>
      </c>
    </row>
    <row r="50" spans="1:17" x14ac:dyDescent="0.25">
      <c r="A50" s="152" t="s">
        <v>163</v>
      </c>
      <c r="B50" s="151">
        <v>16.7060537650935</v>
      </c>
      <c r="C50" s="151">
        <v>17.975381333544078</v>
      </c>
      <c r="D50" s="151">
        <v>17.646736247114784</v>
      </c>
      <c r="E50" s="151">
        <v>17.704899019099567</v>
      </c>
      <c r="F50" s="151">
        <v>19.299942000162599</v>
      </c>
      <c r="G50" s="151">
        <v>19.92165985179091</v>
      </c>
      <c r="H50" s="151">
        <v>17.321147055800431</v>
      </c>
      <c r="I50" s="151">
        <v>16.242782826300747</v>
      </c>
      <c r="J50" s="151">
        <v>18.961840439023849</v>
      </c>
      <c r="K50" s="151">
        <v>9.0854304771993046</v>
      </c>
      <c r="L50" s="151">
        <v>12.753927678546145</v>
      </c>
      <c r="M50" s="151">
        <v>18.526114505064918</v>
      </c>
      <c r="N50" s="151">
        <v>5.0467210999640946</v>
      </c>
      <c r="O50" s="151">
        <v>3.5483562595910407</v>
      </c>
      <c r="P50" s="151">
        <v>2.0119200398567023</v>
      </c>
      <c r="Q50" s="151">
        <v>2.6619237040385455</v>
      </c>
    </row>
    <row r="51" spans="1:17" x14ac:dyDescent="0.25">
      <c r="A51" s="156" t="s">
        <v>147</v>
      </c>
      <c r="B51" s="206">
        <v>14.280963375882163</v>
      </c>
      <c r="C51" s="206">
        <v>13.82833161911857</v>
      </c>
      <c r="D51" s="206">
        <v>13.606332303831854</v>
      </c>
      <c r="E51" s="206">
        <v>13.802007637476413</v>
      </c>
      <c r="F51" s="206">
        <v>15.644838770773859</v>
      </c>
      <c r="G51" s="206">
        <v>15.731131067213001</v>
      </c>
      <c r="H51" s="206">
        <v>14.0831700471368</v>
      </c>
      <c r="I51" s="206">
        <v>15.190661087653739</v>
      </c>
      <c r="J51" s="206">
        <v>15.791567874773687</v>
      </c>
      <c r="K51" s="206">
        <v>9.943831129113871</v>
      </c>
      <c r="L51" s="206">
        <v>11.777553667283831</v>
      </c>
      <c r="M51" s="206">
        <v>14.652184362722842</v>
      </c>
      <c r="N51" s="206">
        <v>4.8483098664425635</v>
      </c>
      <c r="O51" s="206">
        <v>2.7943277922128695</v>
      </c>
      <c r="P51" s="206">
        <v>1.8690695203002718</v>
      </c>
      <c r="Q51" s="206">
        <v>2.6577483084286047</v>
      </c>
    </row>
    <row r="52" spans="1:17" x14ac:dyDescent="0.25">
      <c r="A52" s="152" t="s">
        <v>162</v>
      </c>
      <c r="B52" s="151">
        <v>1.8566672489288321</v>
      </c>
      <c r="C52" s="151">
        <v>1.728795385258117</v>
      </c>
      <c r="D52" s="151">
        <v>1.5264544930559507</v>
      </c>
      <c r="E52" s="151">
        <v>0.85610811052840652</v>
      </c>
      <c r="F52" s="151">
        <v>1.9980267800605851</v>
      </c>
      <c r="G52" s="151">
        <v>1.9911489687532922</v>
      </c>
      <c r="H52" s="151">
        <v>1.8071825109257966</v>
      </c>
      <c r="I52" s="151">
        <v>2.0380058275556721</v>
      </c>
      <c r="J52" s="151">
        <v>2.045365352515597</v>
      </c>
      <c r="K52" s="151">
        <v>1.3896394634921709</v>
      </c>
      <c r="L52" s="151">
        <v>1.5788747375431749</v>
      </c>
      <c r="M52" s="151">
        <v>5.5852739223097324E-2</v>
      </c>
      <c r="N52" s="151">
        <v>0.65594696263135754</v>
      </c>
      <c r="O52" s="151">
        <v>5.4051377143886303E-2</v>
      </c>
      <c r="P52" s="151">
        <v>0.25857147328510388</v>
      </c>
      <c r="Q52" s="151">
        <v>0.37100815331820752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0.11979190714357225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1.491105435455014E-3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1.7368753417852598</v>
      </c>
      <c r="C55" s="153">
        <v>1.728795385258117</v>
      </c>
      <c r="D55" s="153">
        <v>1.5264544930559507</v>
      </c>
      <c r="E55" s="153">
        <v>0.85610811052840652</v>
      </c>
      <c r="F55" s="153">
        <v>1.9980267800605851</v>
      </c>
      <c r="G55" s="153">
        <v>1.9911489687532922</v>
      </c>
      <c r="H55" s="153">
        <v>1.8071825109257966</v>
      </c>
      <c r="I55" s="153">
        <v>2.0380058275556721</v>
      </c>
      <c r="J55" s="153">
        <v>2.045365352515597</v>
      </c>
      <c r="K55" s="153">
        <v>1.3896394634921709</v>
      </c>
      <c r="L55" s="153">
        <v>1.5788747375431749</v>
      </c>
      <c r="M55" s="153">
        <v>5.5852739223097324E-2</v>
      </c>
      <c r="N55" s="153">
        <v>0.65594696263135754</v>
      </c>
      <c r="O55" s="153">
        <v>5.2560271708431291E-2</v>
      </c>
      <c r="P55" s="153">
        <v>0.25857147328510388</v>
      </c>
      <c r="Q55" s="153">
        <v>0.37100815331820752</v>
      </c>
    </row>
    <row r="56" spans="1:17" x14ac:dyDescent="0.25">
      <c r="A56" s="152" t="s">
        <v>161</v>
      </c>
      <c r="B56" s="151">
        <v>11.690298667480278</v>
      </c>
      <c r="C56" s="151">
        <v>11.307857439361021</v>
      </c>
      <c r="D56" s="151">
        <v>11.092385146876438</v>
      </c>
      <c r="E56" s="151">
        <v>11.116752479261901</v>
      </c>
      <c r="F56" s="151">
        <v>12.797889649336396</v>
      </c>
      <c r="G56" s="151">
        <v>12.865050596361209</v>
      </c>
      <c r="H56" s="151">
        <v>11.522050667392852</v>
      </c>
      <c r="I56" s="151">
        <v>12.445128934650166</v>
      </c>
      <c r="J56" s="151">
        <v>12.923396156069433</v>
      </c>
      <c r="K56" s="151">
        <v>8.1572434144700665</v>
      </c>
      <c r="L56" s="151">
        <v>9.6487922529423429</v>
      </c>
      <c r="M56" s="151">
        <v>11.639627531706392</v>
      </c>
      <c r="N56" s="151">
        <v>3.9930135413792716</v>
      </c>
      <c r="O56" s="151">
        <v>2.2279427868163388</v>
      </c>
      <c r="P56" s="151">
        <v>1.533967702464178</v>
      </c>
      <c r="Q56" s="151">
        <v>2.1846934732407717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0.74951715648548478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6.1662826574003612E-2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0.13738274243174281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10.858726777757132</v>
      </c>
      <c r="C63" s="87">
        <v>11.119301884102747</v>
      </c>
      <c r="D63" s="87">
        <v>10.937403092148694</v>
      </c>
      <c r="E63" s="87">
        <v>11.116752479261901</v>
      </c>
      <c r="F63" s="87">
        <v>12.797889649336396</v>
      </c>
      <c r="G63" s="87">
        <v>12.865050596361209</v>
      </c>
      <c r="H63" s="87">
        <v>11.522050667392852</v>
      </c>
      <c r="I63" s="87">
        <v>12.445128934650166</v>
      </c>
      <c r="J63" s="87">
        <v>12.923396156069433</v>
      </c>
      <c r="K63" s="87">
        <v>8.1572434144700665</v>
      </c>
      <c r="L63" s="87">
        <v>9.6409980796517463</v>
      </c>
      <c r="M63" s="87">
        <v>11.547283174911364</v>
      </c>
      <c r="N63" s="87">
        <v>2.3542846053032154</v>
      </c>
      <c r="O63" s="87">
        <v>2.1195260340952728</v>
      </c>
      <c r="P63" s="87">
        <v>1.458993015127934</v>
      </c>
      <c r="Q63" s="87">
        <v>1.9044896796103159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8.2054733237660812E-2</v>
      </c>
      <c r="C66" s="87">
        <v>0.18855555525827486</v>
      </c>
      <c r="D66" s="87">
        <v>0.15498205472774407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7.7941732905961571E-3</v>
      </c>
      <c r="M66" s="87">
        <v>9.2344356795028171E-2</v>
      </c>
      <c r="N66" s="87">
        <v>1.5013461936443133</v>
      </c>
      <c r="O66" s="87">
        <v>4.6753926147062475E-2</v>
      </c>
      <c r="P66" s="87">
        <v>7.4974687336244031E-2</v>
      </c>
      <c r="Q66" s="87">
        <v>0.28020379363045583</v>
      </c>
    </row>
    <row r="67" spans="1:17" x14ac:dyDescent="0.25">
      <c r="A67" s="149" t="s">
        <v>160</v>
      </c>
      <c r="B67" s="148">
        <v>0.73399745947305139</v>
      </c>
      <c r="C67" s="148">
        <v>0.79167879449943257</v>
      </c>
      <c r="D67" s="148">
        <v>0.987492663899465</v>
      </c>
      <c r="E67" s="148">
        <v>1.8291470476861047</v>
      </c>
      <c r="F67" s="148">
        <v>0.84892234137687794</v>
      </c>
      <c r="G67" s="148">
        <v>0.87493150209849935</v>
      </c>
      <c r="H67" s="148">
        <v>0.75393686881815103</v>
      </c>
      <c r="I67" s="148">
        <v>0.70752632544790095</v>
      </c>
      <c r="J67" s="148">
        <v>0.82280636618865621</v>
      </c>
      <c r="K67" s="148">
        <v>0.3969482511516329</v>
      </c>
      <c r="L67" s="148">
        <v>0.54988667679831371</v>
      </c>
      <c r="M67" s="148">
        <v>2.956704091793354</v>
      </c>
      <c r="N67" s="148">
        <v>0.19934936243193443</v>
      </c>
      <c r="O67" s="148">
        <v>0.51233362825264439</v>
      </c>
      <c r="P67" s="148">
        <v>7.6530344550990032E-2</v>
      </c>
      <c r="Q67" s="148">
        <v>0.10204668186962541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10.094268525060086</v>
      </c>
      <c r="C70" s="96">
        <v>10.160285302896662</v>
      </c>
      <c r="D70" s="96">
        <v>10.319862283015915</v>
      </c>
      <c r="E70" s="96">
        <v>4.3560611853642763</v>
      </c>
      <c r="F70" s="96">
        <v>4.3697379126259897</v>
      </c>
      <c r="G70" s="96">
        <v>4.4802299520903111</v>
      </c>
      <c r="H70" s="96">
        <v>2.0830431091308079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1.5399756572920467E-2</v>
      </c>
      <c r="C71" s="160">
        <v>1.5338507083776126E-2</v>
      </c>
      <c r="D71" s="160">
        <v>1.5562712422436587E-2</v>
      </c>
      <c r="E71" s="160">
        <v>6.5426441054963792E-3</v>
      </c>
      <c r="F71" s="160">
        <v>6.625820910908433E-3</v>
      </c>
      <c r="G71" s="160">
        <v>6.7795922590943502E-3</v>
      </c>
      <c r="H71" s="160">
        <v>3.1593899937168296E-3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2.0734599599283696E-3</v>
      </c>
      <c r="C72" s="159">
        <v>2.0652131826039677E-3</v>
      </c>
      <c r="D72" s="159">
        <v>2.0954007242260297E-3</v>
      </c>
      <c r="E72" s="159">
        <v>8.8091720934491461E-4</v>
      </c>
      <c r="F72" s="159">
        <v>8.9211633283754928E-4</v>
      </c>
      <c r="G72" s="159">
        <v>9.1282047396717991E-4</v>
      </c>
      <c r="H72" s="159">
        <v>4.2538780523904455E-4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0.26949156262276336</v>
      </c>
      <c r="C73" s="159">
        <v>0.26841971317753383</v>
      </c>
      <c r="D73" s="159">
        <v>0.27234324578519997</v>
      </c>
      <c r="E73" s="159">
        <v>0.114494497060771</v>
      </c>
      <c r="F73" s="159">
        <v>0.11595006859258862</v>
      </c>
      <c r="G73" s="159">
        <v>0.11864102547317343</v>
      </c>
      <c r="H73" s="159">
        <v>5.5288467860502226E-2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5.0922612709720953E-3</v>
      </c>
      <c r="C74" s="159">
        <v>5.0720078078761244E-3</v>
      </c>
      <c r="D74" s="159">
        <v>5.1461461332061188E-3</v>
      </c>
      <c r="E74" s="159">
        <v>2.1634662230154166E-3</v>
      </c>
      <c r="F74" s="159">
        <v>2.190970425620008E-3</v>
      </c>
      <c r="G74" s="159">
        <v>2.2418182346255894E-3</v>
      </c>
      <c r="H74" s="159">
        <v>1.0447203648135271E-3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1.6095726704242006E-2</v>
      </c>
      <c r="C75" s="158">
        <v>1.7033293360088436E-2</v>
      </c>
      <c r="D75" s="158">
        <v>1.7282271652789501E-2</v>
      </c>
      <c r="E75" s="158">
        <v>7.2655556235618757E-3</v>
      </c>
      <c r="F75" s="158">
        <v>7.3579228219861001E-3</v>
      </c>
      <c r="G75" s="158">
        <v>7.5286847135914063E-3</v>
      </c>
      <c r="H75" s="158">
        <v>3.5084781268463769E-3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2.630022055349018E-3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4.376690162208363E-3</v>
      </c>
      <c r="C77" s="91">
        <v>4.3592827418177226E-3</v>
      </c>
      <c r="D77" s="91">
        <v>4.4230030542384653E-3</v>
      </c>
      <c r="E77" s="91">
        <v>1.8594531644551878E-3</v>
      </c>
      <c r="F77" s="91">
        <v>1.8830924411052481E-3</v>
      </c>
      <c r="G77" s="91">
        <v>1.9267950505359886E-3</v>
      </c>
      <c r="H77" s="91">
        <v>8.9791491434319847E-4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9.0890144866846243E-3</v>
      </c>
      <c r="C79" s="157">
        <v>1.2674010618270715E-2</v>
      </c>
      <c r="D79" s="157">
        <v>1.2859268598551035E-2</v>
      </c>
      <c r="E79" s="157">
        <v>5.4061024591066879E-3</v>
      </c>
      <c r="F79" s="157">
        <v>5.474830380880852E-3</v>
      </c>
      <c r="G79" s="157">
        <v>5.6018896630554175E-3</v>
      </c>
      <c r="H79" s="157">
        <v>2.6105632125031785E-3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2.7466386600127075</v>
      </c>
      <c r="C80" s="204">
        <v>2.7394526961000629</v>
      </c>
      <c r="D80" s="204">
        <v>2.7794957013364123</v>
      </c>
      <c r="E80" s="204">
        <v>1.1685142456519169</v>
      </c>
      <c r="F80" s="204">
        <v>1.1833695977793774</v>
      </c>
      <c r="G80" s="204">
        <v>1.2108331137571753</v>
      </c>
      <c r="H80" s="204">
        <v>0.56426609115522808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0.70209959592233218</v>
      </c>
      <c r="C81" s="151">
        <v>0.70304538218497192</v>
      </c>
      <c r="D81" s="151">
        <v>0.7133219056527077</v>
      </c>
      <c r="E81" s="151">
        <v>0.29988418693721769</v>
      </c>
      <c r="F81" s="151">
        <v>0.30369662243895534</v>
      </c>
      <c r="G81" s="151">
        <v>0.31074478140670875</v>
      </c>
      <c r="H81" s="151">
        <v>0.14481165171240371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4.5299366188955338E-2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0.65680022973337682</v>
      </c>
      <c r="C85" s="153">
        <v>0.70304538218497192</v>
      </c>
      <c r="D85" s="153">
        <v>0.7133219056527077</v>
      </c>
      <c r="E85" s="153">
        <v>0.29988418693721769</v>
      </c>
      <c r="F85" s="153">
        <v>0.30369662243895534</v>
      </c>
      <c r="G85" s="153">
        <v>0.31074478140670875</v>
      </c>
      <c r="H85" s="153">
        <v>0.14481165171240371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2.0445390640903756</v>
      </c>
      <c r="C86" s="151">
        <v>2.0364073139150909</v>
      </c>
      <c r="D86" s="151">
        <v>2.0661737956837047</v>
      </c>
      <c r="E86" s="151">
        <v>0.86863005871469912</v>
      </c>
      <c r="F86" s="151">
        <v>0.87967297534042221</v>
      </c>
      <c r="G86" s="151">
        <v>0.90008833235046659</v>
      </c>
      <c r="H86" s="151">
        <v>0.4194544394428244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4.6973555823998439</v>
      </c>
      <c r="C87" s="206">
        <v>4.7657837232343034</v>
      </c>
      <c r="D87" s="206">
        <v>4.8358954694754956</v>
      </c>
      <c r="E87" s="206">
        <v>2.0330352530672049</v>
      </c>
      <c r="F87" s="206">
        <v>2.041185358142966</v>
      </c>
      <c r="G87" s="206">
        <v>2.0972175492620075</v>
      </c>
      <c r="H87" s="206">
        <v>0.9728242166866834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1.1351189035740217</v>
      </c>
      <c r="C88" s="151">
        <v>0.80079844627888253</v>
      </c>
      <c r="D88" s="151">
        <v>0.81064143707970726</v>
      </c>
      <c r="E88" s="151">
        <v>0.34079781698814415</v>
      </c>
      <c r="F88" s="151">
        <v>0.41844207865551697</v>
      </c>
      <c r="G88" s="151">
        <v>0.39227370032868636</v>
      </c>
      <c r="H88" s="151">
        <v>0.20149001329115113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7.3237710404113851E-2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1.0618811931699079</v>
      </c>
      <c r="C92" s="205">
        <v>0.80079844627888253</v>
      </c>
      <c r="D92" s="205">
        <v>0.81064143707970726</v>
      </c>
      <c r="E92" s="205">
        <v>0.34079781698814415</v>
      </c>
      <c r="F92" s="205">
        <v>0.41844207865551697</v>
      </c>
      <c r="G92" s="205">
        <v>0.39227370032868636</v>
      </c>
      <c r="H92" s="205">
        <v>0.20149001329115113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3.5622366788258226</v>
      </c>
      <c r="C93" s="151">
        <v>3.9649852769554208</v>
      </c>
      <c r="D93" s="151">
        <v>4.0252540323957886</v>
      </c>
      <c r="E93" s="151">
        <v>1.6922374360790606</v>
      </c>
      <c r="F93" s="151">
        <v>1.622743279487449</v>
      </c>
      <c r="G93" s="151">
        <v>1.7049438489333211</v>
      </c>
      <c r="H93" s="151">
        <v>0.77133420339553227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2.3421215155167077</v>
      </c>
      <c r="C94" s="206">
        <v>2.3471201489504163</v>
      </c>
      <c r="D94" s="206">
        <v>2.3920413354861512</v>
      </c>
      <c r="E94" s="206">
        <v>1.0231646064229656</v>
      </c>
      <c r="F94" s="206">
        <v>1.0121660576197058</v>
      </c>
      <c r="G94" s="206">
        <v>1.0360753479166753</v>
      </c>
      <c r="H94" s="206">
        <v>0.48252635713777825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0.46252494392810534</v>
      </c>
      <c r="C95" s="151">
        <v>0.44551183694868179</v>
      </c>
      <c r="D95" s="151">
        <v>0.40678501564439778</v>
      </c>
      <c r="E95" s="151">
        <v>9.5597963777186643E-2</v>
      </c>
      <c r="F95" s="151">
        <v>0.19626701003723734</v>
      </c>
      <c r="G95" s="151">
        <v>0.19908589837632273</v>
      </c>
      <c r="H95" s="151">
        <v>9.4019977335082577E-2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2.9842043676155446E-2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0.43268290025194989</v>
      </c>
      <c r="C98" s="153">
        <v>0.44551183694868179</v>
      </c>
      <c r="D98" s="153">
        <v>0.40678501564439778</v>
      </c>
      <c r="E98" s="153">
        <v>9.5597963777186643E-2</v>
      </c>
      <c r="F98" s="153">
        <v>0.19626701003723734</v>
      </c>
      <c r="G98" s="153">
        <v>0.19908589837632273</v>
      </c>
      <c r="H98" s="153">
        <v>9.4019977335082577E-2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1.696746287574594</v>
      </c>
      <c r="C99" s="151">
        <v>1.697592106834632</v>
      </c>
      <c r="D99" s="151">
        <v>1.7220992977618634</v>
      </c>
      <c r="E99" s="151">
        <v>0.72331354533553915</v>
      </c>
      <c r="F99" s="151">
        <v>0.73250904933089411</v>
      </c>
      <c r="G99" s="151">
        <v>0.74950904157163711</v>
      </c>
      <c r="H99" s="151">
        <v>0.34928226885108399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0.10879559019334187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1.5761901889929744</v>
      </c>
      <c r="C106" s="87">
        <v>1.6696360212973524</v>
      </c>
      <c r="D106" s="87">
        <v>1.6983372494094424</v>
      </c>
      <c r="E106" s="87">
        <v>0.72331354533553915</v>
      </c>
      <c r="F106" s="87">
        <v>0.73250904933089411</v>
      </c>
      <c r="G106" s="87">
        <v>0.74950904157163711</v>
      </c>
      <c r="H106" s="87">
        <v>0.34928226885108399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1.1760508388277687E-2</v>
      </c>
      <c r="C109" s="87">
        <v>2.7956085537279511E-2</v>
      </c>
      <c r="D109" s="87">
        <v>2.3762048352420954E-2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0.18285028401400857</v>
      </c>
      <c r="C110" s="148">
        <v>0.2040162051671025</v>
      </c>
      <c r="D110" s="148">
        <v>0.26315702207988989</v>
      </c>
      <c r="E110" s="148">
        <v>0.20425309731023977</v>
      </c>
      <c r="F110" s="148">
        <v>8.3389998251574254E-2</v>
      </c>
      <c r="G110" s="148">
        <v>8.7480407968715521E-2</v>
      </c>
      <c r="H110" s="148">
        <v>3.922411095161172E-2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74.627102666841111</v>
      </c>
      <c r="C112" s="96">
        <v>70.867478558261311</v>
      </c>
      <c r="D112" s="96">
        <v>71.515210272688662</v>
      </c>
      <c r="E112" s="96">
        <v>76.995647042675515</v>
      </c>
      <c r="F112" s="96">
        <v>77.693649975602156</v>
      </c>
      <c r="G112" s="96">
        <v>79.355597092625644</v>
      </c>
      <c r="H112" s="96">
        <v>77.102487250087862</v>
      </c>
      <c r="I112" s="96">
        <v>80.933597739773489</v>
      </c>
      <c r="J112" s="96">
        <v>89.018952807042226</v>
      </c>
      <c r="K112" s="96">
        <v>52.112556778975645</v>
      </c>
      <c r="L112" s="96">
        <v>72.905670369064737</v>
      </c>
      <c r="M112" s="96">
        <v>93.256719440423055</v>
      </c>
      <c r="N112" s="96">
        <v>81.095173811155206</v>
      </c>
      <c r="O112" s="96">
        <v>112.06632877420877</v>
      </c>
      <c r="P112" s="96">
        <v>67.752167526600047</v>
      </c>
      <c r="Q112" s="96">
        <v>81.644490982372702</v>
      </c>
    </row>
    <row r="113" spans="1:17" x14ac:dyDescent="0.25">
      <c r="A113" s="132" t="s">
        <v>83</v>
      </c>
      <c r="B113" s="160">
        <v>0.11913482145612053</v>
      </c>
      <c r="C113" s="160">
        <v>0.11230171212297436</v>
      </c>
      <c r="D113" s="160">
        <v>0.11321671927711351</v>
      </c>
      <c r="E113" s="160">
        <v>0.12143681194788075</v>
      </c>
      <c r="F113" s="160">
        <v>0.12348797460096148</v>
      </c>
      <c r="G113" s="160">
        <v>0.12595706764499362</v>
      </c>
      <c r="H113" s="160">
        <v>0.1225725264493011</v>
      </c>
      <c r="I113" s="160">
        <v>0.12953432296146863</v>
      </c>
      <c r="J113" s="160">
        <v>0.14169147506079469</v>
      </c>
      <c r="K113" s="160">
        <v>8.3954872218611504E-2</v>
      </c>
      <c r="L113" s="160">
        <v>0.11662154679950701</v>
      </c>
      <c r="M113" s="160">
        <v>0.14437236118814317</v>
      </c>
      <c r="N113" s="160">
        <v>0.12949979172531681</v>
      </c>
      <c r="O113" s="160">
        <v>0.17438598055311899</v>
      </c>
      <c r="P113" s="160">
        <v>0.1083877304084534</v>
      </c>
      <c r="Q113" s="160">
        <v>0.13089493933318178</v>
      </c>
    </row>
    <row r="114" spans="1:17" x14ac:dyDescent="0.25">
      <c r="A114" s="76" t="s">
        <v>82</v>
      </c>
      <c r="B114" s="159">
        <v>1.5451780619940108E-2</v>
      </c>
      <c r="C114" s="159">
        <v>1.4565526667675377E-2</v>
      </c>
      <c r="D114" s="159">
        <v>1.468420305161273E-2</v>
      </c>
      <c r="E114" s="159">
        <v>1.575034867613993E-2</v>
      </c>
      <c r="F114" s="159">
        <v>1.6016384373712129E-2</v>
      </c>
      <c r="G114" s="159">
        <v>1.633662562291446E-2</v>
      </c>
      <c r="H114" s="159">
        <v>1.5897650792417461E-2</v>
      </c>
      <c r="I114" s="159">
        <v>1.6800595465619475E-2</v>
      </c>
      <c r="J114" s="159">
        <v>1.8377377508904936E-2</v>
      </c>
      <c r="K114" s="159">
        <v>1.0888942893786016E-2</v>
      </c>
      <c r="L114" s="159">
        <v>1.512580901770834E-2</v>
      </c>
      <c r="M114" s="159">
        <v>1.8725088310839418E-2</v>
      </c>
      <c r="N114" s="159">
        <v>1.679611676594937E-2</v>
      </c>
      <c r="O114" s="159">
        <v>2.2617853300702647E-2</v>
      </c>
      <c r="P114" s="159">
        <v>1.4057883427319239E-2</v>
      </c>
      <c r="Q114" s="159">
        <v>1.6977067343670289E-2</v>
      </c>
    </row>
    <row r="115" spans="1:17" x14ac:dyDescent="0.25">
      <c r="A115" s="76" t="s">
        <v>81</v>
      </c>
      <c r="B115" s="159">
        <v>2.1667205718822555</v>
      </c>
      <c r="C115" s="159">
        <v>2.0424459191729172</v>
      </c>
      <c r="D115" s="159">
        <v>2.0590872739007868</v>
      </c>
      <c r="E115" s="159">
        <v>2.2085871738867016</v>
      </c>
      <c r="F115" s="159">
        <v>2.2458919371992785</v>
      </c>
      <c r="G115" s="159">
        <v>2.2907976551666014</v>
      </c>
      <c r="H115" s="159">
        <v>2.2292425619918403</v>
      </c>
      <c r="I115" s="159">
        <v>2.3558576652488452</v>
      </c>
      <c r="J115" s="159">
        <v>2.5769613797393496</v>
      </c>
      <c r="K115" s="159">
        <v>1.526898236153492</v>
      </c>
      <c r="L115" s="159">
        <v>2.1210113171512148</v>
      </c>
      <c r="M115" s="159">
        <v>2.6257190061998812</v>
      </c>
      <c r="N115" s="159">
        <v>2.3552296411428086</v>
      </c>
      <c r="O115" s="159">
        <v>3.1715806251614613</v>
      </c>
      <c r="P115" s="159">
        <v>1.9712618220703997</v>
      </c>
      <c r="Q115" s="159">
        <v>2.3806033730695972</v>
      </c>
    </row>
    <row r="116" spans="1:17" x14ac:dyDescent="0.25">
      <c r="A116" s="76" t="s">
        <v>80</v>
      </c>
      <c r="B116" s="159">
        <v>3.9454617105246843E-2</v>
      </c>
      <c r="C116" s="159">
        <v>3.7191653942315779E-2</v>
      </c>
      <c r="D116" s="159">
        <v>3.7494682531890818E-2</v>
      </c>
      <c r="E116" s="159">
        <v>4.0216981561937377E-2</v>
      </c>
      <c r="F116" s="159">
        <v>4.0896277808901496E-2</v>
      </c>
      <c r="G116" s="159">
        <v>4.171398265336964E-2</v>
      </c>
      <c r="H116" s="159">
        <v>4.0593103171444461E-2</v>
      </c>
      <c r="I116" s="159">
        <v>4.2898684464932044E-2</v>
      </c>
      <c r="J116" s="159">
        <v>4.6924843864061393E-2</v>
      </c>
      <c r="K116" s="159">
        <v>2.7803855304599261E-2</v>
      </c>
      <c r="L116" s="159">
        <v>3.8622280362344774E-2</v>
      </c>
      <c r="M116" s="159">
        <v>4.7812689536422266E-2</v>
      </c>
      <c r="N116" s="159">
        <v>4.2887248541464078E-2</v>
      </c>
      <c r="O116" s="159">
        <v>5.7752485857214125E-2</v>
      </c>
      <c r="P116" s="159">
        <v>3.5895436362804491E-2</v>
      </c>
      <c r="Q116" s="159">
        <v>4.3349288220550584E-2</v>
      </c>
    </row>
    <row r="117" spans="1:17" x14ac:dyDescent="0.25">
      <c r="A117" s="129" t="s">
        <v>79</v>
      </c>
      <c r="B117" s="158">
        <v>0.12450406975979202</v>
      </c>
      <c r="C117" s="158">
        <v>0.12469527819176454</v>
      </c>
      <c r="D117" s="158">
        <v>0.12571126512086755</v>
      </c>
      <c r="E117" s="158">
        <v>0.13483852349446196</v>
      </c>
      <c r="F117" s="158">
        <v>0.13711605152860612</v>
      </c>
      <c r="G117" s="158">
        <v>0.13985763256229328</v>
      </c>
      <c r="H117" s="158">
        <v>0.13609957493369518</v>
      </c>
      <c r="I117" s="158">
        <v>0.14382967215472939</v>
      </c>
      <c r="J117" s="158">
        <v>0.15732848205163502</v>
      </c>
      <c r="K117" s="158">
        <v>9.3220093878801424E-2</v>
      </c>
      <c r="L117" s="158">
        <v>0.12949184786599008</v>
      </c>
      <c r="M117" s="158">
        <v>0.1603052295573551</v>
      </c>
      <c r="N117" s="158">
        <v>0.14379133006700107</v>
      </c>
      <c r="O117" s="158">
        <v>0.18224532527554999</v>
      </c>
      <c r="P117" s="158">
        <v>0.1203493512285564</v>
      </c>
      <c r="Q117" s="158">
        <v>0.14534044553276348</v>
      </c>
    </row>
    <row r="118" spans="1:17" x14ac:dyDescent="0.25">
      <c r="A118" s="92" t="s">
        <v>125</v>
      </c>
      <c r="B118" s="91">
        <v>2.0343812706677424E-2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2.9778663229453991E-2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3.3854683748387314E-2</v>
      </c>
      <c r="C119" s="91">
        <v>3.191291095127928E-2</v>
      </c>
      <c r="D119" s="91">
        <v>3.2172929621322802E-2</v>
      </c>
      <c r="E119" s="91">
        <v>3.4508843121254129E-2</v>
      </c>
      <c r="F119" s="91">
        <v>3.5091724449213546E-2</v>
      </c>
      <c r="G119" s="91">
        <v>3.5793369552881579E-2</v>
      </c>
      <c r="H119" s="91">
        <v>3.4831580460380498E-2</v>
      </c>
      <c r="I119" s="91">
        <v>3.6809922446034683E-2</v>
      </c>
      <c r="J119" s="91">
        <v>4.0264634801106425E-2</v>
      </c>
      <c r="K119" s="91">
        <v>2.3857555778888859E-2</v>
      </c>
      <c r="L119" s="91">
        <v>3.314048350338316E-2</v>
      </c>
      <c r="M119" s="91">
        <v>4.102646539687603E-2</v>
      </c>
      <c r="N119" s="91">
        <v>3.6800109663633437E-2</v>
      </c>
      <c r="O119" s="91">
        <v>4.9555471268765278E-2</v>
      </c>
      <c r="P119" s="91">
        <v>3.0800670117553913E-2</v>
      </c>
      <c r="Q119" s="91">
        <v>3.7196570416831304E-2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7.0305573304727281E-2</v>
      </c>
      <c r="C121" s="157">
        <v>9.2782367240485261E-2</v>
      </c>
      <c r="D121" s="157">
        <v>9.3538335499544767E-2</v>
      </c>
      <c r="E121" s="157">
        <v>0.10032968037320783</v>
      </c>
      <c r="F121" s="157">
        <v>0.10202432707939257</v>
      </c>
      <c r="G121" s="157">
        <v>0.1040642630094117</v>
      </c>
      <c r="H121" s="157">
        <v>0.10126799447331469</v>
      </c>
      <c r="I121" s="157">
        <v>0.10701974970869471</v>
      </c>
      <c r="J121" s="157">
        <v>0.11706384725052861</v>
      </c>
      <c r="K121" s="157">
        <v>6.9362538099912566E-2</v>
      </c>
      <c r="L121" s="157">
        <v>9.6351364362606925E-2</v>
      </c>
      <c r="M121" s="157">
        <v>0.11927876416047908</v>
      </c>
      <c r="N121" s="157">
        <v>0.10699122040336764</v>
      </c>
      <c r="O121" s="157">
        <v>0.10291119077733073</v>
      </c>
      <c r="P121" s="157">
        <v>8.954868111100249E-2</v>
      </c>
      <c r="Q121" s="157">
        <v>0.10814387511593219</v>
      </c>
    </row>
    <row r="122" spans="1:17" x14ac:dyDescent="0.25">
      <c r="A122" s="156" t="s">
        <v>146</v>
      </c>
      <c r="B122" s="206">
        <v>36.455379136874704</v>
      </c>
      <c r="C122" s="206">
        <v>34.395097837396094</v>
      </c>
      <c r="D122" s="206">
        <v>34.67534076507355</v>
      </c>
      <c r="E122" s="206">
        <v>37.192941666241467</v>
      </c>
      <c r="F122" s="206">
        <v>37.821159516169452</v>
      </c>
      <c r="G122" s="206">
        <v>38.577378590782715</v>
      </c>
      <c r="H122" s="206">
        <v>37.540781522404366</v>
      </c>
      <c r="I122" s="206">
        <v>39.672998989381526</v>
      </c>
      <c r="J122" s="206">
        <v>43.396418944213018</v>
      </c>
      <c r="K122" s="206">
        <v>25.713196969990676</v>
      </c>
      <c r="L122" s="206">
        <v>35.718151008464538</v>
      </c>
      <c r="M122" s="206">
        <v>44.217504739771464</v>
      </c>
      <c r="N122" s="206">
        <v>39.66242296855836</v>
      </c>
      <c r="O122" s="206">
        <v>53.389479933211192</v>
      </c>
      <c r="P122" s="206">
        <v>33.1963468881914</v>
      </c>
      <c r="Q122" s="206">
        <v>40.089720447492418</v>
      </c>
    </row>
    <row r="123" spans="1:17" x14ac:dyDescent="0.25">
      <c r="A123" s="152" t="s">
        <v>159</v>
      </c>
      <c r="B123" s="151">
        <v>6.0839464550579256</v>
      </c>
      <c r="C123" s="151">
        <v>5.7656522386386486</v>
      </c>
      <c r="D123" s="151">
        <v>5.8126293768042334</v>
      </c>
      <c r="E123" s="151">
        <v>6.2346549613930762</v>
      </c>
      <c r="F123" s="151">
        <v>6.3399631558896745</v>
      </c>
      <c r="G123" s="151">
        <v>6.4667282030791791</v>
      </c>
      <c r="H123" s="151">
        <v>6.2929633765880153</v>
      </c>
      <c r="I123" s="151">
        <v>6.6503871138269615</v>
      </c>
      <c r="J123" s="151">
        <v>7.2745442160819511</v>
      </c>
      <c r="K123" s="151">
        <v>4.3103046943914993</v>
      </c>
      <c r="L123" s="151">
        <v>5.9874357181819136</v>
      </c>
      <c r="M123" s="151">
        <v>7.4121828754530208</v>
      </c>
      <c r="N123" s="151">
        <v>6.6486142548450395</v>
      </c>
      <c r="O123" s="151">
        <v>8.9326871644202299</v>
      </c>
      <c r="P123" s="151">
        <v>5.5647055477315046</v>
      </c>
      <c r="Q123" s="151">
        <v>6.7202421559380339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0.39253536099763409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0.24642440374144536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5.6914110940602916</v>
      </c>
      <c r="C128" s="153">
        <v>5.7656522386386486</v>
      </c>
      <c r="D128" s="153">
        <v>5.8126293768042334</v>
      </c>
      <c r="E128" s="153">
        <v>6.2346549613930762</v>
      </c>
      <c r="F128" s="153">
        <v>6.3399631558896745</v>
      </c>
      <c r="G128" s="153">
        <v>6.4667282030791791</v>
      </c>
      <c r="H128" s="153">
        <v>6.2929633765880153</v>
      </c>
      <c r="I128" s="153">
        <v>6.6503871138269615</v>
      </c>
      <c r="J128" s="153">
        <v>7.2745442160819511</v>
      </c>
      <c r="K128" s="153">
        <v>4.3103046943914993</v>
      </c>
      <c r="L128" s="153">
        <v>5.9874357181819136</v>
      </c>
      <c r="M128" s="153">
        <v>7.4121828754530208</v>
      </c>
      <c r="N128" s="153">
        <v>6.6486142548450395</v>
      </c>
      <c r="O128" s="153">
        <v>8.686262760678785</v>
      </c>
      <c r="P128" s="153">
        <v>5.5647055477315046</v>
      </c>
      <c r="Q128" s="153">
        <v>6.7202421559380339</v>
      </c>
    </row>
    <row r="129" spans="1:17" x14ac:dyDescent="0.25">
      <c r="A129" s="152" t="s">
        <v>158</v>
      </c>
      <c r="B129" s="151">
        <v>30.371432681816778</v>
      </c>
      <c r="C129" s="151">
        <v>28.629445598757442</v>
      </c>
      <c r="D129" s="151">
        <v>28.862711388269314</v>
      </c>
      <c r="E129" s="151">
        <v>30.958286704848394</v>
      </c>
      <c r="F129" s="151">
        <v>31.481196360279775</v>
      </c>
      <c r="G129" s="151">
        <v>32.110650387703537</v>
      </c>
      <c r="H129" s="151">
        <v>31.247818145816353</v>
      </c>
      <c r="I129" s="151">
        <v>33.022611875554567</v>
      </c>
      <c r="J129" s="151">
        <v>36.121874728131068</v>
      </c>
      <c r="K129" s="151">
        <v>21.402892275599175</v>
      </c>
      <c r="L129" s="151">
        <v>29.730715290282625</v>
      </c>
      <c r="M129" s="151">
        <v>36.805321864318444</v>
      </c>
      <c r="N129" s="151">
        <v>33.013808713713324</v>
      </c>
      <c r="O129" s="151">
        <v>44.456792768790962</v>
      </c>
      <c r="P129" s="151">
        <v>27.631641340459897</v>
      </c>
      <c r="Q129" s="151">
        <v>33.369478291554387</v>
      </c>
    </row>
    <row r="130" spans="1:17" x14ac:dyDescent="0.25">
      <c r="A130" s="156" t="s">
        <v>145</v>
      </c>
      <c r="B130" s="206">
        <v>22.953639697787771</v>
      </c>
      <c r="C130" s="206">
        <v>22.039963803229114</v>
      </c>
      <c r="D130" s="206">
        <v>22.221605816114561</v>
      </c>
      <c r="E130" s="206">
        <v>23.835004086864902</v>
      </c>
      <c r="F130" s="206">
        <v>24.029275672043592</v>
      </c>
      <c r="G130" s="206">
        <v>24.611365523587139</v>
      </c>
      <c r="H130" s="206">
        <v>23.83952146876209</v>
      </c>
      <c r="I130" s="206">
        <v>24.681572435089649</v>
      </c>
      <c r="J130" s="206">
        <v>27.4561271422522</v>
      </c>
      <c r="K130" s="206">
        <v>15.67637089444947</v>
      </c>
      <c r="L130" s="206">
        <v>22.260120106712829</v>
      </c>
      <c r="M130" s="206">
        <v>20.521407738608183</v>
      </c>
      <c r="N130" s="206">
        <v>24.649281863365829</v>
      </c>
      <c r="O130" s="206">
        <v>26.076787939496352</v>
      </c>
      <c r="P130" s="206">
        <v>20.677088426209384</v>
      </c>
      <c r="Q130" s="206">
        <v>24.746757881235997</v>
      </c>
    </row>
    <row r="131" spans="1:17" x14ac:dyDescent="0.25">
      <c r="A131" s="152" t="s">
        <v>157</v>
      </c>
      <c r="B131" s="151">
        <v>5.5467613361887826</v>
      </c>
      <c r="C131" s="151">
        <v>3.7033927250250449</v>
      </c>
      <c r="D131" s="151">
        <v>3.7250090674411691</v>
      </c>
      <c r="E131" s="151">
        <v>3.9954631128270655</v>
      </c>
      <c r="F131" s="151">
        <v>4.9259906851105866</v>
      </c>
      <c r="G131" s="151">
        <v>4.6034286845809964</v>
      </c>
      <c r="H131" s="151">
        <v>4.937608886788837</v>
      </c>
      <c r="I131" s="151">
        <v>7.3390749144499718</v>
      </c>
      <c r="J131" s="151">
        <v>6.1299360649584687</v>
      </c>
      <c r="K131" s="151">
        <v>6.0842700329057662</v>
      </c>
      <c r="L131" s="151">
        <v>6.4460723741801011</v>
      </c>
      <c r="M131" s="151">
        <v>3.440004765431429</v>
      </c>
      <c r="N131" s="151">
        <v>7.4436353104761874</v>
      </c>
      <c r="O131" s="151">
        <v>4.3629529489300864</v>
      </c>
      <c r="P131" s="151">
        <v>6.038203058171665</v>
      </c>
      <c r="Q131" s="151">
        <v>8.2201576909740872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0.35787625344047402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0.12035998341847874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5.1888850827483086</v>
      </c>
      <c r="C135" s="205">
        <v>3.7033927250250449</v>
      </c>
      <c r="D135" s="205">
        <v>3.7250090674411691</v>
      </c>
      <c r="E135" s="205">
        <v>3.9954631128270655</v>
      </c>
      <c r="F135" s="205">
        <v>4.9259906851105866</v>
      </c>
      <c r="G135" s="205">
        <v>4.6034286845809964</v>
      </c>
      <c r="H135" s="205">
        <v>4.937608886788837</v>
      </c>
      <c r="I135" s="205">
        <v>7.3390749144499718</v>
      </c>
      <c r="J135" s="205">
        <v>6.1299360649584687</v>
      </c>
      <c r="K135" s="205">
        <v>6.0842700329057662</v>
      </c>
      <c r="L135" s="205">
        <v>6.4460723741801011</v>
      </c>
      <c r="M135" s="205">
        <v>3.440004765431429</v>
      </c>
      <c r="N135" s="205">
        <v>7.4436353104761874</v>
      </c>
      <c r="O135" s="205">
        <v>4.2425929655116077</v>
      </c>
      <c r="P135" s="205">
        <v>6.038203058171665</v>
      </c>
      <c r="Q135" s="205">
        <v>8.2201576909740872</v>
      </c>
    </row>
    <row r="136" spans="1:17" x14ac:dyDescent="0.25">
      <c r="A136" s="152" t="s">
        <v>156</v>
      </c>
      <c r="B136" s="151">
        <v>17.406878361598988</v>
      </c>
      <c r="C136" s="151">
        <v>18.33657107820407</v>
      </c>
      <c r="D136" s="151">
        <v>18.496596748673394</v>
      </c>
      <c r="E136" s="151">
        <v>19.839540974037838</v>
      </c>
      <c r="F136" s="151">
        <v>19.103284986933005</v>
      </c>
      <c r="G136" s="151">
        <v>20.007936839006142</v>
      </c>
      <c r="H136" s="151">
        <v>18.901912581973253</v>
      </c>
      <c r="I136" s="151">
        <v>17.342497520639675</v>
      </c>
      <c r="J136" s="151">
        <v>21.326191077293732</v>
      </c>
      <c r="K136" s="151">
        <v>9.5921008615437025</v>
      </c>
      <c r="L136" s="151">
        <v>15.814047732532728</v>
      </c>
      <c r="M136" s="151">
        <v>17.081402973176754</v>
      </c>
      <c r="N136" s="151">
        <v>17.205646552889643</v>
      </c>
      <c r="O136" s="151">
        <v>21.713834990566266</v>
      </c>
      <c r="P136" s="151">
        <v>14.638885368037718</v>
      </c>
      <c r="Q136" s="151">
        <v>16.52660019026191</v>
      </c>
    </row>
    <row r="137" spans="1:17" x14ac:dyDescent="0.25">
      <c r="A137" s="156" t="s">
        <v>144</v>
      </c>
      <c r="B137" s="204">
        <v>12.752817971355292</v>
      </c>
      <c r="C137" s="204">
        <v>12.101216827538464</v>
      </c>
      <c r="D137" s="204">
        <v>12.268069547618293</v>
      </c>
      <c r="E137" s="204">
        <v>13.446871450002007</v>
      </c>
      <c r="F137" s="204">
        <v>13.279806161877675</v>
      </c>
      <c r="G137" s="204">
        <v>13.552190014605621</v>
      </c>
      <c r="H137" s="204">
        <v>13.17777884158272</v>
      </c>
      <c r="I137" s="204">
        <v>13.890105375006728</v>
      </c>
      <c r="J137" s="204">
        <v>15.225123162352261</v>
      </c>
      <c r="K137" s="204">
        <v>8.9802229140862124</v>
      </c>
      <c r="L137" s="204">
        <v>12.506526452690602</v>
      </c>
      <c r="M137" s="204">
        <v>25.520872587250778</v>
      </c>
      <c r="N137" s="204">
        <v>14.095264850988471</v>
      </c>
      <c r="O137" s="204">
        <v>28.991478631353189</v>
      </c>
      <c r="P137" s="204">
        <v>11.628779988701719</v>
      </c>
      <c r="Q137" s="204">
        <v>14.090847540144519</v>
      </c>
    </row>
    <row r="138" spans="1:17" x14ac:dyDescent="0.25">
      <c r="A138" s="152" t="s">
        <v>155</v>
      </c>
      <c r="B138" s="151">
        <v>3.1525605719052971</v>
      </c>
      <c r="C138" s="151">
        <v>2.8738622769888638</v>
      </c>
      <c r="D138" s="151">
        <v>2.6073158132359544</v>
      </c>
      <c r="E138" s="151">
        <v>1.5633244505520012</v>
      </c>
      <c r="F138" s="151">
        <v>3.2228173939540232</v>
      </c>
      <c r="G138" s="151">
        <v>3.2588388393330834</v>
      </c>
      <c r="H138" s="151">
        <v>3.2137601386850525</v>
      </c>
      <c r="I138" s="151">
        <v>3.5460019349432734</v>
      </c>
      <c r="J138" s="151">
        <v>3.7487462690925688</v>
      </c>
      <c r="K138" s="151">
        <v>2.3908520905785817</v>
      </c>
      <c r="L138" s="151">
        <v>3.1902823014359702</v>
      </c>
      <c r="M138" s="151">
        <v>0.28472665801268782</v>
      </c>
      <c r="N138" s="151">
        <v>3.6442885885144745</v>
      </c>
      <c r="O138" s="151">
        <v>1.5958842213896745</v>
      </c>
      <c r="P138" s="151">
        <v>3.0659159638115092</v>
      </c>
      <c r="Q138" s="151">
        <v>3.7536494718778459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0.20340276024799001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4.4025365543164413E-2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2.9491578116573072</v>
      </c>
      <c r="C141" s="153">
        <v>2.8738622769888638</v>
      </c>
      <c r="D141" s="153">
        <v>2.6073158132359544</v>
      </c>
      <c r="E141" s="153">
        <v>1.5633244505520012</v>
      </c>
      <c r="F141" s="153">
        <v>3.2228173939540232</v>
      </c>
      <c r="G141" s="153">
        <v>3.2588388393330834</v>
      </c>
      <c r="H141" s="153">
        <v>3.2137601386850525</v>
      </c>
      <c r="I141" s="153">
        <v>3.5460019349432734</v>
      </c>
      <c r="J141" s="153">
        <v>3.7487462690925688</v>
      </c>
      <c r="K141" s="153">
        <v>2.3908520905785817</v>
      </c>
      <c r="L141" s="153">
        <v>3.1902823014359702</v>
      </c>
      <c r="M141" s="153">
        <v>0.28472665801268782</v>
      </c>
      <c r="N141" s="153">
        <v>3.6442885885144745</v>
      </c>
      <c r="O141" s="153">
        <v>1.5518588558465101</v>
      </c>
      <c r="P141" s="153">
        <v>3.0659159638115092</v>
      </c>
      <c r="Q141" s="153">
        <v>3.7536494718778459</v>
      </c>
    </row>
    <row r="142" spans="1:17" x14ac:dyDescent="0.25">
      <c r="A142" s="152" t="s">
        <v>154</v>
      </c>
      <c r="B142" s="151">
        <v>8.3539535978676707</v>
      </c>
      <c r="C142" s="151">
        <v>7.9113076415834227</v>
      </c>
      <c r="D142" s="151">
        <v>7.9740311692798347</v>
      </c>
      <c r="E142" s="151">
        <v>8.5433727058812607</v>
      </c>
      <c r="F142" s="151">
        <v>8.6876769472769748</v>
      </c>
      <c r="G142" s="151">
        <v>8.8613835999987156</v>
      </c>
      <c r="H142" s="151">
        <v>8.6232729611454761</v>
      </c>
      <c r="I142" s="151">
        <v>9.1130521422020276</v>
      </c>
      <c r="J142" s="151">
        <v>9.9683371234250675</v>
      </c>
      <c r="K142" s="151">
        <v>5.9064278148711029</v>
      </c>
      <c r="L142" s="151">
        <v>8.2051403435422561</v>
      </c>
      <c r="M142" s="151">
        <v>10.16342995328429</v>
      </c>
      <c r="N142" s="151">
        <v>9.3434376228803249</v>
      </c>
      <c r="O142" s="151">
        <v>12.268779948989156</v>
      </c>
      <c r="P142" s="151">
        <v>7.6554336649441854</v>
      </c>
      <c r="Q142" s="151">
        <v>9.3047477836006323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0.5356015799132996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0.33954887268934664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0.32122336354897563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7.7595971855865127</v>
      </c>
      <c r="C149" s="87">
        <v>7.7791256533868482</v>
      </c>
      <c r="D149" s="87">
        <v>7.8623958080348393</v>
      </c>
      <c r="E149" s="87">
        <v>8.5433727058812607</v>
      </c>
      <c r="F149" s="87">
        <v>8.6876769472769748</v>
      </c>
      <c r="G149" s="87">
        <v>8.8613835999987156</v>
      </c>
      <c r="H149" s="87">
        <v>8.6232729611454761</v>
      </c>
      <c r="I149" s="87">
        <v>9.1130521422020276</v>
      </c>
      <c r="J149" s="87">
        <v>9.9683371234250675</v>
      </c>
      <c r="K149" s="87">
        <v>5.9064278148711029</v>
      </c>
      <c r="L149" s="87">
        <v>8.198498906094569</v>
      </c>
      <c r="M149" s="87">
        <v>10.082634992902333</v>
      </c>
      <c r="N149" s="87">
        <v>5.5047031838282523</v>
      </c>
      <c r="O149" s="87">
        <v>11.671256663024629</v>
      </c>
      <c r="P149" s="87">
        <v>7.2805427717587587</v>
      </c>
      <c r="Q149" s="87">
        <v>8.1092332449654787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5.8754832367858695E-2</v>
      </c>
      <c r="C152" s="87">
        <v>0.1321819881965742</v>
      </c>
      <c r="D152" s="87">
        <v>0.11163536124499558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6.6414374476867349E-3</v>
      </c>
      <c r="M152" s="87">
        <v>8.0794960381956202E-2</v>
      </c>
      <c r="N152" s="87">
        <v>3.5175110755030965</v>
      </c>
      <c r="O152" s="87">
        <v>0.25797441327517973</v>
      </c>
      <c r="P152" s="87">
        <v>0.37489089318542707</v>
      </c>
      <c r="Q152" s="87">
        <v>1.1955145386351531</v>
      </c>
    </row>
    <row r="153" spans="1:17" x14ac:dyDescent="0.25">
      <c r="A153" s="149" t="s">
        <v>153</v>
      </c>
      <c r="B153" s="148">
        <v>1.2463038015823238</v>
      </c>
      <c r="C153" s="148">
        <v>1.3160469089661777</v>
      </c>
      <c r="D153" s="148">
        <v>1.6867225651025022</v>
      </c>
      <c r="E153" s="148">
        <v>3.3401742935687464</v>
      </c>
      <c r="F153" s="148">
        <v>1.3693118206466768</v>
      </c>
      <c r="G153" s="148">
        <v>1.4319675752738223</v>
      </c>
      <c r="H153" s="148">
        <v>1.3407457417521922</v>
      </c>
      <c r="I153" s="148">
        <v>1.2310512978614263</v>
      </c>
      <c r="J153" s="148">
        <v>1.5080397698346248</v>
      </c>
      <c r="K153" s="148">
        <v>0.68294300863652746</v>
      </c>
      <c r="L153" s="148">
        <v>1.1111038077123767</v>
      </c>
      <c r="M153" s="148">
        <v>15.072715975953802</v>
      </c>
      <c r="N153" s="148">
        <v>1.1075386395936713</v>
      </c>
      <c r="O153" s="148">
        <v>15.126814460974357</v>
      </c>
      <c r="P153" s="148">
        <v>0.90743035994602417</v>
      </c>
      <c r="Q153" s="148">
        <v>1.0324502846660417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1.0000000000000002</v>
      </c>
      <c r="C167" s="77">
        <f t="shared" si="8"/>
        <v>1</v>
      </c>
      <c r="D167" s="77">
        <f t="shared" si="8"/>
        <v>1</v>
      </c>
      <c r="E167" s="77">
        <f t="shared" si="8"/>
        <v>1.0000000000000002</v>
      </c>
      <c r="F167" s="77">
        <f t="shared" si="8"/>
        <v>1.0000000000000002</v>
      </c>
      <c r="G167" s="77">
        <f t="shared" si="8"/>
        <v>1.0000000000000002</v>
      </c>
      <c r="H167" s="77">
        <f t="shared" si="8"/>
        <v>1</v>
      </c>
      <c r="I167" s="77">
        <f t="shared" si="8"/>
        <v>0.99999999999999989</v>
      </c>
      <c r="J167" s="77">
        <f t="shared" si="8"/>
        <v>1</v>
      </c>
      <c r="K167" s="77">
        <f t="shared" si="8"/>
        <v>1</v>
      </c>
      <c r="L167" s="77">
        <f t="shared" si="8"/>
        <v>1</v>
      </c>
      <c r="M167" s="77">
        <f t="shared" si="8"/>
        <v>1</v>
      </c>
      <c r="N167" s="77">
        <f t="shared" si="8"/>
        <v>1</v>
      </c>
      <c r="O167" s="77">
        <f t="shared" si="8"/>
        <v>1</v>
      </c>
      <c r="P167" s="77">
        <f t="shared" si="8"/>
        <v>1</v>
      </c>
      <c r="Q167" s="77">
        <f t="shared" si="8"/>
        <v>1.0000000000000002</v>
      </c>
    </row>
    <row r="168" spans="1:17" x14ac:dyDescent="0.25">
      <c r="A168" s="132" t="s">
        <v>83</v>
      </c>
      <c r="B168" s="203">
        <f t="shared" ref="B168:Q168" si="9">IF(B$34=0,0,B$34/B$33)</f>
        <v>9.5253398590557439E-4</v>
      </c>
      <c r="C168" s="203">
        <f t="shared" si="9"/>
        <v>9.5059788549015729E-4</v>
      </c>
      <c r="D168" s="203">
        <f t="shared" si="9"/>
        <v>9.5043405231188497E-4</v>
      </c>
      <c r="E168" s="203">
        <f t="shared" si="9"/>
        <v>9.4982779695719857E-4</v>
      </c>
      <c r="F168" s="203">
        <f t="shared" si="9"/>
        <v>9.5141753729102957E-4</v>
      </c>
      <c r="G168" s="203">
        <f t="shared" si="9"/>
        <v>9.5105065225511108E-4</v>
      </c>
      <c r="H168" s="203">
        <f t="shared" si="9"/>
        <v>9.5146677265431313E-4</v>
      </c>
      <c r="I168" s="203">
        <f t="shared" si="9"/>
        <v>9.5327145152719563E-4</v>
      </c>
      <c r="J168" s="203">
        <f t="shared" si="9"/>
        <v>9.5179642165242509E-4</v>
      </c>
      <c r="K168" s="203">
        <f t="shared" si="9"/>
        <v>9.5501995524493197E-4</v>
      </c>
      <c r="L168" s="203">
        <f t="shared" si="9"/>
        <v>9.5312090616192491E-4</v>
      </c>
      <c r="M168" s="203">
        <f t="shared" si="9"/>
        <v>9.4902235622704471E-4</v>
      </c>
      <c r="N168" s="203">
        <f t="shared" si="9"/>
        <v>9.5229500339155085E-4</v>
      </c>
      <c r="O168" s="203">
        <f t="shared" si="9"/>
        <v>9.4935486347617654E-4</v>
      </c>
      <c r="P168" s="203">
        <f t="shared" si="9"/>
        <v>9.5305731035263725E-4</v>
      </c>
      <c r="Q168" s="203">
        <f t="shared" si="9"/>
        <v>9.535492236780516E-4</v>
      </c>
    </row>
    <row r="169" spans="1:17" x14ac:dyDescent="0.25">
      <c r="A169" s="76" t="s">
        <v>82</v>
      </c>
      <c r="B169" s="202">
        <f t="shared" ref="B169:Q169" si="10">IF(B$35=0,0,B$35/B$33)</f>
        <v>1.1528204808378114E-4</v>
      </c>
      <c r="C169" s="202">
        <f t="shared" si="10"/>
        <v>1.1504772823326893E-4</v>
      </c>
      <c r="D169" s="202">
        <f t="shared" si="10"/>
        <v>1.1502790004381348E-4</v>
      </c>
      <c r="E169" s="202">
        <f t="shared" si="10"/>
        <v>1.1495452695688515E-4</v>
      </c>
      <c r="F169" s="202">
        <f t="shared" si="10"/>
        <v>1.1514692798857249E-4</v>
      </c>
      <c r="G169" s="202">
        <f t="shared" si="10"/>
        <v>1.1510252510218956E-4</v>
      </c>
      <c r="H169" s="202">
        <f t="shared" si="10"/>
        <v>1.1515288678227582E-4</v>
      </c>
      <c r="I169" s="202">
        <f t="shared" si="10"/>
        <v>1.1537130111675403E-4</v>
      </c>
      <c r="J169" s="202">
        <f t="shared" si="10"/>
        <v>1.151927831137594E-4</v>
      </c>
      <c r="K169" s="202">
        <f t="shared" si="10"/>
        <v>1.1558291675739819E-4</v>
      </c>
      <c r="L169" s="202">
        <f t="shared" si="10"/>
        <v>1.1535308110750006E-4</v>
      </c>
      <c r="M169" s="202">
        <f t="shared" si="10"/>
        <v>1.148570471206209E-4</v>
      </c>
      <c r="N169" s="202">
        <f t="shared" si="10"/>
        <v>1.1525312481796539E-4</v>
      </c>
      <c r="O169" s="202">
        <f t="shared" si="10"/>
        <v>1.1489728937680263E-4</v>
      </c>
      <c r="P169" s="202">
        <f t="shared" si="10"/>
        <v>1.1534538431635904E-4</v>
      </c>
      <c r="Q169" s="202">
        <f t="shared" si="10"/>
        <v>1.154049189644373E-4</v>
      </c>
    </row>
    <row r="170" spans="1:17" x14ac:dyDescent="0.25">
      <c r="A170" s="76" t="s">
        <v>81</v>
      </c>
      <c r="B170" s="202">
        <f t="shared" ref="B170:Q170" si="11">IF(B$36=0,0,B$36/B$33)</f>
        <v>1.8592784815865879E-2</v>
      </c>
      <c r="C170" s="202">
        <f t="shared" si="11"/>
        <v>1.8554993515042587E-2</v>
      </c>
      <c r="D170" s="202">
        <f t="shared" si="11"/>
        <v>1.8551795608118125E-2</v>
      </c>
      <c r="E170" s="202">
        <f t="shared" si="11"/>
        <v>1.8539961935493378E-2</v>
      </c>
      <c r="F170" s="202">
        <f t="shared" si="11"/>
        <v>1.8570992534272412E-2</v>
      </c>
      <c r="G170" s="202">
        <f t="shared" si="11"/>
        <v>1.8563831199741639E-2</v>
      </c>
      <c r="H170" s="202">
        <f t="shared" si="11"/>
        <v>1.8571953573488231E-2</v>
      </c>
      <c r="I170" s="202">
        <f t="shared" si="11"/>
        <v>1.860717961942647E-2</v>
      </c>
      <c r="J170" s="202">
        <f t="shared" si="11"/>
        <v>1.8578388087088112E-2</v>
      </c>
      <c r="K170" s="202">
        <f t="shared" si="11"/>
        <v>1.864130916635566E-2</v>
      </c>
      <c r="L170" s="202">
        <f t="shared" si="11"/>
        <v>1.8604241081145508E-2</v>
      </c>
      <c r="M170" s="202">
        <f t="shared" si="11"/>
        <v>1.8524240306239965E-2</v>
      </c>
      <c r="N170" s="202">
        <f t="shared" si="11"/>
        <v>1.8588120047444232E-2</v>
      </c>
      <c r="O170" s="202">
        <f t="shared" si="11"/>
        <v>1.8530730610863525E-2</v>
      </c>
      <c r="P170" s="202">
        <f t="shared" si="11"/>
        <v>1.8602999736254122E-2</v>
      </c>
      <c r="Q170" s="202">
        <f t="shared" si="11"/>
        <v>1.8612601533925195E-2</v>
      </c>
    </row>
    <row r="171" spans="1:17" x14ac:dyDescent="0.25">
      <c r="A171" s="76" t="s">
        <v>80</v>
      </c>
      <c r="B171" s="202">
        <f t="shared" ref="B171:Q171" si="12">IF(B$37=0,0,B$37/B$33)</f>
        <v>3.1617287385448338E-4</v>
      </c>
      <c r="C171" s="202">
        <f t="shared" si="12"/>
        <v>3.1553022756419758E-4</v>
      </c>
      <c r="D171" s="202">
        <f t="shared" si="12"/>
        <v>3.1547584671524784E-4</v>
      </c>
      <c r="E171" s="202">
        <f t="shared" si="12"/>
        <v>3.1527461347778104E-4</v>
      </c>
      <c r="F171" s="202">
        <f t="shared" si="12"/>
        <v>3.1580229309600689E-4</v>
      </c>
      <c r="G171" s="202">
        <f t="shared" si="12"/>
        <v>3.1568051361317791E-4</v>
      </c>
      <c r="H171" s="202">
        <f t="shared" si="12"/>
        <v>3.1581863570061199E-4</v>
      </c>
      <c r="I171" s="202">
        <f t="shared" si="12"/>
        <v>3.1641765947726115E-4</v>
      </c>
      <c r="J171" s="202">
        <f t="shared" si="12"/>
        <v>3.1592805549312175E-4</v>
      </c>
      <c r="K171" s="202">
        <f t="shared" si="12"/>
        <v>3.1699803713681129E-4</v>
      </c>
      <c r="L171" s="202">
        <f t="shared" si="12"/>
        <v>3.1636768922791846E-4</v>
      </c>
      <c r="M171" s="202">
        <f t="shared" si="12"/>
        <v>3.1500726500083406E-4</v>
      </c>
      <c r="N171" s="202">
        <f t="shared" si="12"/>
        <v>3.1609354882316908E-4</v>
      </c>
      <c r="O171" s="202">
        <f t="shared" si="12"/>
        <v>3.151176335274073E-4</v>
      </c>
      <c r="P171" s="202">
        <f t="shared" si="12"/>
        <v>3.1634657998658405E-4</v>
      </c>
      <c r="Q171" s="202">
        <f t="shared" si="12"/>
        <v>3.1650985988219401E-4</v>
      </c>
    </row>
    <row r="172" spans="1:17" x14ac:dyDescent="0.25">
      <c r="A172" s="129" t="s">
        <v>79</v>
      </c>
      <c r="B172" s="201">
        <f t="shared" ref="B172:Q172" si="13">IF(B$38=0,0,B$38/B$33)</f>
        <v>9.9528023398554998E-4</v>
      </c>
      <c r="C172" s="201">
        <f t="shared" si="13"/>
        <v>1.0553111933498543E-3</v>
      </c>
      <c r="D172" s="201">
        <f t="shared" si="13"/>
        <v>1.0551293130937418E-3</v>
      </c>
      <c r="E172" s="201">
        <f t="shared" si="13"/>
        <v>1.054456275554321E-3</v>
      </c>
      <c r="F172" s="201">
        <f t="shared" si="13"/>
        <v>1.0562211340653905E-3</v>
      </c>
      <c r="G172" s="201">
        <f t="shared" si="13"/>
        <v>1.0558138347320052E-3</v>
      </c>
      <c r="H172" s="201">
        <f t="shared" si="13"/>
        <v>1.0562757929603601E-3</v>
      </c>
      <c r="I172" s="201">
        <f t="shared" si="13"/>
        <v>1.0582792666099709E-3</v>
      </c>
      <c r="J172" s="201">
        <f t="shared" si="13"/>
        <v>1.0566417545124468E-3</v>
      </c>
      <c r="K172" s="201">
        <f t="shared" si="13"/>
        <v>1.0602203771185321E-3</v>
      </c>
      <c r="L172" s="201">
        <f t="shared" si="13"/>
        <v>1.0581121378886661E-3</v>
      </c>
      <c r="M172" s="201">
        <f t="shared" si="13"/>
        <v>1.0535621113329555E-3</v>
      </c>
      <c r="N172" s="201">
        <f t="shared" si="13"/>
        <v>1.0571952576267822E-3</v>
      </c>
      <c r="O172" s="201">
        <f t="shared" si="13"/>
        <v>9.9195844414684737E-4</v>
      </c>
      <c r="P172" s="201">
        <f t="shared" si="13"/>
        <v>1.0580415366697742E-3</v>
      </c>
      <c r="Q172" s="201">
        <f t="shared" si="13"/>
        <v>1.0585876368098984E-3</v>
      </c>
    </row>
    <row r="173" spans="1:17" x14ac:dyDescent="0.25">
      <c r="A173" s="127" t="s">
        <v>150</v>
      </c>
      <c r="B173" s="200">
        <f t="shared" ref="B173:Q173" si="14">IF(B$43=0,0,B$43/B$33)</f>
        <v>0.83306754771704927</v>
      </c>
      <c r="C173" s="200">
        <f t="shared" si="14"/>
        <v>0.83137427225489091</v>
      </c>
      <c r="D173" s="200">
        <f t="shared" si="14"/>
        <v>0.83123098696945497</v>
      </c>
      <c r="E173" s="200">
        <f t="shared" si="14"/>
        <v>0.83070076792310887</v>
      </c>
      <c r="F173" s="200">
        <f t="shared" si="14"/>
        <v>0.83209112364900217</v>
      </c>
      <c r="G173" s="200">
        <f t="shared" si="14"/>
        <v>0.831770253190111</v>
      </c>
      <c r="H173" s="200">
        <f t="shared" si="14"/>
        <v>0.8321341839323706</v>
      </c>
      <c r="I173" s="200">
        <f t="shared" si="14"/>
        <v>0.83371252069021351</v>
      </c>
      <c r="J173" s="200">
        <f t="shared" si="14"/>
        <v>0.83242248848268396</v>
      </c>
      <c r="K173" s="200">
        <f t="shared" si="14"/>
        <v>0.83524172775879268</v>
      </c>
      <c r="L173" s="200">
        <f t="shared" si="14"/>
        <v>0.8335808566654942</v>
      </c>
      <c r="M173" s="200">
        <f t="shared" si="14"/>
        <v>0.82999634525281141</v>
      </c>
      <c r="N173" s="200">
        <f t="shared" si="14"/>
        <v>0.83285853829601952</v>
      </c>
      <c r="O173" s="200">
        <f t="shared" si="14"/>
        <v>0.83028714957342464</v>
      </c>
      <c r="P173" s="200">
        <f t="shared" si="14"/>
        <v>0.83352523701761549</v>
      </c>
      <c r="Q173" s="200">
        <f t="shared" si="14"/>
        <v>0.83395545476706689</v>
      </c>
    </row>
    <row r="174" spans="1:17" x14ac:dyDescent="0.25">
      <c r="A174" s="127" t="s">
        <v>148</v>
      </c>
      <c r="B174" s="200">
        <f t="shared" ref="B174:Q174" si="15">IF(B$44=0,0,B$44/B$33)</f>
        <v>8.8553932002991137E-2</v>
      </c>
      <c r="C174" s="200">
        <f t="shared" si="15"/>
        <v>9.0019349655380818E-2</v>
      </c>
      <c r="D174" s="200">
        <f t="shared" si="15"/>
        <v>9.0012202598377555E-2</v>
      </c>
      <c r="E174" s="200">
        <f t="shared" si="15"/>
        <v>8.9954786326643901E-2</v>
      </c>
      <c r="F174" s="200">
        <f t="shared" si="15"/>
        <v>8.933089647337876E-2</v>
      </c>
      <c r="G174" s="200">
        <f t="shared" si="15"/>
        <v>8.9666732574145466E-2</v>
      </c>
      <c r="H174" s="200">
        <f t="shared" si="15"/>
        <v>8.929199983022465E-2</v>
      </c>
      <c r="I174" s="200">
        <f t="shared" si="15"/>
        <v>8.7643372304757966E-2</v>
      </c>
      <c r="J174" s="200">
        <f t="shared" si="15"/>
        <v>8.8992652436503103E-2</v>
      </c>
      <c r="K174" s="200">
        <f t="shared" si="15"/>
        <v>8.6045190239659175E-2</v>
      </c>
      <c r="L174" s="200">
        <f t="shared" si="15"/>
        <v>8.7783163803862557E-2</v>
      </c>
      <c r="M174" s="200">
        <f t="shared" si="15"/>
        <v>8.9878505921909671E-2</v>
      </c>
      <c r="N174" s="200">
        <f t="shared" si="15"/>
        <v>8.7462368576652391E-2</v>
      </c>
      <c r="O174" s="200">
        <f t="shared" si="15"/>
        <v>8.9875626709181478E-2</v>
      </c>
      <c r="P174" s="200">
        <f t="shared" si="15"/>
        <v>8.7728924894053845E-2</v>
      </c>
      <c r="Q174" s="200">
        <f t="shared" si="15"/>
        <v>8.698674852837758E-2</v>
      </c>
    </row>
    <row r="175" spans="1:17" x14ac:dyDescent="0.25">
      <c r="A175" s="142" t="s">
        <v>164</v>
      </c>
      <c r="B175" s="199">
        <f t="shared" ref="B175:Q175" si="16">IF(B$45=0,0,B$45/B$33)</f>
        <v>2.1399112849585306E-2</v>
      </c>
      <c r="C175" s="199">
        <f t="shared" si="16"/>
        <v>1.5126023236770441E-2</v>
      </c>
      <c r="D175" s="199">
        <f t="shared" si="16"/>
        <v>1.5088750724583514E-2</v>
      </c>
      <c r="E175" s="199">
        <f t="shared" si="16"/>
        <v>1.5079126031633949E-2</v>
      </c>
      <c r="F175" s="199">
        <f t="shared" si="16"/>
        <v>1.8312793524292603E-2</v>
      </c>
      <c r="G175" s="199">
        <f t="shared" si="16"/>
        <v>1.6771698766119988E-2</v>
      </c>
      <c r="H175" s="199">
        <f t="shared" si="16"/>
        <v>1.8494036151630793E-2</v>
      </c>
      <c r="I175" s="199">
        <f t="shared" si="16"/>
        <v>2.606078995944296E-2</v>
      </c>
      <c r="J175" s="199">
        <f t="shared" si="16"/>
        <v>1.9868762511932554E-2</v>
      </c>
      <c r="K175" s="199">
        <f t="shared" si="16"/>
        <v>3.3395623003293289E-2</v>
      </c>
      <c r="L175" s="199">
        <f t="shared" si="16"/>
        <v>2.5420196494966962E-2</v>
      </c>
      <c r="M175" s="199">
        <f t="shared" si="16"/>
        <v>1.5066339142979071E-2</v>
      </c>
      <c r="N175" s="199">
        <f t="shared" si="16"/>
        <v>2.6412046350227987E-2</v>
      </c>
      <c r="O175" s="199">
        <f t="shared" si="16"/>
        <v>1.5037248126478279E-2</v>
      </c>
      <c r="P175" s="199">
        <f t="shared" si="16"/>
        <v>2.5618938782209371E-2</v>
      </c>
      <c r="Q175" s="199">
        <f t="shared" si="16"/>
        <v>2.8894483607105073E-2</v>
      </c>
    </row>
    <row r="176" spans="1:17" x14ac:dyDescent="0.25">
      <c r="A176" s="142" t="s">
        <v>163</v>
      </c>
      <c r="B176" s="199">
        <f t="shared" ref="B176:Q176" si="17">IF(B$50=0,0,B$50/B$33)</f>
        <v>6.7154819153405834E-2</v>
      </c>
      <c r="C176" s="199">
        <f t="shared" si="17"/>
        <v>7.4893326418610379E-2</v>
      </c>
      <c r="D176" s="199">
        <f t="shared" si="17"/>
        <v>7.4923451873794039E-2</v>
      </c>
      <c r="E176" s="199">
        <f t="shared" si="17"/>
        <v>7.4875660295009958E-2</v>
      </c>
      <c r="F176" s="199">
        <f t="shared" si="17"/>
        <v>7.1018102949086157E-2</v>
      </c>
      <c r="G176" s="199">
        <f t="shared" si="17"/>
        <v>7.2895033808025478E-2</v>
      </c>
      <c r="H176" s="199">
        <f t="shared" si="17"/>
        <v>7.0797963678593853E-2</v>
      </c>
      <c r="I176" s="199">
        <f t="shared" si="17"/>
        <v>6.158258234531501E-2</v>
      </c>
      <c r="J176" s="199">
        <f t="shared" si="17"/>
        <v>6.9123889924570553E-2</v>
      </c>
      <c r="K176" s="199">
        <f t="shared" si="17"/>
        <v>5.2649567236365886E-2</v>
      </c>
      <c r="L176" s="199">
        <f t="shared" si="17"/>
        <v>6.2362967308895602E-2</v>
      </c>
      <c r="M176" s="199">
        <f t="shared" si="17"/>
        <v>7.4812166778930614E-2</v>
      </c>
      <c r="N176" s="199">
        <f t="shared" si="17"/>
        <v>6.1050322226424404E-2</v>
      </c>
      <c r="O176" s="199">
        <f t="shared" si="17"/>
        <v>7.4838378582703202E-2</v>
      </c>
      <c r="P176" s="199">
        <f t="shared" si="17"/>
        <v>6.2109986111844477E-2</v>
      </c>
      <c r="Q176" s="199">
        <f t="shared" si="17"/>
        <v>5.8092264921272507E-2</v>
      </c>
    </row>
    <row r="177" spans="1:17" x14ac:dyDescent="0.25">
      <c r="A177" s="127" t="s">
        <v>147</v>
      </c>
      <c r="B177" s="200">
        <f t="shared" ref="B177:Q177" si="18">IF(B$51=0,0,B$51/B$33)</f>
        <v>5.7406466322264413E-2</v>
      </c>
      <c r="C177" s="200">
        <f t="shared" si="18"/>
        <v>5.7614897540048254E-2</v>
      </c>
      <c r="D177" s="200">
        <f t="shared" si="18"/>
        <v>5.7768947711884733E-2</v>
      </c>
      <c r="E177" s="200">
        <f t="shared" si="18"/>
        <v>5.8369970601807764E-2</v>
      </c>
      <c r="F177" s="200">
        <f t="shared" si="18"/>
        <v>5.7568399450905701E-2</v>
      </c>
      <c r="G177" s="200">
        <f t="shared" si="18"/>
        <v>5.7561535510299564E-2</v>
      </c>
      <c r="H177" s="200">
        <f t="shared" si="18"/>
        <v>5.7563148575819116E-2</v>
      </c>
      <c r="I177" s="200">
        <f t="shared" si="18"/>
        <v>5.7593587706870925E-2</v>
      </c>
      <c r="J177" s="200">
        <f t="shared" si="18"/>
        <v>5.7566911978953181E-2</v>
      </c>
      <c r="K177" s="200">
        <f t="shared" si="18"/>
        <v>5.7623951548934862E-2</v>
      </c>
      <c r="L177" s="200">
        <f t="shared" si="18"/>
        <v>5.758878463511178E-2</v>
      </c>
      <c r="M177" s="200">
        <f t="shared" si="18"/>
        <v>5.9168459739357485E-2</v>
      </c>
      <c r="N177" s="200">
        <f t="shared" si="18"/>
        <v>5.8650136145224477E-2</v>
      </c>
      <c r="O177" s="200">
        <f t="shared" si="18"/>
        <v>5.8935164876003178E-2</v>
      </c>
      <c r="P177" s="200">
        <f t="shared" si="18"/>
        <v>5.7700047540751163E-2</v>
      </c>
      <c r="Q177" s="200">
        <f t="shared" si="18"/>
        <v>5.8001143531295846E-2</v>
      </c>
    </row>
    <row r="178" spans="1:17" x14ac:dyDescent="0.25">
      <c r="A178" s="142" t="s">
        <v>162</v>
      </c>
      <c r="B178" s="199">
        <f t="shared" ref="B178:Q178" si="19">IF(B$52=0,0,B$52/B$33)</f>
        <v>7.4634114724560991E-3</v>
      </c>
      <c r="C178" s="199">
        <f t="shared" si="19"/>
        <v>7.2029201882637187E-3</v>
      </c>
      <c r="D178" s="199">
        <f t="shared" si="19"/>
        <v>6.4809287194232913E-3</v>
      </c>
      <c r="E178" s="199">
        <f t="shared" si="19"/>
        <v>3.6205606137926383E-3</v>
      </c>
      <c r="F178" s="199">
        <f t="shared" si="19"/>
        <v>7.352150154657372E-3</v>
      </c>
      <c r="G178" s="199">
        <f t="shared" si="19"/>
        <v>7.2857820319142796E-3</v>
      </c>
      <c r="H178" s="199">
        <f t="shared" si="19"/>
        <v>7.3866263797043958E-3</v>
      </c>
      <c r="I178" s="199">
        <f t="shared" si="19"/>
        <v>7.726857093259717E-3</v>
      </c>
      <c r="J178" s="199">
        <f t="shared" si="19"/>
        <v>7.4562176565861329E-3</v>
      </c>
      <c r="K178" s="199">
        <f t="shared" si="19"/>
        <v>8.0528838508037472E-3</v>
      </c>
      <c r="L178" s="199">
        <f t="shared" si="19"/>
        <v>7.7202345915662468E-3</v>
      </c>
      <c r="M178" s="199">
        <f t="shared" si="19"/>
        <v>2.2554456525010204E-4</v>
      </c>
      <c r="N178" s="199">
        <f t="shared" si="19"/>
        <v>7.935008223928534E-3</v>
      </c>
      <c r="O178" s="199">
        <f t="shared" si="19"/>
        <v>1.1399975452512331E-3</v>
      </c>
      <c r="P178" s="199">
        <f t="shared" si="19"/>
        <v>7.9823602809785729E-3</v>
      </c>
      <c r="Q178" s="199">
        <f t="shared" si="19"/>
        <v>8.0966647908858724E-3</v>
      </c>
    </row>
    <row r="179" spans="1:17" x14ac:dyDescent="0.25">
      <c r="A179" s="142" t="s">
        <v>161</v>
      </c>
      <c r="B179" s="199">
        <f t="shared" ref="B179:Q179" si="20">IF(B$56=0,0,B$56/B$33)</f>
        <v>4.6992539584918863E-2</v>
      </c>
      <c r="C179" s="199">
        <f t="shared" si="20"/>
        <v>4.711349609706459E-2</v>
      </c>
      <c r="D179" s="199">
        <f t="shared" si="20"/>
        <v>4.7095382006033262E-2</v>
      </c>
      <c r="E179" s="199">
        <f t="shared" si="20"/>
        <v>4.701377744786802E-2</v>
      </c>
      <c r="F179" s="199">
        <f t="shared" si="20"/>
        <v>4.7092465077872209E-2</v>
      </c>
      <c r="G179" s="199">
        <f t="shared" si="20"/>
        <v>4.7074305310930348E-2</v>
      </c>
      <c r="H179" s="199">
        <f t="shared" si="20"/>
        <v>4.7094902088474937E-2</v>
      </c>
      <c r="I179" s="199">
        <f t="shared" si="20"/>
        <v>4.7184228565512548E-2</v>
      </c>
      <c r="J179" s="199">
        <f t="shared" si="20"/>
        <v>4.7111218777334533E-2</v>
      </c>
      <c r="K179" s="199">
        <f t="shared" si="20"/>
        <v>4.7270774531966438E-2</v>
      </c>
      <c r="L179" s="199">
        <f t="shared" si="20"/>
        <v>4.7179765402994747E-2</v>
      </c>
      <c r="M179" s="199">
        <f t="shared" si="20"/>
        <v>4.7003150925607411E-2</v>
      </c>
      <c r="N179" s="199">
        <f t="shared" si="20"/>
        <v>4.8303593269185201E-2</v>
      </c>
      <c r="O179" s="199">
        <f t="shared" si="20"/>
        <v>4.698953925206506E-2</v>
      </c>
      <c r="P179" s="199">
        <f t="shared" si="20"/>
        <v>4.7355118895706191E-2</v>
      </c>
      <c r="Q179" s="199">
        <f t="shared" si="20"/>
        <v>4.7677471682126063E-2</v>
      </c>
    </row>
    <row r="180" spans="1:17" x14ac:dyDescent="0.25">
      <c r="A180" s="140" t="s">
        <v>160</v>
      </c>
      <c r="B180" s="198">
        <f t="shared" ref="B180:Q180" si="21">IF(B$67=0,0,B$67/B$33)</f>
        <v>2.950515264889441E-3</v>
      </c>
      <c r="C180" s="198">
        <f t="shared" si="21"/>
        <v>3.2984812547199463E-3</v>
      </c>
      <c r="D180" s="198">
        <f t="shared" si="21"/>
        <v>4.1926369864281783E-3</v>
      </c>
      <c r="E180" s="198">
        <f t="shared" si="21"/>
        <v>7.7356325401471042E-3</v>
      </c>
      <c r="F180" s="198">
        <f t="shared" si="21"/>
        <v>3.1237842183761202E-3</v>
      </c>
      <c r="G180" s="198">
        <f t="shared" si="21"/>
        <v>3.2014481674549383E-3</v>
      </c>
      <c r="H180" s="198">
        <f t="shared" si="21"/>
        <v>3.0816201076397831E-3</v>
      </c>
      <c r="I180" s="198">
        <f t="shared" si="21"/>
        <v>2.6825020480986607E-3</v>
      </c>
      <c r="J180" s="198">
        <f t="shared" si="21"/>
        <v>2.9994755450325106E-3</v>
      </c>
      <c r="K180" s="198">
        <f t="shared" si="21"/>
        <v>2.3002931661646668E-3</v>
      </c>
      <c r="L180" s="198">
        <f t="shared" si="21"/>
        <v>2.6887846405507913E-3</v>
      </c>
      <c r="M180" s="198">
        <f t="shared" si="21"/>
        <v>1.1939764248499978E-2</v>
      </c>
      <c r="N180" s="198">
        <f t="shared" si="21"/>
        <v>2.4115346521107433E-3</v>
      </c>
      <c r="O180" s="198">
        <f t="shared" si="21"/>
        <v>1.0805628078686886E-2</v>
      </c>
      <c r="P180" s="198">
        <f t="shared" si="21"/>
        <v>2.362568364066404E-3</v>
      </c>
      <c r="Q180" s="198">
        <f t="shared" si="21"/>
        <v>2.2270070582839116E-3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0.99999999999999978</v>
      </c>
      <c r="D183" s="77">
        <f t="shared" si="22"/>
        <v>1.0000000000000002</v>
      </c>
      <c r="E183" s="77">
        <f t="shared" si="22"/>
        <v>1.0000000000000002</v>
      </c>
      <c r="F183" s="77">
        <f t="shared" si="22"/>
        <v>1</v>
      </c>
      <c r="G183" s="77">
        <f t="shared" si="22"/>
        <v>0.99999999999999956</v>
      </c>
      <c r="H183" s="77">
        <f t="shared" si="22"/>
        <v>0.99999999999999989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1.5255941066644847E-3</v>
      </c>
      <c r="C184" s="203">
        <f t="shared" si="23"/>
        <v>1.5096531865501032E-3</v>
      </c>
      <c r="D184" s="203">
        <f t="shared" si="23"/>
        <v>1.5080348938424479E-3</v>
      </c>
      <c r="E184" s="203">
        <f t="shared" si="23"/>
        <v>1.5019633166491553E-3</v>
      </c>
      <c r="F184" s="203">
        <f t="shared" si="23"/>
        <v>1.5162970968496032E-3</v>
      </c>
      <c r="G184" s="203">
        <f t="shared" si="23"/>
        <v>1.5132241718823474E-3</v>
      </c>
      <c r="H184" s="203">
        <f t="shared" si="23"/>
        <v>1.5167184874225427E-3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2.0540962971024465E-4</v>
      </c>
      <c r="C185" s="202">
        <f t="shared" si="24"/>
        <v>2.0326330620018933E-4</v>
      </c>
      <c r="D185" s="202">
        <f t="shared" si="24"/>
        <v>2.0304541540971629E-4</v>
      </c>
      <c r="E185" s="202">
        <f t="shared" si="24"/>
        <v>2.0222792377312481E-4</v>
      </c>
      <c r="F185" s="202">
        <f t="shared" si="24"/>
        <v>2.041578581314578E-4</v>
      </c>
      <c r="G185" s="202">
        <f t="shared" si="24"/>
        <v>2.0374411218363722E-4</v>
      </c>
      <c r="H185" s="202">
        <f t="shared" si="24"/>
        <v>2.0421459516339354E-4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2.669748302749448E-2</v>
      </c>
      <c r="C186" s="202">
        <f t="shared" si="25"/>
        <v>2.6418521249694463E-2</v>
      </c>
      <c r="D186" s="202">
        <f t="shared" si="25"/>
        <v>2.6390201566295454E-2</v>
      </c>
      <c r="E186" s="202">
        <f t="shared" si="25"/>
        <v>2.6283950612414637E-2</v>
      </c>
      <c r="F186" s="202">
        <f t="shared" si="25"/>
        <v>2.6534787877680412E-2</v>
      </c>
      <c r="G186" s="202">
        <f t="shared" si="25"/>
        <v>2.6481012524328103E-2</v>
      </c>
      <c r="H186" s="202">
        <f t="shared" si="25"/>
        <v>2.6542162098398655E-2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5.044705575574912E-4</v>
      </c>
      <c r="C187" s="202">
        <f t="shared" si="26"/>
        <v>4.9919934890313683E-4</v>
      </c>
      <c r="D187" s="202">
        <f t="shared" si="26"/>
        <v>4.9866422555613693E-4</v>
      </c>
      <c r="E187" s="202">
        <f t="shared" si="26"/>
        <v>4.966565277559333E-4</v>
      </c>
      <c r="F187" s="202">
        <f t="shared" si="26"/>
        <v>5.0139630097479834E-4</v>
      </c>
      <c r="G187" s="202">
        <f t="shared" si="26"/>
        <v>5.0038017213371812E-4</v>
      </c>
      <c r="H187" s="202">
        <f t="shared" si="26"/>
        <v>5.0153564284584481E-4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1.594541166037209E-3</v>
      </c>
      <c r="C188" s="201">
        <f t="shared" si="27"/>
        <v>1.676458175365637E-3</v>
      </c>
      <c r="D188" s="201">
        <f t="shared" si="27"/>
        <v>1.6746610738432126E-3</v>
      </c>
      <c r="E188" s="201">
        <f t="shared" si="27"/>
        <v>1.6679186343784775E-3</v>
      </c>
      <c r="F188" s="201">
        <f t="shared" si="27"/>
        <v>1.6838361863136006E-3</v>
      </c>
      <c r="G188" s="201">
        <f t="shared" si="27"/>
        <v>1.6804237269291943E-3</v>
      </c>
      <c r="H188" s="201">
        <f t="shared" si="27"/>
        <v>1.6843041372822864E-3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0.27209883045947186</v>
      </c>
      <c r="C189" s="200">
        <f t="shared" si="28"/>
        <v>0.26962359957737153</v>
      </c>
      <c r="D189" s="200">
        <f t="shared" si="28"/>
        <v>0.26933457299239483</v>
      </c>
      <c r="E189" s="200">
        <f t="shared" si="28"/>
        <v>0.26825019115386911</v>
      </c>
      <c r="F189" s="200">
        <f t="shared" si="28"/>
        <v>0.27081019993444705</v>
      </c>
      <c r="G189" s="200">
        <f t="shared" si="28"/>
        <v>0.27026137647069765</v>
      </c>
      <c r="H189" s="200">
        <f t="shared" si="28"/>
        <v>0.27088546016250215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6.9554281638069759E-2</v>
      </c>
      <c r="C190" s="199">
        <f t="shared" si="29"/>
        <v>6.9195437059679427E-2</v>
      </c>
      <c r="D190" s="199">
        <f t="shared" si="29"/>
        <v>6.9121262095393377E-2</v>
      </c>
      <c r="E190" s="199">
        <f t="shared" si="29"/>
        <v>6.8842969411169977E-2</v>
      </c>
      <c r="F190" s="199">
        <f t="shared" si="29"/>
        <v>6.9499962815035093E-2</v>
      </c>
      <c r="G190" s="199">
        <f t="shared" si="29"/>
        <v>6.9359114315488787E-2</v>
      </c>
      <c r="H190" s="199">
        <f t="shared" si="29"/>
        <v>6.9519277386836859E-2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0.20254454882140216</v>
      </c>
      <c r="C191" s="199">
        <f t="shared" si="30"/>
        <v>0.2004281625176921</v>
      </c>
      <c r="D191" s="199">
        <f t="shared" si="30"/>
        <v>0.20021331089700145</v>
      </c>
      <c r="E191" s="199">
        <f t="shared" si="30"/>
        <v>0.19940722174269915</v>
      </c>
      <c r="F191" s="199">
        <f t="shared" si="30"/>
        <v>0.20131023711941196</v>
      </c>
      <c r="G191" s="199">
        <f t="shared" si="30"/>
        <v>0.20090226215520887</v>
      </c>
      <c r="H191" s="199">
        <f t="shared" si="30"/>
        <v>0.20136618277566531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0.46534878389039913</v>
      </c>
      <c r="C192" s="200">
        <f t="shared" si="31"/>
        <v>0.46906002943397612</v>
      </c>
      <c r="D192" s="200">
        <f t="shared" si="31"/>
        <v>0.46860077555824081</v>
      </c>
      <c r="E192" s="200">
        <f t="shared" si="31"/>
        <v>0.46671411776719385</v>
      </c>
      <c r="F192" s="200">
        <f t="shared" si="31"/>
        <v>0.4671184860412641</v>
      </c>
      <c r="G192" s="200">
        <f t="shared" si="31"/>
        <v>0.46810489008126083</v>
      </c>
      <c r="H192" s="200">
        <f t="shared" si="31"/>
        <v>0.46702068354822196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0.11245182360227186</v>
      </c>
      <c r="C193" s="199">
        <f t="shared" si="32"/>
        <v>7.8816531465959683E-2</v>
      </c>
      <c r="D193" s="199">
        <f t="shared" si="32"/>
        <v>7.8551575093577936E-2</v>
      </c>
      <c r="E193" s="199">
        <f t="shared" si="32"/>
        <v>7.8235314539009365E-2</v>
      </c>
      <c r="F193" s="199">
        <f t="shared" si="32"/>
        <v>9.5759079153572083E-2</v>
      </c>
      <c r="G193" s="199">
        <f t="shared" si="32"/>
        <v>8.7556599666422444E-2</v>
      </c>
      <c r="H193" s="199">
        <f t="shared" si="32"/>
        <v>9.6728681421877502E-2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0.35289696028812734</v>
      </c>
      <c r="C194" s="199">
        <f t="shared" si="33"/>
        <v>0.39024349796801644</v>
      </c>
      <c r="D194" s="199">
        <f t="shared" si="33"/>
        <v>0.3900492004646629</v>
      </c>
      <c r="E194" s="199">
        <f t="shared" si="33"/>
        <v>0.38847880322818445</v>
      </c>
      <c r="F194" s="199">
        <f t="shared" si="33"/>
        <v>0.37135940688769203</v>
      </c>
      <c r="G194" s="199">
        <f t="shared" si="33"/>
        <v>0.38054829041483834</v>
      </c>
      <c r="H194" s="199">
        <f t="shared" si="33"/>
        <v>0.37029200212634444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0.23202488716266503</v>
      </c>
      <c r="C195" s="200">
        <f t="shared" si="34"/>
        <v>0.23100927572193869</v>
      </c>
      <c r="D195" s="200">
        <f t="shared" si="34"/>
        <v>0.2317900442744176</v>
      </c>
      <c r="E195" s="200">
        <f t="shared" si="34"/>
        <v>0.23488297406396583</v>
      </c>
      <c r="F195" s="200">
        <f t="shared" si="34"/>
        <v>0.23163083870433904</v>
      </c>
      <c r="G195" s="200">
        <f t="shared" si="34"/>
        <v>0.2312549487405843</v>
      </c>
      <c r="H195" s="200">
        <f t="shared" si="34"/>
        <v>0.23164492132816308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4.5820550818500456E-2</v>
      </c>
      <c r="C196" s="199">
        <f t="shared" si="35"/>
        <v>4.3848358945360315E-2</v>
      </c>
      <c r="D196" s="199">
        <f t="shared" si="35"/>
        <v>3.9417678694595663E-2</v>
      </c>
      <c r="E196" s="199">
        <f t="shared" si="35"/>
        <v>2.1945964418126566E-2</v>
      </c>
      <c r="F196" s="199">
        <f t="shared" si="35"/>
        <v>4.4915053021862099E-2</v>
      </c>
      <c r="G196" s="199">
        <f t="shared" si="35"/>
        <v>4.4436535737063354E-2</v>
      </c>
      <c r="H196" s="199">
        <f t="shared" si="35"/>
        <v>4.5135876892300288E-2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0.16809006847422797</v>
      </c>
      <c r="C197" s="199">
        <f t="shared" si="36"/>
        <v>0.16708114548226852</v>
      </c>
      <c r="D197" s="199">
        <f t="shared" si="36"/>
        <v>0.16687231384822226</v>
      </c>
      <c r="E197" s="199">
        <f t="shared" si="36"/>
        <v>0.16604760919469316</v>
      </c>
      <c r="F197" s="199">
        <f t="shared" si="36"/>
        <v>0.16763226170026602</v>
      </c>
      <c r="G197" s="199">
        <f t="shared" si="36"/>
        <v>0.16729253846042963</v>
      </c>
      <c r="H197" s="199">
        <f t="shared" si="36"/>
        <v>0.16767884798929059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1.8114267869936636E-2</v>
      </c>
      <c r="C198" s="198">
        <f t="shared" si="37"/>
        <v>2.0079771294309833E-2</v>
      </c>
      <c r="D198" s="198">
        <f t="shared" si="37"/>
        <v>2.5500051731599648E-2</v>
      </c>
      <c r="E198" s="198">
        <f t="shared" si="37"/>
        <v>4.6889400451146111E-2</v>
      </c>
      <c r="F198" s="198">
        <f t="shared" si="37"/>
        <v>1.9083523982210897E-2</v>
      </c>
      <c r="G198" s="198">
        <f t="shared" si="37"/>
        <v>1.9525874543091334E-2</v>
      </c>
      <c r="H198" s="198">
        <f t="shared" si="37"/>
        <v>1.8830196446572234E-2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</v>
      </c>
      <c r="C200" s="77">
        <f t="shared" si="38"/>
        <v>1</v>
      </c>
      <c r="D200" s="77">
        <f t="shared" si="38"/>
        <v>1.0000000000000002</v>
      </c>
      <c r="E200" s="77">
        <f t="shared" si="38"/>
        <v>0.99999999999999989</v>
      </c>
      <c r="F200" s="77">
        <f t="shared" si="38"/>
        <v>1.0000000000000002</v>
      </c>
      <c r="G200" s="77">
        <f t="shared" si="38"/>
        <v>1</v>
      </c>
      <c r="H200" s="77">
        <f t="shared" si="38"/>
        <v>1.0000000000000002</v>
      </c>
      <c r="I200" s="77">
        <f t="shared" si="38"/>
        <v>1</v>
      </c>
      <c r="J200" s="77">
        <f t="shared" si="38"/>
        <v>0.99999999999999989</v>
      </c>
      <c r="K200" s="77">
        <f t="shared" si="38"/>
        <v>1</v>
      </c>
      <c r="L200" s="77">
        <f t="shared" si="38"/>
        <v>1</v>
      </c>
      <c r="M200" s="77">
        <f t="shared" si="38"/>
        <v>1</v>
      </c>
      <c r="N200" s="77">
        <f t="shared" si="38"/>
        <v>0.99999999999999989</v>
      </c>
      <c r="O200" s="77">
        <f t="shared" si="38"/>
        <v>1</v>
      </c>
      <c r="P200" s="77">
        <f t="shared" si="38"/>
        <v>0.99999999999999989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1.5964015377627067E-3</v>
      </c>
      <c r="C201" s="203">
        <f t="shared" si="39"/>
        <v>1.5846720443235369E-3</v>
      </c>
      <c r="D201" s="203">
        <f t="shared" si="39"/>
        <v>1.5831138417326371E-3</v>
      </c>
      <c r="E201" s="203">
        <f t="shared" si="39"/>
        <v>1.5771906154717205E-3</v>
      </c>
      <c r="F201" s="203">
        <f t="shared" si="39"/>
        <v>1.5894217177303415E-3</v>
      </c>
      <c r="G201" s="203">
        <f t="shared" si="39"/>
        <v>1.5872486914561765E-3</v>
      </c>
      <c r="H201" s="203">
        <f t="shared" si="39"/>
        <v>1.5897350503327819E-3</v>
      </c>
      <c r="I201" s="203">
        <f t="shared" si="39"/>
        <v>1.6005012328496936E-3</v>
      </c>
      <c r="J201" s="203">
        <f t="shared" si="39"/>
        <v>1.5917000884960485E-3</v>
      </c>
      <c r="K201" s="203">
        <f t="shared" si="39"/>
        <v>1.6110296137395116E-3</v>
      </c>
      <c r="L201" s="203">
        <f t="shared" si="39"/>
        <v>1.5996224465002896E-3</v>
      </c>
      <c r="M201" s="203">
        <f t="shared" si="39"/>
        <v>1.5481175196214712E-3</v>
      </c>
      <c r="N201" s="203">
        <f t="shared" si="39"/>
        <v>1.5968865425565338E-3</v>
      </c>
      <c r="O201" s="203">
        <f t="shared" si="39"/>
        <v>1.55609613039499E-3</v>
      </c>
      <c r="P201" s="203">
        <f t="shared" si="39"/>
        <v>1.5997677176291002E-3</v>
      </c>
      <c r="Q201" s="203">
        <f t="shared" si="39"/>
        <v>1.603230515105329E-3</v>
      </c>
    </row>
    <row r="202" spans="1:17" x14ac:dyDescent="0.25">
      <c r="A202" s="76" t="s">
        <v>82</v>
      </c>
      <c r="B202" s="202">
        <f t="shared" ref="B202:Q202" si="40">IF(B$114=0,0,B$114/B$112)</f>
        <v>2.0705320276095566E-4</v>
      </c>
      <c r="C202" s="202">
        <f t="shared" si="40"/>
        <v>2.055318880253489E-4</v>
      </c>
      <c r="D202" s="202">
        <f t="shared" si="40"/>
        <v>2.0532978922416117E-4</v>
      </c>
      <c r="E202" s="202">
        <f t="shared" si="40"/>
        <v>2.0456154706265616E-4</v>
      </c>
      <c r="F202" s="202">
        <f t="shared" si="40"/>
        <v>2.0614792043804986E-4</v>
      </c>
      <c r="G202" s="202">
        <f t="shared" si="40"/>
        <v>2.0586607903467707E-4</v>
      </c>
      <c r="H202" s="202">
        <f t="shared" si="40"/>
        <v>2.0618855966153472E-4</v>
      </c>
      <c r="I202" s="202">
        <f t="shared" si="40"/>
        <v>2.075849330167995E-4</v>
      </c>
      <c r="J202" s="202">
        <f t="shared" si="40"/>
        <v>2.0644342501691522E-4</v>
      </c>
      <c r="K202" s="202">
        <f t="shared" si="40"/>
        <v>2.0895046351245358E-4</v>
      </c>
      <c r="L202" s="202">
        <f t="shared" si="40"/>
        <v>2.0747095446949638E-4</v>
      </c>
      <c r="M202" s="202">
        <f t="shared" si="40"/>
        <v>2.007907679274727E-4</v>
      </c>
      <c r="N202" s="202">
        <f t="shared" si="40"/>
        <v>2.0711610785941674E-4</v>
      </c>
      <c r="O202" s="202">
        <f t="shared" si="40"/>
        <v>2.0182559336152695E-4</v>
      </c>
      <c r="P202" s="202">
        <f t="shared" si="40"/>
        <v>2.0748979612792462E-4</v>
      </c>
      <c r="Q202" s="202">
        <f t="shared" si="40"/>
        <v>2.0793892079424797E-4</v>
      </c>
    </row>
    <row r="203" spans="1:17" x14ac:dyDescent="0.25">
      <c r="A203" s="76" t="s">
        <v>81</v>
      </c>
      <c r="B203" s="202">
        <f t="shared" ref="B203:Q203" si="41">IF(B$115=0,0,B$115/B$112)</f>
        <v>2.9033963459028801E-2</v>
      </c>
      <c r="C203" s="202">
        <f t="shared" si="41"/>
        <v>2.8820637628496817E-2</v>
      </c>
      <c r="D203" s="202">
        <f t="shared" si="41"/>
        <v>2.8792298394277993E-2</v>
      </c>
      <c r="E203" s="202">
        <f t="shared" si="41"/>
        <v>2.868457190394897E-2</v>
      </c>
      <c r="F203" s="202">
        <f t="shared" si="41"/>
        <v>2.8907020559653811E-2</v>
      </c>
      <c r="G203" s="202">
        <f t="shared" si="41"/>
        <v>2.8867499446733804E-2</v>
      </c>
      <c r="H203" s="202">
        <f t="shared" si="41"/>
        <v>2.8912719180655227E-2</v>
      </c>
      <c r="I203" s="202">
        <f t="shared" si="41"/>
        <v>2.9108525149513991E-2</v>
      </c>
      <c r="J203" s="202">
        <f t="shared" si="41"/>
        <v>2.8948457586612814E-2</v>
      </c>
      <c r="K203" s="202">
        <f t="shared" si="41"/>
        <v>2.9300006189093869E-2</v>
      </c>
      <c r="L203" s="202">
        <f t="shared" si="41"/>
        <v>2.9092542547296846E-2</v>
      </c>
      <c r="M203" s="202">
        <f t="shared" si="41"/>
        <v>2.8155815709100928E-2</v>
      </c>
      <c r="N203" s="202">
        <f t="shared" si="41"/>
        <v>2.9042784304617032E-2</v>
      </c>
      <c r="O203" s="202">
        <f t="shared" si="41"/>
        <v>2.830092374625354E-2</v>
      </c>
      <c r="P203" s="202">
        <f t="shared" si="41"/>
        <v>2.9095184612307295E-2</v>
      </c>
      <c r="Q203" s="202">
        <f t="shared" si="41"/>
        <v>2.9158162962686324E-2</v>
      </c>
    </row>
    <row r="204" spans="1:17" x14ac:dyDescent="0.25">
      <c r="A204" s="76" t="s">
        <v>80</v>
      </c>
      <c r="B204" s="202">
        <f t="shared" ref="B204:Q204" si="42">IF(B$116=0,0,B$116/B$112)</f>
        <v>5.2869019023001171E-4</v>
      </c>
      <c r="C204" s="202">
        <f t="shared" si="42"/>
        <v>5.2480566119958558E-4</v>
      </c>
      <c r="D204" s="202">
        <f t="shared" si="42"/>
        <v>5.2428962159130875E-4</v>
      </c>
      <c r="E204" s="202">
        <f t="shared" si="42"/>
        <v>5.2232799004399248E-4</v>
      </c>
      <c r="F204" s="202">
        <f t="shared" si="42"/>
        <v>5.2637863997564798E-4</v>
      </c>
      <c r="G204" s="202">
        <f t="shared" si="42"/>
        <v>5.2565898539809529E-4</v>
      </c>
      <c r="H204" s="202">
        <f t="shared" si="42"/>
        <v>5.2648240827533356E-4</v>
      </c>
      <c r="I204" s="202">
        <f t="shared" si="42"/>
        <v>5.3004791165795644E-4</v>
      </c>
      <c r="J204" s="202">
        <f t="shared" si="42"/>
        <v>5.2713318214128897E-4</v>
      </c>
      <c r="K204" s="202">
        <f t="shared" si="42"/>
        <v>5.3353466080206769E-4</v>
      </c>
      <c r="L204" s="202">
        <f t="shared" si="42"/>
        <v>5.2975687853674741E-4</v>
      </c>
      <c r="M204" s="202">
        <f t="shared" si="42"/>
        <v>5.1269967272403732E-4</v>
      </c>
      <c r="N204" s="202">
        <f t="shared" si="42"/>
        <v>5.2885081227317915E-4</v>
      </c>
      <c r="O204" s="202">
        <f t="shared" si="42"/>
        <v>5.1534199869769832E-4</v>
      </c>
      <c r="P204" s="202">
        <f t="shared" si="42"/>
        <v>5.2980498887672707E-4</v>
      </c>
      <c r="Q204" s="202">
        <f t="shared" si="42"/>
        <v>5.3095178497603501E-4</v>
      </c>
    </row>
    <row r="205" spans="1:17" x14ac:dyDescent="0.25">
      <c r="A205" s="129" t="s">
        <v>79</v>
      </c>
      <c r="B205" s="201">
        <f t="shared" ref="B205:Q205" si="43">IF(B$117=0,0,B$117/B$112)</f>
        <v>1.6683492365450309E-3</v>
      </c>
      <c r="C205" s="201">
        <f t="shared" si="43"/>
        <v>1.7595557331597528E-3</v>
      </c>
      <c r="D205" s="201">
        <f t="shared" si="43"/>
        <v>1.7578255680369037E-3</v>
      </c>
      <c r="E205" s="201">
        <f t="shared" si="43"/>
        <v>1.7512486572094981E-3</v>
      </c>
      <c r="F205" s="201">
        <f t="shared" si="43"/>
        <v>1.7648295783717737E-3</v>
      </c>
      <c r="G205" s="201">
        <f t="shared" si="43"/>
        <v>1.7624167379025363E-3</v>
      </c>
      <c r="H205" s="201">
        <f t="shared" si="43"/>
        <v>1.7651774902182561E-3</v>
      </c>
      <c r="I205" s="201">
        <f t="shared" si="43"/>
        <v>1.7771318237598456E-3</v>
      </c>
      <c r="J205" s="201">
        <f t="shared" si="43"/>
        <v>1.7673593891029112E-3</v>
      </c>
      <c r="K205" s="201">
        <f t="shared" si="43"/>
        <v>1.7888221119945176E-3</v>
      </c>
      <c r="L205" s="201">
        <f t="shared" si="43"/>
        <v>1.7761560549470776E-3</v>
      </c>
      <c r="M205" s="201">
        <f t="shared" si="43"/>
        <v>1.7189670676735086E-3</v>
      </c>
      <c r="N205" s="201">
        <f t="shared" si="43"/>
        <v>1.7731182178836586E-3</v>
      </c>
      <c r="O205" s="201">
        <f t="shared" si="43"/>
        <v>1.6262273179550465E-3</v>
      </c>
      <c r="P205" s="201">
        <f t="shared" si="43"/>
        <v>1.7763173581318455E-3</v>
      </c>
      <c r="Q205" s="201">
        <f t="shared" si="43"/>
        <v>1.7801623083686434E-3</v>
      </c>
    </row>
    <row r="206" spans="1:17" x14ac:dyDescent="0.25">
      <c r="A206" s="127" t="s">
        <v>146</v>
      </c>
      <c r="B206" s="200">
        <f t="shared" ref="B206:Q206" si="44">IF(B$122=0,0,B$122/B$112)</f>
        <v>0.48850052908556557</v>
      </c>
      <c r="C206" s="200">
        <f t="shared" si="44"/>
        <v>0.48534389168537051</v>
      </c>
      <c r="D206" s="200">
        <f t="shared" si="44"/>
        <v>0.48486665469983115</v>
      </c>
      <c r="E206" s="200">
        <f t="shared" si="44"/>
        <v>0.48305252432812146</v>
      </c>
      <c r="F206" s="200">
        <f t="shared" si="44"/>
        <v>0.48679859329618685</v>
      </c>
      <c r="G206" s="200">
        <f t="shared" si="44"/>
        <v>0.48613305178403898</v>
      </c>
      <c r="H206" s="200">
        <f t="shared" si="44"/>
        <v>0.48689455893475847</v>
      </c>
      <c r="I206" s="200">
        <f t="shared" si="44"/>
        <v>0.4901919610313441</v>
      </c>
      <c r="J206" s="200">
        <f t="shared" si="44"/>
        <v>0.48749639909019415</v>
      </c>
      <c r="K206" s="200">
        <f t="shared" si="44"/>
        <v>0.4934165306654929</v>
      </c>
      <c r="L206" s="200">
        <f t="shared" si="44"/>
        <v>0.48992281159546719</v>
      </c>
      <c r="M206" s="200">
        <f t="shared" si="44"/>
        <v>0.47414819012607196</v>
      </c>
      <c r="N206" s="200">
        <f t="shared" si="44"/>
        <v>0.48908487527160976</v>
      </c>
      <c r="O206" s="200">
        <f t="shared" si="44"/>
        <v>0.47640964522698259</v>
      </c>
      <c r="P206" s="200">
        <f t="shared" si="44"/>
        <v>0.48996730436938785</v>
      </c>
      <c r="Q206" s="200">
        <f t="shared" si="44"/>
        <v>0.49102786930410175</v>
      </c>
    </row>
    <row r="207" spans="1:17" x14ac:dyDescent="0.25">
      <c r="A207" s="142" t="s">
        <v>159</v>
      </c>
      <c r="B207" s="199">
        <f t="shared" ref="B207:Q207" si="45">IF(B$123=0,0,B$123/B$112)</f>
        <v>8.1524623597120996E-2</v>
      </c>
      <c r="C207" s="199">
        <f t="shared" si="45"/>
        <v>8.1358224617778821E-2</v>
      </c>
      <c r="D207" s="199">
        <f t="shared" si="45"/>
        <v>8.1278225354306913E-2</v>
      </c>
      <c r="E207" s="199">
        <f t="shared" si="45"/>
        <v>8.0974122575234203E-2</v>
      </c>
      <c r="F207" s="199">
        <f t="shared" si="45"/>
        <v>8.1602076332886783E-2</v>
      </c>
      <c r="G207" s="199">
        <f t="shared" si="45"/>
        <v>8.1490511570734808E-2</v>
      </c>
      <c r="H207" s="199">
        <f t="shared" si="45"/>
        <v>8.1618163058427715E-2</v>
      </c>
      <c r="I207" s="199">
        <f t="shared" si="45"/>
        <v>8.2170906762479651E-2</v>
      </c>
      <c r="J207" s="199">
        <f t="shared" si="45"/>
        <v>8.1719049558471854E-2</v>
      </c>
      <c r="K207" s="199">
        <f t="shared" si="45"/>
        <v>8.2711441556643298E-2</v>
      </c>
      <c r="L207" s="199">
        <f t="shared" si="45"/>
        <v>8.2125789226985782E-2</v>
      </c>
      <c r="M207" s="199">
        <f t="shared" si="45"/>
        <v>7.9481488518243285E-2</v>
      </c>
      <c r="N207" s="199">
        <f t="shared" si="45"/>
        <v>8.1985325912581938E-2</v>
      </c>
      <c r="O207" s="199">
        <f t="shared" si="45"/>
        <v>7.9708930078523477E-2</v>
      </c>
      <c r="P207" s="199">
        <f t="shared" si="45"/>
        <v>8.2133247553249952E-2</v>
      </c>
      <c r="Q207" s="199">
        <f t="shared" si="45"/>
        <v>8.2311030114560396E-2</v>
      </c>
    </row>
    <row r="208" spans="1:17" x14ac:dyDescent="0.25">
      <c r="A208" s="142" t="s">
        <v>158</v>
      </c>
      <c r="B208" s="199">
        <f t="shared" ref="B208:Q208" si="46">IF(B$129=0,0,B$129/B$112)</f>
        <v>0.40697590548844459</v>
      </c>
      <c r="C208" s="199">
        <f t="shared" si="46"/>
        <v>0.40398566706759165</v>
      </c>
      <c r="D208" s="199">
        <f t="shared" si="46"/>
        <v>0.40358842934552419</v>
      </c>
      <c r="E208" s="199">
        <f t="shared" si="46"/>
        <v>0.40207840175288728</v>
      </c>
      <c r="F208" s="199">
        <f t="shared" si="46"/>
        <v>0.40519651696330006</v>
      </c>
      <c r="G208" s="199">
        <f t="shared" si="46"/>
        <v>0.4046425402133042</v>
      </c>
      <c r="H208" s="199">
        <f t="shared" si="46"/>
        <v>0.40527639587633074</v>
      </c>
      <c r="I208" s="199">
        <f t="shared" si="46"/>
        <v>0.40802105426886448</v>
      </c>
      <c r="J208" s="199">
        <f t="shared" si="46"/>
        <v>0.40577734953172234</v>
      </c>
      <c r="K208" s="199">
        <f t="shared" si="46"/>
        <v>0.41070508910884956</v>
      </c>
      <c r="L208" s="199">
        <f t="shared" si="46"/>
        <v>0.40779702236848142</v>
      </c>
      <c r="M208" s="199">
        <f t="shared" si="46"/>
        <v>0.39466670160782868</v>
      </c>
      <c r="N208" s="199">
        <f t="shared" si="46"/>
        <v>0.40709954935902787</v>
      </c>
      <c r="O208" s="199">
        <f t="shared" si="46"/>
        <v>0.39670071514845912</v>
      </c>
      <c r="P208" s="199">
        <f t="shared" si="46"/>
        <v>0.40783405681613788</v>
      </c>
      <c r="Q208" s="199">
        <f t="shared" si="46"/>
        <v>0.40871683918954138</v>
      </c>
    </row>
    <row r="209" spans="1:17" x14ac:dyDescent="0.25">
      <c r="A209" s="127" t="s">
        <v>145</v>
      </c>
      <c r="B209" s="200">
        <f t="shared" ref="B209:Q209" si="47">IF(B$130=0,0,B$130/B$112)</f>
        <v>0.30757779516458045</v>
      </c>
      <c r="C209" s="200">
        <f t="shared" si="47"/>
        <v>0.31100251132978718</v>
      </c>
      <c r="D209" s="200">
        <f t="shared" si="47"/>
        <v>0.31072558874375417</v>
      </c>
      <c r="E209" s="200">
        <f t="shared" si="47"/>
        <v>0.30956300781074209</v>
      </c>
      <c r="F209" s="200">
        <f t="shared" si="47"/>
        <v>0.30928236322517239</v>
      </c>
      <c r="G209" s="200">
        <f t="shared" si="47"/>
        <v>0.31014026011120799</v>
      </c>
      <c r="H209" s="200">
        <f t="shared" si="47"/>
        <v>0.30919263851290252</v>
      </c>
      <c r="I209" s="200">
        <f t="shared" si="47"/>
        <v>0.30496077184716941</v>
      </c>
      <c r="J209" s="200">
        <f t="shared" si="47"/>
        <v>0.30843012950024462</v>
      </c>
      <c r="K209" s="200">
        <f t="shared" si="47"/>
        <v>0.30081753541545603</v>
      </c>
      <c r="L209" s="200">
        <f t="shared" si="47"/>
        <v>0.30532769253786635</v>
      </c>
      <c r="M209" s="200">
        <f t="shared" si="47"/>
        <v>0.22005285905128005</v>
      </c>
      <c r="N209" s="200">
        <f t="shared" si="47"/>
        <v>0.30395497913064645</v>
      </c>
      <c r="O209" s="200">
        <f t="shared" si="47"/>
        <v>0.23269065940435921</v>
      </c>
      <c r="P209" s="200">
        <f t="shared" si="47"/>
        <v>0.30518711328447745</v>
      </c>
      <c r="Q209" s="200">
        <f t="shared" si="47"/>
        <v>0.30310382958452026</v>
      </c>
    </row>
    <row r="210" spans="1:17" x14ac:dyDescent="0.25">
      <c r="A210" s="142" t="s">
        <v>157</v>
      </c>
      <c r="B210" s="199">
        <f t="shared" ref="B210:Q210" si="48">IF(B$131=0,0,B$131/B$112)</f>
        <v>7.4326365864038332E-2</v>
      </c>
      <c r="C210" s="199">
        <f t="shared" si="48"/>
        <v>5.2258000430767768E-2</v>
      </c>
      <c r="D210" s="199">
        <f t="shared" si="48"/>
        <v>5.2086948402132204E-2</v>
      </c>
      <c r="E210" s="199">
        <f t="shared" si="48"/>
        <v>5.1892064893130189E-2</v>
      </c>
      <c r="F210" s="199">
        <f t="shared" si="48"/>
        <v>6.3402745097668564E-2</v>
      </c>
      <c r="G210" s="199">
        <f t="shared" si="48"/>
        <v>5.8010132281000555E-2</v>
      </c>
      <c r="H210" s="199">
        <f t="shared" si="48"/>
        <v>6.4039553883304984E-2</v>
      </c>
      <c r="I210" s="199">
        <f t="shared" si="48"/>
        <v>9.0680201046385758E-2</v>
      </c>
      <c r="J210" s="199">
        <f t="shared" si="48"/>
        <v>6.8861021969621891E-2</v>
      </c>
      <c r="K210" s="199">
        <f t="shared" si="48"/>
        <v>0.1167524759667983</v>
      </c>
      <c r="L210" s="199">
        <f t="shared" si="48"/>
        <v>8.8416612062527475E-2</v>
      </c>
      <c r="M210" s="199">
        <f t="shared" si="48"/>
        <v>3.6887473482584511E-2</v>
      </c>
      <c r="N210" s="199">
        <f t="shared" si="48"/>
        <v>9.1788881639369074E-2</v>
      </c>
      <c r="O210" s="199">
        <f t="shared" si="48"/>
        <v>3.8931880758943785E-2</v>
      </c>
      <c r="P210" s="199">
        <f t="shared" si="48"/>
        <v>8.9121917107685411E-2</v>
      </c>
      <c r="Q210" s="199">
        <f t="shared" si="48"/>
        <v>0.10068233131306857</v>
      </c>
    </row>
    <row r="211" spans="1:17" x14ac:dyDescent="0.25">
      <c r="A211" s="142" t="s">
        <v>156</v>
      </c>
      <c r="B211" s="199">
        <f t="shared" ref="B211:Q211" si="49">IF(B$136=0,0,B$136/B$112)</f>
        <v>0.23325142930054213</v>
      </c>
      <c r="C211" s="199">
        <f t="shared" si="49"/>
        <v>0.25874451089901945</v>
      </c>
      <c r="D211" s="199">
        <f t="shared" si="49"/>
        <v>0.25863864034162198</v>
      </c>
      <c r="E211" s="199">
        <f t="shared" si="49"/>
        <v>0.25767094291761194</v>
      </c>
      <c r="F211" s="199">
        <f t="shared" si="49"/>
        <v>0.24587961812750384</v>
      </c>
      <c r="G211" s="199">
        <f t="shared" si="49"/>
        <v>0.25213012783020744</v>
      </c>
      <c r="H211" s="199">
        <f t="shared" si="49"/>
        <v>0.24515308462959751</v>
      </c>
      <c r="I211" s="199">
        <f t="shared" si="49"/>
        <v>0.21428057080078364</v>
      </c>
      <c r="J211" s="199">
        <f t="shared" si="49"/>
        <v>0.23956910753062277</v>
      </c>
      <c r="K211" s="199">
        <f t="shared" si="49"/>
        <v>0.18406505944865773</v>
      </c>
      <c r="L211" s="199">
        <f t="shared" si="49"/>
        <v>0.21691108047533886</v>
      </c>
      <c r="M211" s="199">
        <f t="shared" si="49"/>
        <v>0.18316538556869555</v>
      </c>
      <c r="N211" s="199">
        <f t="shared" si="49"/>
        <v>0.21216609749127743</v>
      </c>
      <c r="O211" s="199">
        <f t="shared" si="49"/>
        <v>0.19375877864541541</v>
      </c>
      <c r="P211" s="199">
        <f t="shared" si="49"/>
        <v>0.21606519617679204</v>
      </c>
      <c r="Q211" s="199">
        <f t="shared" si="49"/>
        <v>0.2024214982714517</v>
      </c>
    </row>
    <row r="212" spans="1:17" x14ac:dyDescent="0.25">
      <c r="A212" s="127" t="s">
        <v>144</v>
      </c>
      <c r="B212" s="200">
        <f t="shared" ref="B212:Q212" si="50">IF(B$137=0,0,B$137/B$112)</f>
        <v>0.17088721812352661</v>
      </c>
      <c r="C212" s="200">
        <f t="shared" si="50"/>
        <v>0.17075839402963738</v>
      </c>
      <c r="D212" s="200">
        <f t="shared" si="50"/>
        <v>0.17154489934155187</v>
      </c>
      <c r="E212" s="200">
        <f t="shared" si="50"/>
        <v>0.1746445671473994</v>
      </c>
      <c r="F212" s="200">
        <f t="shared" si="50"/>
        <v>0.17092524506247142</v>
      </c>
      <c r="G212" s="200">
        <f t="shared" si="50"/>
        <v>0.17077799816422778</v>
      </c>
      <c r="H212" s="200">
        <f t="shared" si="50"/>
        <v>0.17091249986319609</v>
      </c>
      <c r="I212" s="200">
        <f t="shared" si="50"/>
        <v>0.17162347607068829</v>
      </c>
      <c r="J212" s="200">
        <f t="shared" si="50"/>
        <v>0.17103237773819119</v>
      </c>
      <c r="K212" s="200">
        <f t="shared" si="50"/>
        <v>0.17232359087990873</v>
      </c>
      <c r="L212" s="200">
        <f t="shared" si="50"/>
        <v>0.17154394698491598</v>
      </c>
      <c r="M212" s="200">
        <f t="shared" si="50"/>
        <v>0.27366256008560069</v>
      </c>
      <c r="N212" s="200">
        <f t="shared" si="50"/>
        <v>0.17381138961255385</v>
      </c>
      <c r="O212" s="200">
        <f t="shared" si="50"/>
        <v>0.25869928058199548</v>
      </c>
      <c r="P212" s="200">
        <f t="shared" si="50"/>
        <v>0.17163701787306165</v>
      </c>
      <c r="Q212" s="200">
        <f t="shared" si="50"/>
        <v>0.17258785461944734</v>
      </c>
    </row>
    <row r="213" spans="1:17" x14ac:dyDescent="0.25">
      <c r="A213" s="142" t="s">
        <v>155</v>
      </c>
      <c r="B213" s="199">
        <f t="shared" ref="B213:Q213" si="51">IF(B$138=0,0,B$138/B$112)</f>
        <v>4.2244177507189583E-2</v>
      </c>
      <c r="C213" s="199">
        <f t="shared" si="51"/>
        <v>4.0552624919852551E-2</v>
      </c>
      <c r="D213" s="199">
        <f t="shared" si="51"/>
        <v>3.6458199637450783E-2</v>
      </c>
      <c r="E213" s="199">
        <f t="shared" si="51"/>
        <v>2.0304062769750022E-2</v>
      </c>
      <c r="F213" s="199">
        <f t="shared" si="51"/>
        <v>4.1481091375756868E-2</v>
      </c>
      <c r="G213" s="199">
        <f t="shared" si="51"/>
        <v>4.1066275835960168E-2</v>
      </c>
      <c r="H213" s="199">
        <f t="shared" si="51"/>
        <v>4.1681666225124148E-2</v>
      </c>
      <c r="I213" s="199">
        <f t="shared" si="51"/>
        <v>4.3813719320185969E-2</v>
      </c>
      <c r="J213" s="199">
        <f t="shared" si="51"/>
        <v>4.2111776772058455E-2</v>
      </c>
      <c r="K213" s="199">
        <f t="shared" si="51"/>
        <v>4.5878618098107789E-2</v>
      </c>
      <c r="L213" s="199">
        <f t="shared" si="51"/>
        <v>4.3759042133294311E-2</v>
      </c>
      <c r="M213" s="199">
        <f t="shared" si="51"/>
        <v>3.0531489818766905E-3</v>
      </c>
      <c r="N213" s="199">
        <f t="shared" si="51"/>
        <v>4.4938415163901867E-2</v>
      </c>
      <c r="O213" s="199">
        <f t="shared" si="51"/>
        <v>1.4240532717057787E-2</v>
      </c>
      <c r="P213" s="199">
        <f t="shared" si="51"/>
        <v>4.5251924414193921E-2</v>
      </c>
      <c r="Q213" s="199">
        <f t="shared" si="51"/>
        <v>4.5975538909150286E-2</v>
      </c>
    </row>
    <row r="214" spans="1:17" x14ac:dyDescent="0.25">
      <c r="A214" s="142" t="s">
        <v>154</v>
      </c>
      <c r="B214" s="199">
        <f t="shared" ref="B214:Q214" si="52">IF(B$142=0,0,B$142/B$112)</f>
        <v>0.11194262271124675</v>
      </c>
      <c r="C214" s="199">
        <f t="shared" si="52"/>
        <v>0.11163523526633458</v>
      </c>
      <c r="D214" s="199">
        <f t="shared" si="52"/>
        <v>0.11150119168879913</v>
      </c>
      <c r="E214" s="199">
        <f t="shared" si="52"/>
        <v>0.11095916501806942</v>
      </c>
      <c r="F214" s="199">
        <f t="shared" si="52"/>
        <v>0.11181965257141521</v>
      </c>
      <c r="G214" s="199">
        <f t="shared" si="52"/>
        <v>0.11166677493026117</v>
      </c>
      <c r="H214" s="199">
        <f t="shared" si="52"/>
        <v>0.11184169627596093</v>
      </c>
      <c r="I214" s="199">
        <f t="shared" si="52"/>
        <v>0.11259912319112891</v>
      </c>
      <c r="J214" s="199">
        <f t="shared" si="52"/>
        <v>0.11197994145170936</v>
      </c>
      <c r="K214" s="199">
        <f t="shared" si="52"/>
        <v>0.11333982018809716</v>
      </c>
      <c r="L214" s="199">
        <f t="shared" si="52"/>
        <v>0.11254461144114043</v>
      </c>
      <c r="M214" s="199">
        <f t="shared" si="52"/>
        <v>0.10898335277360024</v>
      </c>
      <c r="N214" s="199">
        <f t="shared" si="52"/>
        <v>0.11521570500160973</v>
      </c>
      <c r="O214" s="199">
        <f t="shared" si="52"/>
        <v>0.10947784301659683</v>
      </c>
      <c r="P214" s="199">
        <f t="shared" si="52"/>
        <v>0.1129917159025001</v>
      </c>
      <c r="Q214" s="199">
        <f t="shared" si="52"/>
        <v>0.11396663353084724</v>
      </c>
    </row>
    <row r="215" spans="1:17" x14ac:dyDescent="0.25">
      <c r="A215" s="140" t="s">
        <v>153</v>
      </c>
      <c r="B215" s="198">
        <f t="shared" ref="B215:Q215" si="53">IF(B$153=0,0,B$153/B$112)</f>
        <v>1.6700417905090279E-2</v>
      </c>
      <c r="C215" s="198">
        <f t="shared" si="53"/>
        <v>1.8570533843450265E-2</v>
      </c>
      <c r="D215" s="198">
        <f t="shared" si="53"/>
        <v>2.3585508015301942E-2</v>
      </c>
      <c r="E215" s="198">
        <f t="shared" si="53"/>
        <v>4.3381339359579968E-2</v>
      </c>
      <c r="F215" s="198">
        <f t="shared" si="53"/>
        <v>1.762450111529934E-2</v>
      </c>
      <c r="G215" s="198">
        <f t="shared" si="53"/>
        <v>1.8044947398006439E-2</v>
      </c>
      <c r="H215" s="198">
        <f t="shared" si="53"/>
        <v>1.7389137362111031E-2</v>
      </c>
      <c r="I215" s="198">
        <f t="shared" si="53"/>
        <v>1.5210633559373406E-2</v>
      </c>
      <c r="J215" s="198">
        <f t="shared" si="53"/>
        <v>1.6940659514423369E-2</v>
      </c>
      <c r="K215" s="198">
        <f t="shared" si="53"/>
        <v>1.3105152593703767E-2</v>
      </c>
      <c r="L215" s="198">
        <f t="shared" si="53"/>
        <v>1.5240293410481267E-2</v>
      </c>
      <c r="M215" s="198">
        <f t="shared" si="53"/>
        <v>0.16162605833012375</v>
      </c>
      <c r="N215" s="198">
        <f t="shared" si="53"/>
        <v>1.3657269447042255E-2</v>
      </c>
      <c r="O215" s="198">
        <f t="shared" si="53"/>
        <v>0.13498090484834085</v>
      </c>
      <c r="P215" s="198">
        <f t="shared" si="53"/>
        <v>1.339337755636762E-2</v>
      </c>
      <c r="Q215" s="198">
        <f t="shared" si="53"/>
        <v>1.2645682179449816E-2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0.59866556208470223</v>
      </c>
      <c r="C229" s="170">
        <f>IF(C$33=0,0,C$33/NFM_fec!C$33)</f>
        <v>0.599884875383354</v>
      </c>
      <c r="D229" s="170">
        <f>IF(D$33=0,0,D$33/NFM_fec!D$33)</f>
        <v>0.59998828186957187</v>
      </c>
      <c r="E229" s="170">
        <f>IF(E$33=0,0,E$33/NFM_fec!E$33)</f>
        <v>0.60037124192801405</v>
      </c>
      <c r="F229" s="170">
        <f>IF(F$33=0,0,F$33/NFM_fec!F$33)</f>
        <v>0.60569831950940722</v>
      </c>
      <c r="G229" s="170">
        <f>IF(G$33=0,0,G$33/NFM_fec!G$33)</f>
        <v>0.61342661841271062</v>
      </c>
      <c r="H229" s="170">
        <f>IF(H$33=0,0,H$33/NFM_fec!H$33)</f>
        <v>0.61315833859814295</v>
      </c>
      <c r="I229" s="170">
        <f>IF(I$33=0,0,I$33/NFM_fec!I$33)</f>
        <v>0.61199754237621973</v>
      </c>
      <c r="J229" s="170">
        <f>IF(J$33=0,0,J$33/NFM_fec!J$33)</f>
        <v>0.61294597487476188</v>
      </c>
      <c r="K229" s="170">
        <f>IF(K$33=0,0,K$33/NFM_fec!K$33)</f>
        <v>0.61087706319438329</v>
      </c>
      <c r="L229" s="170">
        <f>IF(L$33=0,0,L$33/NFM_fec!L$33)</f>
        <v>0.61209420733547748</v>
      </c>
      <c r="M229" s="170">
        <f>IF(M$33=0,0,M$33/NFM_fec!M$33)</f>
        <v>0.61473766315836142</v>
      </c>
      <c r="N229" s="170">
        <f>IF(N$33=0,0,N$33/NFM_fec!N$33)</f>
        <v>0.61262506205987255</v>
      </c>
      <c r="O229" s="170">
        <f>IF(O$33=0,0,O$33/NFM_fec!O$33)</f>
        <v>0.61452235407091882</v>
      </c>
      <c r="P229" s="170">
        <f>IF(P$33=0,0,P$33/NFM_fec!P$33)</f>
        <v>0.6121350512868885</v>
      </c>
      <c r="Q229" s="170">
        <f>IF(Q$33=0,0,Q$33/NFM_fec!Q$33)</f>
        <v>0.61181926539854192</v>
      </c>
    </row>
    <row r="230" spans="1:17" x14ac:dyDescent="0.25">
      <c r="A230" s="132" t="s">
        <v>83</v>
      </c>
      <c r="B230" s="169">
        <f>IF(B$34=0,0,B$34/NFM_fec!B$34)</f>
        <v>0.50048837579906624</v>
      </c>
      <c r="C230" s="169">
        <f>IF(C$34=0,0,C$34/NFM_fec!C$34)</f>
        <v>0.50048837579906635</v>
      </c>
      <c r="D230" s="169">
        <f>IF(D$34=0,0,D$34/NFM_fec!D$34)</f>
        <v>0.50048837579906624</v>
      </c>
      <c r="E230" s="169">
        <f>IF(E$34=0,0,E$34/NFM_fec!E$34)</f>
        <v>0.50048837579906635</v>
      </c>
      <c r="F230" s="169">
        <f>IF(F$34=0,0,F$34/NFM_fec!F$34)</f>
        <v>0.50577430264340784</v>
      </c>
      <c r="G230" s="169">
        <f>IF(G$34=0,0,G$34/NFM_fec!G$34)</f>
        <v>0.51203011410142119</v>
      </c>
      <c r="H230" s="169">
        <f>IF(H$34=0,0,H$34/NFM_fec!H$34)</f>
        <v>0.51203011410142119</v>
      </c>
      <c r="I230" s="169">
        <f>IF(I$34=0,0,I$34/NFM_fec!I$34)</f>
        <v>0.51203011410142119</v>
      </c>
      <c r="J230" s="169">
        <f>IF(J$34=0,0,J$34/NFM_fec!J$34)</f>
        <v>0.51203011410142119</v>
      </c>
      <c r="K230" s="169">
        <f>IF(K$34=0,0,K$34/NFM_fec!K$34)</f>
        <v>0.51203011410142119</v>
      </c>
      <c r="L230" s="169">
        <f>IF(L$34=0,0,L$34/NFM_fec!L$34)</f>
        <v>0.51203011410142107</v>
      </c>
      <c r="M230" s="169">
        <f>IF(M$34=0,0,M$34/NFM_fec!M$34)</f>
        <v>0.51203011410142119</v>
      </c>
      <c r="N230" s="169">
        <f>IF(N$34=0,0,N$34/NFM_fec!N$34)</f>
        <v>0.51203011410142119</v>
      </c>
      <c r="O230" s="169">
        <f>IF(O$34=0,0,O$34/NFM_fec!O$34)</f>
        <v>0.5120301141014213</v>
      </c>
      <c r="P230" s="169">
        <f>IF(P$34=0,0,P$34/NFM_fec!P$34)</f>
        <v>0.5120301141014213</v>
      </c>
      <c r="Q230" s="169">
        <f>IF(Q$34=0,0,Q$34/NFM_fec!Q$34)</f>
        <v>0.51203011410142119</v>
      </c>
    </row>
    <row r="231" spans="1:17" x14ac:dyDescent="0.25">
      <c r="A231" s="76" t="s">
        <v>82</v>
      </c>
      <c r="B231" s="168">
        <f>IF(B$35=0,0,B$35/NFM_fec!B$35)</f>
        <v>0.13045495610909619</v>
      </c>
      <c r="C231" s="168">
        <f>IF(C$35=0,0,C$35/NFM_fec!C$35)</f>
        <v>0.13045495610909619</v>
      </c>
      <c r="D231" s="168">
        <f>IF(D$35=0,0,D$35/NFM_fec!D$35)</f>
        <v>0.13045495610909619</v>
      </c>
      <c r="E231" s="168">
        <f>IF(E$35=0,0,E$35/NFM_fec!E$35)</f>
        <v>0.13045495610909619</v>
      </c>
      <c r="F231" s="168">
        <f>IF(F$35=0,0,F$35/NFM_fec!F$35)</f>
        <v>0.13183276104487221</v>
      </c>
      <c r="G231" s="168">
        <f>IF(G$35=0,0,G$35/NFM_fec!G$35)</f>
        <v>0.13346337156180765</v>
      </c>
      <c r="H231" s="168">
        <f>IF(H$35=0,0,H$35/NFM_fec!H$35)</f>
        <v>0.13346337156180765</v>
      </c>
      <c r="I231" s="168">
        <f>IF(I$35=0,0,I$35/NFM_fec!I$35)</f>
        <v>0.13346337156180765</v>
      </c>
      <c r="J231" s="168">
        <f>IF(J$35=0,0,J$35/NFM_fec!J$35)</f>
        <v>0.13346337156180763</v>
      </c>
      <c r="K231" s="168">
        <f>IF(K$35=0,0,K$35/NFM_fec!K$35)</f>
        <v>0.13346337156180765</v>
      </c>
      <c r="L231" s="168">
        <f>IF(L$35=0,0,L$35/NFM_fec!L$35)</f>
        <v>0.13346337156180765</v>
      </c>
      <c r="M231" s="168">
        <f>IF(M$35=0,0,M$35/NFM_fec!M$35)</f>
        <v>0.13346337156180765</v>
      </c>
      <c r="N231" s="168">
        <f>IF(N$35=0,0,N$35/NFM_fec!N$35)</f>
        <v>0.13346337156180768</v>
      </c>
      <c r="O231" s="168">
        <f>IF(O$35=0,0,O$35/NFM_fec!O$35)</f>
        <v>0.13346337156180768</v>
      </c>
      <c r="P231" s="168">
        <f>IF(P$35=0,0,P$35/NFM_fec!P$35)</f>
        <v>0.13346337156180765</v>
      </c>
      <c r="Q231" s="168">
        <f>IF(Q$35=0,0,Q$35/NFM_fec!Q$35)</f>
        <v>0.13346337156180765</v>
      </c>
    </row>
    <row r="232" spans="1:17" x14ac:dyDescent="0.25">
      <c r="A232" s="76" t="s">
        <v>81</v>
      </c>
      <c r="B232" s="168">
        <f>IF(B$36=0,0,B$36/NFM_fec!B$36)</f>
        <v>0.71620974761913669</v>
      </c>
      <c r="C232" s="168">
        <f>IF(C$36=0,0,C$36/NFM_fec!C$36)</f>
        <v>0.71620974761913647</v>
      </c>
      <c r="D232" s="168">
        <f>IF(D$36=0,0,D$36/NFM_fec!D$36)</f>
        <v>0.71620974761913658</v>
      </c>
      <c r="E232" s="168">
        <f>IF(E$36=0,0,E$36/NFM_fec!E$36)</f>
        <v>0.71620974761913669</v>
      </c>
      <c r="F232" s="168">
        <f>IF(F$36=0,0,F$36/NFM_fec!F$36)</f>
        <v>0.72377402386246537</v>
      </c>
      <c r="G232" s="168">
        <f>IF(G$36=0,0,G$36/NFM_fec!G$36)</f>
        <v>0.7327262260756402</v>
      </c>
      <c r="H232" s="168">
        <f>IF(H$36=0,0,H$36/NFM_fec!H$36)</f>
        <v>0.73272622607564009</v>
      </c>
      <c r="I232" s="168">
        <f>IF(I$36=0,0,I$36/NFM_fec!I$36)</f>
        <v>0.73272622607564009</v>
      </c>
      <c r="J232" s="168">
        <f>IF(J$36=0,0,J$36/NFM_fec!J$36)</f>
        <v>0.73272622607564009</v>
      </c>
      <c r="K232" s="168">
        <f>IF(K$36=0,0,K$36/NFM_fec!K$36)</f>
        <v>0.73272622607564009</v>
      </c>
      <c r="L232" s="168">
        <f>IF(L$36=0,0,L$36/NFM_fec!L$36)</f>
        <v>0.7327262260756402</v>
      </c>
      <c r="M232" s="168">
        <f>IF(M$36=0,0,M$36/NFM_fec!M$36)</f>
        <v>0.7327262260756402</v>
      </c>
      <c r="N232" s="168">
        <f>IF(N$36=0,0,N$36/NFM_fec!N$36)</f>
        <v>0.7327262260756402</v>
      </c>
      <c r="O232" s="168">
        <f>IF(O$36=0,0,O$36/NFM_fec!O$36)</f>
        <v>0.73272622607564009</v>
      </c>
      <c r="P232" s="168">
        <f>IF(P$36=0,0,P$36/NFM_fec!P$36)</f>
        <v>0.7327262260756402</v>
      </c>
      <c r="Q232" s="168">
        <f>IF(Q$36=0,0,Q$36/NFM_fec!Q$36)</f>
        <v>0.7327262260756402</v>
      </c>
    </row>
    <row r="233" spans="1:17" x14ac:dyDescent="0.25">
      <c r="A233" s="76" t="s">
        <v>80</v>
      </c>
      <c r="B233" s="168">
        <f>IF(B$37=0,0,B$37/NFM_fec!B$37)</f>
        <v>0.49837858947378288</v>
      </c>
      <c r="C233" s="168">
        <f>IF(C$37=0,0,C$37/NFM_fec!C$37)</f>
        <v>0.49837858947378288</v>
      </c>
      <c r="D233" s="168">
        <f>IF(D$37=0,0,D$37/NFM_fec!D$37)</f>
        <v>0.49837858947378294</v>
      </c>
      <c r="E233" s="168">
        <f>IF(E$37=0,0,E$37/NFM_fec!E$37)</f>
        <v>0.49837858947378288</v>
      </c>
      <c r="F233" s="168">
        <f>IF(F$37=0,0,F$37/NFM_fec!F$37)</f>
        <v>0.50364223373033234</v>
      </c>
      <c r="G233" s="168">
        <f>IF(G$37=0,0,G$37/NFM_fec!G$37)</f>
        <v>0.50987167409541756</v>
      </c>
      <c r="H233" s="168">
        <f>IF(H$37=0,0,H$37/NFM_fec!H$37)</f>
        <v>0.50987167409541756</v>
      </c>
      <c r="I233" s="168">
        <f>IF(I$37=0,0,I$37/NFM_fec!I$37)</f>
        <v>0.50987167409541767</v>
      </c>
      <c r="J233" s="168">
        <f>IF(J$37=0,0,J$37/NFM_fec!J$37)</f>
        <v>0.50987167409541756</v>
      </c>
      <c r="K233" s="168">
        <f>IF(K$37=0,0,K$37/NFM_fec!K$37)</f>
        <v>0.50987167409541756</v>
      </c>
      <c r="L233" s="168">
        <f>IF(L$37=0,0,L$37/NFM_fec!L$37)</f>
        <v>0.50987167409541767</v>
      </c>
      <c r="M233" s="168">
        <f>IF(M$37=0,0,M$37/NFM_fec!M$37)</f>
        <v>0.50987167409541767</v>
      </c>
      <c r="N233" s="168">
        <f>IF(N$37=0,0,N$37/NFM_fec!N$37)</f>
        <v>0.50987167409541745</v>
      </c>
      <c r="O233" s="168">
        <f>IF(O$37=0,0,O$37/NFM_fec!O$37)</f>
        <v>0.50987167409541756</v>
      </c>
      <c r="P233" s="168">
        <f>IF(P$37=0,0,P$37/NFM_fec!P$37)</f>
        <v>0.50987167409541756</v>
      </c>
      <c r="Q233" s="168">
        <f>IF(Q$37=0,0,Q$37/NFM_fec!Q$37)</f>
        <v>0.50987167409541756</v>
      </c>
    </row>
    <row r="234" spans="1:17" x14ac:dyDescent="0.25">
      <c r="A234" s="129" t="s">
        <v>79</v>
      </c>
      <c r="B234" s="167">
        <f>IF(B$38=0,0,B$38/NFM_fec!B$38)</f>
        <v>0.78442270062223629</v>
      </c>
      <c r="C234" s="167">
        <f>IF(C$38=0,0,C$38/NFM_fec!C$38)</f>
        <v>0.83342966545192043</v>
      </c>
      <c r="D234" s="167">
        <f>IF(D$38=0,0,D$38/NFM_fec!D$38)</f>
        <v>0.83342966545192021</v>
      </c>
      <c r="E234" s="167">
        <f>IF(E$38=0,0,E$38/NFM_fec!E$38)</f>
        <v>0.83342966545192021</v>
      </c>
      <c r="F234" s="167">
        <f>IF(F$38=0,0,F$38/NFM_fec!F$38)</f>
        <v>0.84223196427544289</v>
      </c>
      <c r="G234" s="167">
        <f>IF(G$38=0,0,G$38/NFM_fec!G$38)</f>
        <v>0.85264934678159632</v>
      </c>
      <c r="H234" s="167">
        <f>IF(H$38=0,0,H$38/NFM_fec!H$38)</f>
        <v>0.85264934678159621</v>
      </c>
      <c r="I234" s="167">
        <f>IF(I$38=0,0,I$38/NFM_fec!I$38)</f>
        <v>0.85264934678159643</v>
      </c>
      <c r="J234" s="167">
        <f>IF(J$38=0,0,J$38/NFM_fec!J$38)</f>
        <v>0.85264934678159643</v>
      </c>
      <c r="K234" s="167">
        <f>IF(K$38=0,0,K$38/NFM_fec!K$38)</f>
        <v>0.85264934678159632</v>
      </c>
      <c r="L234" s="167">
        <f>IF(L$38=0,0,L$38/NFM_fec!L$38)</f>
        <v>0.85264934678159643</v>
      </c>
      <c r="M234" s="167">
        <f>IF(M$38=0,0,M$38/NFM_fec!M$38)</f>
        <v>0.85264934678159643</v>
      </c>
      <c r="N234" s="167">
        <f>IF(N$38=0,0,N$38/NFM_fec!N$38)</f>
        <v>0.85264934678159643</v>
      </c>
      <c r="O234" s="167">
        <f>IF(O$38=0,0,O$38/NFM_fec!O$38)</f>
        <v>0.80251223469893407</v>
      </c>
      <c r="P234" s="167">
        <f>IF(P$38=0,0,P$38/NFM_fec!P$38)</f>
        <v>0.85264934678159643</v>
      </c>
      <c r="Q234" s="167">
        <f>IF(Q$38=0,0,Q$38/NFM_fec!Q$38)</f>
        <v>0.85264934678159654</v>
      </c>
    </row>
    <row r="235" spans="1:17" x14ac:dyDescent="0.25">
      <c r="A235" s="127" t="s">
        <v>150</v>
      </c>
      <c r="B235" s="166">
        <f>IF(B$43=0,0,B$43/NFM_fec!B$43)</f>
        <v>0.60844424222310189</v>
      </c>
      <c r="C235" s="166">
        <f>IF(C$43=0,0,C$43/NFM_fec!C$43)</f>
        <v>0.60844424222310178</v>
      </c>
      <c r="D235" s="166">
        <f>IF(D$43=0,0,D$43/NFM_fec!D$43)</f>
        <v>0.60844424222310189</v>
      </c>
      <c r="E235" s="166">
        <f>IF(E$43=0,0,E$43/NFM_fec!E$43)</f>
        <v>0.60844424222310178</v>
      </c>
      <c r="F235" s="166">
        <f>IF(F$43=0,0,F$43/NFM_fec!F$43)</f>
        <v>0.61487034901952298</v>
      </c>
      <c r="G235" s="166">
        <f>IF(G$43=0,0,G$43/NFM_fec!G$43)</f>
        <v>0.62247554555577511</v>
      </c>
      <c r="H235" s="166">
        <f>IF(H$43=0,0,H$43/NFM_fec!H$43)</f>
        <v>0.62247554555577489</v>
      </c>
      <c r="I235" s="166">
        <f>IF(I$43=0,0,I$43/NFM_fec!I$43)</f>
        <v>0.62247554555577511</v>
      </c>
      <c r="J235" s="166">
        <f>IF(J$43=0,0,J$43/NFM_fec!J$43)</f>
        <v>0.62247554555577511</v>
      </c>
      <c r="K235" s="166">
        <f>IF(K$43=0,0,K$43/NFM_fec!K$43)</f>
        <v>0.622475545555775</v>
      </c>
      <c r="L235" s="166">
        <f>IF(L$43=0,0,L$43/NFM_fec!L$43)</f>
        <v>0.622475545555775</v>
      </c>
      <c r="M235" s="166">
        <f>IF(M$43=0,0,M$43/NFM_fec!M$43)</f>
        <v>0.622475545555775</v>
      </c>
      <c r="N235" s="166">
        <f>IF(N$43=0,0,N$43/NFM_fec!N$43)</f>
        <v>0.622475545555775</v>
      </c>
      <c r="O235" s="166">
        <f>IF(O$43=0,0,O$43/NFM_fec!O$43)</f>
        <v>0.622475545555775</v>
      </c>
      <c r="P235" s="166">
        <f>IF(P$43=0,0,P$43/NFM_fec!P$43)</f>
        <v>0.622475545555775</v>
      </c>
      <c r="Q235" s="166">
        <f>IF(Q$43=0,0,Q$43/NFM_fec!Q$43)</f>
        <v>0.622475545555775</v>
      </c>
    </row>
    <row r="236" spans="1:17" x14ac:dyDescent="0.25">
      <c r="A236" s="127" t="s">
        <v>148</v>
      </c>
      <c r="B236" s="166">
        <f>IF(B$44=0,0,B$44/NFM_fec!B$44)</f>
        <v>0.53034963089000109</v>
      </c>
      <c r="C236" s="166">
        <f>IF(C$44=0,0,C$44/NFM_fec!C$44)</f>
        <v>0.54022406739990592</v>
      </c>
      <c r="D236" s="166">
        <f>IF(D$44=0,0,D$44/NFM_fec!D$44)</f>
        <v>0.54027429141435535</v>
      </c>
      <c r="E236" s="166">
        <f>IF(E$44=0,0,E$44/NFM_fec!E$44)</f>
        <v>0.54027429141435512</v>
      </c>
      <c r="F236" s="166">
        <f>IF(F$44=0,0,F$44/NFM_fec!F$44)</f>
        <v>0.54128775928519535</v>
      </c>
      <c r="G236" s="166">
        <f>IF(G$44=0,0,G$44/NFM_fec!G$44)</f>
        <v>0.55025513850542729</v>
      </c>
      <c r="H236" s="166">
        <f>IF(H$44=0,0,H$44/NFM_fec!H$44)</f>
        <v>0.54771588107638747</v>
      </c>
      <c r="I236" s="166">
        <f>IF(I$44=0,0,I$44/NFM_fec!I$44)</f>
        <v>0.5365854632309095</v>
      </c>
      <c r="J236" s="166">
        <f>IF(J$44=0,0,J$44/NFM_fec!J$44)</f>
        <v>0.54569062617481723</v>
      </c>
      <c r="K236" s="166">
        <f>IF(K$44=0,0,K$44/NFM_fec!K$44)</f>
        <v>0.52583629941591026</v>
      </c>
      <c r="L236" s="166">
        <f>IF(L$44=0,0,L$44/NFM_fec!L$44)</f>
        <v>0.53752620781580673</v>
      </c>
      <c r="M236" s="166">
        <f>IF(M$44=0,0,M$44/NFM_fec!M$44)</f>
        <v>0.55273353079836485</v>
      </c>
      <c r="N236" s="166">
        <f>IF(N$44=0,0,N$44/NFM_fec!N$44)</f>
        <v>0.53602634943896288</v>
      </c>
      <c r="O236" s="166">
        <f>IF(O$44=0,0,O$44/NFM_fec!O$44)</f>
        <v>0.55252223803897804</v>
      </c>
      <c r="P236" s="166">
        <f>IF(P$44=0,0,P$44/NFM_fec!P$44)</f>
        <v>0.53722993049940271</v>
      </c>
      <c r="Q236" s="166">
        <f>IF(Q$44=0,0,Q$44/NFM_fec!Q$44)</f>
        <v>0.53241022908577251</v>
      </c>
    </row>
    <row r="237" spans="1:17" x14ac:dyDescent="0.25">
      <c r="A237" s="72" t="s">
        <v>147</v>
      </c>
      <c r="B237" s="165">
        <f>IF(B$51=0,0,B$51/NFM_fec!B$51)</f>
        <v>0.55421065359677524</v>
      </c>
      <c r="C237" s="165">
        <f>IF(C$51=0,0,C$51/NFM_fec!C$51)</f>
        <v>0.55735574939624066</v>
      </c>
      <c r="D237" s="165">
        <f>IF(D$51=0,0,D$51/NFM_fec!D$51)</f>
        <v>0.55894233428281859</v>
      </c>
      <c r="E237" s="165">
        <f>IF(E$51=0,0,E$51/NFM_fec!E$51)</f>
        <v>0.56511799260377793</v>
      </c>
      <c r="F237" s="165">
        <f>IF(F$51=0,0,F$51/NFM_fec!F$51)</f>
        <v>0.56230287367391052</v>
      </c>
      <c r="G237" s="165">
        <f>IF(G$51=0,0,G$51/NFM_fec!G$51)</f>
        <v>0.56940957678503068</v>
      </c>
      <c r="H237" s="165">
        <f>IF(H$51=0,0,H$51/NFM_fec!H$51)</f>
        <v>0.56917649742740017</v>
      </c>
      <c r="I237" s="165">
        <f>IF(I$51=0,0,I$51/NFM_fec!I$51)</f>
        <v>0.56839937325412293</v>
      </c>
      <c r="J237" s="165">
        <f>IF(J$51=0,0,J$51/NFM_fec!J$51)</f>
        <v>0.56901656567617509</v>
      </c>
      <c r="K237" s="165">
        <f>IF(K$51=0,0,K$51/NFM_fec!K$51)</f>
        <v>0.56765783249471835</v>
      </c>
      <c r="L237" s="165">
        <f>IF(L$51=0,0,L$51/NFM_fec!L$51)</f>
        <v>0.56844174219541543</v>
      </c>
      <c r="M237" s="165">
        <f>IF(M$51=0,0,M$51/NFM_fec!M$51)</f>
        <v>0.58655651774755391</v>
      </c>
      <c r="N237" s="165">
        <f>IF(N$51=0,0,N$51/NFM_fec!N$51)</f>
        <v>0.57942010867628213</v>
      </c>
      <c r="O237" s="165">
        <f>IF(O$51=0,0,O$51/NFM_fec!O$51)</f>
        <v>0.58403915983395105</v>
      </c>
      <c r="P237" s="165">
        <f>IF(P$51=0,0,P$51/NFM_fec!P$51)</f>
        <v>0.56957798958525885</v>
      </c>
      <c r="Q237" s="165">
        <f>IF(Q$51=0,0,Q$51/NFM_fec!Q$51)</f>
        <v>0.57225485173913904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0.57738043604133105</v>
      </c>
      <c r="C239" s="170">
        <f>IF(C$70=0,0,C$70/NFM_fec!C$70)</f>
        <v>0.58347718428029227</v>
      </c>
      <c r="D239" s="170">
        <f>IF(D$70=0,0,D$70/NFM_fec!D$70)</f>
        <v>0.58410332156415723</v>
      </c>
      <c r="E239" s="170">
        <f>IF(E$70=0,0,E$70/NFM_fec!E$70)</f>
        <v>0.58646451665222854</v>
      </c>
      <c r="F239" s="170">
        <f>IF(F$70=0,0,F$70/NFM_fec!F$70)</f>
        <v>0.58092058103794775</v>
      </c>
      <c r="G239" s="170">
        <f>IF(G$70=0,0,G$70/NFM_fec!G$70)</f>
        <v>0.58210026438601614</v>
      </c>
      <c r="H239" s="170">
        <f>IF(H$70=0,0,H$70/NFM_fec!H$70)</f>
        <v>0.58075918361416357</v>
      </c>
      <c r="I239" s="170">
        <f>IF(I$70=0,0,I$70/NFM_fec!I$70)</f>
        <v>0</v>
      </c>
      <c r="J239" s="170">
        <f>IF(J$70=0,0,J$70/NFM_fec!J$70)</f>
        <v>0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0.50005685822611601</v>
      </c>
      <c r="C240" s="169">
        <f>IF(C$71=0,0,C$71/NFM_fec!C$71)</f>
        <v>0.50005685822611612</v>
      </c>
      <c r="D240" s="169">
        <f>IF(D$71=0,0,D$71/NFM_fec!D$71)</f>
        <v>0.50005685822611601</v>
      </c>
      <c r="E240" s="169">
        <f>IF(E$71=0,0,E$71/NFM_fec!E$71)</f>
        <v>0.50005685822611601</v>
      </c>
      <c r="F240" s="169">
        <f>IF(F$71=0,0,F$71/NFM_fec!F$71)</f>
        <v>0.5000568582261159</v>
      </c>
      <c r="G240" s="169">
        <f>IF(G$71=0,0,G$71/NFM_fec!G$71)</f>
        <v>0.50005685822611601</v>
      </c>
      <c r="H240" s="169">
        <f>IF(H$71=0,0,H$71/NFM_fec!H$71)</f>
        <v>0.50005685822611601</v>
      </c>
      <c r="I240" s="169">
        <f>IF(I$71=0,0,I$71/NFM_fec!I$71)</f>
        <v>0</v>
      </c>
      <c r="J240" s="169">
        <f>IF(J$71=0,0,J$71/NFM_fec!J$71)</f>
        <v>0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0.1299591112516407</v>
      </c>
      <c r="C241" s="168">
        <f>IF(C$72=0,0,C$72/NFM_fec!C$72)</f>
        <v>0.12995911125164067</v>
      </c>
      <c r="D241" s="168">
        <f>IF(D$72=0,0,D$72/NFM_fec!D$72)</f>
        <v>0.1299591112516407</v>
      </c>
      <c r="E241" s="168">
        <f>IF(E$72=0,0,E$72/NFM_fec!E$72)</f>
        <v>0.12995911125164067</v>
      </c>
      <c r="F241" s="168">
        <f>IF(F$72=0,0,F$72/NFM_fec!F$72)</f>
        <v>0.12995911125164067</v>
      </c>
      <c r="G241" s="168">
        <f>IF(G$72=0,0,G$72/NFM_fec!G$72)</f>
        <v>0.12995911125164067</v>
      </c>
      <c r="H241" s="168">
        <f>IF(H$72=0,0,H$72/NFM_fec!H$72)</f>
        <v>0.12995911125164067</v>
      </c>
      <c r="I241" s="168">
        <f>IF(I$72=0,0,I$72/NFM_fec!I$72)</f>
        <v>0</v>
      </c>
      <c r="J241" s="168">
        <f>IF(J$72=0,0,J$72/NFM_fec!J$72)</f>
        <v>0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0.71583480564269175</v>
      </c>
      <c r="C242" s="168">
        <f>IF(C$73=0,0,C$73/NFM_fec!C$73)</f>
        <v>0.71583480564269186</v>
      </c>
      <c r="D242" s="168">
        <f>IF(D$73=0,0,D$73/NFM_fec!D$73)</f>
        <v>0.71583480564269175</v>
      </c>
      <c r="E242" s="168">
        <f>IF(E$73=0,0,E$73/NFM_fec!E$73)</f>
        <v>0.71583480564269186</v>
      </c>
      <c r="F242" s="168">
        <f>IF(F$73=0,0,F$73/NFM_fec!F$73)</f>
        <v>0.71583480564269186</v>
      </c>
      <c r="G242" s="168">
        <f>IF(G$73=0,0,G$73/NFM_fec!G$73)</f>
        <v>0.71583480564269186</v>
      </c>
      <c r="H242" s="168">
        <f>IF(H$73=0,0,H$73/NFM_fec!H$73)</f>
        <v>0.71583480564269197</v>
      </c>
      <c r="I242" s="168">
        <f>IF(I$73=0,0,I$73/NFM_fec!I$73)</f>
        <v>0</v>
      </c>
      <c r="J242" s="168">
        <f>IF(J$73=0,0,J$73/NFM_fec!J$73)</f>
        <v>0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0.4960637190018754</v>
      </c>
      <c r="C243" s="168">
        <f>IF(C$74=0,0,C$74/NFM_fec!C$74)</f>
        <v>0.4960637190018754</v>
      </c>
      <c r="D243" s="168">
        <f>IF(D$74=0,0,D$74/NFM_fec!D$74)</f>
        <v>0.49606371900187546</v>
      </c>
      <c r="E243" s="168">
        <f>IF(E$74=0,0,E$74/NFM_fec!E$74)</f>
        <v>0.4960637190018754</v>
      </c>
      <c r="F243" s="168">
        <f>IF(F$74=0,0,F$74/NFM_fec!F$74)</f>
        <v>0.49606371900187546</v>
      </c>
      <c r="G243" s="168">
        <f>IF(G$74=0,0,G$74/NFM_fec!G$74)</f>
        <v>0.49606371900187546</v>
      </c>
      <c r="H243" s="168">
        <f>IF(H$74=0,0,H$74/NFM_fec!H$74)</f>
        <v>0.4960637190018754</v>
      </c>
      <c r="I243" s="168">
        <f>IF(I$74=0,0,I$74/NFM_fec!I$74)</f>
        <v>0</v>
      </c>
      <c r="J243" s="168">
        <f>IF(J$74=0,0,J$74/NFM_fec!J$74)</f>
        <v>0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0.78398432681163999</v>
      </c>
      <c r="C244" s="167">
        <f>IF(C$75=0,0,C$75/NFM_fec!C$75)</f>
        <v>0.83296390414998622</v>
      </c>
      <c r="D244" s="167">
        <f>IF(D$75=0,0,D$75/NFM_fec!D$75)</f>
        <v>0.83296390414998644</v>
      </c>
      <c r="E244" s="167">
        <f>IF(E$75=0,0,E$75/NFM_fec!E$75)</f>
        <v>0.83296390414998644</v>
      </c>
      <c r="F244" s="167">
        <f>IF(F$75=0,0,F$75/NFM_fec!F$75)</f>
        <v>0.83296390414998656</v>
      </c>
      <c r="G244" s="167">
        <f>IF(G$75=0,0,G$75/NFM_fec!G$75)</f>
        <v>0.83296390414998644</v>
      </c>
      <c r="H244" s="167">
        <f>IF(H$75=0,0,H$75/NFM_fec!H$75)</f>
        <v>0.83296390414998644</v>
      </c>
      <c r="I244" s="167">
        <f>IF(I$75=0,0,I$75/NFM_fec!I$75)</f>
        <v>0</v>
      </c>
      <c r="J244" s="167">
        <f>IF(J$75=0,0,J$75/NFM_fec!J$75)</f>
        <v>0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0.5614745867883405</v>
      </c>
      <c r="C245" s="166">
        <f>IF(C$80=0,0,C$80/NFM_fec!C$80)</f>
        <v>0.56224182023954938</v>
      </c>
      <c r="D245" s="166">
        <f>IF(D$80=0,0,D$80/NFM_fec!D$80)</f>
        <v>0.56224182023954927</v>
      </c>
      <c r="E245" s="166">
        <f>IF(E$80=0,0,E$80/NFM_fec!E$80)</f>
        <v>0.56224182023954938</v>
      </c>
      <c r="F245" s="166">
        <f>IF(F$80=0,0,F$80/NFM_fec!F$80)</f>
        <v>0.56224182023954927</v>
      </c>
      <c r="G245" s="166">
        <f>IF(G$80=0,0,G$80/NFM_fec!G$80)</f>
        <v>0.56224182023954927</v>
      </c>
      <c r="H245" s="166">
        <f>IF(H$80=0,0,H$80/NFM_fec!H$80)</f>
        <v>0.56224182023954927</v>
      </c>
      <c r="I245" s="166">
        <f>IF(I$80=0,0,I$80/NFM_fec!I$80)</f>
        <v>0</v>
      </c>
      <c r="J245" s="166">
        <f>IF(J$80=0,0,J$80/NFM_fec!J$80)</f>
        <v>0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0.57987801319277721</v>
      </c>
      <c r="C246" s="166">
        <f>IF(C$87=0,0,C$87/NFM_fec!C$87)</f>
        <v>0.59067460527327498</v>
      </c>
      <c r="D246" s="166">
        <f>IF(D$87=0,0,D$87/NFM_fec!D$87)</f>
        <v>0.59072951961660092</v>
      </c>
      <c r="E246" s="166">
        <f>IF(E$87=0,0,E$87/NFM_fec!E$87)</f>
        <v>0.59072951961660092</v>
      </c>
      <c r="F246" s="166">
        <f>IF(F$87=0,0,F$87/NFM_fec!F$87)</f>
        <v>0.58565224513862146</v>
      </c>
      <c r="G246" s="166">
        <f>IF(G$87=0,0,G$87/NFM_fec!G$87)</f>
        <v>0.58808075776834867</v>
      </c>
      <c r="H246" s="166">
        <f>IF(H$87=0,0,H$87/NFM_fec!H$87)</f>
        <v>0.5853669467949616</v>
      </c>
      <c r="I246" s="166">
        <f>IF(I$87=0,0,I$87/NFM_fec!I$87)</f>
        <v>0</v>
      </c>
      <c r="J246" s="166">
        <f>IF(J$87=0,0,J$87/NFM_fec!J$87)</f>
        <v>0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0.58024570872940329</v>
      </c>
      <c r="C247" s="165">
        <f>IF(C$94=0,0,C$94/NFM_fec!C$94)</f>
        <v>0.58380606163348758</v>
      </c>
      <c r="D247" s="165">
        <f>IF(D$94=0,0,D$94/NFM_fec!D$94)</f>
        <v>0.58640782558656035</v>
      </c>
      <c r="E247" s="165">
        <f>IF(E$94=0,0,E$94/NFM_fec!E$94)</f>
        <v>0.59663480010986947</v>
      </c>
      <c r="F247" s="165">
        <f>IF(F$94=0,0,F$94/NFM_fec!F$94)</f>
        <v>0.58281194699014316</v>
      </c>
      <c r="G247" s="165">
        <f>IF(G$94=0,0,G$94/NFM_fec!G$94)</f>
        <v>0.5830477647254052</v>
      </c>
      <c r="H247" s="165">
        <f>IF(H$94=0,0,H$94/NFM_fec!H$94)</f>
        <v>0.58268544787266208</v>
      </c>
      <c r="I247" s="165">
        <f>IF(I$94=0,0,I$94/NFM_fec!I$94)</f>
        <v>0</v>
      </c>
      <c r="J247" s="165">
        <f>IF(J$94=0,0,J$94/NFM_fec!J$94)</f>
        <v>0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0.41213910618981547</v>
      </c>
      <c r="C249" s="170">
        <f>IF(C$112=0,0,C$112/NFM_fec!C$112)</f>
        <v>0.41518969508572956</v>
      </c>
      <c r="D249" s="170">
        <f>IF(D$112=0,0,D$112/NFM_fec!D$112)</f>
        <v>0.41559835152062574</v>
      </c>
      <c r="E249" s="170">
        <f>IF(E$112=0,0,E$112/NFM_fec!E$112)</f>
        <v>0.42021759877147219</v>
      </c>
      <c r="F249" s="170">
        <f>IF(F$112=0,0,F$112/NFM_fec!F$112)</f>
        <v>0.41698389159098548</v>
      </c>
      <c r="G249" s="170">
        <f>IF(G$112=0,0,G$112/NFM_fec!G$112)</f>
        <v>0.42252944151120758</v>
      </c>
      <c r="H249" s="170">
        <f>IF(H$112=0,0,H$112/NFM_fec!H$112)</f>
        <v>0.42715090536149863</v>
      </c>
      <c r="I249" s="170">
        <f>IF(I$112=0,0,I$112/NFM_fec!I$112)</f>
        <v>0.42427756511345782</v>
      </c>
      <c r="J249" s="170">
        <f>IF(J$112=0,0,J$112/NFM_fec!J$112)</f>
        <v>0.43370402619471793</v>
      </c>
      <c r="K249" s="170">
        <f>IF(K$112=0,0,K$112/NFM_fec!K$112)</f>
        <v>0.42850033977515983</v>
      </c>
      <c r="L249" s="170">
        <f>IF(L$112=0,0,L$112/NFM_fec!L$112)</f>
        <v>0.44801414875849577</v>
      </c>
      <c r="M249" s="170">
        <f>IF(M$112=0,0,M$112/NFM_fec!M$112)</f>
        <v>0.46291930659052172</v>
      </c>
      <c r="N249" s="170">
        <f>IF(N$112=0,0,N$112/NFM_fec!N$112)</f>
        <v>0.45817671145923733</v>
      </c>
      <c r="O249" s="170">
        <f>IF(O$112=0,0,O$112/NFM_fec!O$112)</f>
        <v>0.47973122789882949</v>
      </c>
      <c r="P249" s="170">
        <f>IF(P$112=0,0,P$112/NFM_fec!P$112)</f>
        <v>0.48511016790238576</v>
      </c>
      <c r="Q249" s="170">
        <f>IF(Q$112=0,0,Q$112/NFM_fec!Q$112)</f>
        <v>0.4927446731709606</v>
      </c>
    </row>
    <row r="250" spans="1:17" x14ac:dyDescent="0.25">
      <c r="A250" s="132" t="s">
        <v>83</v>
      </c>
      <c r="B250" s="169">
        <f>IF(B$113=0,0,B$113/NFM_fec!B$113)</f>
        <v>0.44070615473068542</v>
      </c>
      <c r="C250" s="169">
        <f>IF(C$113=0,0,C$113/NFM_fec!C$113)</f>
        <v>0.44070615473068547</v>
      </c>
      <c r="D250" s="169">
        <f>IF(D$113=0,0,D$113/NFM_fec!D$113)</f>
        <v>0.44070615473068536</v>
      </c>
      <c r="E250" s="169">
        <f>IF(E$113=0,0,E$113/NFM_fec!E$113)</f>
        <v>0.44393723670176899</v>
      </c>
      <c r="F250" s="169">
        <f>IF(F$113=0,0,F$113/NFM_fec!F$113)</f>
        <v>0.44393723670176888</v>
      </c>
      <c r="G250" s="169">
        <f>IF(G$113=0,0,G$113/NFM_fec!G$113)</f>
        <v>0.44922623025595526</v>
      </c>
      <c r="H250" s="169">
        <f>IF(H$113=0,0,H$113/NFM_fec!H$113)</f>
        <v>0.45485108416017073</v>
      </c>
      <c r="I250" s="169">
        <f>IF(I$113=0,0,I$113/NFM_fec!I$113)</f>
        <v>0.45485108416017067</v>
      </c>
      <c r="J250" s="169">
        <f>IF(J$113=0,0,J$113/NFM_fec!J$113)</f>
        <v>0.46240002367706429</v>
      </c>
      <c r="K250" s="169">
        <f>IF(K$113=0,0,K$113/NFM_fec!K$113)</f>
        <v>0.46240002367706429</v>
      </c>
      <c r="L250" s="169">
        <f>IF(L$113=0,0,L$113/NFM_fec!L$113)</f>
        <v>0.48003441333431729</v>
      </c>
      <c r="M250" s="169">
        <f>IF(M$113=0,0,M$113/NFM_fec!M$113)</f>
        <v>0.48003441333431729</v>
      </c>
      <c r="N250" s="169">
        <f>IF(N$113=0,0,N$113/NFM_fec!N$113)</f>
        <v>0.49008366259919617</v>
      </c>
      <c r="O250" s="169">
        <f>IF(O$113=0,0,O$113/NFM_fec!O$113)</f>
        <v>0.50003173222328889</v>
      </c>
      <c r="P250" s="169">
        <f>IF(P$113=0,0,P$113/NFM_fec!P$113)</f>
        <v>0.51982894681681446</v>
      </c>
      <c r="Q250" s="169">
        <f>IF(Q$113=0,0,Q$113/NFM_fec!Q$113)</f>
        <v>0.5291527552780585</v>
      </c>
    </row>
    <row r="251" spans="1:17" x14ac:dyDescent="0.25">
      <c r="A251" s="76" t="s">
        <v>82</v>
      </c>
      <c r="B251" s="168">
        <f>IF(B$114=0,0,B$114/NFM_fec!B$114)</f>
        <v>0.11467015027726711</v>
      </c>
      <c r="C251" s="168">
        <f>IF(C$114=0,0,C$114/NFM_fec!C$114)</f>
        <v>0.11467015027726712</v>
      </c>
      <c r="D251" s="168">
        <f>IF(D$114=0,0,D$114/NFM_fec!D$114)</f>
        <v>0.11467015027726714</v>
      </c>
      <c r="E251" s="168">
        <f>IF(E$114=0,0,E$114/NFM_fec!E$114)</f>
        <v>0.11551086614021833</v>
      </c>
      <c r="F251" s="168">
        <f>IF(F$114=0,0,F$114/NFM_fec!F$114)</f>
        <v>0.11551086614021834</v>
      </c>
      <c r="G251" s="168">
        <f>IF(G$114=0,0,G$114/NFM_fec!G$114)</f>
        <v>0.11688704316693735</v>
      </c>
      <c r="H251" s="168">
        <f>IF(H$114=0,0,H$114/NFM_fec!H$114)</f>
        <v>0.11835060984409941</v>
      </c>
      <c r="I251" s="168">
        <f>IF(I$114=0,0,I$114/NFM_fec!I$114)</f>
        <v>0.11835060984409941</v>
      </c>
      <c r="J251" s="168">
        <f>IF(J$114=0,0,J$114/NFM_fec!J$114)</f>
        <v>0.12031481665070771</v>
      </c>
      <c r="K251" s="168">
        <f>IF(K$114=0,0,K$114/NFM_fec!K$114)</f>
        <v>0.1203148166507077</v>
      </c>
      <c r="L251" s="168">
        <f>IF(L$114=0,0,L$114/NFM_fec!L$114)</f>
        <v>0.12490322116999744</v>
      </c>
      <c r="M251" s="168">
        <f>IF(M$114=0,0,M$114/NFM_fec!M$114)</f>
        <v>0.12490322116999744</v>
      </c>
      <c r="N251" s="168">
        <f>IF(N$114=0,0,N$114/NFM_fec!N$114)</f>
        <v>0.12751799954558327</v>
      </c>
      <c r="O251" s="168">
        <f>IF(O$114=0,0,O$114/NFM_fec!O$114)</f>
        <v>0.13010645134394885</v>
      </c>
      <c r="P251" s="168">
        <f>IF(P$114=0,0,P$114/NFM_fec!P$114)</f>
        <v>0.13525761510270817</v>
      </c>
      <c r="Q251" s="168">
        <f>IF(Q$114=0,0,Q$114/NFM_fec!Q$114)</f>
        <v>0.13768363640041545</v>
      </c>
    </row>
    <row r="252" spans="1:17" x14ac:dyDescent="0.25">
      <c r="A252" s="76" t="s">
        <v>81</v>
      </c>
      <c r="B252" s="168">
        <f>IF(B$115=0,0,B$115/NFM_fec!B$115)</f>
        <v>0.63084041283021663</v>
      </c>
      <c r="C252" s="168">
        <f>IF(C$115=0,0,C$115/NFM_fec!C$115)</f>
        <v>0.63084041283021663</v>
      </c>
      <c r="D252" s="168">
        <f>IF(D$115=0,0,D$115/NFM_fec!D$115)</f>
        <v>0.63084041283021663</v>
      </c>
      <c r="E252" s="168">
        <f>IF(E$115=0,0,E$115/NFM_fec!E$115)</f>
        <v>0.63546548344165887</v>
      </c>
      <c r="F252" s="168">
        <f>IF(F$115=0,0,F$115/NFM_fec!F$115)</f>
        <v>0.63546548344165887</v>
      </c>
      <c r="G252" s="168">
        <f>IF(G$115=0,0,G$115/NFM_fec!G$115)</f>
        <v>0.64303631230657055</v>
      </c>
      <c r="H252" s="168">
        <f>IF(H$115=0,0,H$115/NFM_fec!H$115)</f>
        <v>0.65108790205850686</v>
      </c>
      <c r="I252" s="168">
        <f>IF(I$115=0,0,I$115/NFM_fec!I$115)</f>
        <v>0.65108790205850686</v>
      </c>
      <c r="J252" s="168">
        <f>IF(J$115=0,0,J$115/NFM_fec!J$115)</f>
        <v>0.66189368743306709</v>
      </c>
      <c r="K252" s="168">
        <f>IF(K$115=0,0,K$115/NFM_fec!K$115)</f>
        <v>0.66189368743306709</v>
      </c>
      <c r="L252" s="168">
        <f>IF(L$115=0,0,L$115/NFM_fec!L$115)</f>
        <v>0.68713609789631203</v>
      </c>
      <c r="M252" s="168">
        <f>IF(M$115=0,0,M$115/NFM_fec!M$115)</f>
        <v>0.68713609789631203</v>
      </c>
      <c r="N252" s="168">
        <f>IF(N$115=0,0,N$115/NFM_fec!N$115)</f>
        <v>0.70152090393280586</v>
      </c>
      <c r="O252" s="168">
        <f>IF(O$115=0,0,O$115/NFM_fec!O$115)</f>
        <v>0.71576087830385027</v>
      </c>
      <c r="P252" s="168">
        <f>IF(P$115=0,0,P$115/NFM_fec!P$115)</f>
        <v>0.74409922323733546</v>
      </c>
      <c r="Q252" s="168">
        <f>IF(Q$115=0,0,Q$115/NFM_fec!Q$115)</f>
        <v>0.75744561088294349</v>
      </c>
    </row>
    <row r="253" spans="1:17" x14ac:dyDescent="0.25">
      <c r="A253" s="76" t="s">
        <v>80</v>
      </c>
      <c r="B253" s="168">
        <f>IF(B$116=0,0,B$116/NFM_fec!B$116)</f>
        <v>0.43785416501159075</v>
      </c>
      <c r="C253" s="168">
        <f>IF(C$116=0,0,C$116/NFM_fec!C$116)</f>
        <v>0.43785416501159075</v>
      </c>
      <c r="D253" s="168">
        <f>IF(D$116=0,0,D$116/NFM_fec!D$116)</f>
        <v>0.4378541650115908</v>
      </c>
      <c r="E253" s="168">
        <f>IF(E$116=0,0,E$116/NFM_fec!E$116)</f>
        <v>0.44106433733014477</v>
      </c>
      <c r="F253" s="168">
        <f>IF(F$116=0,0,F$116/NFM_fec!F$116)</f>
        <v>0.44106433733014477</v>
      </c>
      <c r="G253" s="168">
        <f>IF(G$116=0,0,G$116/NFM_fec!G$116)</f>
        <v>0.44631910364452743</v>
      </c>
      <c r="H253" s="168">
        <f>IF(H$116=0,0,H$116/NFM_fec!H$116)</f>
        <v>0.45190755681929068</v>
      </c>
      <c r="I253" s="168">
        <f>IF(I$116=0,0,I$116/NFM_fec!I$116)</f>
        <v>0.45190755681929073</v>
      </c>
      <c r="J253" s="168">
        <f>IF(J$116=0,0,J$116/NFM_fec!J$116)</f>
        <v>0.45940764406203033</v>
      </c>
      <c r="K253" s="168">
        <f>IF(K$116=0,0,K$116/NFM_fec!K$116)</f>
        <v>0.45940764406203027</v>
      </c>
      <c r="L253" s="168">
        <f>IF(L$116=0,0,L$116/NFM_fec!L$116)</f>
        <v>0.47692791437362603</v>
      </c>
      <c r="M253" s="168">
        <f>IF(M$116=0,0,M$116/NFM_fec!M$116)</f>
        <v>0.47692791437362603</v>
      </c>
      <c r="N253" s="168">
        <f>IF(N$116=0,0,N$116/NFM_fec!N$116)</f>
        <v>0.48691213083766832</v>
      </c>
      <c r="O253" s="168">
        <f>IF(O$116=0,0,O$116/NFM_fec!O$116)</f>
        <v>0.49679582243574932</v>
      </c>
      <c r="P253" s="168">
        <f>IF(P$116=0,0,P$116/NFM_fec!P$116)</f>
        <v>0.51646492115913933</v>
      </c>
      <c r="Q253" s="168">
        <f>IF(Q$116=0,0,Q$116/NFM_fec!Q$116)</f>
        <v>0.52572839144359873</v>
      </c>
    </row>
    <row r="254" spans="1:17" x14ac:dyDescent="0.25">
      <c r="A254" s="129" t="s">
        <v>79</v>
      </c>
      <c r="B254" s="167">
        <f>IF(B$117=0,0,B$117/NFM_fec!B$117)</f>
        <v>0.69085229441966878</v>
      </c>
      <c r="C254" s="167">
        <f>IF(C$117=0,0,C$117/NFM_fec!C$117)</f>
        <v>0.73401342944071635</v>
      </c>
      <c r="D254" s="167">
        <f>IF(D$117=0,0,D$117/NFM_fec!D$117)</f>
        <v>0.73401342944071624</v>
      </c>
      <c r="E254" s="167">
        <f>IF(E$117=0,0,E$117/NFM_fec!E$117)</f>
        <v>0.73939492351095082</v>
      </c>
      <c r="F254" s="167">
        <f>IF(F$117=0,0,F$117/NFM_fec!F$117)</f>
        <v>0.73939492351095093</v>
      </c>
      <c r="G254" s="167">
        <f>IF(G$117=0,0,G$117/NFM_fec!G$117)</f>
        <v>0.74820395024072406</v>
      </c>
      <c r="H254" s="167">
        <f>IF(H$117=0,0,H$117/NFM_fec!H$117)</f>
        <v>0.75757236558962981</v>
      </c>
      <c r="I254" s="167">
        <f>IF(I$117=0,0,I$117/NFM_fec!I$117)</f>
        <v>0.75757236558962981</v>
      </c>
      <c r="J254" s="167">
        <f>IF(J$117=0,0,J$117/NFM_fec!J$117)</f>
        <v>0.77014542118224261</v>
      </c>
      <c r="K254" s="167">
        <f>IF(K$117=0,0,K$117/NFM_fec!K$117)</f>
        <v>0.77014542118224261</v>
      </c>
      <c r="L254" s="167">
        <f>IF(L$117=0,0,L$117/NFM_fec!L$117)</f>
        <v>0.79951619054743139</v>
      </c>
      <c r="M254" s="167">
        <f>IF(M$117=0,0,M$117/NFM_fec!M$117)</f>
        <v>0.79951619054743139</v>
      </c>
      <c r="N254" s="167">
        <f>IF(N$117=0,0,N$117/NFM_fec!N$117)</f>
        <v>0.81625361033846189</v>
      </c>
      <c r="O254" s="167">
        <f>IF(O$117=0,0,O$117/NFM_fec!O$117)</f>
        <v>0.78385124823183616</v>
      </c>
      <c r="P254" s="167">
        <f>IF(P$117=0,0,P$117/NFM_fec!P$117)</f>
        <v>0.86579555079900572</v>
      </c>
      <c r="Q254" s="167">
        <f>IF(Q$117=0,0,Q$117/NFM_fec!Q$117)</f>
        <v>0.88132472040696908</v>
      </c>
    </row>
    <row r="255" spans="1:17" x14ac:dyDescent="0.25">
      <c r="A255" s="127" t="s">
        <v>146</v>
      </c>
      <c r="B255" s="166">
        <f>IF(B$122=0,0,B$122/NFM_fec!B$122)</f>
        <v>0.35842927116364676</v>
      </c>
      <c r="C255" s="166">
        <f>IF(C$122=0,0,C$122/NFM_fec!C$122)</f>
        <v>0.35874903361460114</v>
      </c>
      <c r="D255" s="166">
        <f>IF(D$122=0,0,D$122/NFM_fec!D$122)</f>
        <v>0.35874903361460109</v>
      </c>
      <c r="E255" s="166">
        <f>IF(E$122=0,0,E$122/NFM_fec!E$122)</f>
        <v>0.36137923862130023</v>
      </c>
      <c r="F255" s="166">
        <f>IF(F$122=0,0,F$122/NFM_fec!F$122)</f>
        <v>0.36137923862130034</v>
      </c>
      <c r="G255" s="166">
        <f>IF(G$122=0,0,G$122/NFM_fec!G$122)</f>
        <v>0.365684650075147</v>
      </c>
      <c r="H255" s="166">
        <f>IF(H$122=0,0,H$122/NFM_fec!H$122)</f>
        <v>0.37026346269371296</v>
      </c>
      <c r="I255" s="166">
        <f>IF(I$122=0,0,I$122/NFM_fec!I$122)</f>
        <v>0.37026346269371296</v>
      </c>
      <c r="J255" s="166">
        <f>IF(J$122=0,0,J$122/NFM_fec!J$122)</f>
        <v>0.37640854310030641</v>
      </c>
      <c r="K255" s="166">
        <f>IF(K$122=0,0,K$122/NFM_fec!K$122)</f>
        <v>0.37640854310030641</v>
      </c>
      <c r="L255" s="166">
        <f>IF(L$122=0,0,L$122/NFM_fec!L$122)</f>
        <v>0.39076350542614191</v>
      </c>
      <c r="M255" s="166">
        <f>IF(M$122=0,0,M$122/NFM_fec!M$122)</f>
        <v>0.3907635054261418</v>
      </c>
      <c r="N255" s="166">
        <f>IF(N$122=0,0,N$122/NFM_fec!N$122)</f>
        <v>0.39894391866437001</v>
      </c>
      <c r="O255" s="166">
        <f>IF(O$122=0,0,O$122/NFM_fec!O$122)</f>
        <v>0.40688636898242647</v>
      </c>
      <c r="P255" s="166">
        <f>IF(P$122=0,0,P$122/NFM_fec!P$122)</f>
        <v>0.42315754003796607</v>
      </c>
      <c r="Q255" s="166">
        <f>IF(Q$122=0,0,Q$122/NFM_fec!Q$122)</f>
        <v>0.43074742104864311</v>
      </c>
    </row>
    <row r="256" spans="1:17" x14ac:dyDescent="0.25">
      <c r="A256" s="127" t="s">
        <v>145</v>
      </c>
      <c r="B256" s="166">
        <f>IF(B$130=0,0,B$130/NFM_fec!B$130)</f>
        <v>0.46954524293347483</v>
      </c>
      <c r="C256" s="166">
        <f>IF(C$130=0,0,C$130/NFM_fec!C$130)</f>
        <v>0.47828757896959812</v>
      </c>
      <c r="D256" s="166">
        <f>IF(D$130=0,0,D$130/NFM_fec!D$130)</f>
        <v>0.47833204481946806</v>
      </c>
      <c r="E256" s="166">
        <f>IF(E$130=0,0,E$130/NFM_fec!E$130)</f>
        <v>0.48183898482840032</v>
      </c>
      <c r="F256" s="166">
        <f>IF(F$130=0,0,F$130/NFM_fec!F$130)</f>
        <v>0.47769761606498967</v>
      </c>
      <c r="G256" s="166">
        <f>IF(G$130=0,0,G$130/NFM_fec!G$130)</f>
        <v>0.48539328401943943</v>
      </c>
      <c r="H256" s="166">
        <f>IF(H$130=0,0,H$130/NFM_fec!H$130)</f>
        <v>0.48920300627021068</v>
      </c>
      <c r="I256" s="166">
        <f>IF(I$130=0,0,I$130/NFM_fec!I$130)</f>
        <v>0.47926165883228233</v>
      </c>
      <c r="J256" s="166">
        <f>IF(J$130=0,0,J$130/NFM_fec!J$130)</f>
        <v>0.49548315089014561</v>
      </c>
      <c r="K256" s="166">
        <f>IF(K$130=0,0,K$130/NFM_fec!K$130)</f>
        <v>0.47745556546089885</v>
      </c>
      <c r="L256" s="166">
        <f>IF(L$130=0,0,L$130/NFM_fec!L$130)</f>
        <v>0.50668327146388703</v>
      </c>
      <c r="M256" s="166">
        <f>IF(M$130=0,0,M$130/NFM_fec!M$130)</f>
        <v>0.5210180072348557</v>
      </c>
      <c r="N256" s="166">
        <f>IF(N$130=0,0,N$130/NFM_fec!N$130)</f>
        <v>0.51584700508075743</v>
      </c>
      <c r="O256" s="166">
        <f>IF(O$130=0,0,O$130/NFM_fec!O$130)</f>
        <v>0.54251515864323552</v>
      </c>
      <c r="P256" s="166">
        <f>IF(P$130=0,0,P$130/NFM_fec!P$130)</f>
        <v>0.54838454857029451</v>
      </c>
      <c r="Q256" s="166">
        <f>IF(Q$130=0,0,Q$130/NFM_fec!Q$130)</f>
        <v>0.55321252246657271</v>
      </c>
    </row>
    <row r="257" spans="1:17" x14ac:dyDescent="0.25">
      <c r="A257" s="72" t="s">
        <v>144</v>
      </c>
      <c r="B257" s="165">
        <f>IF(B$137=0,0,B$137/NFM_fec!B$137)</f>
        <v>0.48362909725139758</v>
      </c>
      <c r="C257" s="165">
        <f>IF(C$137=0,0,C$137/NFM_fec!C$137)</f>
        <v>0.48684155925985095</v>
      </c>
      <c r="D257" s="165">
        <f>IF(D$137=0,0,D$137/NFM_fec!D$137)</f>
        <v>0.48956531699679157</v>
      </c>
      <c r="E257" s="165">
        <f>IF(E$137=0,0,E$137/NFM_fec!E$137)</f>
        <v>0.50395102641404599</v>
      </c>
      <c r="F257" s="165">
        <f>IF(F$137=0,0,F$137/NFM_fec!F$137)</f>
        <v>0.48942314854801444</v>
      </c>
      <c r="G257" s="165">
        <f>IF(G$137=0,0,G$137/NFM_fec!G$137)</f>
        <v>0.49550485184315624</v>
      </c>
      <c r="H257" s="165">
        <f>IF(H$137=0,0,H$137/NFM_fec!H$137)</f>
        <v>0.50131901172563986</v>
      </c>
      <c r="I257" s="165">
        <f>IF(I$137=0,0,I$137/NFM_fec!I$137)</f>
        <v>0.50001816152671663</v>
      </c>
      <c r="J257" s="165">
        <f>IF(J$137=0,0,J$137/NFM_fec!J$137)</f>
        <v>0.509366999142154</v>
      </c>
      <c r="K257" s="165">
        <f>IF(K$137=0,0,K$137/NFM_fec!K$137)</f>
        <v>0.50705482966299875</v>
      </c>
      <c r="L257" s="165">
        <f>IF(L$137=0,0,L$137/NFM_fec!L$137)</f>
        <v>0.52774745207415263</v>
      </c>
      <c r="M257" s="165">
        <f>IF(M$137=0,0,M$137/NFM_fec!M$137)</f>
        <v>0.57561106628717962</v>
      </c>
      <c r="N257" s="165">
        <f>IF(N$137=0,0,N$137/NFM_fec!N$137)</f>
        <v>0.54685257281420785</v>
      </c>
      <c r="O257" s="165">
        <f>IF(O$137=0,0,O$137/NFM_fec!O$137)</f>
        <v>0.59143671600842851</v>
      </c>
      <c r="P257" s="165">
        <f>IF(P$137=0,0,P$137/NFM_fec!P$137)</f>
        <v>0.57175550520210128</v>
      </c>
      <c r="Q257" s="165">
        <f>IF(Q$137=0,0,Q$137/NFM_fec!Q$137)</f>
        <v>0.5839708720485175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541.78433222982221</v>
      </c>
      <c r="C33" s="96">
        <v>515.82445764002762</v>
      </c>
      <c r="D33" s="96">
        <v>502.94813556098546</v>
      </c>
      <c r="E33" s="96">
        <v>493.92402161834929</v>
      </c>
      <c r="F33" s="96">
        <v>581.54455066620744</v>
      </c>
      <c r="G33" s="96">
        <v>583.96452400006092</v>
      </c>
      <c r="H33" s="96">
        <v>506.8964289761509</v>
      </c>
      <c r="I33" s="96">
        <v>577.06962495995322</v>
      </c>
      <c r="J33" s="96">
        <v>588.1916845636265</v>
      </c>
      <c r="K33" s="96">
        <v>316.32449029324039</v>
      </c>
      <c r="L33" s="96">
        <v>397.79346756016105</v>
      </c>
      <c r="M33" s="96">
        <v>513.07479297056295</v>
      </c>
      <c r="N33" s="96">
        <v>188.9215196242227</v>
      </c>
      <c r="O33" s="96">
        <v>137.73628836680831</v>
      </c>
      <c r="P33" s="96">
        <v>14.556474748882211</v>
      </c>
      <c r="Q33" s="96">
        <v>56.133556495354064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0.41826145755452793</v>
      </c>
      <c r="C38" s="158">
        <v>0.21414745288821393</v>
      </c>
      <c r="D38" s="158">
        <v>0.21011143160096088</v>
      </c>
      <c r="E38" s="158">
        <v>0.21080394851267042</v>
      </c>
      <c r="F38" s="158">
        <v>0.24014657751461349</v>
      </c>
      <c r="G38" s="158">
        <v>0.23845739489850196</v>
      </c>
      <c r="H38" s="158">
        <v>0.21356450683623135</v>
      </c>
      <c r="I38" s="158">
        <v>0.23067402671327406</v>
      </c>
      <c r="J38" s="158">
        <v>0.23953884654672591</v>
      </c>
      <c r="K38" s="158">
        <v>0.15119684136474884</v>
      </c>
      <c r="L38" s="158">
        <v>0.17883179790922993</v>
      </c>
      <c r="M38" s="158">
        <v>0.21560961414227692</v>
      </c>
      <c r="N38" s="158">
        <v>7.2222483492163495E-2</v>
      </c>
      <c r="O38" s="158">
        <v>7.7660573585103976E-2</v>
      </c>
      <c r="P38" s="158">
        <v>2.8323561997405954E-2</v>
      </c>
      <c r="Q38" s="158">
        <v>4.0086669891686875E-2</v>
      </c>
    </row>
    <row r="39" spans="1:17" x14ac:dyDescent="0.25">
      <c r="A39" s="92" t="s">
        <v>125</v>
      </c>
      <c r="B39" s="91">
        <v>0.19584944078856567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3.6364287536532099E-2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0.22241201676596226</v>
      </c>
      <c r="C40" s="91">
        <v>0.21414745288821393</v>
      </c>
      <c r="D40" s="91">
        <v>0.21011143160096088</v>
      </c>
      <c r="E40" s="91">
        <v>0.21080394851267042</v>
      </c>
      <c r="F40" s="91">
        <v>0.24014657751461349</v>
      </c>
      <c r="G40" s="91">
        <v>0.23845739489850196</v>
      </c>
      <c r="H40" s="91">
        <v>0.21356450683623135</v>
      </c>
      <c r="I40" s="91">
        <v>0.23067402671327406</v>
      </c>
      <c r="J40" s="91">
        <v>0.23953884654672591</v>
      </c>
      <c r="K40" s="91">
        <v>0.15119684136474884</v>
      </c>
      <c r="L40" s="91">
        <v>0.17883179790922993</v>
      </c>
      <c r="M40" s="91">
        <v>0.21560961414227692</v>
      </c>
      <c r="N40" s="91">
        <v>7.2222483492163495E-2</v>
      </c>
      <c r="O40" s="91">
        <v>4.1296286048571877E-2</v>
      </c>
      <c r="P40" s="91">
        <v>2.8323561997405954E-2</v>
      </c>
      <c r="Q40" s="91">
        <v>4.0086669891686875E-2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28.378801768066143</v>
      </c>
      <c r="C44" s="206">
        <v>18.830793913840076</v>
      </c>
      <c r="D44" s="206">
        <v>18.433541273401016</v>
      </c>
      <c r="E44" s="206">
        <v>18.494297315931679</v>
      </c>
      <c r="F44" s="206">
        <v>25.543925912723861</v>
      </c>
      <c r="G44" s="206">
        <v>23.238709058611363</v>
      </c>
      <c r="H44" s="206">
        <v>22.940081209084632</v>
      </c>
      <c r="I44" s="206">
        <v>34.849574811548067</v>
      </c>
      <c r="J44" s="206">
        <v>27.633156900425472</v>
      </c>
      <c r="K44" s="206">
        <v>29.217807258678732</v>
      </c>
      <c r="L44" s="206">
        <v>26.357453461368035</v>
      </c>
      <c r="M44" s="206">
        <v>18.915909005759936</v>
      </c>
      <c r="N44" s="206">
        <v>11.069570265318196</v>
      </c>
      <c r="O44" s="206">
        <v>3.6576611301364474</v>
      </c>
      <c r="P44" s="206">
        <v>4.2074385972935211</v>
      </c>
      <c r="Q44" s="206">
        <v>6.7127364725149556</v>
      </c>
    </row>
    <row r="45" spans="1:17" x14ac:dyDescent="0.25">
      <c r="A45" s="152" t="s">
        <v>164</v>
      </c>
      <c r="B45" s="151">
        <v>28.378801768066143</v>
      </c>
      <c r="C45" s="151">
        <v>18.830793913840076</v>
      </c>
      <c r="D45" s="151">
        <v>18.433541273401016</v>
      </c>
      <c r="E45" s="151">
        <v>18.494297315931679</v>
      </c>
      <c r="F45" s="151">
        <v>25.543925912723861</v>
      </c>
      <c r="G45" s="151">
        <v>23.238709058611363</v>
      </c>
      <c r="H45" s="151">
        <v>22.940081209084632</v>
      </c>
      <c r="I45" s="151">
        <v>34.849574811548067</v>
      </c>
      <c r="J45" s="151">
        <v>27.633156900425472</v>
      </c>
      <c r="K45" s="151">
        <v>29.217807258678732</v>
      </c>
      <c r="L45" s="151">
        <v>26.357453461368035</v>
      </c>
      <c r="M45" s="151">
        <v>18.915909005759936</v>
      </c>
      <c r="N45" s="151">
        <v>11.069570265318196</v>
      </c>
      <c r="O45" s="151">
        <v>3.6576611301364474</v>
      </c>
      <c r="P45" s="151">
        <v>4.2074385972935211</v>
      </c>
      <c r="Q45" s="151">
        <v>6.7127364725149556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2.5481176761146407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0.14262803944545399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25.830684091951504</v>
      </c>
      <c r="C49" s="205">
        <v>18.830793913840076</v>
      </c>
      <c r="D49" s="205">
        <v>18.433541273401016</v>
      </c>
      <c r="E49" s="205">
        <v>18.494297315931679</v>
      </c>
      <c r="F49" s="205">
        <v>25.543925912723861</v>
      </c>
      <c r="G49" s="205">
        <v>23.238709058611363</v>
      </c>
      <c r="H49" s="205">
        <v>22.940081209084632</v>
      </c>
      <c r="I49" s="205">
        <v>34.849574811548067</v>
      </c>
      <c r="J49" s="205">
        <v>27.633156900425472</v>
      </c>
      <c r="K49" s="205">
        <v>29.217807258678732</v>
      </c>
      <c r="L49" s="205">
        <v>26.357453461368035</v>
      </c>
      <c r="M49" s="205">
        <v>18.915909005759936</v>
      </c>
      <c r="N49" s="205">
        <v>11.069570265318196</v>
      </c>
      <c r="O49" s="205">
        <v>3.5150330906909932</v>
      </c>
      <c r="P49" s="205">
        <v>4.2074385972935211</v>
      </c>
      <c r="Q49" s="205">
        <v>6.7127364725149556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58.643879004201494</v>
      </c>
      <c r="C51" s="206">
        <v>54.505526273299331</v>
      </c>
      <c r="D51" s="206">
        <v>52.782322855983509</v>
      </c>
      <c r="E51" s="206">
        <v>50.325730353904923</v>
      </c>
      <c r="F51" s="206">
        <v>62.117128175968929</v>
      </c>
      <c r="G51" s="206">
        <v>61.599117546551113</v>
      </c>
      <c r="H51" s="206">
        <v>55.280273260230054</v>
      </c>
      <c r="I51" s="206">
        <v>60.110796121691834</v>
      </c>
      <c r="J51" s="206">
        <v>62.089488816654374</v>
      </c>
      <c r="K51" s="206">
        <v>39.65132619319688</v>
      </c>
      <c r="L51" s="206">
        <v>46.566992300883832</v>
      </c>
      <c r="M51" s="206">
        <v>47.204614350660719</v>
      </c>
      <c r="N51" s="206">
        <v>13.476436875412318</v>
      </c>
      <c r="O51" s="206">
        <v>9.2230366630867664</v>
      </c>
      <c r="P51" s="206">
        <v>7.1387825895912851</v>
      </c>
      <c r="Q51" s="206">
        <v>9.4749333529474242</v>
      </c>
    </row>
    <row r="52" spans="1:17" x14ac:dyDescent="0.25">
      <c r="A52" s="152" t="s">
        <v>162</v>
      </c>
      <c r="B52" s="151">
        <v>9.1163317035724685</v>
      </c>
      <c r="C52" s="151">
        <v>8.2591797404832921</v>
      </c>
      <c r="D52" s="151">
        <v>7.2925125386860508</v>
      </c>
      <c r="E52" s="151">
        <v>4.089987064075804</v>
      </c>
      <c r="F52" s="151">
        <v>9.4456503016854274</v>
      </c>
      <c r="G52" s="151">
        <v>9.2981290030378076</v>
      </c>
      <c r="H52" s="151">
        <v>8.439055230077976</v>
      </c>
      <c r="I52" s="151">
        <v>9.5169379041590751</v>
      </c>
      <c r="J52" s="151">
        <v>9.5513049020845546</v>
      </c>
      <c r="K52" s="151">
        <v>6.4892417403368068</v>
      </c>
      <c r="L52" s="151">
        <v>7.372919464938767</v>
      </c>
      <c r="M52" s="151">
        <v>0.26081723799628687</v>
      </c>
      <c r="N52" s="151">
        <v>3.063095515910077</v>
      </c>
      <c r="O52" s="151">
        <v>0.25540151259999899</v>
      </c>
      <c r="P52" s="151">
        <v>1.2074590866075623</v>
      </c>
      <c r="Q52" s="151">
        <v>1.7325080769277925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0.81855062609926021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9.9592104674230946E-3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8.2977810774732088</v>
      </c>
      <c r="C55" s="153">
        <v>8.2591797404832921</v>
      </c>
      <c r="D55" s="153">
        <v>7.2925125386860508</v>
      </c>
      <c r="E55" s="153">
        <v>4.089987064075804</v>
      </c>
      <c r="F55" s="153">
        <v>9.4456503016854274</v>
      </c>
      <c r="G55" s="153">
        <v>9.2981290030378076</v>
      </c>
      <c r="H55" s="153">
        <v>8.439055230077976</v>
      </c>
      <c r="I55" s="153">
        <v>9.5169379041590751</v>
      </c>
      <c r="J55" s="153">
        <v>9.5513049020845546</v>
      </c>
      <c r="K55" s="153">
        <v>6.4892417403368068</v>
      </c>
      <c r="L55" s="153">
        <v>7.372919464938767</v>
      </c>
      <c r="M55" s="153">
        <v>0.26081723799628687</v>
      </c>
      <c r="N55" s="153">
        <v>3.063095515910077</v>
      </c>
      <c r="O55" s="153">
        <v>0.2454423021325759</v>
      </c>
      <c r="P55" s="153">
        <v>1.2074590866075623</v>
      </c>
      <c r="Q55" s="153">
        <v>1.7325080769277925</v>
      </c>
    </row>
    <row r="56" spans="1:17" x14ac:dyDescent="0.25">
      <c r="A56" s="152" t="s">
        <v>161</v>
      </c>
      <c r="B56" s="151">
        <v>49.527547300629024</v>
      </c>
      <c r="C56" s="151">
        <v>46.246346532816041</v>
      </c>
      <c r="D56" s="151">
        <v>45.489810317297461</v>
      </c>
      <c r="E56" s="151">
        <v>46.235743289829117</v>
      </c>
      <c r="F56" s="151">
        <v>52.671477874283504</v>
      </c>
      <c r="G56" s="151">
        <v>52.300988543513306</v>
      </c>
      <c r="H56" s="151">
        <v>46.841218030152078</v>
      </c>
      <c r="I56" s="151">
        <v>50.593858217532755</v>
      </c>
      <c r="J56" s="151">
        <v>52.538183914569821</v>
      </c>
      <c r="K56" s="151">
        <v>33.162084452860071</v>
      </c>
      <c r="L56" s="151">
        <v>39.194072835945065</v>
      </c>
      <c r="M56" s="151">
        <v>46.943797112664434</v>
      </c>
      <c r="N56" s="151">
        <v>10.41334135950224</v>
      </c>
      <c r="O56" s="151">
        <v>8.9676351504867675</v>
      </c>
      <c r="P56" s="151">
        <v>5.931323502983723</v>
      </c>
      <c r="Q56" s="151">
        <v>7.742425276019631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4.3649600533768975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0.351010909751239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0.84234035582487499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45.162587247252127</v>
      </c>
      <c r="C63" s="87">
        <v>46.246346532816041</v>
      </c>
      <c r="D63" s="87">
        <v>45.489810317297461</v>
      </c>
      <c r="E63" s="87">
        <v>46.235743289829117</v>
      </c>
      <c r="F63" s="87">
        <v>52.671477874283504</v>
      </c>
      <c r="G63" s="87">
        <v>52.300988543513306</v>
      </c>
      <c r="H63" s="87">
        <v>46.841218030152078</v>
      </c>
      <c r="I63" s="87">
        <v>50.593858217532755</v>
      </c>
      <c r="J63" s="87">
        <v>52.538183914569821</v>
      </c>
      <c r="K63" s="87">
        <v>33.162084452860071</v>
      </c>
      <c r="L63" s="87">
        <v>39.194072835945065</v>
      </c>
      <c r="M63" s="87">
        <v>46.943797112664434</v>
      </c>
      <c r="N63" s="87">
        <v>9.5710010036773649</v>
      </c>
      <c r="O63" s="87">
        <v>8.6166242407355291</v>
      </c>
      <c r="P63" s="87">
        <v>5.931323502983723</v>
      </c>
      <c r="Q63" s="87">
        <v>7.742425276019631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454.34339</v>
      </c>
      <c r="C68" s="176">
        <v>442.27399000000003</v>
      </c>
      <c r="D68" s="176">
        <v>431.52215999999999</v>
      </c>
      <c r="E68" s="176">
        <v>424.89319</v>
      </c>
      <c r="F68" s="176">
        <v>493.64335</v>
      </c>
      <c r="G68" s="176">
        <v>498.88824</v>
      </c>
      <c r="H68" s="176">
        <v>428.46251000000001</v>
      </c>
      <c r="I68" s="176">
        <v>481.87858</v>
      </c>
      <c r="J68" s="176">
        <v>498.22949999999997</v>
      </c>
      <c r="K68" s="176">
        <v>247.30416</v>
      </c>
      <c r="L68" s="176">
        <v>324.69018999999997</v>
      </c>
      <c r="M68" s="176">
        <v>446.73865999999998</v>
      </c>
      <c r="N68" s="176">
        <v>164.30329</v>
      </c>
      <c r="O68" s="176">
        <v>124.77793</v>
      </c>
      <c r="P68" s="176">
        <v>3.1819299999999999</v>
      </c>
      <c r="Q68" s="176">
        <v>39.905799999999999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18.054639673248385</v>
      </c>
      <c r="C70" s="96">
        <v>15.848918908358737</v>
      </c>
      <c r="D70" s="96">
        <v>15.88573150954732</v>
      </c>
      <c r="E70" s="96">
        <v>6.3768883781958134</v>
      </c>
      <c r="F70" s="96">
        <v>7.2520352068381433</v>
      </c>
      <c r="G70" s="96">
        <v>7.2423406474383567</v>
      </c>
      <c r="H70" s="96">
        <v>3.4692535966463813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2.7205652015602568E-2</v>
      </c>
      <c r="C75" s="158">
        <v>1.440916371227762E-2</v>
      </c>
      <c r="D75" s="158">
        <v>1.4619784694637919E-2</v>
      </c>
      <c r="E75" s="158">
        <v>6.1462324535470104E-3</v>
      </c>
      <c r="F75" s="158">
        <v>6.2243696672732544E-3</v>
      </c>
      <c r="G75" s="158">
        <v>6.368824177622058E-3</v>
      </c>
      <c r="H75" s="158">
        <v>2.9679660088007833E-3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1.2738949853751343E-2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1.4466702161851225E-2</v>
      </c>
      <c r="C77" s="91">
        <v>1.440916371227762E-2</v>
      </c>
      <c r="D77" s="91">
        <v>1.4619784694637919E-2</v>
      </c>
      <c r="E77" s="91">
        <v>6.1462324535470104E-3</v>
      </c>
      <c r="F77" s="91">
        <v>6.2243696672732544E-3</v>
      </c>
      <c r="G77" s="91">
        <v>6.368824177622058E-3</v>
      </c>
      <c r="H77" s="91">
        <v>2.9679660088007833E-3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3.5238310141479054</v>
      </c>
      <c r="C80" s="204">
        <v>3.4332623521517966</v>
      </c>
      <c r="D80" s="204">
        <v>3.4834468808135592</v>
      </c>
      <c r="E80" s="204">
        <v>1.4644589312533414</v>
      </c>
      <c r="F80" s="204">
        <v>1.4830766358991552</v>
      </c>
      <c r="G80" s="204">
        <v>1.5174957209954316</v>
      </c>
      <c r="H80" s="204">
        <v>0.70717538949186398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3.5238310141479054</v>
      </c>
      <c r="C81" s="151">
        <v>3.4332623521517966</v>
      </c>
      <c r="D81" s="151">
        <v>3.4834468808135592</v>
      </c>
      <c r="E81" s="151">
        <v>1.4644589312533414</v>
      </c>
      <c r="F81" s="151">
        <v>1.4830766358991552</v>
      </c>
      <c r="G81" s="151">
        <v>1.5174957209954316</v>
      </c>
      <c r="H81" s="151">
        <v>0.70717538949186398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0.31640293230756561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3.20742808184034</v>
      </c>
      <c r="C85" s="153">
        <v>3.4332623521517966</v>
      </c>
      <c r="D85" s="153">
        <v>3.4834468808135592</v>
      </c>
      <c r="E85" s="153">
        <v>1.4644589312533414</v>
      </c>
      <c r="F85" s="153">
        <v>1.4830766358991552</v>
      </c>
      <c r="G85" s="153">
        <v>1.5174957209954316</v>
      </c>
      <c r="H85" s="153">
        <v>0.70717538949186398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5.5343749557261424</v>
      </c>
      <c r="C87" s="206">
        <v>3.7988988118558034</v>
      </c>
      <c r="D87" s="206">
        <v>3.8455928660614709</v>
      </c>
      <c r="E87" s="206">
        <v>1.6167069604783435</v>
      </c>
      <c r="F87" s="206">
        <v>1.9850427068402707</v>
      </c>
      <c r="G87" s="206">
        <v>1.860902828952234</v>
      </c>
      <c r="H87" s="206">
        <v>0.95584622528849827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5.5343749557261424</v>
      </c>
      <c r="C88" s="151">
        <v>3.7988988118558034</v>
      </c>
      <c r="D88" s="151">
        <v>3.8455928660614709</v>
      </c>
      <c r="E88" s="151">
        <v>1.6167069604783435</v>
      </c>
      <c r="F88" s="151">
        <v>1.9850427068402707</v>
      </c>
      <c r="G88" s="151">
        <v>1.860902828952234</v>
      </c>
      <c r="H88" s="151">
        <v>0.95584622528849827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0.49692861475218475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5.0374463409739576</v>
      </c>
      <c r="C92" s="205">
        <v>3.7988988118558034</v>
      </c>
      <c r="D92" s="205">
        <v>3.8455928660614709</v>
      </c>
      <c r="E92" s="205">
        <v>1.6167069604783435</v>
      </c>
      <c r="F92" s="205">
        <v>1.9850427068402707</v>
      </c>
      <c r="G92" s="205">
        <v>1.860902828952234</v>
      </c>
      <c r="H92" s="205">
        <v>0.95584622528849827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8.9692280513587352</v>
      </c>
      <c r="C94" s="206">
        <v>8.6023485806388589</v>
      </c>
      <c r="D94" s="206">
        <v>8.5420719779776508</v>
      </c>
      <c r="E94" s="206">
        <v>3.2895762540105808</v>
      </c>
      <c r="F94" s="206">
        <v>3.7776914944314437</v>
      </c>
      <c r="G94" s="206">
        <v>3.8575732733130694</v>
      </c>
      <c r="H94" s="206">
        <v>1.8032640158572182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2.1331858913161188</v>
      </c>
      <c r="C95" s="151">
        <v>1.9992176240046184</v>
      </c>
      <c r="D95" s="151">
        <v>1.825432468926639</v>
      </c>
      <c r="E95" s="151">
        <v>0.42899226945640451</v>
      </c>
      <c r="F95" s="151">
        <v>0.88074083096098355</v>
      </c>
      <c r="G95" s="151">
        <v>0.89339048643635477</v>
      </c>
      <c r="H95" s="151">
        <v>0.42191111460516278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0.19153763856998046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1.9416482527461385</v>
      </c>
      <c r="C98" s="153">
        <v>1.9992176240046184</v>
      </c>
      <c r="D98" s="153">
        <v>1.825432468926639</v>
      </c>
      <c r="E98" s="153">
        <v>0.42899226945640451</v>
      </c>
      <c r="F98" s="153">
        <v>0.88074083096098355</v>
      </c>
      <c r="G98" s="153">
        <v>0.89339048643635477</v>
      </c>
      <c r="H98" s="153">
        <v>0.42191111460516278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6.8360421600426164</v>
      </c>
      <c r="C99" s="151">
        <v>6.6031309566342404</v>
      </c>
      <c r="D99" s="151">
        <v>6.7166395090510118</v>
      </c>
      <c r="E99" s="151">
        <v>2.8605839845541765</v>
      </c>
      <c r="F99" s="151">
        <v>2.8969506634704603</v>
      </c>
      <c r="G99" s="151">
        <v>2.9641827868767145</v>
      </c>
      <c r="H99" s="151">
        <v>1.3813529012520553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0.60247382675070138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6.233568333291915</v>
      </c>
      <c r="C106" s="87">
        <v>6.6031309566342404</v>
      </c>
      <c r="D106" s="87">
        <v>6.7166395090510118</v>
      </c>
      <c r="E106" s="87">
        <v>2.8605839845541765</v>
      </c>
      <c r="F106" s="87">
        <v>2.8969506634704603</v>
      </c>
      <c r="G106" s="87">
        <v>2.9641827868767145</v>
      </c>
      <c r="H106" s="87">
        <v>1.3813529012520553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140.17088469701983</v>
      </c>
      <c r="C112" s="96">
        <v>119.1335917161697</v>
      </c>
      <c r="D112" s="96">
        <v>118.639499437811</v>
      </c>
      <c r="E112" s="96">
        <v>120.47570643287094</v>
      </c>
      <c r="F112" s="96">
        <v>135.97268213297048</v>
      </c>
      <c r="G112" s="96">
        <v>134.49332059096506</v>
      </c>
      <c r="H112" s="96">
        <v>132.07438250200261</v>
      </c>
      <c r="I112" s="96">
        <v>152.37103441802284</v>
      </c>
      <c r="J112" s="96">
        <v>152.7074022218454</v>
      </c>
      <c r="K112" s="96">
        <v>105.01629803883159</v>
      </c>
      <c r="L112" s="96">
        <v>129.07932117514005</v>
      </c>
      <c r="M112" s="96">
        <v>117.56105837213921</v>
      </c>
      <c r="N112" s="96">
        <v>128.9413961510655</v>
      </c>
      <c r="O112" s="96">
        <v>144.09394914417558</v>
      </c>
      <c r="P112" s="96">
        <v>110.08317969997765</v>
      </c>
      <c r="Q112" s="96">
        <v>132.62097194556446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0.23881097039366211</v>
      </c>
      <c r="C117" s="158">
        <v>0.11970501189243915</v>
      </c>
      <c r="D117" s="158">
        <v>0.12068033934023402</v>
      </c>
      <c r="E117" s="158">
        <v>0.12850021527857275</v>
      </c>
      <c r="F117" s="158">
        <v>0.1306706843337499</v>
      </c>
      <c r="G117" s="158">
        <v>0.13171417231769597</v>
      </c>
      <c r="H117" s="158">
        <v>0.12658987645530195</v>
      </c>
      <c r="I117" s="158">
        <v>0.13377984786171468</v>
      </c>
      <c r="J117" s="158">
        <v>0.14394644584168595</v>
      </c>
      <c r="K117" s="158">
        <v>8.5290984950059892E-2</v>
      </c>
      <c r="L117" s="158">
        <v>0.11412518564575018</v>
      </c>
      <c r="M117" s="158">
        <v>0.14128197554297733</v>
      </c>
      <c r="N117" s="158">
        <v>0.12412918879700115</v>
      </c>
      <c r="O117" s="158">
        <v>0.30809075945673026</v>
      </c>
      <c r="P117" s="158">
        <v>9.7947811150613087E-2</v>
      </c>
      <c r="Q117" s="158">
        <v>0.11620287328581963</v>
      </c>
    </row>
    <row r="118" spans="1:17" x14ac:dyDescent="0.25">
      <c r="A118" s="92" t="s">
        <v>125</v>
      </c>
      <c r="B118" s="91">
        <v>0.11182238803267212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0.14426240300627938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0.12698858236099</v>
      </c>
      <c r="C119" s="91">
        <v>0.11970501189243915</v>
      </c>
      <c r="D119" s="91">
        <v>0.12068033934023402</v>
      </c>
      <c r="E119" s="91">
        <v>0.12850021527857275</v>
      </c>
      <c r="F119" s="91">
        <v>0.1306706843337499</v>
      </c>
      <c r="G119" s="91">
        <v>0.13171417231769597</v>
      </c>
      <c r="H119" s="91">
        <v>0.12658987645530195</v>
      </c>
      <c r="I119" s="91">
        <v>0.13377984786171468</v>
      </c>
      <c r="J119" s="91">
        <v>0.14394644584168595</v>
      </c>
      <c r="K119" s="91">
        <v>8.5290984950059892E-2</v>
      </c>
      <c r="L119" s="91">
        <v>0.11412518564575018</v>
      </c>
      <c r="M119" s="91">
        <v>0.14128197554297733</v>
      </c>
      <c r="N119" s="91">
        <v>0.12412918879700115</v>
      </c>
      <c r="O119" s="91">
        <v>0.16382835645045088</v>
      </c>
      <c r="P119" s="91">
        <v>9.7947811150613087E-2</v>
      </c>
      <c r="Q119" s="91">
        <v>0.11620287328581963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48.843923258193826</v>
      </c>
      <c r="C122" s="206">
        <v>45.038185124565651</v>
      </c>
      <c r="D122" s="206">
        <v>45.405145350009889</v>
      </c>
      <c r="E122" s="206">
        <v>48.347319738484956</v>
      </c>
      <c r="F122" s="206">
        <v>49.163943750870068</v>
      </c>
      <c r="G122" s="206">
        <v>49.556548907941092</v>
      </c>
      <c r="H122" s="206">
        <v>47.628567931748385</v>
      </c>
      <c r="I122" s="206">
        <v>50.333745084508898</v>
      </c>
      <c r="J122" s="206">
        <v>54.158857455914138</v>
      </c>
      <c r="K122" s="206">
        <v>32.090144839457388</v>
      </c>
      <c r="L122" s="206">
        <v>42.938813983054068</v>
      </c>
      <c r="M122" s="206">
        <v>53.156368882754194</v>
      </c>
      <c r="N122" s="206">
        <v>46.702751171562348</v>
      </c>
      <c r="O122" s="206">
        <v>62.228738885962116</v>
      </c>
      <c r="P122" s="206">
        <v>36.852188403867018</v>
      </c>
      <c r="Q122" s="206">
        <v>43.720529627914054</v>
      </c>
    </row>
    <row r="123" spans="1:17" x14ac:dyDescent="0.25">
      <c r="A123" s="152" t="s">
        <v>159</v>
      </c>
      <c r="B123" s="151">
        <v>48.843923258193826</v>
      </c>
      <c r="C123" s="151">
        <v>45.038185124565651</v>
      </c>
      <c r="D123" s="151">
        <v>45.405145350009889</v>
      </c>
      <c r="E123" s="151">
        <v>48.347319738484956</v>
      </c>
      <c r="F123" s="151">
        <v>49.163943750870068</v>
      </c>
      <c r="G123" s="151">
        <v>49.556548907941092</v>
      </c>
      <c r="H123" s="151">
        <v>47.628567931748385</v>
      </c>
      <c r="I123" s="151">
        <v>50.333745084508898</v>
      </c>
      <c r="J123" s="151">
        <v>54.158857455914138</v>
      </c>
      <c r="K123" s="151">
        <v>32.090144839457388</v>
      </c>
      <c r="L123" s="151">
        <v>42.938813983054068</v>
      </c>
      <c r="M123" s="151">
        <v>53.156368882754194</v>
      </c>
      <c r="N123" s="151">
        <v>46.702751171562348</v>
      </c>
      <c r="O123" s="151">
        <v>62.228738885962116</v>
      </c>
      <c r="P123" s="151">
        <v>36.852188403867018</v>
      </c>
      <c r="Q123" s="151">
        <v>43.720529627914054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4.3856701647298584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2.4265678827761628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44.458253093463966</v>
      </c>
      <c r="C128" s="153">
        <v>45.038185124565651</v>
      </c>
      <c r="D128" s="153">
        <v>45.405145350009889</v>
      </c>
      <c r="E128" s="153">
        <v>48.347319738484956</v>
      </c>
      <c r="F128" s="153">
        <v>49.163943750870068</v>
      </c>
      <c r="G128" s="153">
        <v>49.556548907941092</v>
      </c>
      <c r="H128" s="153">
        <v>47.628567931748385</v>
      </c>
      <c r="I128" s="153">
        <v>50.333745084508898</v>
      </c>
      <c r="J128" s="153">
        <v>54.158857455914138</v>
      </c>
      <c r="K128" s="153">
        <v>32.090144839457388</v>
      </c>
      <c r="L128" s="153">
        <v>42.938813983054068</v>
      </c>
      <c r="M128" s="153">
        <v>53.156368882754194</v>
      </c>
      <c r="N128" s="153">
        <v>46.702751171562348</v>
      </c>
      <c r="O128" s="153">
        <v>59.802171003185954</v>
      </c>
      <c r="P128" s="153">
        <v>36.852188403867018</v>
      </c>
      <c r="Q128" s="153">
        <v>43.720529627914054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33.398418325709365</v>
      </c>
      <c r="C130" s="206">
        <v>21.696689320881159</v>
      </c>
      <c r="D130" s="206">
        <v>21.823330781962838</v>
      </c>
      <c r="E130" s="206">
        <v>23.237444631901141</v>
      </c>
      <c r="F130" s="206">
        <v>28.649353671926267</v>
      </c>
      <c r="G130" s="206">
        <v>26.45812900908275</v>
      </c>
      <c r="H130" s="206">
        <v>28.027881247459394</v>
      </c>
      <c r="I130" s="206">
        <v>41.659581567665981</v>
      </c>
      <c r="J130" s="206">
        <v>34.227951988595031</v>
      </c>
      <c r="K130" s="206">
        <v>33.972964867025411</v>
      </c>
      <c r="L130" s="206">
        <v>34.670940402213134</v>
      </c>
      <c r="M130" s="206">
        <v>18.502460612036238</v>
      </c>
      <c r="N130" s="206">
        <v>39.215493002585873</v>
      </c>
      <c r="O130" s="206">
        <v>22.795581119653782</v>
      </c>
      <c r="P130" s="206">
        <v>29.990939522118186</v>
      </c>
      <c r="Q130" s="206">
        <v>40.109006439239685</v>
      </c>
    </row>
    <row r="131" spans="1:17" x14ac:dyDescent="0.25">
      <c r="A131" s="152" t="s">
        <v>157</v>
      </c>
      <c r="B131" s="151">
        <v>33.398418325709365</v>
      </c>
      <c r="C131" s="151">
        <v>21.696689320881159</v>
      </c>
      <c r="D131" s="151">
        <v>21.823330781962838</v>
      </c>
      <c r="E131" s="151">
        <v>23.237444631901141</v>
      </c>
      <c r="F131" s="151">
        <v>28.649353671926267</v>
      </c>
      <c r="G131" s="151">
        <v>26.45812900908275</v>
      </c>
      <c r="H131" s="151">
        <v>28.027881247459394</v>
      </c>
      <c r="I131" s="151">
        <v>41.659581567665981</v>
      </c>
      <c r="J131" s="151">
        <v>34.227951988595031</v>
      </c>
      <c r="K131" s="151">
        <v>33.972964867025411</v>
      </c>
      <c r="L131" s="151">
        <v>34.670940402213134</v>
      </c>
      <c r="M131" s="151">
        <v>18.502460612036238</v>
      </c>
      <c r="N131" s="151">
        <v>39.215493002585873</v>
      </c>
      <c r="O131" s="151">
        <v>22.795581119653782</v>
      </c>
      <c r="P131" s="151">
        <v>29.990939522118186</v>
      </c>
      <c r="Q131" s="151">
        <v>40.109006439239685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2.9988264051999276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0.88889837725200593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30.399591920509437</v>
      </c>
      <c r="C135" s="205">
        <v>21.696689320881159</v>
      </c>
      <c r="D135" s="205">
        <v>21.823330781962838</v>
      </c>
      <c r="E135" s="205">
        <v>23.237444631901141</v>
      </c>
      <c r="F135" s="205">
        <v>28.649353671926267</v>
      </c>
      <c r="G135" s="205">
        <v>26.45812900908275</v>
      </c>
      <c r="H135" s="205">
        <v>28.027881247459394</v>
      </c>
      <c r="I135" s="205">
        <v>41.659581567665981</v>
      </c>
      <c r="J135" s="205">
        <v>34.227951988595031</v>
      </c>
      <c r="K135" s="205">
        <v>33.972964867025411</v>
      </c>
      <c r="L135" s="205">
        <v>34.670940402213134</v>
      </c>
      <c r="M135" s="205">
        <v>18.502460612036238</v>
      </c>
      <c r="N135" s="205">
        <v>39.215493002585873</v>
      </c>
      <c r="O135" s="205">
        <v>21.906682742401777</v>
      </c>
      <c r="P135" s="205">
        <v>29.990939522118186</v>
      </c>
      <c r="Q135" s="205">
        <v>40.109006439239685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57.689732142722988</v>
      </c>
      <c r="C137" s="204">
        <v>52.279012258830448</v>
      </c>
      <c r="D137" s="204">
        <v>51.290342966498045</v>
      </c>
      <c r="E137" s="204">
        <v>48.76244184720629</v>
      </c>
      <c r="F137" s="204">
        <v>58.028714025840372</v>
      </c>
      <c r="G137" s="204">
        <v>58.34692850162353</v>
      </c>
      <c r="H137" s="204">
        <v>56.291343446339511</v>
      </c>
      <c r="I137" s="204">
        <v>60.243927917986248</v>
      </c>
      <c r="J137" s="204">
        <v>64.176646331494538</v>
      </c>
      <c r="K137" s="204">
        <v>38.867897347398731</v>
      </c>
      <c r="L137" s="204">
        <v>51.355441604227117</v>
      </c>
      <c r="M137" s="204">
        <v>45.760946901805809</v>
      </c>
      <c r="N137" s="204">
        <v>42.899022788120291</v>
      </c>
      <c r="O137" s="204">
        <v>58.761538379102952</v>
      </c>
      <c r="P137" s="204">
        <v>43.14210396284183</v>
      </c>
      <c r="Q137" s="204">
        <v>48.675233005124909</v>
      </c>
    </row>
    <row r="138" spans="1:17" x14ac:dyDescent="0.25">
      <c r="A138" s="152" t="s">
        <v>155</v>
      </c>
      <c r="B138" s="151">
        <v>16.873195469248412</v>
      </c>
      <c r="C138" s="151">
        <v>14.966047886843679</v>
      </c>
      <c r="D138" s="151">
        <v>13.57796914259203</v>
      </c>
      <c r="E138" s="151">
        <v>8.081981284060312</v>
      </c>
      <c r="F138" s="151">
        <v>16.661128693204716</v>
      </c>
      <c r="G138" s="151">
        <v>16.648996860329881</v>
      </c>
      <c r="H138" s="151">
        <v>16.215655902396971</v>
      </c>
      <c r="I138" s="151">
        <v>17.89204692475932</v>
      </c>
      <c r="J138" s="151">
        <v>18.606234635505871</v>
      </c>
      <c r="K138" s="151">
        <v>11.866568655995735</v>
      </c>
      <c r="L138" s="151">
        <v>15.252710814503727</v>
      </c>
      <c r="M138" s="151">
        <v>1.3612755754852404</v>
      </c>
      <c r="N138" s="151">
        <v>17.066042799593131</v>
      </c>
      <c r="O138" s="151">
        <v>7.4117198760858063</v>
      </c>
      <c r="P138" s="151">
        <v>13.535991768077739</v>
      </c>
      <c r="Q138" s="151">
        <v>16.280320375363225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1.5150353414889535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0.28901503918313859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15.358160127759458</v>
      </c>
      <c r="C141" s="153">
        <v>14.966047886843679</v>
      </c>
      <c r="D141" s="153">
        <v>13.57796914259203</v>
      </c>
      <c r="E141" s="153">
        <v>8.081981284060312</v>
      </c>
      <c r="F141" s="153">
        <v>16.661128693204716</v>
      </c>
      <c r="G141" s="153">
        <v>16.648996860329881</v>
      </c>
      <c r="H141" s="153">
        <v>16.215655902396971</v>
      </c>
      <c r="I141" s="153">
        <v>17.89204692475932</v>
      </c>
      <c r="J141" s="153">
        <v>18.606234635505871</v>
      </c>
      <c r="K141" s="153">
        <v>11.866568655995735</v>
      </c>
      <c r="L141" s="153">
        <v>15.252710814503727</v>
      </c>
      <c r="M141" s="153">
        <v>1.3612755754852404</v>
      </c>
      <c r="N141" s="153">
        <v>17.066042799593131</v>
      </c>
      <c r="O141" s="153">
        <v>7.1227048369026678</v>
      </c>
      <c r="P141" s="153">
        <v>13.535991768077739</v>
      </c>
      <c r="Q141" s="153">
        <v>16.280320375363225</v>
      </c>
    </row>
    <row r="142" spans="1:17" x14ac:dyDescent="0.25">
      <c r="A142" s="152" t="s">
        <v>154</v>
      </c>
      <c r="B142" s="151">
        <v>40.81653667347458</v>
      </c>
      <c r="C142" s="151">
        <v>37.312964371986766</v>
      </c>
      <c r="D142" s="151">
        <v>37.712373823906013</v>
      </c>
      <c r="E142" s="151">
        <v>40.680460563145978</v>
      </c>
      <c r="F142" s="151">
        <v>41.367585332635656</v>
      </c>
      <c r="G142" s="151">
        <v>41.69793164129365</v>
      </c>
      <c r="H142" s="151">
        <v>40.075687543942543</v>
      </c>
      <c r="I142" s="151">
        <v>42.351880993226928</v>
      </c>
      <c r="J142" s="151">
        <v>45.570411695988668</v>
      </c>
      <c r="K142" s="151">
        <v>27.001328691402996</v>
      </c>
      <c r="L142" s="151">
        <v>36.102730789723388</v>
      </c>
      <c r="M142" s="151">
        <v>44.399671326320572</v>
      </c>
      <c r="N142" s="151">
        <v>25.832979988527164</v>
      </c>
      <c r="O142" s="151">
        <v>51.349818503017147</v>
      </c>
      <c r="P142" s="151">
        <v>29.606112194764087</v>
      </c>
      <c r="Q142" s="151">
        <v>32.394912629761684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3.5972415717555006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2.0099330766513939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2.0896425848650937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37.219295101719077</v>
      </c>
      <c r="C149" s="87">
        <v>37.312964371986766</v>
      </c>
      <c r="D149" s="87">
        <v>37.712373823906013</v>
      </c>
      <c r="E149" s="87">
        <v>40.680460563145978</v>
      </c>
      <c r="F149" s="87">
        <v>41.367585332635656</v>
      </c>
      <c r="G149" s="87">
        <v>41.69793164129365</v>
      </c>
      <c r="H149" s="87">
        <v>40.075687543942543</v>
      </c>
      <c r="I149" s="87">
        <v>42.351880993226928</v>
      </c>
      <c r="J149" s="87">
        <v>45.570411695988668</v>
      </c>
      <c r="K149" s="87">
        <v>27.001328691402996</v>
      </c>
      <c r="L149" s="87">
        <v>36.102730789723388</v>
      </c>
      <c r="M149" s="87">
        <v>44.399671326320572</v>
      </c>
      <c r="N149" s="87">
        <v>23.743337403662071</v>
      </c>
      <c r="O149" s="87">
        <v>49.339885426365754</v>
      </c>
      <c r="P149" s="87">
        <v>29.606112194764087</v>
      </c>
      <c r="Q149" s="87">
        <v>32.394912629761684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0.99999999999999989</v>
      </c>
      <c r="C167" s="77">
        <f t="shared" si="8"/>
        <v>1</v>
      </c>
      <c r="D167" s="77">
        <f t="shared" si="8"/>
        <v>1</v>
      </c>
      <c r="E167" s="77">
        <f t="shared" si="8"/>
        <v>0.99999999999999989</v>
      </c>
      <c r="F167" s="77">
        <f t="shared" si="8"/>
        <v>1</v>
      </c>
      <c r="G167" s="77">
        <f t="shared" si="8"/>
        <v>1</v>
      </c>
      <c r="H167" s="77">
        <f t="shared" si="8"/>
        <v>1</v>
      </c>
      <c r="I167" s="77">
        <f t="shared" si="8"/>
        <v>0.99999999999999989</v>
      </c>
      <c r="J167" s="77">
        <f t="shared" si="8"/>
        <v>1</v>
      </c>
      <c r="K167" s="77">
        <f t="shared" si="8"/>
        <v>0.99999999999999989</v>
      </c>
      <c r="L167" s="77">
        <f t="shared" si="8"/>
        <v>1</v>
      </c>
      <c r="M167" s="77">
        <f t="shared" si="8"/>
        <v>1</v>
      </c>
      <c r="N167" s="77">
        <f t="shared" si="8"/>
        <v>0.99999999999999989</v>
      </c>
      <c r="O167" s="77">
        <f t="shared" si="8"/>
        <v>1</v>
      </c>
      <c r="P167" s="77">
        <f t="shared" si="8"/>
        <v>1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7.7200729639613041E-4</v>
      </c>
      <c r="C172" s="201">
        <f t="shared" si="13"/>
        <v>4.1515567886790379E-4</v>
      </c>
      <c r="D172" s="201">
        <f t="shared" si="13"/>
        <v>4.1775963910593644E-4</v>
      </c>
      <c r="E172" s="201">
        <f t="shared" si="13"/>
        <v>4.2679428269548056E-4</v>
      </c>
      <c r="F172" s="201">
        <f t="shared" si="13"/>
        <v>4.1294614013579129E-4</v>
      </c>
      <c r="G172" s="201">
        <f t="shared" si="13"/>
        <v>4.0834226241194934E-4</v>
      </c>
      <c r="H172" s="201">
        <f t="shared" si="13"/>
        <v>4.2131783659947502E-4</v>
      </c>
      <c r="I172" s="201">
        <f t="shared" si="13"/>
        <v>3.9973344070792511E-4</v>
      </c>
      <c r="J172" s="201">
        <f t="shared" si="13"/>
        <v>4.0724623083448959E-4</v>
      </c>
      <c r="K172" s="201">
        <f t="shared" si="13"/>
        <v>4.7798019440286065E-4</v>
      </c>
      <c r="L172" s="201">
        <f t="shared" si="13"/>
        <v>4.495594133460323E-4</v>
      </c>
      <c r="M172" s="201">
        <f t="shared" si="13"/>
        <v>4.2023037790252005E-4</v>
      </c>
      <c r="N172" s="201">
        <f t="shared" si="13"/>
        <v>3.8228828370541777E-4</v>
      </c>
      <c r="O172" s="201">
        <f t="shared" si="13"/>
        <v>5.6383524273780723E-4</v>
      </c>
      <c r="P172" s="201">
        <f t="shared" si="13"/>
        <v>1.9457706955855446E-3</v>
      </c>
      <c r="Q172" s="201">
        <f t="shared" si="13"/>
        <v>7.1413023500487948E-4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5.2380255536861847E-2</v>
      </c>
      <c r="C174" s="200">
        <f t="shared" si="15"/>
        <v>3.650620600658161E-2</v>
      </c>
      <c r="D174" s="200">
        <f t="shared" si="15"/>
        <v>3.6650978441028215E-2</v>
      </c>
      <c r="E174" s="200">
        <f t="shared" si="15"/>
        <v>3.7443607734110283E-2</v>
      </c>
      <c r="F174" s="200">
        <f t="shared" si="15"/>
        <v>4.3924280407169454E-2</v>
      </c>
      <c r="G174" s="200">
        <f t="shared" si="15"/>
        <v>3.9794727425272396E-2</v>
      </c>
      <c r="H174" s="200">
        <f t="shared" si="15"/>
        <v>4.5255953480319244E-2</v>
      </c>
      <c r="I174" s="200">
        <f t="shared" si="15"/>
        <v>6.0390589461308965E-2</v>
      </c>
      <c r="J174" s="200">
        <f t="shared" si="15"/>
        <v>4.6979849640217598E-2</v>
      </c>
      <c r="K174" s="200">
        <f t="shared" si="15"/>
        <v>9.2366567102006941E-2</v>
      </c>
      <c r="L174" s="200">
        <f t="shared" si="15"/>
        <v>6.6259141013626163E-2</v>
      </c>
      <c r="M174" s="200">
        <f t="shared" si="15"/>
        <v>3.6867741828129942E-2</v>
      </c>
      <c r="N174" s="200">
        <f t="shared" si="15"/>
        <v>5.8593485206641878E-2</v>
      </c>
      <c r="O174" s="200">
        <f t="shared" si="15"/>
        <v>2.6555537204514004E-2</v>
      </c>
      <c r="P174" s="200">
        <f t="shared" si="15"/>
        <v>0.28904241376275597</v>
      </c>
      <c r="Q174" s="200">
        <f t="shared" si="15"/>
        <v>0.11958509119354553</v>
      </c>
    </row>
    <row r="175" spans="1:17" x14ac:dyDescent="0.25">
      <c r="A175" s="142" t="s">
        <v>164</v>
      </c>
      <c r="B175" s="199">
        <f t="shared" ref="B175:Q175" si="16">IF(B$45=0,0,B$45/B$33)</f>
        <v>5.2380255536861847E-2</v>
      </c>
      <c r="C175" s="199">
        <f t="shared" si="16"/>
        <v>3.650620600658161E-2</v>
      </c>
      <c r="D175" s="199">
        <f t="shared" si="16"/>
        <v>3.6650978441028215E-2</v>
      </c>
      <c r="E175" s="199">
        <f t="shared" si="16"/>
        <v>3.7443607734110283E-2</v>
      </c>
      <c r="F175" s="199">
        <f t="shared" si="16"/>
        <v>4.3924280407169454E-2</v>
      </c>
      <c r="G175" s="199">
        <f t="shared" si="16"/>
        <v>3.9794727425272396E-2</v>
      </c>
      <c r="H175" s="199">
        <f t="shared" si="16"/>
        <v>4.5255953480319244E-2</v>
      </c>
      <c r="I175" s="199">
        <f t="shared" si="16"/>
        <v>6.0390589461308965E-2</v>
      </c>
      <c r="J175" s="199">
        <f t="shared" si="16"/>
        <v>4.6979849640217598E-2</v>
      </c>
      <c r="K175" s="199">
        <f t="shared" si="16"/>
        <v>9.2366567102006941E-2</v>
      </c>
      <c r="L175" s="199">
        <f t="shared" si="16"/>
        <v>6.6259141013626163E-2</v>
      </c>
      <c r="M175" s="199">
        <f t="shared" si="16"/>
        <v>3.6867741828129942E-2</v>
      </c>
      <c r="N175" s="199">
        <f t="shared" si="16"/>
        <v>5.8593485206641878E-2</v>
      </c>
      <c r="O175" s="199">
        <f t="shared" si="16"/>
        <v>2.6555537204514004E-2</v>
      </c>
      <c r="P175" s="199">
        <f t="shared" si="16"/>
        <v>0.28904241376275597</v>
      </c>
      <c r="Q175" s="199">
        <f t="shared" si="16"/>
        <v>0.11958509119354553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0.10824210948079807</v>
      </c>
      <c r="C177" s="200">
        <f t="shared" si="18"/>
        <v>0.10566681254834269</v>
      </c>
      <c r="D177" s="200">
        <f t="shared" si="18"/>
        <v>0.10494585648898054</v>
      </c>
      <c r="E177" s="200">
        <f t="shared" si="18"/>
        <v>0.10188961895194312</v>
      </c>
      <c r="F177" s="200">
        <f t="shared" si="18"/>
        <v>0.10681404907811209</v>
      </c>
      <c r="G177" s="200">
        <f t="shared" si="18"/>
        <v>0.10548434881730022</v>
      </c>
      <c r="H177" s="200">
        <f t="shared" si="18"/>
        <v>0.10905634780637002</v>
      </c>
      <c r="I177" s="200">
        <f t="shared" si="18"/>
        <v>0.10416558682301695</v>
      </c>
      <c r="J177" s="200">
        <f t="shared" si="18"/>
        <v>0.10555995680679835</v>
      </c>
      <c r="K177" s="200">
        <f t="shared" si="18"/>
        <v>0.12535016228569323</v>
      </c>
      <c r="L177" s="200">
        <f t="shared" si="18"/>
        <v>0.11706324034554737</v>
      </c>
      <c r="M177" s="200">
        <f t="shared" si="18"/>
        <v>9.2003378449677667E-2</v>
      </c>
      <c r="N177" s="200">
        <f t="shared" si="18"/>
        <v>7.1333519348234314E-2</v>
      </c>
      <c r="O177" s="200">
        <f t="shared" si="18"/>
        <v>6.6961559458642517E-2</v>
      </c>
      <c r="P177" s="200">
        <f t="shared" si="18"/>
        <v>0.49041974191858995</v>
      </c>
      <c r="Q177" s="200">
        <f t="shared" si="18"/>
        <v>0.16879267847088264</v>
      </c>
    </row>
    <row r="178" spans="1:17" x14ac:dyDescent="0.25">
      <c r="A178" s="142" t="s">
        <v>162</v>
      </c>
      <c r="B178" s="199">
        <f t="shared" ref="B178:Q178" si="19">IF(B$52=0,0,B$52/B$33)</f>
        <v>1.6826495639053227E-2</v>
      </c>
      <c r="C178" s="199">
        <f t="shared" si="19"/>
        <v>1.6011609411213747E-2</v>
      </c>
      <c r="D178" s="199">
        <f t="shared" si="19"/>
        <v>1.4499531906111997E-2</v>
      </c>
      <c r="E178" s="199">
        <f t="shared" si="19"/>
        <v>8.2805996166675621E-3</v>
      </c>
      <c r="F178" s="199">
        <f t="shared" si="19"/>
        <v>1.6242350290901451E-2</v>
      </c>
      <c r="G178" s="199">
        <f t="shared" si="19"/>
        <v>1.5922421004870558E-2</v>
      </c>
      <c r="H178" s="199">
        <f t="shared" si="19"/>
        <v>1.6648480335763081E-2</v>
      </c>
      <c r="I178" s="199">
        <f t="shared" si="19"/>
        <v>1.6491836500352137E-2</v>
      </c>
      <c r="J178" s="199">
        <f t="shared" si="19"/>
        <v>1.6238422189138176E-2</v>
      </c>
      <c r="K178" s="199">
        <f t="shared" si="19"/>
        <v>2.0514509434034413E-2</v>
      </c>
      <c r="L178" s="199">
        <f t="shared" si="19"/>
        <v>1.853454132909739E-2</v>
      </c>
      <c r="M178" s="199">
        <f t="shared" si="19"/>
        <v>5.0834155481742978E-4</v>
      </c>
      <c r="N178" s="199">
        <f t="shared" si="19"/>
        <v>1.6213587112800992E-2</v>
      </c>
      <c r="O178" s="199">
        <f t="shared" si="19"/>
        <v>1.8542790402470701E-3</v>
      </c>
      <c r="P178" s="199">
        <f t="shared" si="19"/>
        <v>8.294996607611213E-2</v>
      </c>
      <c r="Q178" s="199">
        <f t="shared" si="19"/>
        <v>3.0864035437896845E-2</v>
      </c>
    </row>
    <row r="179" spans="1:17" x14ac:dyDescent="0.25">
      <c r="A179" s="142" t="s">
        <v>161</v>
      </c>
      <c r="B179" s="199">
        <f t="shared" ref="B179:Q179" si="20">IF(B$56=0,0,B$56/B$33)</f>
        <v>9.1415613841744847E-2</v>
      </c>
      <c r="C179" s="199">
        <f t="shared" si="20"/>
        <v>8.965520313712895E-2</v>
      </c>
      <c r="D179" s="199">
        <f t="shared" si="20"/>
        <v>9.044632458286854E-2</v>
      </c>
      <c r="E179" s="199">
        <f t="shared" si="20"/>
        <v>9.3609019335275545E-2</v>
      </c>
      <c r="F179" s="199">
        <f t="shared" si="20"/>
        <v>9.057169878721065E-2</v>
      </c>
      <c r="G179" s="199">
        <f t="shared" si="20"/>
        <v>8.9561927812429665E-2</v>
      </c>
      <c r="H179" s="199">
        <f t="shared" si="20"/>
        <v>9.2407867470606947E-2</v>
      </c>
      <c r="I179" s="199">
        <f t="shared" si="20"/>
        <v>8.7673750322664806E-2</v>
      </c>
      <c r="J179" s="199">
        <f t="shared" si="20"/>
        <v>8.9321534617660181E-2</v>
      </c>
      <c r="K179" s="199">
        <f t="shared" si="20"/>
        <v>0.10483565285165883</v>
      </c>
      <c r="L179" s="199">
        <f t="shared" si="20"/>
        <v>9.8528699016449978E-2</v>
      </c>
      <c r="M179" s="199">
        <f t="shared" si="20"/>
        <v>9.1495036894860229E-2</v>
      </c>
      <c r="N179" s="199">
        <f t="shared" si="20"/>
        <v>5.5119932235433315E-2</v>
      </c>
      <c r="O179" s="199">
        <f t="shared" si="20"/>
        <v>6.5107280418395447E-2</v>
      </c>
      <c r="P179" s="199">
        <f t="shared" si="20"/>
        <v>0.40746977584247779</v>
      </c>
      <c r="Q179" s="199">
        <f t="shared" si="20"/>
        <v>0.13792864303298577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0.83860562768594382</v>
      </c>
      <c r="C181" s="209">
        <f t="shared" si="22"/>
        <v>0.85741182576620789</v>
      </c>
      <c r="D181" s="209">
        <f t="shared" si="22"/>
        <v>0.85798540543088531</v>
      </c>
      <c r="E181" s="209">
        <f t="shared" si="22"/>
        <v>0.86023997903125105</v>
      </c>
      <c r="F181" s="209">
        <f t="shared" si="22"/>
        <v>0.84884872437458259</v>
      </c>
      <c r="G181" s="209">
        <f t="shared" si="22"/>
        <v>0.85431258149501554</v>
      </c>
      <c r="H181" s="209">
        <f t="shared" si="22"/>
        <v>0.84526638087671135</v>
      </c>
      <c r="I181" s="209">
        <f t="shared" si="22"/>
        <v>0.83504409027496607</v>
      </c>
      <c r="J181" s="209">
        <f t="shared" si="22"/>
        <v>0.84705294732214964</v>
      </c>
      <c r="K181" s="209">
        <f t="shared" si="22"/>
        <v>0.78180529041789681</v>
      </c>
      <c r="L181" s="209">
        <f t="shared" si="22"/>
        <v>0.81622805922748054</v>
      </c>
      <c r="M181" s="209">
        <f t="shared" si="22"/>
        <v>0.87070864934428982</v>
      </c>
      <c r="N181" s="209">
        <f t="shared" si="22"/>
        <v>0.86969070716141827</v>
      </c>
      <c r="O181" s="209">
        <f t="shared" si="22"/>
        <v>0.90591906809410572</v>
      </c>
      <c r="P181" s="209">
        <f t="shared" si="22"/>
        <v>0.21859207362306865</v>
      </c>
      <c r="Q181" s="209">
        <f t="shared" si="22"/>
        <v>0.71090810010056704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1</v>
      </c>
      <c r="E183" s="77">
        <f t="shared" si="23"/>
        <v>0.99999999999999978</v>
      </c>
      <c r="F183" s="77">
        <f t="shared" si="23"/>
        <v>1</v>
      </c>
      <c r="G183" s="77">
        <f t="shared" si="23"/>
        <v>1</v>
      </c>
      <c r="H183" s="77">
        <f t="shared" si="23"/>
        <v>1</v>
      </c>
      <c r="I183" s="77">
        <f t="shared" si="23"/>
        <v>0</v>
      </c>
      <c r="J183" s="77">
        <f t="shared" si="23"/>
        <v>0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1.5068510093786732E-3</v>
      </c>
      <c r="C188" s="201">
        <f t="shared" si="28"/>
        <v>9.0915751387170079E-4</v>
      </c>
      <c r="D188" s="201">
        <f t="shared" si="28"/>
        <v>9.2030918978149869E-4</v>
      </c>
      <c r="E188" s="201">
        <f t="shared" si="28"/>
        <v>9.6382939280582772E-4</v>
      </c>
      <c r="F188" s="201">
        <f t="shared" si="28"/>
        <v>8.5829280881098387E-4</v>
      </c>
      <c r="G188" s="201">
        <f t="shared" si="28"/>
        <v>8.7938754715642035E-4</v>
      </c>
      <c r="H188" s="201">
        <f t="shared" si="28"/>
        <v>8.5550563719810591E-4</v>
      </c>
      <c r="I188" s="201">
        <f t="shared" si="28"/>
        <v>0</v>
      </c>
      <c r="J188" s="201">
        <f t="shared" si="28"/>
        <v>0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0.19517592585185606</v>
      </c>
      <c r="C189" s="200">
        <f t="shared" si="29"/>
        <v>0.21662438756886379</v>
      </c>
      <c r="D189" s="200">
        <f t="shared" si="29"/>
        <v>0.21928149035629921</v>
      </c>
      <c r="E189" s="200">
        <f t="shared" si="29"/>
        <v>0.2296510216896214</v>
      </c>
      <c r="F189" s="200">
        <f t="shared" si="29"/>
        <v>0.20450488636634326</v>
      </c>
      <c r="G189" s="200">
        <f t="shared" si="29"/>
        <v>0.20953111637080693</v>
      </c>
      <c r="H189" s="200">
        <f t="shared" si="29"/>
        <v>0.20384078874356959</v>
      </c>
      <c r="I189" s="200">
        <f t="shared" si="29"/>
        <v>0</v>
      </c>
      <c r="J189" s="200">
        <f t="shared" si="29"/>
        <v>0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0.19517592585185606</v>
      </c>
      <c r="C190" s="199">
        <f t="shared" si="30"/>
        <v>0.21662438756886379</v>
      </c>
      <c r="D190" s="199">
        <f t="shared" si="30"/>
        <v>0.21928149035629921</v>
      </c>
      <c r="E190" s="199">
        <f t="shared" si="30"/>
        <v>0.2296510216896214</v>
      </c>
      <c r="F190" s="199">
        <f t="shared" si="30"/>
        <v>0.20450488636634326</v>
      </c>
      <c r="G190" s="199">
        <f t="shared" si="30"/>
        <v>0.20953111637080693</v>
      </c>
      <c r="H190" s="199">
        <f t="shared" si="30"/>
        <v>0.20384078874356959</v>
      </c>
      <c r="I190" s="199">
        <f t="shared" si="30"/>
        <v>0</v>
      </c>
      <c r="J190" s="199">
        <f t="shared" si="30"/>
        <v>0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0.30653477753568481</v>
      </c>
      <c r="C192" s="200">
        <f t="shared" si="32"/>
        <v>0.23969450748165921</v>
      </c>
      <c r="D192" s="200">
        <f t="shared" si="32"/>
        <v>0.24207842514210132</v>
      </c>
      <c r="E192" s="200">
        <f t="shared" si="32"/>
        <v>0.25352599333654191</v>
      </c>
      <c r="F192" s="200">
        <f t="shared" si="32"/>
        <v>0.2737221552604322</v>
      </c>
      <c r="G192" s="200">
        <f t="shared" si="32"/>
        <v>0.25694770786713028</v>
      </c>
      <c r="H192" s="200">
        <f t="shared" si="32"/>
        <v>0.27551927198763587</v>
      </c>
      <c r="I192" s="200">
        <f t="shared" si="32"/>
        <v>0</v>
      </c>
      <c r="J192" s="200">
        <f t="shared" si="32"/>
        <v>0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0.30653477753568481</v>
      </c>
      <c r="C193" s="199">
        <f t="shared" si="33"/>
        <v>0.23969450748165921</v>
      </c>
      <c r="D193" s="199">
        <f t="shared" si="33"/>
        <v>0.24207842514210132</v>
      </c>
      <c r="E193" s="199">
        <f t="shared" si="33"/>
        <v>0.25352599333654191</v>
      </c>
      <c r="F193" s="199">
        <f t="shared" si="33"/>
        <v>0.2737221552604322</v>
      </c>
      <c r="G193" s="199">
        <f t="shared" si="33"/>
        <v>0.25694770786713028</v>
      </c>
      <c r="H193" s="199">
        <f t="shared" si="33"/>
        <v>0.27551927198763587</v>
      </c>
      <c r="I193" s="199">
        <f t="shared" si="33"/>
        <v>0</v>
      </c>
      <c r="J193" s="199">
        <f t="shared" si="33"/>
        <v>0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0.49678244560308055</v>
      </c>
      <c r="C195" s="200">
        <f t="shared" si="35"/>
        <v>0.54277194743560531</v>
      </c>
      <c r="D195" s="200">
        <f t="shared" si="35"/>
        <v>0.53771977531181792</v>
      </c>
      <c r="E195" s="200">
        <f t="shared" si="35"/>
        <v>0.51585915558103068</v>
      </c>
      <c r="F195" s="200">
        <f t="shared" si="35"/>
        <v>0.52091466556441346</v>
      </c>
      <c r="G195" s="200">
        <f t="shared" si="35"/>
        <v>0.53264178821490638</v>
      </c>
      <c r="H195" s="200">
        <f t="shared" si="35"/>
        <v>0.51978443363159643</v>
      </c>
      <c r="I195" s="200">
        <f t="shared" si="35"/>
        <v>0</v>
      </c>
      <c r="J195" s="200">
        <f t="shared" si="35"/>
        <v>0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0.11815167347132753</v>
      </c>
      <c r="C196" s="199">
        <f t="shared" si="36"/>
        <v>0.12614220790480724</v>
      </c>
      <c r="D196" s="199">
        <f t="shared" si="36"/>
        <v>0.11491019269899877</v>
      </c>
      <c r="E196" s="199">
        <f t="shared" si="36"/>
        <v>6.7272977667797523E-2</v>
      </c>
      <c r="F196" s="199">
        <f t="shared" si="36"/>
        <v>0.1214474014316021</v>
      </c>
      <c r="G196" s="199">
        <f t="shared" si="36"/>
        <v>0.12335659559901402</v>
      </c>
      <c r="H196" s="199">
        <f t="shared" si="36"/>
        <v>0.12161437694062234</v>
      </c>
      <c r="I196" s="199">
        <f t="shared" si="36"/>
        <v>0</v>
      </c>
      <c r="J196" s="199">
        <f t="shared" si="36"/>
        <v>0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0.378630772131753</v>
      </c>
      <c r="C197" s="199">
        <f t="shared" si="37"/>
        <v>0.41662973953079802</v>
      </c>
      <c r="D197" s="199">
        <f t="shared" si="37"/>
        <v>0.42280958261281915</v>
      </c>
      <c r="E197" s="199">
        <f t="shared" si="37"/>
        <v>0.44858617791323324</v>
      </c>
      <c r="F197" s="199">
        <f t="shared" si="37"/>
        <v>0.39946726413281142</v>
      </c>
      <c r="G197" s="199">
        <f t="shared" si="37"/>
        <v>0.40928519261589236</v>
      </c>
      <c r="H197" s="199">
        <f t="shared" si="37"/>
        <v>0.39817005669097405</v>
      </c>
      <c r="I197" s="199">
        <f t="shared" si="37"/>
        <v>0</v>
      </c>
      <c r="J197" s="199">
        <f t="shared" si="37"/>
        <v>0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</v>
      </c>
      <c r="C200" s="77">
        <f t="shared" si="39"/>
        <v>1</v>
      </c>
      <c r="D200" s="77">
        <f t="shared" si="39"/>
        <v>1.0000000000000002</v>
      </c>
      <c r="E200" s="77">
        <f t="shared" si="39"/>
        <v>1.0000000000000002</v>
      </c>
      <c r="F200" s="77">
        <f t="shared" si="39"/>
        <v>0.99999999999999978</v>
      </c>
      <c r="G200" s="77">
        <f t="shared" si="39"/>
        <v>1</v>
      </c>
      <c r="H200" s="77">
        <f t="shared" si="39"/>
        <v>1</v>
      </c>
      <c r="I200" s="77">
        <f t="shared" si="39"/>
        <v>1</v>
      </c>
      <c r="J200" s="77">
        <f t="shared" si="39"/>
        <v>0.99999999999999989</v>
      </c>
      <c r="K200" s="77">
        <f t="shared" si="39"/>
        <v>1</v>
      </c>
      <c r="L200" s="77">
        <f t="shared" si="39"/>
        <v>1.0000000000000002</v>
      </c>
      <c r="M200" s="77">
        <f t="shared" si="39"/>
        <v>1</v>
      </c>
      <c r="N200" s="77">
        <f t="shared" si="39"/>
        <v>1</v>
      </c>
      <c r="O200" s="77">
        <f t="shared" si="39"/>
        <v>0.99999999999999989</v>
      </c>
      <c r="P200" s="77">
        <f t="shared" si="39"/>
        <v>1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1.7037130849951714E-3</v>
      </c>
      <c r="C205" s="201">
        <f t="shared" si="44"/>
        <v>1.0047964656150956E-3</v>
      </c>
      <c r="D205" s="201">
        <f t="shared" si="44"/>
        <v>1.0172020272514112E-3</v>
      </c>
      <c r="E205" s="201">
        <f t="shared" si="44"/>
        <v>1.0666068627717329E-3</v>
      </c>
      <c r="F205" s="201">
        <f t="shared" si="44"/>
        <v>9.6100688964835122E-4</v>
      </c>
      <c r="G205" s="201">
        <f t="shared" si="44"/>
        <v>9.7933616137175074E-4</v>
      </c>
      <c r="H205" s="201">
        <f t="shared" si="44"/>
        <v>9.5847411176336566E-4</v>
      </c>
      <c r="I205" s="201">
        <f t="shared" si="44"/>
        <v>8.7798739683485967E-4</v>
      </c>
      <c r="J205" s="201">
        <f t="shared" si="44"/>
        <v>9.4262913092168262E-4</v>
      </c>
      <c r="K205" s="201">
        <f t="shared" si="44"/>
        <v>8.1216903035871701E-4</v>
      </c>
      <c r="L205" s="201">
        <f t="shared" si="44"/>
        <v>8.8414770550970367E-4</v>
      </c>
      <c r="M205" s="201">
        <f t="shared" si="44"/>
        <v>1.201775294466554E-3</v>
      </c>
      <c r="N205" s="201">
        <f t="shared" si="44"/>
        <v>9.6267911238973665E-4</v>
      </c>
      <c r="O205" s="201">
        <f t="shared" si="44"/>
        <v>2.1381241980429374E-3</v>
      </c>
      <c r="P205" s="201">
        <f t="shared" si="44"/>
        <v>8.8976182753406578E-4</v>
      </c>
      <c r="Q205" s="201">
        <f t="shared" si="44"/>
        <v>8.7620284771790246E-4</v>
      </c>
    </row>
    <row r="206" spans="1:17" x14ac:dyDescent="0.25">
      <c r="A206" s="127" t="s">
        <v>146</v>
      </c>
      <c r="B206" s="200">
        <f t="shared" ref="B206:Q206" si="45">IF(B$122=0,0,B$122/B$112)</f>
        <v>0.34845983432130179</v>
      </c>
      <c r="C206" s="200">
        <f t="shared" si="45"/>
        <v>0.37804774015264353</v>
      </c>
      <c r="D206" s="200">
        <f t="shared" si="45"/>
        <v>0.38271524715771893</v>
      </c>
      <c r="E206" s="200">
        <f t="shared" si="45"/>
        <v>0.40130347577936037</v>
      </c>
      <c r="F206" s="200">
        <f t="shared" si="45"/>
        <v>0.3615722142098487</v>
      </c>
      <c r="G206" s="200">
        <f t="shared" si="45"/>
        <v>0.36846847627963308</v>
      </c>
      <c r="H206" s="200">
        <f t="shared" si="45"/>
        <v>0.36061927399907556</v>
      </c>
      <c r="I206" s="200">
        <f t="shared" si="45"/>
        <v>0.33033670262039838</v>
      </c>
      <c r="J206" s="200">
        <f t="shared" si="45"/>
        <v>0.35465770923949685</v>
      </c>
      <c r="K206" s="200">
        <f t="shared" si="45"/>
        <v>0.30557299617999772</v>
      </c>
      <c r="L206" s="200">
        <f t="shared" si="45"/>
        <v>0.3326544762719425</v>
      </c>
      <c r="M206" s="200">
        <f t="shared" si="45"/>
        <v>0.45215966595407681</v>
      </c>
      <c r="N206" s="200">
        <f t="shared" si="45"/>
        <v>0.3622013764830514</v>
      </c>
      <c r="O206" s="200">
        <f t="shared" si="45"/>
        <v>0.43186226247222997</v>
      </c>
      <c r="P206" s="200">
        <f t="shared" si="45"/>
        <v>0.3347667509632673</v>
      </c>
      <c r="Q206" s="200">
        <f t="shared" si="45"/>
        <v>0.32966527832309628</v>
      </c>
    </row>
    <row r="207" spans="1:17" x14ac:dyDescent="0.25">
      <c r="A207" s="142" t="s">
        <v>159</v>
      </c>
      <c r="B207" s="199">
        <f t="shared" ref="B207:Q207" si="46">IF(B$123=0,0,B$123/B$112)</f>
        <v>0.34845983432130179</v>
      </c>
      <c r="C207" s="199">
        <f t="shared" si="46"/>
        <v>0.37804774015264353</v>
      </c>
      <c r="D207" s="199">
        <f t="shared" si="46"/>
        <v>0.38271524715771893</v>
      </c>
      <c r="E207" s="199">
        <f t="shared" si="46"/>
        <v>0.40130347577936037</v>
      </c>
      <c r="F207" s="199">
        <f t="shared" si="46"/>
        <v>0.3615722142098487</v>
      </c>
      <c r="G207" s="199">
        <f t="shared" si="46"/>
        <v>0.36846847627963308</v>
      </c>
      <c r="H207" s="199">
        <f t="shared" si="46"/>
        <v>0.36061927399907556</v>
      </c>
      <c r="I207" s="199">
        <f t="shared" si="46"/>
        <v>0.33033670262039838</v>
      </c>
      <c r="J207" s="199">
        <f t="shared" si="46"/>
        <v>0.35465770923949685</v>
      </c>
      <c r="K207" s="199">
        <f t="shared" si="46"/>
        <v>0.30557299617999772</v>
      </c>
      <c r="L207" s="199">
        <f t="shared" si="46"/>
        <v>0.3326544762719425</v>
      </c>
      <c r="M207" s="199">
        <f t="shared" si="46"/>
        <v>0.45215966595407681</v>
      </c>
      <c r="N207" s="199">
        <f t="shared" si="46"/>
        <v>0.3622013764830514</v>
      </c>
      <c r="O207" s="199">
        <f t="shared" si="46"/>
        <v>0.43186226247222997</v>
      </c>
      <c r="P207" s="199">
        <f t="shared" si="46"/>
        <v>0.3347667509632673</v>
      </c>
      <c r="Q207" s="199">
        <f t="shared" si="46"/>
        <v>0.32966527832309628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0.238269298206259</v>
      </c>
      <c r="C209" s="200">
        <f t="shared" si="48"/>
        <v>0.182120668136763</v>
      </c>
      <c r="D209" s="200">
        <f t="shared" si="48"/>
        <v>0.18394658512026421</v>
      </c>
      <c r="E209" s="200">
        <f t="shared" si="48"/>
        <v>0.19288075015230599</v>
      </c>
      <c r="F209" s="200">
        <f t="shared" si="48"/>
        <v>0.21069933476718122</v>
      </c>
      <c r="G209" s="200">
        <f t="shared" si="48"/>
        <v>0.19672448336337786</v>
      </c>
      <c r="H209" s="200">
        <f t="shared" si="48"/>
        <v>0.212212850944311</v>
      </c>
      <c r="I209" s="200">
        <f t="shared" si="48"/>
        <v>0.27340879929563816</v>
      </c>
      <c r="J209" s="200">
        <f t="shared" si="48"/>
        <v>0.22414075212195958</v>
      </c>
      <c r="K209" s="200">
        <f t="shared" si="48"/>
        <v>0.3235018325866269</v>
      </c>
      <c r="L209" s="200">
        <f t="shared" si="48"/>
        <v>0.26860181852963261</v>
      </c>
      <c r="M209" s="200">
        <f t="shared" si="48"/>
        <v>0.15738596494654505</v>
      </c>
      <c r="N209" s="200">
        <f t="shared" si="48"/>
        <v>0.30413423596438866</v>
      </c>
      <c r="O209" s="200">
        <f t="shared" si="48"/>
        <v>0.1581994334602162</v>
      </c>
      <c r="P209" s="200">
        <f t="shared" si="48"/>
        <v>0.27243889215278794</v>
      </c>
      <c r="Q209" s="200">
        <f t="shared" si="48"/>
        <v>0.30243336216614974</v>
      </c>
    </row>
    <row r="210" spans="1:17" x14ac:dyDescent="0.25">
      <c r="A210" s="142" t="s">
        <v>157</v>
      </c>
      <c r="B210" s="199">
        <f t="shared" ref="B210:Q210" si="49">IF(B$131=0,0,B$131/B$112)</f>
        <v>0.238269298206259</v>
      </c>
      <c r="C210" s="199">
        <f t="shared" si="49"/>
        <v>0.182120668136763</v>
      </c>
      <c r="D210" s="199">
        <f t="shared" si="49"/>
        <v>0.18394658512026421</v>
      </c>
      <c r="E210" s="199">
        <f t="shared" si="49"/>
        <v>0.19288075015230599</v>
      </c>
      <c r="F210" s="199">
        <f t="shared" si="49"/>
        <v>0.21069933476718122</v>
      </c>
      <c r="G210" s="199">
        <f t="shared" si="49"/>
        <v>0.19672448336337786</v>
      </c>
      <c r="H210" s="199">
        <f t="shared" si="49"/>
        <v>0.212212850944311</v>
      </c>
      <c r="I210" s="199">
        <f t="shared" si="49"/>
        <v>0.27340879929563816</v>
      </c>
      <c r="J210" s="199">
        <f t="shared" si="49"/>
        <v>0.22414075212195958</v>
      </c>
      <c r="K210" s="199">
        <f t="shared" si="49"/>
        <v>0.3235018325866269</v>
      </c>
      <c r="L210" s="199">
        <f t="shared" si="49"/>
        <v>0.26860181852963261</v>
      </c>
      <c r="M210" s="199">
        <f t="shared" si="49"/>
        <v>0.15738596494654505</v>
      </c>
      <c r="N210" s="199">
        <f t="shared" si="49"/>
        <v>0.30413423596438866</v>
      </c>
      <c r="O210" s="199">
        <f t="shared" si="49"/>
        <v>0.1581994334602162</v>
      </c>
      <c r="P210" s="199">
        <f t="shared" si="49"/>
        <v>0.27243889215278794</v>
      </c>
      <c r="Q210" s="199">
        <f t="shared" si="49"/>
        <v>0.30243336216614974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0.41156715438744412</v>
      </c>
      <c r="C212" s="200">
        <f t="shared" si="51"/>
        <v>0.43882679524497831</v>
      </c>
      <c r="D212" s="200">
        <f t="shared" si="51"/>
        <v>0.43232096569476552</v>
      </c>
      <c r="E212" s="200">
        <f t="shared" si="51"/>
        <v>0.40474916720556209</v>
      </c>
      <c r="F212" s="200">
        <f t="shared" si="51"/>
        <v>0.42676744413332157</v>
      </c>
      <c r="G212" s="200">
        <f t="shared" si="51"/>
        <v>0.43382770419561745</v>
      </c>
      <c r="H212" s="200">
        <f t="shared" si="51"/>
        <v>0.42620940094484999</v>
      </c>
      <c r="I212" s="200">
        <f t="shared" si="51"/>
        <v>0.39537651068712859</v>
      </c>
      <c r="J212" s="200">
        <f t="shared" si="51"/>
        <v>0.42025890950762185</v>
      </c>
      <c r="K212" s="200">
        <f t="shared" si="51"/>
        <v>0.37011300220301668</v>
      </c>
      <c r="L212" s="200">
        <f t="shared" si="51"/>
        <v>0.39785955749291535</v>
      </c>
      <c r="M212" s="200">
        <f t="shared" si="51"/>
        <v>0.38925259380491162</v>
      </c>
      <c r="N212" s="200">
        <f t="shared" si="51"/>
        <v>0.33270170844017027</v>
      </c>
      <c r="O212" s="200">
        <f t="shared" si="51"/>
        <v>0.40780017986951084</v>
      </c>
      <c r="P212" s="200">
        <f t="shared" si="51"/>
        <v>0.39190459505641068</v>
      </c>
      <c r="Q212" s="200">
        <f t="shared" si="51"/>
        <v>0.36702515666303609</v>
      </c>
    </row>
    <row r="213" spans="1:17" x14ac:dyDescent="0.25">
      <c r="A213" s="142" t="s">
        <v>155</v>
      </c>
      <c r="B213" s="199">
        <f t="shared" ref="B213:Q213" si="52">IF(B$138=0,0,B$138/B$112)</f>
        <v>0.12037589336558673</v>
      </c>
      <c r="C213" s="199">
        <f t="shared" si="52"/>
        <v>0.1256240802552113</v>
      </c>
      <c r="D213" s="199">
        <f t="shared" si="52"/>
        <v>0.1144472895362256</v>
      </c>
      <c r="E213" s="199">
        <f t="shared" si="52"/>
        <v>6.7083908643138707E-2</v>
      </c>
      <c r="F213" s="199">
        <f t="shared" si="52"/>
        <v>0.12253291199265641</v>
      </c>
      <c r="G213" s="199">
        <f t="shared" si="52"/>
        <v>0.12379051083856071</v>
      </c>
      <c r="H213" s="199">
        <f t="shared" si="52"/>
        <v>0.12277669291507835</v>
      </c>
      <c r="I213" s="199">
        <f t="shared" si="52"/>
        <v>0.11742420068943893</v>
      </c>
      <c r="J213" s="199">
        <f t="shared" si="52"/>
        <v>0.12184238854692647</v>
      </c>
      <c r="K213" s="199">
        <f t="shared" si="52"/>
        <v>0.11299740019028157</v>
      </c>
      <c r="L213" s="199">
        <f t="shared" si="52"/>
        <v>0.11816540926651009</v>
      </c>
      <c r="M213" s="199">
        <f t="shared" si="52"/>
        <v>1.1579306909402995E-2</v>
      </c>
      <c r="N213" s="199">
        <f t="shared" si="52"/>
        <v>0.13235503344169511</v>
      </c>
      <c r="O213" s="199">
        <f t="shared" si="52"/>
        <v>5.1436718336242471E-2</v>
      </c>
      <c r="P213" s="199">
        <f t="shared" si="52"/>
        <v>0.12296148971140672</v>
      </c>
      <c r="Q213" s="199">
        <f t="shared" si="52"/>
        <v>0.12275826467359655</v>
      </c>
    </row>
    <row r="214" spans="1:17" x14ac:dyDescent="0.25">
      <c r="A214" s="142" t="s">
        <v>154</v>
      </c>
      <c r="B214" s="199">
        <f t="shared" ref="B214:Q214" si="53">IF(B$142=0,0,B$142/B$112)</f>
        <v>0.29119126102185744</v>
      </c>
      <c r="C214" s="199">
        <f t="shared" si="53"/>
        <v>0.31320271498976698</v>
      </c>
      <c r="D214" s="199">
        <f t="shared" si="53"/>
        <v>0.31787367615853995</v>
      </c>
      <c r="E214" s="199">
        <f t="shared" si="53"/>
        <v>0.33766525856242335</v>
      </c>
      <c r="F214" s="199">
        <f t="shared" si="53"/>
        <v>0.3042345321406652</v>
      </c>
      <c r="G214" s="199">
        <f t="shared" si="53"/>
        <v>0.31003719335705671</v>
      </c>
      <c r="H214" s="199">
        <f t="shared" si="53"/>
        <v>0.30343270802977168</v>
      </c>
      <c r="I214" s="199">
        <f t="shared" si="53"/>
        <v>0.27795230999768966</v>
      </c>
      <c r="J214" s="199">
        <f t="shared" si="53"/>
        <v>0.29841652096069538</v>
      </c>
      <c r="K214" s="199">
        <f t="shared" si="53"/>
        <v>0.25711560201273509</v>
      </c>
      <c r="L214" s="199">
        <f t="shared" si="53"/>
        <v>0.2796941482264052</v>
      </c>
      <c r="M214" s="199">
        <f t="shared" si="53"/>
        <v>0.37767328689550866</v>
      </c>
      <c r="N214" s="199">
        <f t="shared" si="53"/>
        <v>0.20034667499847522</v>
      </c>
      <c r="O214" s="199">
        <f t="shared" si="53"/>
        <v>0.35636346153326837</v>
      </c>
      <c r="P214" s="199">
        <f t="shared" si="53"/>
        <v>0.26894310534500393</v>
      </c>
      <c r="Q214" s="199">
        <f t="shared" si="53"/>
        <v>0.24426689198943952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0.21042746058296749</v>
      </c>
      <c r="C229" s="133">
        <f>IF(C$33=0,0,(C$33-C$68)/NFM_fec!C$33)</f>
        <v>0.18383083454302721</v>
      </c>
      <c r="D229" s="133">
        <f>IF(D$33=0,0,(D$33-D$68)/NFM_fec!D$33)</f>
        <v>0.18195011424088031</v>
      </c>
      <c r="E229" s="133">
        <f>IF(E$33=0,0,(E$33-E$68)/NFM_fec!E$33)</f>
        <v>0.17527105376261709</v>
      </c>
      <c r="F229" s="133">
        <f>IF(F$33=0,0,(F$33-F$68)/NFM_fec!F$33)</f>
        <v>0.19591344401385866</v>
      </c>
      <c r="G229" s="133">
        <f>IF(G$33=0,0,(G$33-G$68)/NFM_fec!G$33)</f>
        <v>0.19096050341007326</v>
      </c>
      <c r="H229" s="133">
        <f>IF(H$33=0,0,(H$33-H$68)/NFM_fec!H$33)</f>
        <v>0.19657155429860992</v>
      </c>
      <c r="I229" s="133">
        <f>IF(I$33=0,0,(I$33-I$68)/NFM_fec!I$33)</f>
        <v>0.22087330568602864</v>
      </c>
      <c r="J229" s="133">
        <f>IF(J$33=0,0,(J$33-J$68)/NFM_fec!J$33)</f>
        <v>0.20101565092345289</v>
      </c>
      <c r="K229" s="133">
        <f>IF(K$33=0,0,(K$33-K$68)/NFM_fec!K$33)</f>
        <v>0.2443318866038795</v>
      </c>
      <c r="L229" s="133">
        <f>IF(L$33=0,0,(L$33-L$68)/NFM_fec!L$33)</f>
        <v>0.21879527535104479</v>
      </c>
      <c r="M229" s="133">
        <f>IF(M$33=0,0,(M$33-M$68)/NFM_fec!M$33)</f>
        <v>0.16467507208017101</v>
      </c>
      <c r="N229" s="133">
        <f>IF(N$33=0,0,(N$33-N$68)/NFM_fec!N$33)</f>
        <v>0.18244427228159429</v>
      </c>
      <c r="O229" s="133">
        <f>IF(O$33=0,0,(O$33-O$68)/NFM_fec!O$33)</f>
        <v>0.16795186255897396</v>
      </c>
      <c r="P229" s="133">
        <f>IF(P$33=0,0,(P$33-P$68)/NFM_fec!P$33)</f>
        <v>0.21494729667256643</v>
      </c>
      <c r="Q229" s="133">
        <f>IF(Q$33=0,0,(Q$33-Q$68)/NFM_fec!Q$33)</f>
        <v>0.21667277034428514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1.3251221999999998</v>
      </c>
      <c r="C234" s="128">
        <f>IF(C$38=0,0,C$38/NFM_fec!C$38)</f>
        <v>0.7046384400000002</v>
      </c>
      <c r="D234" s="128">
        <f>IF(D$38=0,0,D$38/NFM_fec!D$38)</f>
        <v>0.70463844000000009</v>
      </c>
      <c r="E234" s="128">
        <f>IF(E$38=0,0,E$38/NFM_fec!E$38)</f>
        <v>0.70463844000000009</v>
      </c>
      <c r="F234" s="128">
        <f>IF(F$38=0,0,F$38/NFM_fec!F$38)</f>
        <v>0.70463843999999998</v>
      </c>
      <c r="G234" s="128">
        <f>IF(G$38=0,0,G$38/NFM_fec!G$38)</f>
        <v>0.70463843999999998</v>
      </c>
      <c r="H234" s="128">
        <f>IF(H$38=0,0,H$38/NFM_fec!H$38)</f>
        <v>0.70463843999999998</v>
      </c>
      <c r="I234" s="128">
        <f>IF(I$38=0,0,I$38/NFM_fec!I$38)</f>
        <v>0.70463844000000009</v>
      </c>
      <c r="J234" s="128">
        <f>IF(J$38=0,0,J$38/NFM_fec!J$38)</f>
        <v>0.7046384400000002</v>
      </c>
      <c r="K234" s="128">
        <f>IF(K$38=0,0,K$38/NFM_fec!K$38)</f>
        <v>0.70463843999999998</v>
      </c>
      <c r="L234" s="128">
        <f>IF(L$38=0,0,L$38/NFM_fec!L$38)</f>
        <v>0.70463843999999998</v>
      </c>
      <c r="M234" s="128">
        <f>IF(M$38=0,0,M$38/NFM_fec!M$38)</f>
        <v>0.70463844000000009</v>
      </c>
      <c r="N234" s="128">
        <f>IF(N$38=0,0,N$38/NFM_fec!N$38)</f>
        <v>0.70463843999999998</v>
      </c>
      <c r="O234" s="128">
        <f>IF(O$38=0,0,O$38/NFM_fec!O$38)</f>
        <v>1.3251221999999998</v>
      </c>
      <c r="P234" s="128">
        <f>IF(P$38=0,0,P$38/NFM_fec!P$38)</f>
        <v>0.70463844000000009</v>
      </c>
      <c r="Q234" s="128">
        <f>IF(Q$38=0,0,Q$38/NFM_fec!Q$38)</f>
        <v>0.70463844000000009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0.68320617787907612</v>
      </c>
      <c r="C236" s="126">
        <f>IF(C$44=0,0,C$44/NFM_fec!C$44)</f>
        <v>0.47083820552461131</v>
      </c>
      <c r="D236" s="126">
        <f>IF(D$44=0,0,D$44/NFM_fec!D$44)</f>
        <v>0.46975895999999989</v>
      </c>
      <c r="E236" s="126">
        <f>IF(E$44=0,0,E$44/NFM_fec!E$44)</f>
        <v>0.46975896</v>
      </c>
      <c r="F236" s="126">
        <f>IF(F$44=0,0,F$44/NFM_fec!F$44)</f>
        <v>0.56954392373983775</v>
      </c>
      <c r="G236" s="126">
        <f>IF(G$44=0,0,G$44/NFM_fec!G$44)</f>
        <v>0.52181574876130021</v>
      </c>
      <c r="H236" s="126">
        <f>IF(H$44=0,0,H$44/NFM_fec!H$44)</f>
        <v>0.57515096448593206</v>
      </c>
      <c r="I236" s="126">
        <f>IF(I$44=0,0,I$44/NFM_fec!I$44)</f>
        <v>0.80893712185018862</v>
      </c>
      <c r="J236" s="126">
        <f>IF(J$44=0,0,J$44/NFM_fec!J$44)</f>
        <v>0.61768993900552471</v>
      </c>
      <c r="K236" s="126">
        <f>IF(K$44=0,0,K$44/NFM_fec!K$44)</f>
        <v>1.0347153215615794</v>
      </c>
      <c r="L236" s="126">
        <f>IF(L$44=0,0,L$44/NFM_fec!L$44)</f>
        <v>0.78917748078210914</v>
      </c>
      <c r="M236" s="126">
        <f>IF(M$44=0,0,M$44/NFM_fec!M$44)</f>
        <v>0.46975895999999984</v>
      </c>
      <c r="N236" s="126">
        <f>IF(N$44=0,0,N$44/NFM_fec!N$44)</f>
        <v>0.82068089164959745</v>
      </c>
      <c r="O236" s="126">
        <f>IF(O$44=0,0,O$44/NFM_fec!O$44)</f>
        <v>0.47425121284828653</v>
      </c>
      <c r="P236" s="126">
        <f>IF(P$44=0,0,P$44/NFM_fec!P$44)</f>
        <v>0.79540056569032358</v>
      </c>
      <c r="Q236" s="126">
        <f>IF(Q$44=0,0,Q$44/NFM_fec!Q$44)</f>
        <v>0.89663481302753811</v>
      </c>
    </row>
    <row r="237" spans="1:17" x14ac:dyDescent="0.25">
      <c r="A237" s="72" t="s">
        <v>147</v>
      </c>
      <c r="B237" s="125">
        <f>IF(B$51=0,0,B$51/NFM_fec!B$51)</f>
        <v>2.2758312346950516</v>
      </c>
      <c r="C237" s="125">
        <f>IF(C$51=0,0,C$51/NFM_fec!C$51)</f>
        <v>2.1968643274572854</v>
      </c>
      <c r="D237" s="125">
        <f>IF(D$51=0,0,D$51/NFM_fec!D$51)</f>
        <v>2.1682753358658071</v>
      </c>
      <c r="E237" s="125">
        <f>IF(E$51=0,0,E$51/NFM_fec!E$51)</f>
        <v>2.0605680319068269</v>
      </c>
      <c r="F237" s="125">
        <f>IF(F$51=0,0,F$51/NFM_fec!F$51)</f>
        <v>2.2325982510582465</v>
      </c>
      <c r="G237" s="125">
        <f>IF(G$51=0,0,G$51/NFM_fec!G$51)</f>
        <v>2.2296634172489349</v>
      </c>
      <c r="H237" s="125">
        <f>IF(H$51=0,0,H$51/NFM_fec!H$51)</f>
        <v>2.2341725766127629</v>
      </c>
      <c r="I237" s="125">
        <f>IF(I$51=0,0,I$51/NFM_fec!I$51)</f>
        <v>2.2492068412444075</v>
      </c>
      <c r="J237" s="125">
        <f>IF(J$51=0,0,J$51/NFM_fec!J$51)</f>
        <v>2.237266620465213</v>
      </c>
      <c r="K237" s="125">
        <f>IF(K$51=0,0,K$51/NFM_fec!K$51)</f>
        <v>2.2635527082183056</v>
      </c>
      <c r="L237" s="125">
        <f>IF(L$51=0,0,L$51/NFM_fec!L$51)</f>
        <v>2.2475484281465072</v>
      </c>
      <c r="M237" s="125">
        <f>IF(M$51=0,0,M$51/NFM_fec!M$51)</f>
        <v>1.8896960022958935</v>
      </c>
      <c r="N237" s="125">
        <f>IF(N$51=0,0,N$51/NFM_fec!N$51)</f>
        <v>1.6105650698951601</v>
      </c>
      <c r="O237" s="125">
        <f>IF(O$51=0,0,O$51/NFM_fec!O$51)</f>
        <v>1.9276960272299273</v>
      </c>
      <c r="P237" s="125">
        <f>IF(P$51=0,0,P$51/NFM_fec!P$51)</f>
        <v>2.1754639895965036</v>
      </c>
      <c r="Q237" s="125">
        <f>IF(Q$51=0,0,Q$51/NFM_fec!Q$51)</f>
        <v>2.040101601770921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1.0327044204569757</v>
      </c>
      <c r="C239" s="133">
        <f>IF(C$70=0,0,C$70/NFM_fec!C$70)</f>
        <v>0.91015973497313252</v>
      </c>
      <c r="D239" s="133">
        <f>IF(D$70=0,0,D$70/NFM_fec!D$70)</f>
        <v>0.8991310431994719</v>
      </c>
      <c r="E239" s="133">
        <f>IF(E$70=0,0,E$70/NFM_fec!E$70)</f>
        <v>0.8585321925754994</v>
      </c>
      <c r="F239" s="133">
        <f>IF(F$70=0,0,F$70/NFM_fec!F$70)</f>
        <v>0.96409821144910623</v>
      </c>
      <c r="G239" s="133">
        <f>IF(G$70=0,0,G$70/NFM_fec!G$70)</f>
        <v>0.94097143466498545</v>
      </c>
      <c r="H239" s="133">
        <f>IF(H$70=0,0,H$70/NFM_fec!H$70)</f>
        <v>0.96723916932260212</v>
      </c>
      <c r="I239" s="133">
        <f>IF(I$70=0,0,I$70/NFM_fec!I$70)</f>
        <v>0</v>
      </c>
      <c r="J239" s="133">
        <f>IF(J$70=0,0,J$70/NFM_fec!J$70)</f>
        <v>0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</v>
      </c>
      <c r="C244" s="128">
        <f>IF(C$75=0,0,C$75/NFM_fec!C$75)</f>
        <v>0.70463844000000009</v>
      </c>
      <c r="D244" s="128">
        <f>IF(D$75=0,0,D$75/NFM_fec!D$75)</f>
        <v>0.70463844000000009</v>
      </c>
      <c r="E244" s="128">
        <f>IF(E$75=0,0,E$75/NFM_fec!E$75)</f>
        <v>0.70463844000000009</v>
      </c>
      <c r="F244" s="128">
        <f>IF(F$75=0,0,F$75/NFM_fec!F$75)</f>
        <v>0.70463843999999998</v>
      </c>
      <c r="G244" s="128">
        <f>IF(G$75=0,0,G$75/NFM_fec!G$75)</f>
        <v>0.70463844000000009</v>
      </c>
      <c r="H244" s="128">
        <f>IF(H$75=0,0,H$75/NFM_fec!H$75)</f>
        <v>0.70463844000000009</v>
      </c>
      <c r="I244" s="128">
        <f>IF(I$75=0,0,I$75/NFM_fec!I$75)</f>
        <v>0</v>
      </c>
      <c r="J244" s="128">
        <f>IF(J$75=0,0,J$75/NFM_fec!J$75)</f>
        <v>0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0.72035014703080025</v>
      </c>
      <c r="C245" s="126">
        <f>IF(C$80=0,0,C$80/NFM_fec!C$80)</f>
        <v>0.7046384400000002</v>
      </c>
      <c r="D245" s="126">
        <f>IF(D$80=0,0,D$80/NFM_fec!D$80)</f>
        <v>0.70463844000000009</v>
      </c>
      <c r="E245" s="126">
        <f>IF(E$80=0,0,E$80/NFM_fec!E$80)</f>
        <v>0.7046384400000002</v>
      </c>
      <c r="F245" s="126">
        <f>IF(F$80=0,0,F$80/NFM_fec!F$80)</f>
        <v>0.7046384400000002</v>
      </c>
      <c r="G245" s="126">
        <f>IF(G$80=0,0,G$80/NFM_fec!G$80)</f>
        <v>0.7046384400000002</v>
      </c>
      <c r="H245" s="126">
        <f>IF(H$80=0,0,H$80/NFM_fec!H$80)</f>
        <v>0.70463844000000031</v>
      </c>
      <c r="I245" s="126">
        <f>IF(I$80=0,0,I$80/NFM_fec!I$80)</f>
        <v>0</v>
      </c>
      <c r="J245" s="126">
        <f>IF(J$80=0,0,J$80/NFM_fec!J$80)</f>
        <v>0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0.68320617787907634</v>
      </c>
      <c r="C246" s="126">
        <f>IF(C$87=0,0,C$87/NFM_fec!C$87)</f>
        <v>0.47083820552461125</v>
      </c>
      <c r="D246" s="126">
        <f>IF(D$87=0,0,D$87/NFM_fec!D$87)</f>
        <v>0.46975895999999989</v>
      </c>
      <c r="E246" s="126">
        <f>IF(E$87=0,0,E$87/NFM_fec!E$87)</f>
        <v>0.46975896</v>
      </c>
      <c r="F246" s="126">
        <f>IF(F$87=0,0,F$87/NFM_fec!F$87)</f>
        <v>0.56954392373983775</v>
      </c>
      <c r="G246" s="126">
        <f>IF(G$87=0,0,G$87/NFM_fec!G$87)</f>
        <v>0.52181574876130021</v>
      </c>
      <c r="H246" s="126">
        <f>IF(H$87=0,0,H$87/NFM_fec!H$87)</f>
        <v>0.57515096448593195</v>
      </c>
      <c r="I246" s="126">
        <f>IF(I$87=0,0,I$87/NFM_fec!I$87)</f>
        <v>0</v>
      </c>
      <c r="J246" s="126">
        <f>IF(J$87=0,0,J$87/NFM_fec!J$87)</f>
        <v>0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2.222069202190021</v>
      </c>
      <c r="C247" s="125">
        <f>IF(C$94=0,0,C$94/NFM_fec!C$94)</f>
        <v>2.1396873304108337</v>
      </c>
      <c r="D247" s="125">
        <f>IF(D$94=0,0,D$94/NFM_fec!D$94)</f>
        <v>2.0940849893765408</v>
      </c>
      <c r="E247" s="125">
        <f>IF(E$94=0,0,E$94/NFM_fec!E$94)</f>
        <v>1.918240387164474</v>
      </c>
      <c r="F247" s="125">
        <f>IF(F$94=0,0,F$94/NFM_fec!F$94)</f>
        <v>2.1752198845467676</v>
      </c>
      <c r="G247" s="125">
        <f>IF(G$94=0,0,G$94/NFM_fec!G$94)</f>
        <v>2.1708358169048281</v>
      </c>
      <c r="H247" s="125">
        <f>IF(H$94=0,0,H$94/NFM_fec!H$94)</f>
        <v>2.1775716189787255</v>
      </c>
      <c r="I247" s="125">
        <f>IF(I$94=0,0,I$94/NFM_fec!I$94)</f>
        <v>0</v>
      </c>
      <c r="J247" s="125">
        <f>IF(J$94=0,0,J$94/NFM_fec!J$94)</f>
        <v>0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0.77411424359818015</v>
      </c>
      <c r="C249" s="133">
        <f>IF(C$112=0,0,(C$112-C$154)/NFM_fec!C$112)</f>
        <v>0.69796528147166859</v>
      </c>
      <c r="D249" s="133">
        <f>IF(D$112=0,0,(D$112-D$154)/NFM_fec!D$112)</f>
        <v>0.68945305765836973</v>
      </c>
      <c r="E249" s="133">
        <f>IF(E$112=0,0,(E$112-E$154)/NFM_fec!E$112)</f>
        <v>0.65751784694345017</v>
      </c>
      <c r="F249" s="133">
        <f>IF(F$112=0,0,(F$112-F$154)/NFM_fec!F$112)</f>
        <v>0.72976901154309104</v>
      </c>
      <c r="G249" s="133">
        <f>IF(G$112=0,0,(G$112-G$154)/NFM_fec!G$112)</f>
        <v>0.71611064270561853</v>
      </c>
      <c r="H249" s="133">
        <f>IF(H$112=0,0,(H$112-H$154)/NFM_fec!H$112)</f>
        <v>0.73169743380395291</v>
      </c>
      <c r="I249" s="133">
        <f>IF(I$112=0,0,(I$112-I$154)/NFM_fec!I$112)</f>
        <v>0.79877347952033029</v>
      </c>
      <c r="J249" s="133">
        <f>IF(J$112=0,0,(J$112-J$154)/NFM_fec!J$112)</f>
        <v>0.74399679040159605</v>
      </c>
      <c r="K249" s="133">
        <f>IF(K$112=0,0,(K$112-K$154)/NFM_fec!K$112)</f>
        <v>0.86350626745152248</v>
      </c>
      <c r="L249" s="133">
        <f>IF(L$112=0,0,(L$112-L$154)/NFM_fec!L$112)</f>
        <v>0.79320801668594143</v>
      </c>
      <c r="M249" s="133">
        <f>IF(M$112=0,0,(M$112-M$154)/NFM_fec!M$112)</f>
        <v>0.58356420802948694</v>
      </c>
      <c r="N249" s="133">
        <f>IF(N$112=0,0,(N$112-N$154)/NFM_fec!N$112)</f>
        <v>0.7285013655317103</v>
      </c>
      <c r="O249" s="133">
        <f>IF(O$112=0,0,(O$112-O$154)/NFM_fec!O$112)</f>
        <v>0.61683440433747627</v>
      </c>
      <c r="P249" s="133">
        <f>IF(P$112=0,0,(P$112-P$154)/NFM_fec!P$112)</f>
        <v>0.78820311935435006</v>
      </c>
      <c r="Q249" s="133">
        <f>IF(Q$112=0,0,(Q$112-Q$154)/NFM_fec!Q$112)</f>
        <v>0.80040032941158512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1.3251221999999998</v>
      </c>
      <c r="C254" s="128">
        <f>IF(C$117=0,0,C$117/NFM_fec!C$117)</f>
        <v>0.70463844000000009</v>
      </c>
      <c r="D254" s="128">
        <f>IF(D$117=0,0,D$117/NFM_fec!D$117)</f>
        <v>0.7046384400000002</v>
      </c>
      <c r="E254" s="128">
        <f>IF(E$117=0,0,E$117/NFM_fec!E$117)</f>
        <v>0.70463843999999998</v>
      </c>
      <c r="F254" s="128">
        <f>IF(F$117=0,0,F$117/NFM_fec!F$117)</f>
        <v>0.70463843999999998</v>
      </c>
      <c r="G254" s="128">
        <f>IF(G$117=0,0,G$117/NFM_fec!G$117)</f>
        <v>0.70463844000000009</v>
      </c>
      <c r="H254" s="128">
        <f>IF(H$117=0,0,H$117/NFM_fec!H$117)</f>
        <v>0.70463843999999998</v>
      </c>
      <c r="I254" s="128">
        <f>IF(I$117=0,0,I$117/NFM_fec!I$117)</f>
        <v>0.70463844000000009</v>
      </c>
      <c r="J254" s="128">
        <f>IF(J$117=0,0,J$117/NFM_fec!J$117)</f>
        <v>0.70463843999999998</v>
      </c>
      <c r="K254" s="128">
        <f>IF(K$117=0,0,K$117/NFM_fec!K$117)</f>
        <v>0.70463844000000009</v>
      </c>
      <c r="L254" s="128">
        <f>IF(L$117=0,0,L$117/NFM_fec!L$117)</f>
        <v>0.70463844000000009</v>
      </c>
      <c r="M254" s="128">
        <f>IF(M$117=0,0,M$117/NFM_fec!M$117)</f>
        <v>0.70463844000000009</v>
      </c>
      <c r="N254" s="128">
        <f>IF(N$117=0,0,N$117/NFM_fec!N$117)</f>
        <v>0.70463844000000009</v>
      </c>
      <c r="O254" s="128">
        <f>IF(O$117=0,0,O$117/NFM_fec!O$117)</f>
        <v>1.3251221999999998</v>
      </c>
      <c r="P254" s="128">
        <f>IF(P$117=0,0,P$117/NFM_fec!P$117)</f>
        <v>0.70463843999999987</v>
      </c>
      <c r="Q254" s="128">
        <f>IF(Q$117=0,0,Q$117/NFM_fec!Q$117)</f>
        <v>0.70463844000000009</v>
      </c>
    </row>
    <row r="255" spans="1:17" x14ac:dyDescent="0.25">
      <c r="A255" s="127" t="s">
        <v>146</v>
      </c>
      <c r="B255" s="126">
        <f>IF(B$122=0,0,B$122/NFM_fec!B$122)</f>
        <v>0.48023343135386687</v>
      </c>
      <c r="C255" s="126">
        <f>IF(C$122=0,0,C$122/NFM_fec!C$122)</f>
        <v>0.46975895999999984</v>
      </c>
      <c r="D255" s="126">
        <f>IF(D$122=0,0,D$122/NFM_fec!D$122)</f>
        <v>0.46975895999999978</v>
      </c>
      <c r="E255" s="126">
        <f>IF(E$122=0,0,E$122/NFM_fec!E$122)</f>
        <v>0.46975895999999989</v>
      </c>
      <c r="F255" s="126">
        <f>IF(F$122=0,0,F$122/NFM_fec!F$122)</f>
        <v>0.46975895999999989</v>
      </c>
      <c r="G255" s="126">
        <f>IF(G$122=0,0,G$122/NFM_fec!G$122)</f>
        <v>0.46975895999999984</v>
      </c>
      <c r="H255" s="126">
        <f>IF(H$122=0,0,H$122/NFM_fec!H$122)</f>
        <v>0.46975896</v>
      </c>
      <c r="I255" s="126">
        <f>IF(I$122=0,0,I$122/NFM_fec!I$122)</f>
        <v>0.46975896000000006</v>
      </c>
      <c r="J255" s="126">
        <f>IF(J$122=0,0,J$122/NFM_fec!J$122)</f>
        <v>0.46975896000000006</v>
      </c>
      <c r="K255" s="126">
        <f>IF(K$122=0,0,K$122/NFM_fec!K$122)</f>
        <v>0.46975896</v>
      </c>
      <c r="L255" s="126">
        <f>IF(L$122=0,0,L$122/NFM_fec!L$122)</f>
        <v>0.46975895999999978</v>
      </c>
      <c r="M255" s="126">
        <f>IF(M$122=0,0,M$122/NFM_fec!M$122)</f>
        <v>0.46975896</v>
      </c>
      <c r="N255" s="126">
        <f>IF(N$122=0,0,N$122/NFM_fec!N$122)</f>
        <v>0.46975895999999978</v>
      </c>
      <c r="O255" s="126">
        <f>IF(O$122=0,0,O$122/NFM_fec!O$122)</f>
        <v>0.47425121284828631</v>
      </c>
      <c r="P255" s="126">
        <f>IF(P$122=0,0,P$122/NFM_fec!P$122)</f>
        <v>0.46975895999999995</v>
      </c>
      <c r="Q255" s="126">
        <f>IF(Q$122=0,0,Q$122/NFM_fec!Q$122)</f>
        <v>0.46975895999999995</v>
      </c>
    </row>
    <row r="256" spans="1:17" x14ac:dyDescent="0.25">
      <c r="A256" s="127" t="s">
        <v>145</v>
      </c>
      <c r="B256" s="126">
        <f>IF(B$130=0,0,B$130/NFM_fec!B$130)</f>
        <v>0.68320617787907634</v>
      </c>
      <c r="C256" s="126">
        <f>IF(C$130=0,0,C$130/NFM_fec!C$130)</f>
        <v>0.47083820552461131</v>
      </c>
      <c r="D256" s="126">
        <f>IF(D$130=0,0,D$130/NFM_fec!D$130)</f>
        <v>0.46975895999999989</v>
      </c>
      <c r="E256" s="126">
        <f>IF(E$130=0,0,E$130/NFM_fec!E$130)</f>
        <v>0.46975896</v>
      </c>
      <c r="F256" s="126">
        <f>IF(F$130=0,0,F$130/NFM_fec!F$130)</f>
        <v>0.56954392373983787</v>
      </c>
      <c r="G256" s="126">
        <f>IF(G$130=0,0,G$130/NFM_fec!G$130)</f>
        <v>0.52181574876130021</v>
      </c>
      <c r="H256" s="126">
        <f>IF(H$130=0,0,H$130/NFM_fec!H$130)</f>
        <v>0.57515096448593206</v>
      </c>
      <c r="I256" s="126">
        <f>IF(I$130=0,0,I$130/NFM_fec!I$130)</f>
        <v>0.80893712185018862</v>
      </c>
      <c r="J256" s="126">
        <f>IF(J$130=0,0,J$130/NFM_fec!J$130)</f>
        <v>0.61768993900552471</v>
      </c>
      <c r="K256" s="126">
        <f>IF(K$130=0,0,K$130/NFM_fec!K$130)</f>
        <v>1.0347153215615794</v>
      </c>
      <c r="L256" s="126">
        <f>IF(L$130=0,0,L$130/NFM_fec!L$130)</f>
        <v>0.78917748078210914</v>
      </c>
      <c r="M256" s="126">
        <f>IF(M$130=0,0,M$130/NFM_fec!M$130)</f>
        <v>0.46975895999999989</v>
      </c>
      <c r="N256" s="126">
        <f>IF(N$130=0,0,N$130/NFM_fec!N$130)</f>
        <v>0.82068089164959768</v>
      </c>
      <c r="O256" s="126">
        <f>IF(O$130=0,0,O$130/NFM_fec!O$130)</f>
        <v>0.47425121284828653</v>
      </c>
      <c r="P256" s="126">
        <f>IF(P$130=0,0,P$130/NFM_fec!P$130)</f>
        <v>0.79540056569032358</v>
      </c>
      <c r="Q256" s="126">
        <f>IF(Q$130=0,0,Q$130/NFM_fec!Q$130)</f>
        <v>0.89663481302753811</v>
      </c>
    </row>
    <row r="257" spans="1:17" x14ac:dyDescent="0.25">
      <c r="A257" s="72" t="s">
        <v>144</v>
      </c>
      <c r="B257" s="125">
        <f>IF(B$137=0,0,B$137/NFM_fec!B$137)</f>
        <v>2.1877857223029871</v>
      </c>
      <c r="C257" s="125">
        <f>IF(C$137=0,0,C$137/NFM_fec!C$137)</f>
        <v>2.1032261637304326</v>
      </c>
      <c r="D257" s="125">
        <f>IF(D$137=0,0,D$137/NFM_fec!D$137)</f>
        <v>2.0467745895801994</v>
      </c>
      <c r="E257" s="125">
        <f>IF(E$137=0,0,E$137/NFM_fec!E$137)</f>
        <v>1.8274795524539034</v>
      </c>
      <c r="F257" s="125">
        <f>IF(F$137=0,0,F$137/NFM_fec!F$137)</f>
        <v>2.1386303066869066</v>
      </c>
      <c r="G257" s="125">
        <f>IF(G$137=0,0,G$137/NFM_fec!G$137)</f>
        <v>2.1333220779476751</v>
      </c>
      <c r="H257" s="125">
        <f>IF(H$137=0,0,H$137/NFM_fec!H$137)</f>
        <v>2.1414777865431334</v>
      </c>
      <c r="I257" s="125">
        <f>IF(I$137=0,0,I$137/NFM_fec!I$137)</f>
        <v>2.168670234489487</v>
      </c>
      <c r="J257" s="125">
        <f>IF(J$137=0,0,J$137/NFM_fec!J$137)</f>
        <v>2.1470739782068349</v>
      </c>
      <c r="K257" s="125">
        <f>IF(K$137=0,0,K$137/NFM_fec!K$137)</f>
        <v>2.1946175788053472</v>
      </c>
      <c r="L257" s="125">
        <f>IF(L$137=0,0,L$137/NFM_fec!L$137)</f>
        <v>2.1670848064246511</v>
      </c>
      <c r="M257" s="125">
        <f>IF(M$137=0,0,M$137/NFM_fec!M$137)</f>
        <v>1.032116255053839</v>
      </c>
      <c r="N257" s="125">
        <f>IF(N$137=0,0,N$137/NFM_fec!N$137)</f>
        <v>1.6643490726074404</v>
      </c>
      <c r="O257" s="125">
        <f>IF(O$137=0,0,O$137/NFM_fec!O$137)</f>
        <v>1.19875677016884</v>
      </c>
      <c r="P257" s="125">
        <f>IF(P$137=0,0,P$137/NFM_fec!P$137)</f>
        <v>2.1211799922882619</v>
      </c>
      <c r="Q257" s="125">
        <f>IF(Q$137=0,0,Q$137/NFM_fec!Q$137)</f>
        <v>2.0172610756156151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11082.205396914997</v>
      </c>
      <c r="C3" s="46">
        <f t="shared" ref="C3:Q3" si="0">SUM(C4,C7)</f>
        <v>11751.310577128355</v>
      </c>
      <c r="D3" s="46">
        <f t="shared" si="0"/>
        <v>12524.113369936193</v>
      </c>
      <c r="E3" s="46">
        <f t="shared" si="0"/>
        <v>12210.100829639225</v>
      </c>
      <c r="F3" s="46">
        <f t="shared" si="0"/>
        <v>12801.086728439375</v>
      </c>
      <c r="G3" s="46">
        <f t="shared" si="0"/>
        <v>12665.025004610394</v>
      </c>
      <c r="H3" s="46">
        <f t="shared" si="0"/>
        <v>13220.62964452819</v>
      </c>
      <c r="I3" s="46">
        <f t="shared" si="0"/>
        <v>13707.297372862928</v>
      </c>
      <c r="J3" s="46">
        <f t="shared" si="0"/>
        <v>12833.726498668639</v>
      </c>
      <c r="K3" s="46">
        <f t="shared" si="0"/>
        <v>10376.112662426032</v>
      </c>
      <c r="L3" s="46">
        <f t="shared" si="0"/>
        <v>11051</v>
      </c>
      <c r="M3" s="46">
        <f t="shared" si="0"/>
        <v>11624.165634118071</v>
      </c>
      <c r="N3" s="46">
        <f t="shared" si="0"/>
        <v>11490.304163795648</v>
      </c>
      <c r="O3" s="46">
        <f t="shared" si="0"/>
        <v>9531.3997379280663</v>
      </c>
      <c r="P3" s="46">
        <f t="shared" si="0"/>
        <v>9394.8312782954745</v>
      </c>
      <c r="Q3" s="46">
        <f t="shared" si="0"/>
        <v>10881.526687978301</v>
      </c>
    </row>
    <row r="4" spans="1:17" x14ac:dyDescent="0.25">
      <c r="A4" s="110" t="s">
        <v>178</v>
      </c>
      <c r="B4" s="120">
        <f>SUM(B5:B6)</f>
        <v>8046.2873200721551</v>
      </c>
      <c r="C4" s="120">
        <f t="shared" ref="C4:Q4" si="1">SUM(C5:C6)</f>
        <v>8473.0886922693753</v>
      </c>
      <c r="D4" s="120">
        <f t="shared" si="1"/>
        <v>8886.276210805072</v>
      </c>
      <c r="E4" s="120">
        <f t="shared" si="1"/>
        <v>8956.3071563361882</v>
      </c>
      <c r="F4" s="120">
        <f t="shared" si="1"/>
        <v>9755.1547814946935</v>
      </c>
      <c r="G4" s="120">
        <f t="shared" si="1"/>
        <v>9933.5018387338223</v>
      </c>
      <c r="H4" s="120">
        <f t="shared" si="1"/>
        <v>10639.806914657125</v>
      </c>
      <c r="I4" s="120">
        <f t="shared" si="1"/>
        <v>10901.01378289099</v>
      </c>
      <c r="J4" s="120">
        <f t="shared" si="1"/>
        <v>10041.408915572385</v>
      </c>
      <c r="K4" s="120">
        <f t="shared" si="1"/>
        <v>7498.0594562445185</v>
      </c>
      <c r="L4" s="120">
        <f t="shared" si="1"/>
        <v>8293</v>
      </c>
      <c r="M4" s="120">
        <f t="shared" si="1"/>
        <v>8956.1932930972471</v>
      </c>
      <c r="N4" s="120">
        <f t="shared" si="1"/>
        <v>8597.3028841421401</v>
      </c>
      <c r="O4" s="120">
        <f t="shared" si="1"/>
        <v>7940.3884140736536</v>
      </c>
      <c r="P4" s="120">
        <f t="shared" si="1"/>
        <v>7902.6880090741079</v>
      </c>
      <c r="Q4" s="120">
        <f t="shared" si="1"/>
        <v>9112.6610481449188</v>
      </c>
    </row>
    <row r="5" spans="1:17" x14ac:dyDescent="0.25">
      <c r="A5" s="179" t="s">
        <v>61</v>
      </c>
      <c r="B5" s="189">
        <v>4386.2817177824763</v>
      </c>
      <c r="C5" s="189">
        <v>4501.1100322358661</v>
      </c>
      <c r="D5" s="189">
        <v>4609.5513522227302</v>
      </c>
      <c r="E5" s="189">
        <v>4627.679177834525</v>
      </c>
      <c r="F5" s="189">
        <v>4829.6519653651294</v>
      </c>
      <c r="G5" s="189">
        <v>4873.6006737058706</v>
      </c>
      <c r="H5" s="189">
        <v>5043.8902336750753</v>
      </c>
      <c r="I5" s="189">
        <v>5209.6209112629776</v>
      </c>
      <c r="J5" s="189">
        <v>4999.9999999999991</v>
      </c>
      <c r="K5" s="189">
        <v>5263.7319584307015</v>
      </c>
      <c r="L5" s="189">
        <v>6079.5901989968852</v>
      </c>
      <c r="M5" s="189">
        <v>6498.8777305834483</v>
      </c>
      <c r="N5" s="189">
        <v>6703.9529731830135</v>
      </c>
      <c r="O5" s="189">
        <v>5372.0992459301806</v>
      </c>
      <c r="P5" s="189">
        <v>5146.6946915713061</v>
      </c>
      <c r="Q5" s="189">
        <v>6423.1182390945187</v>
      </c>
    </row>
    <row r="6" spans="1:17" x14ac:dyDescent="0.25">
      <c r="A6" s="179" t="s">
        <v>40</v>
      </c>
      <c r="B6" s="189">
        <v>3660.0056022896788</v>
      </c>
      <c r="C6" s="189">
        <v>3971.9786600335092</v>
      </c>
      <c r="D6" s="189">
        <v>4276.7248585823418</v>
      </c>
      <c r="E6" s="189">
        <v>4328.6279785016632</v>
      </c>
      <c r="F6" s="189">
        <v>4925.5028161295641</v>
      </c>
      <c r="G6" s="189">
        <v>5059.9011650279517</v>
      </c>
      <c r="H6" s="189">
        <v>5595.9166809820499</v>
      </c>
      <c r="I6" s="189">
        <v>5691.3928716280125</v>
      </c>
      <c r="J6" s="189">
        <v>5041.4089155723859</v>
      </c>
      <c r="K6" s="189">
        <v>2234.327497813817</v>
      </c>
      <c r="L6" s="189">
        <v>2213.4098010031148</v>
      </c>
      <c r="M6" s="189">
        <v>2457.3155625137988</v>
      </c>
      <c r="N6" s="189">
        <v>1893.3499109591266</v>
      </c>
      <c r="O6" s="189">
        <v>2568.289168143473</v>
      </c>
      <c r="P6" s="189">
        <v>2755.9933175028018</v>
      </c>
      <c r="Q6" s="189">
        <v>2689.5428090504001</v>
      </c>
    </row>
    <row r="7" spans="1:17" x14ac:dyDescent="0.25">
      <c r="A7" s="223" t="s">
        <v>39</v>
      </c>
      <c r="B7" s="118">
        <v>3035.9180768428414</v>
      </c>
      <c r="C7" s="118">
        <v>3278.2218848589796</v>
      </c>
      <c r="D7" s="118">
        <v>3637.8371591311197</v>
      </c>
      <c r="E7" s="118">
        <v>3253.793673303036</v>
      </c>
      <c r="F7" s="118">
        <v>3045.9319469446809</v>
      </c>
      <c r="G7" s="118">
        <v>2731.5231658765715</v>
      </c>
      <c r="H7" s="118">
        <v>2580.8227298710649</v>
      </c>
      <c r="I7" s="118">
        <v>2806.2835899719371</v>
      </c>
      <c r="J7" s="118">
        <v>2792.3175830962527</v>
      </c>
      <c r="K7" s="118">
        <v>2878.0532061815138</v>
      </c>
      <c r="L7" s="118">
        <v>2758</v>
      </c>
      <c r="M7" s="118">
        <v>2667.9723410208244</v>
      </c>
      <c r="N7" s="118">
        <v>2893.0012796535093</v>
      </c>
      <c r="O7" s="118">
        <v>1591.0113238544131</v>
      </c>
      <c r="P7" s="118">
        <v>1492.1432692213671</v>
      </c>
      <c r="Q7" s="118">
        <v>1768.8656398333817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11116.742118898848</v>
      </c>
      <c r="C10" s="215">
        <v>11189.086350279053</v>
      </c>
      <c r="D10" s="215">
        <v>11740.292050553539</v>
      </c>
      <c r="E10" s="215">
        <v>12423.613236907704</v>
      </c>
      <c r="F10" s="215">
        <v>13065.729994340059</v>
      </c>
      <c r="G10" s="215">
        <v>12886.661536438811</v>
      </c>
      <c r="H10" s="215">
        <v>12677.227773855599</v>
      </c>
      <c r="I10" s="215">
        <v>13656.886103586008</v>
      </c>
      <c r="J10" s="215">
        <v>12787.829938560757</v>
      </c>
      <c r="K10" s="215">
        <v>13179.886411181789</v>
      </c>
      <c r="L10" s="215">
        <v>15075.753529422189</v>
      </c>
      <c r="M10" s="215">
        <v>14800.624272482448</v>
      </c>
      <c r="N10" s="215">
        <v>15061.916756133232</v>
      </c>
      <c r="O10" s="215">
        <v>14961.941557274873</v>
      </c>
      <c r="P10" s="215">
        <v>15076.694203967847</v>
      </c>
      <c r="Q10" s="215">
        <v>15246.411637926507</v>
      </c>
    </row>
    <row r="11" spans="1:17" x14ac:dyDescent="0.25">
      <c r="A11" s="222" t="s">
        <v>176</v>
      </c>
      <c r="B11" s="214">
        <v>1277.6543545309592</v>
      </c>
      <c r="C11" s="214">
        <v>1359.9800015101048</v>
      </c>
      <c r="D11" s="214">
        <v>1500.3140410357109</v>
      </c>
      <c r="E11" s="214">
        <v>1600.6101320409009</v>
      </c>
      <c r="F11" s="214">
        <v>1835.3505864932461</v>
      </c>
      <c r="G11" s="214">
        <v>1842.8209209566646</v>
      </c>
      <c r="H11" s="214">
        <v>1937.2270562067654</v>
      </c>
      <c r="I11" s="214">
        <v>2055.0138382464947</v>
      </c>
      <c r="J11" s="214">
        <v>1775.944512607266</v>
      </c>
      <c r="K11" s="214">
        <v>739.82485042441635</v>
      </c>
      <c r="L11" s="214">
        <v>701.47954112010746</v>
      </c>
      <c r="M11" s="214">
        <v>686.88819877177991</v>
      </c>
      <c r="N11" s="214">
        <v>529.44421348694959</v>
      </c>
      <c r="O11" s="214">
        <v>874.63830630318773</v>
      </c>
      <c r="P11" s="214">
        <v>938.73761782782128</v>
      </c>
      <c r="Q11" s="214">
        <v>783.11211319847439</v>
      </c>
    </row>
    <row r="12" spans="1:17" x14ac:dyDescent="0.25">
      <c r="A12" s="221" t="s">
        <v>175</v>
      </c>
      <c r="B12" s="213">
        <v>162.97244500364928</v>
      </c>
      <c r="C12" s="213">
        <v>174.28478355409837</v>
      </c>
      <c r="D12" s="213">
        <v>198.68067046395049</v>
      </c>
      <c r="E12" s="213">
        <v>185.16257134736213</v>
      </c>
      <c r="F12" s="213">
        <v>175.73167822955085</v>
      </c>
      <c r="G12" s="213">
        <v>154.23541450866924</v>
      </c>
      <c r="H12" s="213">
        <v>140.64831152409332</v>
      </c>
      <c r="I12" s="213">
        <v>160.04643450745314</v>
      </c>
      <c r="J12" s="213">
        <v>155.7158916222825</v>
      </c>
      <c r="K12" s="213">
        <v>146.38308246907283</v>
      </c>
      <c r="L12" s="213">
        <v>134.11383002447627</v>
      </c>
      <c r="M12" s="213">
        <v>116.17167613268879</v>
      </c>
      <c r="N12" s="213">
        <v>125.99394013914798</v>
      </c>
      <c r="O12" s="213">
        <v>81.513697278994741</v>
      </c>
      <c r="P12" s="213">
        <v>76.455474759642939</v>
      </c>
      <c r="Q12" s="213">
        <v>69.818639546054214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12574.157909887608</v>
      </c>
      <c r="C15" s="120">
        <v>12574.157909887608</v>
      </c>
      <c r="D15" s="120">
        <v>12574.157909887608</v>
      </c>
      <c r="E15" s="120">
        <v>13514.852806573917</v>
      </c>
      <c r="F15" s="120">
        <v>14455.547703260227</v>
      </c>
      <c r="G15" s="120">
        <v>14455.547703260227</v>
      </c>
      <c r="H15" s="120">
        <v>13514.852806573916</v>
      </c>
      <c r="I15" s="120">
        <v>14455.547703260225</v>
      </c>
      <c r="J15" s="120">
        <v>14455.547703260228</v>
      </c>
      <c r="K15" s="120">
        <v>14455.547703260227</v>
      </c>
      <c r="L15" s="120">
        <v>16336.937496632843</v>
      </c>
      <c r="M15" s="120">
        <v>16336.937496632843</v>
      </c>
      <c r="N15" s="120">
        <v>16336.937496632843</v>
      </c>
      <c r="O15" s="120">
        <v>16336.937496632843</v>
      </c>
      <c r="P15" s="120">
        <v>16336.937496632843</v>
      </c>
      <c r="Q15" s="120">
        <v>16336.937496632843</v>
      </c>
    </row>
    <row r="16" spans="1:17" x14ac:dyDescent="0.25">
      <c r="A16" s="180" t="s">
        <v>176</v>
      </c>
      <c r="B16" s="189">
        <v>1508.5048383677324</v>
      </c>
      <c r="C16" s="189">
        <v>1508.5048383677324</v>
      </c>
      <c r="D16" s="189">
        <v>1663.3940040745729</v>
      </c>
      <c r="E16" s="189">
        <v>1818.2831697814133</v>
      </c>
      <c r="F16" s="189">
        <v>1973.1723354882538</v>
      </c>
      <c r="G16" s="189">
        <v>1973.1723354882538</v>
      </c>
      <c r="H16" s="189">
        <v>2128.0615011950945</v>
      </c>
      <c r="I16" s="189">
        <v>2282.9506669019352</v>
      </c>
      <c r="J16" s="189">
        <v>2128.0615011950945</v>
      </c>
      <c r="K16" s="189">
        <v>2128.0615011950945</v>
      </c>
      <c r="L16" s="189">
        <v>1973.1723354882538</v>
      </c>
      <c r="M16" s="189">
        <v>1973.172335488254</v>
      </c>
      <c r="N16" s="189">
        <v>1818.2831697814136</v>
      </c>
      <c r="O16" s="189">
        <v>1818.2831697814136</v>
      </c>
      <c r="P16" s="189">
        <v>1663.3940040745731</v>
      </c>
      <c r="Q16" s="189">
        <v>1663.3940040745731</v>
      </c>
    </row>
    <row r="17" spans="1:17" x14ac:dyDescent="0.25">
      <c r="A17" s="108" t="s">
        <v>175</v>
      </c>
      <c r="B17" s="118">
        <v>192.19160555961031</v>
      </c>
      <c r="C17" s="118">
        <v>192.19160555961028</v>
      </c>
      <c r="D17" s="118">
        <v>210.39809597962767</v>
      </c>
      <c r="E17" s="118">
        <v>210.39809597962767</v>
      </c>
      <c r="F17" s="118">
        <v>192.19160555961031</v>
      </c>
      <c r="G17" s="118">
        <v>192.19160555961031</v>
      </c>
      <c r="H17" s="118">
        <v>173.98511513959295</v>
      </c>
      <c r="I17" s="118">
        <v>173.98511513959295</v>
      </c>
      <c r="J17" s="118">
        <v>173.98511513959295</v>
      </c>
      <c r="K17" s="118">
        <v>155.77862471957559</v>
      </c>
      <c r="L17" s="118">
        <v>155.77862471957559</v>
      </c>
      <c r="M17" s="118">
        <v>137.57213429955823</v>
      </c>
      <c r="N17" s="118">
        <v>137.57213429955823</v>
      </c>
      <c r="O17" s="118">
        <v>119.36564387954087</v>
      </c>
      <c r="P17" s="118">
        <v>119.36564387954088</v>
      </c>
      <c r="Q17" s="118">
        <v>101.15915345952351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940.69489668630854</v>
      </c>
      <c r="D19" s="120">
        <v>0</v>
      </c>
      <c r="E19" s="120">
        <v>1881.3897933726171</v>
      </c>
      <c r="F19" s="120">
        <v>1881.3897933726169</v>
      </c>
      <c r="G19" s="120">
        <v>0</v>
      </c>
      <c r="H19" s="120">
        <v>0</v>
      </c>
      <c r="I19" s="120">
        <v>1881.3897933726166</v>
      </c>
      <c r="J19" s="120">
        <v>3.637978807091713E-12</v>
      </c>
      <c r="K19" s="120">
        <v>940.69489668630843</v>
      </c>
      <c r="L19" s="120">
        <v>2822.0846900589258</v>
      </c>
      <c r="M19" s="120">
        <v>0</v>
      </c>
      <c r="N19" s="120">
        <v>940.69489668630854</v>
      </c>
      <c r="O19" s="120">
        <v>940.69489668630854</v>
      </c>
      <c r="P19" s="120">
        <v>0</v>
      </c>
      <c r="Q19" s="120">
        <v>940.69489668630854</v>
      </c>
    </row>
    <row r="20" spans="1:17" x14ac:dyDescent="0.25">
      <c r="A20" s="179" t="s">
        <v>176</v>
      </c>
      <c r="B20" s="189"/>
      <c r="C20" s="189">
        <v>0</v>
      </c>
      <c r="D20" s="189">
        <v>309.77833141368109</v>
      </c>
      <c r="E20" s="189">
        <v>154.88916570684054</v>
      </c>
      <c r="F20" s="189">
        <v>309.77833141368109</v>
      </c>
      <c r="G20" s="189">
        <v>0</v>
      </c>
      <c r="H20" s="189">
        <v>309.77833141368109</v>
      </c>
      <c r="I20" s="189">
        <v>154.88916570684069</v>
      </c>
      <c r="J20" s="189">
        <v>0</v>
      </c>
      <c r="K20" s="189">
        <v>0</v>
      </c>
      <c r="L20" s="189">
        <v>0</v>
      </c>
      <c r="M20" s="189">
        <v>2.2737367544323206E-13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</v>
      </c>
      <c r="D21" s="118">
        <v>36.41298084003472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18.20649042001736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1.4210854715202004E-14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940.69489668630922</v>
      </c>
      <c r="D23" s="120">
        <f t="shared" ref="D23:Q23" si="2">C15+D19-D15</f>
        <v>0</v>
      </c>
      <c r="E23" s="120">
        <f t="shared" si="2"/>
        <v>940.6948966863074</v>
      </c>
      <c r="F23" s="120">
        <f t="shared" si="2"/>
        <v>940.6948966863074</v>
      </c>
      <c r="G23" s="120">
        <f t="shared" si="2"/>
        <v>0</v>
      </c>
      <c r="H23" s="120">
        <f t="shared" si="2"/>
        <v>940.69489668631104</v>
      </c>
      <c r="I23" s="120">
        <f t="shared" si="2"/>
        <v>940.6948966863074</v>
      </c>
      <c r="J23" s="120">
        <f t="shared" si="2"/>
        <v>0</v>
      </c>
      <c r="K23" s="120">
        <f t="shared" si="2"/>
        <v>940.69489668631104</v>
      </c>
      <c r="L23" s="120">
        <f t="shared" si="2"/>
        <v>940.69489668630922</v>
      </c>
      <c r="M23" s="120">
        <f t="shared" si="2"/>
        <v>0</v>
      </c>
      <c r="N23" s="120">
        <f t="shared" si="2"/>
        <v>940.69489668630922</v>
      </c>
      <c r="O23" s="120">
        <f t="shared" si="2"/>
        <v>940.69489668630922</v>
      </c>
      <c r="P23" s="120">
        <f t="shared" si="2"/>
        <v>0</v>
      </c>
      <c r="Q23" s="120">
        <f t="shared" si="2"/>
        <v>940.69489668630922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154.88916570684069</v>
      </c>
      <c r="E24" s="189">
        <f t="shared" si="3"/>
        <v>0</v>
      </c>
      <c r="F24" s="189">
        <f t="shared" si="3"/>
        <v>154.88916570684069</v>
      </c>
      <c r="G24" s="189">
        <f t="shared" si="3"/>
        <v>0</v>
      </c>
      <c r="H24" s="189">
        <f t="shared" si="3"/>
        <v>154.88916570684023</v>
      </c>
      <c r="I24" s="189">
        <f t="shared" si="3"/>
        <v>0</v>
      </c>
      <c r="J24" s="189">
        <f t="shared" si="3"/>
        <v>154.88916570684069</v>
      </c>
      <c r="K24" s="189">
        <f t="shared" si="3"/>
        <v>0</v>
      </c>
      <c r="L24" s="189">
        <f t="shared" si="3"/>
        <v>154.88916570684069</v>
      </c>
      <c r="M24" s="189">
        <f t="shared" si="3"/>
        <v>0</v>
      </c>
      <c r="N24" s="189">
        <f t="shared" si="3"/>
        <v>154.88916570684046</v>
      </c>
      <c r="O24" s="189">
        <f t="shared" si="3"/>
        <v>0</v>
      </c>
      <c r="P24" s="189">
        <f t="shared" si="3"/>
        <v>154.88916570684046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18.206490420017332</v>
      </c>
      <c r="E25" s="118">
        <f t="shared" si="4"/>
        <v>0</v>
      </c>
      <c r="F25" s="118">
        <f t="shared" si="4"/>
        <v>18.20649042001736</v>
      </c>
      <c r="G25" s="118">
        <f t="shared" si="4"/>
        <v>0</v>
      </c>
      <c r="H25" s="118">
        <f t="shared" si="4"/>
        <v>18.20649042001736</v>
      </c>
      <c r="I25" s="118">
        <f t="shared" si="4"/>
        <v>0</v>
      </c>
      <c r="J25" s="118">
        <f t="shared" si="4"/>
        <v>18.20649042001736</v>
      </c>
      <c r="K25" s="118">
        <f t="shared" si="4"/>
        <v>18.20649042001736</v>
      </c>
      <c r="L25" s="118">
        <f t="shared" si="4"/>
        <v>0</v>
      </c>
      <c r="M25" s="118">
        <f t="shared" si="4"/>
        <v>18.20649042001736</v>
      </c>
      <c r="N25" s="118">
        <f t="shared" si="4"/>
        <v>0</v>
      </c>
      <c r="O25" s="118">
        <f t="shared" si="4"/>
        <v>18.20649042001736</v>
      </c>
      <c r="P25" s="118">
        <f t="shared" si="4"/>
        <v>0</v>
      </c>
      <c r="Q25" s="118">
        <f t="shared" si="4"/>
        <v>18.206490420017374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1457.4157909887599</v>
      </c>
      <c r="C27" s="120">
        <f t="shared" ref="C27:Q27" si="5">C15-C10</f>
        <v>1385.0715596085556</v>
      </c>
      <c r="D27" s="120">
        <f t="shared" si="5"/>
        <v>833.86585933406968</v>
      </c>
      <c r="E27" s="120">
        <f t="shared" si="5"/>
        <v>1091.2395696662134</v>
      </c>
      <c r="F27" s="120">
        <f t="shared" si="5"/>
        <v>1389.8177089201672</v>
      </c>
      <c r="G27" s="120">
        <f t="shared" si="5"/>
        <v>1568.8861668214158</v>
      </c>
      <c r="H27" s="120">
        <f t="shared" si="5"/>
        <v>837.62503271831702</v>
      </c>
      <c r="I27" s="120">
        <f t="shared" si="5"/>
        <v>798.66159967421663</v>
      </c>
      <c r="J27" s="120">
        <f t="shared" si="5"/>
        <v>1667.7177646994714</v>
      </c>
      <c r="K27" s="120">
        <f t="shared" si="5"/>
        <v>1275.6612920784373</v>
      </c>
      <c r="L27" s="120">
        <f t="shared" si="5"/>
        <v>1261.1839672106544</v>
      </c>
      <c r="M27" s="120">
        <f t="shared" si="5"/>
        <v>1536.3132241503954</v>
      </c>
      <c r="N27" s="120">
        <f t="shared" si="5"/>
        <v>1275.0207404996108</v>
      </c>
      <c r="O27" s="120">
        <f t="shared" si="5"/>
        <v>1374.9959393579702</v>
      </c>
      <c r="P27" s="120">
        <f t="shared" si="5"/>
        <v>1260.2432926649963</v>
      </c>
      <c r="Q27" s="120">
        <f t="shared" si="5"/>
        <v>1090.5258587063363</v>
      </c>
    </row>
    <row r="28" spans="1:17" x14ac:dyDescent="0.25">
      <c r="A28" s="180" t="s">
        <v>176</v>
      </c>
      <c r="B28" s="189">
        <f t="shared" ref="B28:Q28" si="6">B16-B11</f>
        <v>230.85048383677326</v>
      </c>
      <c r="C28" s="189">
        <f t="shared" si="6"/>
        <v>148.52483685762763</v>
      </c>
      <c r="D28" s="189">
        <f t="shared" si="6"/>
        <v>163.07996303886193</v>
      </c>
      <c r="E28" s="189">
        <f t="shared" si="6"/>
        <v>217.67303774051243</v>
      </c>
      <c r="F28" s="189">
        <f t="shared" si="6"/>
        <v>137.82174899500774</v>
      </c>
      <c r="G28" s="189">
        <f t="shared" si="6"/>
        <v>130.35141453158917</v>
      </c>
      <c r="H28" s="189">
        <f t="shared" si="6"/>
        <v>190.8344449883291</v>
      </c>
      <c r="I28" s="189">
        <f t="shared" si="6"/>
        <v>227.93682865544042</v>
      </c>
      <c r="J28" s="189">
        <f t="shared" si="6"/>
        <v>352.11698858782847</v>
      </c>
      <c r="K28" s="189">
        <f t="shared" si="6"/>
        <v>1388.2366507706781</v>
      </c>
      <c r="L28" s="189">
        <f t="shared" si="6"/>
        <v>1271.6927943681462</v>
      </c>
      <c r="M28" s="189">
        <f t="shared" si="6"/>
        <v>1286.2841367164742</v>
      </c>
      <c r="N28" s="189">
        <f t="shared" si="6"/>
        <v>1288.838956294464</v>
      </c>
      <c r="O28" s="189">
        <f t="shared" si="6"/>
        <v>943.64486347822583</v>
      </c>
      <c r="P28" s="189">
        <f t="shared" si="6"/>
        <v>724.65638624675182</v>
      </c>
      <c r="Q28" s="189">
        <f t="shared" si="6"/>
        <v>880.28189087609871</v>
      </c>
    </row>
    <row r="29" spans="1:17" x14ac:dyDescent="0.25">
      <c r="A29" s="108" t="s">
        <v>175</v>
      </c>
      <c r="B29" s="118">
        <f t="shared" ref="B29:Q29" si="7">B17-B12</f>
        <v>29.219160555961025</v>
      </c>
      <c r="C29" s="118">
        <f t="shared" si="7"/>
        <v>17.906822005511913</v>
      </c>
      <c r="D29" s="118">
        <f t="shared" si="7"/>
        <v>11.717425515677178</v>
      </c>
      <c r="E29" s="118">
        <f t="shared" si="7"/>
        <v>25.235524632265538</v>
      </c>
      <c r="F29" s="118">
        <f t="shared" si="7"/>
        <v>16.459927330059458</v>
      </c>
      <c r="G29" s="118">
        <f t="shared" si="7"/>
        <v>37.956191050941072</v>
      </c>
      <c r="H29" s="118">
        <f t="shared" si="7"/>
        <v>33.336803615499633</v>
      </c>
      <c r="I29" s="118">
        <f t="shared" si="7"/>
        <v>13.938680632139807</v>
      </c>
      <c r="J29" s="118">
        <f t="shared" si="7"/>
        <v>18.269223517310451</v>
      </c>
      <c r="K29" s="118">
        <f t="shared" si="7"/>
        <v>9.395542250502757</v>
      </c>
      <c r="L29" s="118">
        <f t="shared" si="7"/>
        <v>21.664794695099317</v>
      </c>
      <c r="M29" s="118">
        <f t="shared" si="7"/>
        <v>21.400458166869441</v>
      </c>
      <c r="N29" s="118">
        <f t="shared" si="7"/>
        <v>11.578194160410249</v>
      </c>
      <c r="O29" s="118">
        <f t="shared" si="7"/>
        <v>37.851946600546128</v>
      </c>
      <c r="P29" s="118">
        <f t="shared" si="7"/>
        <v>42.910169119897944</v>
      </c>
      <c r="Q29" s="118">
        <f t="shared" si="7"/>
        <v>31.340513913469294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7170.2481201830005</v>
      </c>
      <c r="C32" s="38">
        <v>7244.0136399999992</v>
      </c>
      <c r="D32" s="38">
        <v>7619.21101</v>
      </c>
      <c r="E32" s="38">
        <v>7869.5571099999997</v>
      </c>
      <c r="F32" s="38">
        <v>8004.0604700000004</v>
      </c>
      <c r="G32" s="38">
        <v>7866.5802195456308</v>
      </c>
      <c r="H32" s="38">
        <v>7608.2949399999998</v>
      </c>
      <c r="I32" s="38">
        <v>7757.6652299999996</v>
      </c>
      <c r="J32" s="38">
        <v>7182.4067500000001</v>
      </c>
      <c r="K32" s="38">
        <v>6750.8003000000008</v>
      </c>
      <c r="L32" s="38">
        <v>7230.0528548817101</v>
      </c>
      <c r="M32" s="38">
        <v>7051.2035871336366</v>
      </c>
      <c r="N32" s="38">
        <v>6976.5945817244174</v>
      </c>
      <c r="O32" s="38">
        <v>6881.1884864758813</v>
      </c>
      <c r="P32" s="38">
        <v>6785.7752869011274</v>
      </c>
      <c r="Q32" s="38">
        <v>6564.4759868115507</v>
      </c>
    </row>
    <row r="33" spans="1:17" x14ac:dyDescent="0.25">
      <c r="A33" s="55" t="s">
        <v>33</v>
      </c>
      <c r="B33" s="54">
        <v>2.9139199388554502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1.3613255713642149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1770.4151772486414</v>
      </c>
      <c r="C34" s="51">
        <v>1989.7517200000002</v>
      </c>
      <c r="D34" s="51">
        <v>2284.13474</v>
      </c>
      <c r="E34" s="51">
        <v>2429.1000899999999</v>
      </c>
      <c r="F34" s="51">
        <v>2314.73162</v>
      </c>
      <c r="G34" s="51">
        <v>2118.4949200920259</v>
      </c>
      <c r="H34" s="51">
        <v>2552.2349599999998</v>
      </c>
      <c r="I34" s="51">
        <v>2729.7071300000002</v>
      </c>
      <c r="J34" s="51">
        <v>2349.8002900000001</v>
      </c>
      <c r="K34" s="51">
        <v>2271.9000100000003</v>
      </c>
      <c r="L34" s="51">
        <v>2460.6773344977573</v>
      </c>
      <c r="M34" s="51">
        <v>2250.641968388537</v>
      </c>
      <c r="N34" s="51">
        <v>2389.3701230309766</v>
      </c>
      <c r="O34" s="51">
        <v>2172.8804736843636</v>
      </c>
      <c r="P34" s="51">
        <v>2265.2001619484272</v>
      </c>
      <c r="Q34" s="51">
        <v>2136.5495094942926</v>
      </c>
    </row>
    <row r="35" spans="1:17" x14ac:dyDescent="0.25">
      <c r="A35" s="53" t="s">
        <v>31</v>
      </c>
      <c r="B35" s="51">
        <v>1651.6132601539719</v>
      </c>
      <c r="C35" s="51">
        <v>1872.8714500000001</v>
      </c>
      <c r="D35" s="51">
        <v>2181.6327000000001</v>
      </c>
      <c r="E35" s="51">
        <v>2345.6999999999998</v>
      </c>
      <c r="F35" s="51">
        <v>2273.4310799999998</v>
      </c>
      <c r="G35" s="51">
        <v>2079.08187637336</v>
      </c>
      <c r="H35" s="51">
        <v>2520.6361499999998</v>
      </c>
      <c r="I35" s="51">
        <v>2682.5351599999999</v>
      </c>
      <c r="J35" s="51">
        <v>2314.4</v>
      </c>
      <c r="K35" s="51">
        <v>2251.8000000000002</v>
      </c>
      <c r="L35" s="51">
        <v>2430.9887673187127</v>
      </c>
      <c r="M35" s="51">
        <v>2215.0968828445057</v>
      </c>
      <c r="N35" s="51">
        <v>2357.6000764306864</v>
      </c>
      <c r="O35" s="51">
        <v>2150.3296073373499</v>
      </c>
      <c r="P35" s="51">
        <v>2203.2339734403367</v>
      </c>
      <c r="Q35" s="51">
        <v>2086.6465147099607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1.0782641957573116</v>
      </c>
      <c r="H36" s="51">
        <v>0</v>
      </c>
      <c r="I36" s="51">
        <v>3.1726299999999998</v>
      </c>
      <c r="J36" s="51">
        <v>0</v>
      </c>
      <c r="K36" s="51">
        <v>0</v>
      </c>
      <c r="L36" s="51">
        <v>0</v>
      </c>
      <c r="M36" s="51">
        <v>1.0797616537752219</v>
      </c>
      <c r="N36" s="51">
        <v>1.078295867714604</v>
      </c>
      <c r="O36" s="51">
        <v>4.3269644959380056</v>
      </c>
      <c r="P36" s="51">
        <v>6.4823451830039787</v>
      </c>
      <c r="Q36" s="51">
        <v>34.545304822432087</v>
      </c>
    </row>
    <row r="37" spans="1:17" x14ac:dyDescent="0.25">
      <c r="A37" s="53" t="s">
        <v>76</v>
      </c>
      <c r="B37" s="51">
        <v>5.1110934061150237</v>
      </c>
      <c r="C37" s="51">
        <v>4.1004699999999996</v>
      </c>
      <c r="D37" s="51">
        <v>3.1009199999999999</v>
      </c>
      <c r="E37" s="51">
        <v>3.1</v>
      </c>
      <c r="F37" s="51">
        <v>3.10053</v>
      </c>
      <c r="G37" s="51">
        <v>2.030105591084399</v>
      </c>
      <c r="H37" s="51">
        <v>2.0003500000000001</v>
      </c>
      <c r="I37" s="51">
        <v>0.99995999999999996</v>
      </c>
      <c r="J37" s="51">
        <v>1.00041</v>
      </c>
      <c r="K37" s="51">
        <v>1</v>
      </c>
      <c r="L37" s="51">
        <v>1.0269989778257391</v>
      </c>
      <c r="M37" s="51">
        <v>1.0269308807302415</v>
      </c>
      <c r="N37" s="51">
        <v>2.0302215178474166</v>
      </c>
      <c r="O37" s="51">
        <v>1.0269775553178626</v>
      </c>
      <c r="P37" s="51">
        <v>1.0269391039518763</v>
      </c>
      <c r="Q37" s="51">
        <v>1.0269138524743553</v>
      </c>
    </row>
    <row r="38" spans="1:17" x14ac:dyDescent="0.25">
      <c r="A38" s="53" t="s">
        <v>29</v>
      </c>
      <c r="B38" s="51">
        <v>6.6879215815784825</v>
      </c>
      <c r="C38" s="51">
        <v>13.400310000000008</v>
      </c>
      <c r="D38" s="51">
        <v>0</v>
      </c>
      <c r="E38" s="51">
        <v>0.99985000000000213</v>
      </c>
      <c r="F38" s="51">
        <v>0</v>
      </c>
      <c r="G38" s="51">
        <v>0</v>
      </c>
      <c r="H38" s="51">
        <v>1.8982399999999906</v>
      </c>
      <c r="I38" s="51">
        <v>0.99960000000000093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107.00290210697599</v>
      </c>
      <c r="C39" s="51">
        <v>99.379490000000004</v>
      </c>
      <c r="D39" s="51">
        <v>99.401120000000006</v>
      </c>
      <c r="E39" s="51">
        <v>79.300240000000002</v>
      </c>
      <c r="F39" s="51">
        <v>38.200009999999999</v>
      </c>
      <c r="G39" s="51">
        <v>36.304673931824148</v>
      </c>
      <c r="H39" s="51">
        <v>27.700220000000002</v>
      </c>
      <c r="I39" s="51">
        <v>41.999780000000001</v>
      </c>
      <c r="J39" s="51">
        <v>34.399880000000003</v>
      </c>
      <c r="K39" s="51">
        <v>19.100010000000001</v>
      </c>
      <c r="L39" s="51">
        <v>28.661568201218859</v>
      </c>
      <c r="M39" s="51">
        <v>33.438393009525825</v>
      </c>
      <c r="N39" s="51">
        <v>28.661529214728208</v>
      </c>
      <c r="O39" s="51">
        <v>17.196924295757437</v>
      </c>
      <c r="P39" s="51">
        <v>54.456904221134671</v>
      </c>
      <c r="Q39" s="51">
        <v>14.330776109425068</v>
      </c>
    </row>
    <row r="40" spans="1:17" x14ac:dyDescent="0.25">
      <c r="A40" s="52" t="s">
        <v>27</v>
      </c>
      <c r="B40" s="51">
        <v>1920.2187501687888</v>
      </c>
      <c r="C40" s="51">
        <v>1764.1859999999999</v>
      </c>
      <c r="D40" s="51">
        <v>1684.5774699999999</v>
      </c>
      <c r="E40" s="51">
        <v>1696.36904</v>
      </c>
      <c r="F40" s="51">
        <v>1758.5562199999999</v>
      </c>
      <c r="G40" s="51">
        <v>1831.7063162242669</v>
      </c>
      <c r="H40" s="51">
        <v>1738.44199</v>
      </c>
      <c r="I40" s="51">
        <v>1666.3940399999999</v>
      </c>
      <c r="J40" s="51">
        <v>1631.0128299999999</v>
      </c>
      <c r="K40" s="51">
        <v>1500.9218900000001</v>
      </c>
      <c r="L40" s="51">
        <v>1702.573921120578</v>
      </c>
      <c r="M40" s="51">
        <v>1722.474100138269</v>
      </c>
      <c r="N40" s="51">
        <v>1634.4075743623532</v>
      </c>
      <c r="O40" s="51">
        <v>1768.3534351070025</v>
      </c>
      <c r="P40" s="51">
        <v>1588.8189216883918</v>
      </c>
      <c r="Q40" s="51">
        <v>1670.8537831170138</v>
      </c>
    </row>
    <row r="41" spans="1:17" x14ac:dyDescent="0.25">
      <c r="A41" s="53" t="s">
        <v>66</v>
      </c>
      <c r="B41" s="51">
        <v>1920.2187501687888</v>
      </c>
      <c r="C41" s="51">
        <v>1764.1859999999999</v>
      </c>
      <c r="D41" s="51">
        <v>1684.5774699999999</v>
      </c>
      <c r="E41" s="51">
        <v>1696.36904</v>
      </c>
      <c r="F41" s="51">
        <v>1758.5562199999999</v>
      </c>
      <c r="G41" s="51">
        <v>1831.7063162242669</v>
      </c>
      <c r="H41" s="51">
        <v>1738.44199</v>
      </c>
      <c r="I41" s="51">
        <v>1666.3940399999999</v>
      </c>
      <c r="J41" s="51">
        <v>1631.0128299999999</v>
      </c>
      <c r="K41" s="51">
        <v>1500.9218900000001</v>
      </c>
      <c r="L41" s="51">
        <v>1702.573921120578</v>
      </c>
      <c r="M41" s="51">
        <v>1722.474100138269</v>
      </c>
      <c r="N41" s="51">
        <v>1634.4075743623532</v>
      </c>
      <c r="O41" s="51">
        <v>1768.3534351070025</v>
      </c>
      <c r="P41" s="51">
        <v>1588.8189216883918</v>
      </c>
      <c r="Q41" s="51">
        <v>1670.8537831170138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0.31049798850505894</v>
      </c>
      <c r="C45" s="51">
        <v>0.30000000000000071</v>
      </c>
      <c r="D45" s="51">
        <v>0.30036999999999736</v>
      </c>
      <c r="E45" s="51">
        <v>1.1048799999999979</v>
      </c>
      <c r="F45" s="51">
        <v>2.1001000000000012</v>
      </c>
      <c r="G45" s="51">
        <v>2.1496122971018821</v>
      </c>
      <c r="H45" s="51">
        <v>2.1001400000000032</v>
      </c>
      <c r="I45" s="51">
        <v>1.9999800000000008</v>
      </c>
      <c r="J45" s="51">
        <v>1.9999899999999968</v>
      </c>
      <c r="K45" s="51">
        <v>2.1987300000000012</v>
      </c>
      <c r="L45" s="51">
        <v>1.6241545510139304</v>
      </c>
      <c r="M45" s="51">
        <v>1.2419791518334051</v>
      </c>
      <c r="N45" s="51">
        <v>1.5763785144550866</v>
      </c>
      <c r="O45" s="51">
        <v>1.3136578383870798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2437.1734685163456</v>
      </c>
      <c r="C49" s="51">
        <v>2451.05971</v>
      </c>
      <c r="D49" s="51">
        <v>2575.5881100000001</v>
      </c>
      <c r="E49" s="51">
        <v>2669.6477300000001</v>
      </c>
      <c r="F49" s="51">
        <v>2842.4255699999999</v>
      </c>
      <c r="G49" s="51">
        <v>2807.1568691990278</v>
      </c>
      <c r="H49" s="51">
        <v>2191.8045299999999</v>
      </c>
      <c r="I49" s="51">
        <v>2206.3917000000001</v>
      </c>
      <c r="J49" s="51">
        <v>2105.2132300000003</v>
      </c>
      <c r="K49" s="51">
        <v>1897.26017</v>
      </c>
      <c r="L49" s="51">
        <v>1907.6542831933389</v>
      </c>
      <c r="M49" s="51">
        <v>1937.2808436185201</v>
      </c>
      <c r="N49" s="51">
        <v>1867.773901246617</v>
      </c>
      <c r="O49" s="51">
        <v>1853.4483101373371</v>
      </c>
      <c r="P49" s="51">
        <v>1881.627471561188</v>
      </c>
      <c r="Q49" s="51">
        <v>1680.8884560465367</v>
      </c>
    </row>
    <row r="50" spans="1:17" x14ac:dyDescent="0.25">
      <c r="A50" s="63" t="s">
        <v>21</v>
      </c>
      <c r="B50" s="62">
        <v>1039.2163063218641</v>
      </c>
      <c r="C50" s="62">
        <v>1038.71621</v>
      </c>
      <c r="D50" s="62">
        <v>1074.61032</v>
      </c>
      <c r="E50" s="62">
        <v>1073.33537</v>
      </c>
      <c r="F50" s="62">
        <v>1086.2469599999999</v>
      </c>
      <c r="G50" s="62">
        <v>1107.0725017332077</v>
      </c>
      <c r="H50" s="62">
        <v>1123.7133200000001</v>
      </c>
      <c r="I50" s="62">
        <v>1153.17238</v>
      </c>
      <c r="J50" s="62">
        <v>1094.38041</v>
      </c>
      <c r="K50" s="62">
        <v>1078.5195000000001</v>
      </c>
      <c r="L50" s="62">
        <v>1157.5231615190223</v>
      </c>
      <c r="M50" s="62">
        <v>1139.5646958364769</v>
      </c>
      <c r="N50" s="62">
        <v>1082.1052789986502</v>
      </c>
      <c r="O50" s="62">
        <v>1085.192609708791</v>
      </c>
      <c r="P50" s="62">
        <v>1050.1287317031199</v>
      </c>
      <c r="Q50" s="62">
        <v>1076.1842381537078</v>
      </c>
    </row>
    <row r="51" spans="1:17" x14ac:dyDescent="0.25">
      <c r="A51" s="191" t="s">
        <v>105</v>
      </c>
      <c r="B51" s="190">
        <f t="shared" ref="B51:Q51" si="8">SUM(B52:B54)</f>
        <v>7170.2481201829996</v>
      </c>
      <c r="C51" s="190">
        <f t="shared" si="8"/>
        <v>7244.0136400000001</v>
      </c>
      <c r="D51" s="190">
        <f t="shared" si="8"/>
        <v>7619.2110100000009</v>
      </c>
      <c r="E51" s="190">
        <f t="shared" si="8"/>
        <v>7869.5571099999988</v>
      </c>
      <c r="F51" s="190">
        <f t="shared" si="8"/>
        <v>8004.0604700000013</v>
      </c>
      <c r="G51" s="190">
        <f t="shared" si="8"/>
        <v>7866.5802195456317</v>
      </c>
      <c r="H51" s="190">
        <f t="shared" si="8"/>
        <v>7608.2949399999989</v>
      </c>
      <c r="I51" s="190">
        <f t="shared" si="8"/>
        <v>7757.6652299999987</v>
      </c>
      <c r="J51" s="190">
        <f t="shared" si="8"/>
        <v>7182.4067499999983</v>
      </c>
      <c r="K51" s="190">
        <f t="shared" si="8"/>
        <v>6750.8003000000008</v>
      </c>
      <c r="L51" s="190">
        <f t="shared" si="8"/>
        <v>7230.0528548817101</v>
      </c>
      <c r="M51" s="190">
        <f t="shared" si="8"/>
        <v>7051.2035871336366</v>
      </c>
      <c r="N51" s="190">
        <f t="shared" si="8"/>
        <v>6976.5945817244174</v>
      </c>
      <c r="O51" s="190">
        <f t="shared" si="8"/>
        <v>6881.1884864758813</v>
      </c>
      <c r="P51" s="190">
        <f t="shared" si="8"/>
        <v>6785.7752869011274</v>
      </c>
      <c r="Q51" s="190">
        <f t="shared" si="8"/>
        <v>6564.4759868115516</v>
      </c>
    </row>
    <row r="52" spans="1:17" x14ac:dyDescent="0.25">
      <c r="A52" s="216" t="s">
        <v>41</v>
      </c>
      <c r="B52" s="220">
        <v>6510.6923653325775</v>
      </c>
      <c r="C52" s="220">
        <v>6531.694675970597</v>
      </c>
      <c r="D52" s="220">
        <v>6866.9055377878258</v>
      </c>
      <c r="E52" s="220">
        <v>7082.3994862983973</v>
      </c>
      <c r="F52" s="220">
        <v>7150.1758415591976</v>
      </c>
      <c r="G52" s="220">
        <v>7020.1899507078824</v>
      </c>
      <c r="H52" s="220">
        <v>6770.5439281005201</v>
      </c>
      <c r="I52" s="220">
        <v>6898.3142420313889</v>
      </c>
      <c r="J52" s="220">
        <v>6438.2937414897915</v>
      </c>
      <c r="K52" s="220">
        <v>6422.5091630860679</v>
      </c>
      <c r="L52" s="220">
        <v>6926.2749499862593</v>
      </c>
      <c r="M52" s="220">
        <v>6759.7796196856862</v>
      </c>
      <c r="N52" s="220">
        <v>6743.6023021388201</v>
      </c>
      <c r="O52" s="220">
        <v>6536.2299013150696</v>
      </c>
      <c r="P52" s="220">
        <v>6427.4471902184287</v>
      </c>
      <c r="Q52" s="220">
        <v>6271.2538948247702</v>
      </c>
    </row>
    <row r="53" spans="1:17" x14ac:dyDescent="0.25">
      <c r="A53" s="179" t="s">
        <v>40</v>
      </c>
      <c r="B53" s="219">
        <v>606.10524501814314</v>
      </c>
      <c r="C53" s="219">
        <v>654.34454028582684</v>
      </c>
      <c r="D53" s="219">
        <v>688.88181620091166</v>
      </c>
      <c r="E53" s="219">
        <v>727.43322799137695</v>
      </c>
      <c r="F53" s="219">
        <v>797.6096944088456</v>
      </c>
      <c r="G53" s="219">
        <v>797.22318606907515</v>
      </c>
      <c r="H53" s="219">
        <v>793.7952629342991</v>
      </c>
      <c r="I53" s="219">
        <v>810.52112039341432</v>
      </c>
      <c r="J53" s="219">
        <v>698.17071201424233</v>
      </c>
      <c r="K53" s="219">
        <v>285.84483558040307</v>
      </c>
      <c r="L53" s="219">
        <v>265.65975193197892</v>
      </c>
      <c r="M53" s="219">
        <v>258.60005516848207</v>
      </c>
      <c r="N53" s="219">
        <v>197.6859352242376</v>
      </c>
      <c r="O53" s="219">
        <v>322.4081154284259</v>
      </c>
      <c r="P53" s="219">
        <v>337.68729242059254</v>
      </c>
      <c r="Q53" s="219">
        <v>274.8328585819761</v>
      </c>
    </row>
    <row r="54" spans="1:17" x14ac:dyDescent="0.25">
      <c r="A54" s="119" t="s">
        <v>39</v>
      </c>
      <c r="B54" s="218">
        <v>53.450509832278911</v>
      </c>
      <c r="C54" s="218">
        <v>57.974423743575855</v>
      </c>
      <c r="D54" s="218">
        <v>63.423656011263496</v>
      </c>
      <c r="E54" s="218">
        <v>59.724395710224954</v>
      </c>
      <c r="F54" s="218">
        <v>56.27493403195772</v>
      </c>
      <c r="G54" s="218">
        <v>49.167082768673609</v>
      </c>
      <c r="H54" s="218">
        <v>43.955748965180035</v>
      </c>
      <c r="I54" s="218">
        <v>48.829867575195507</v>
      </c>
      <c r="J54" s="218">
        <v>45.942296495965167</v>
      </c>
      <c r="K54" s="218">
        <v>42.446301333529462</v>
      </c>
      <c r="L54" s="218">
        <v>38.118152963471658</v>
      </c>
      <c r="M54" s="218">
        <v>32.823912279468452</v>
      </c>
      <c r="N54" s="218">
        <v>35.306344361360509</v>
      </c>
      <c r="O54" s="218">
        <v>22.550469732385448</v>
      </c>
      <c r="P54" s="218">
        <v>20.640804262106123</v>
      </c>
      <c r="Q54" s="218">
        <v>18.389233404804955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11037.952985230684</v>
      </c>
      <c r="C57" s="38">
        <v>11116.312199999998</v>
      </c>
      <c r="D57" s="38">
        <v>11950.692939999997</v>
      </c>
      <c r="E57" s="38">
        <v>13598.22428</v>
      </c>
      <c r="F57" s="38">
        <v>13923.623349999994</v>
      </c>
      <c r="G57" s="38">
        <v>14075.321712000747</v>
      </c>
      <c r="H57" s="38">
        <v>13927.413449999996</v>
      </c>
      <c r="I57" s="38">
        <v>14077.706930000008</v>
      </c>
      <c r="J57" s="38">
        <v>12871.574049999996</v>
      </c>
      <c r="K57" s="38">
        <v>13104.047200000003</v>
      </c>
      <c r="L57" s="38">
        <v>14489.297225391996</v>
      </c>
      <c r="M57" s="38">
        <v>13183.738401284576</v>
      </c>
      <c r="N57" s="38">
        <v>13628.511280295286</v>
      </c>
      <c r="O57" s="38">
        <v>13604.248352491049</v>
      </c>
      <c r="P57" s="38">
        <v>13716.077117361912</v>
      </c>
      <c r="Q57" s="38">
        <v>12589.476220359404</v>
      </c>
    </row>
    <row r="58" spans="1:17" x14ac:dyDescent="0.25">
      <c r="A58" s="55" t="s">
        <v>33</v>
      </c>
      <c r="B58" s="54">
        <v>94.654628833476636</v>
      </c>
      <c r="C58" s="54">
        <v>87.4</v>
      </c>
      <c r="D58" s="54">
        <v>88.800000000000011</v>
      </c>
      <c r="E58" s="54">
        <v>91.699999999999989</v>
      </c>
      <c r="F58" s="54">
        <v>94.199999999999989</v>
      </c>
      <c r="G58" s="54">
        <v>97.855163848285102</v>
      </c>
      <c r="H58" s="54">
        <v>98.7</v>
      </c>
      <c r="I58" s="54">
        <v>105.69999999999999</v>
      </c>
      <c r="J58" s="54">
        <v>110.4</v>
      </c>
      <c r="K58" s="54">
        <v>85.9</v>
      </c>
      <c r="L58" s="54">
        <v>81.1598356740231</v>
      </c>
      <c r="M58" s="54">
        <v>85.244100506353305</v>
      </c>
      <c r="N58" s="54">
        <v>79.798414063246412</v>
      </c>
      <c r="O58" s="54">
        <v>68.429349383777605</v>
      </c>
      <c r="P58" s="54">
        <v>30.620043947645001</v>
      </c>
      <c r="Q58" s="54">
        <v>0</v>
      </c>
    </row>
    <row r="59" spans="1:17" x14ac:dyDescent="0.25">
      <c r="A59" s="52" t="s">
        <v>32</v>
      </c>
      <c r="B59" s="51">
        <v>8506.4759572485182</v>
      </c>
      <c r="C59" s="51">
        <v>8856.0178399999968</v>
      </c>
      <c r="D59" s="51">
        <v>9755.7929399999975</v>
      </c>
      <c r="E59" s="51">
        <v>11410.43326</v>
      </c>
      <c r="F59" s="51">
        <v>11673.431369999995</v>
      </c>
      <c r="G59" s="51">
        <v>11723.937976097746</v>
      </c>
      <c r="H59" s="51">
        <v>11776.314629999993</v>
      </c>
      <c r="I59" s="51">
        <v>11825.096330000008</v>
      </c>
      <c r="J59" s="51">
        <v>10799.070629999993</v>
      </c>
      <c r="K59" s="51">
        <v>11087.454770000004</v>
      </c>
      <c r="L59" s="51">
        <v>12172.229066877648</v>
      </c>
      <c r="M59" s="51">
        <v>10960.679892411414</v>
      </c>
      <c r="N59" s="51">
        <v>11598.274532105683</v>
      </c>
      <c r="O59" s="51">
        <v>11578.959349991024</v>
      </c>
      <c r="P59" s="51">
        <v>11711.204661070708</v>
      </c>
      <c r="Q59" s="51">
        <v>10515.984218603229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709.22951453105384</v>
      </c>
      <c r="C61" s="51">
        <v>798.7976900000001</v>
      </c>
      <c r="D61" s="51">
        <v>740.49835000000007</v>
      </c>
      <c r="E61" s="51">
        <v>644.50197999999989</v>
      </c>
      <c r="F61" s="51">
        <v>1074.0971100000002</v>
      </c>
      <c r="G61" s="51">
        <v>1346.1266598662564</v>
      </c>
      <c r="H61" s="51">
        <v>1580.39617</v>
      </c>
      <c r="I61" s="51">
        <v>1410.8912500000001</v>
      </c>
      <c r="J61" s="51">
        <v>1440.0804600000001</v>
      </c>
      <c r="K61" s="51">
        <v>1273.7881600000001</v>
      </c>
      <c r="L61" s="51">
        <v>1280.2792417602295</v>
      </c>
      <c r="M61" s="51">
        <v>1537.1876399640864</v>
      </c>
      <c r="N61" s="51">
        <v>1000.6939646311309</v>
      </c>
      <c r="O61" s="51">
        <v>2734.3341272644652</v>
      </c>
      <c r="P61" s="51">
        <v>3799.819707144808</v>
      </c>
      <c r="Q61" s="51">
        <v>3545.0441880643602</v>
      </c>
    </row>
    <row r="62" spans="1:17" x14ac:dyDescent="0.25">
      <c r="A62" s="53" t="s">
        <v>76</v>
      </c>
      <c r="B62" s="51">
        <v>143.80928620213399</v>
      </c>
      <c r="C62" s="51">
        <v>89.699349999999868</v>
      </c>
      <c r="D62" s="51">
        <v>121.39914999999928</v>
      </c>
      <c r="E62" s="51">
        <v>64.299349999999322</v>
      </c>
      <c r="F62" s="51">
        <v>57.100400000000263</v>
      </c>
      <c r="G62" s="51">
        <v>0</v>
      </c>
      <c r="H62" s="51">
        <v>0</v>
      </c>
      <c r="I62" s="51">
        <v>0</v>
      </c>
      <c r="J62" s="51">
        <v>1.0000100000000001</v>
      </c>
      <c r="K62" s="51">
        <v>0</v>
      </c>
      <c r="L62" s="51">
        <v>0</v>
      </c>
      <c r="M62" s="51">
        <v>5.1113018373498562</v>
      </c>
      <c r="N62" s="51">
        <v>1.0270357472045362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2.8661507595299498</v>
      </c>
      <c r="C63" s="51">
        <v>0</v>
      </c>
      <c r="D63" s="51">
        <v>0</v>
      </c>
      <c r="E63" s="51">
        <v>0</v>
      </c>
      <c r="F63" s="51">
        <v>1</v>
      </c>
      <c r="G63" s="51">
        <v>0</v>
      </c>
      <c r="H63" s="51">
        <v>0</v>
      </c>
      <c r="I63" s="51">
        <v>0</v>
      </c>
      <c r="J63" s="51">
        <v>0</v>
      </c>
      <c r="K63" s="51">
        <v>2.9</v>
      </c>
      <c r="L63" s="51">
        <v>0</v>
      </c>
      <c r="M63" s="51">
        <v>0.95538358650998001</v>
      </c>
      <c r="N63" s="51">
        <v>0</v>
      </c>
      <c r="O63" s="51">
        <v>1.91076717301997</v>
      </c>
      <c r="P63" s="51">
        <v>0.95538358650998001</v>
      </c>
      <c r="Q63" s="51">
        <v>0</v>
      </c>
    </row>
    <row r="64" spans="1:17" x14ac:dyDescent="0.25">
      <c r="A64" s="53" t="s">
        <v>28</v>
      </c>
      <c r="B64" s="51">
        <v>3822.0615490795826</v>
      </c>
      <c r="C64" s="51">
        <v>3986.6169599999967</v>
      </c>
      <c r="D64" s="51">
        <v>4660.7862499999983</v>
      </c>
      <c r="E64" s="51">
        <v>4158.5118000000011</v>
      </c>
      <c r="F64" s="51">
        <v>4381.7397099999926</v>
      </c>
      <c r="G64" s="51">
        <v>4744.8717281729814</v>
      </c>
      <c r="H64" s="51">
        <v>5096.9265499999938</v>
      </c>
      <c r="I64" s="51">
        <v>4354.6397900000065</v>
      </c>
      <c r="J64" s="51">
        <v>4179.0773999999938</v>
      </c>
      <c r="K64" s="51">
        <v>4103.2093500000046</v>
      </c>
      <c r="L64" s="51">
        <v>4351.0074933638689</v>
      </c>
      <c r="M64" s="51">
        <v>4116.5780896506203</v>
      </c>
      <c r="N64" s="51">
        <v>3714.0576231958394</v>
      </c>
      <c r="O64" s="51">
        <v>3862.3913962197876</v>
      </c>
      <c r="P64" s="51">
        <v>3798.1736588127987</v>
      </c>
      <c r="Q64" s="51">
        <v>2756.7455410988468</v>
      </c>
    </row>
    <row r="65" spans="1:17" x14ac:dyDescent="0.25">
      <c r="A65" s="53" t="s">
        <v>67</v>
      </c>
      <c r="B65" s="51">
        <v>3828.5094566762182</v>
      </c>
      <c r="C65" s="51">
        <v>3980.9038399999999</v>
      </c>
      <c r="D65" s="51">
        <v>4233.1091900000001</v>
      </c>
      <c r="E65" s="51">
        <v>6543.1201300000002</v>
      </c>
      <c r="F65" s="51">
        <v>6159.4941500000004</v>
      </c>
      <c r="G65" s="51">
        <v>5632.939588058508</v>
      </c>
      <c r="H65" s="51">
        <v>5098.9919099999997</v>
      </c>
      <c r="I65" s="51">
        <v>6059.5652900000005</v>
      </c>
      <c r="J65" s="51">
        <v>5178.9127600000002</v>
      </c>
      <c r="K65" s="51">
        <v>5707.5572599999996</v>
      </c>
      <c r="L65" s="51">
        <v>6540.9423317535502</v>
      </c>
      <c r="M65" s="51">
        <v>5300.8474773728485</v>
      </c>
      <c r="N65" s="51">
        <v>6882.4959085315068</v>
      </c>
      <c r="O65" s="51">
        <v>4980.3230593337521</v>
      </c>
      <c r="P65" s="51">
        <v>4112.2559115265904</v>
      </c>
      <c r="Q65" s="51">
        <v>4214.1944894400222</v>
      </c>
    </row>
    <row r="66" spans="1:17" x14ac:dyDescent="0.25">
      <c r="A66" s="52" t="s">
        <v>27</v>
      </c>
      <c r="B66" s="51">
        <v>2436.8223991486884</v>
      </c>
      <c r="C66" s="51">
        <v>2172.8943600000021</v>
      </c>
      <c r="D66" s="51">
        <v>2106.1</v>
      </c>
      <c r="E66" s="51">
        <v>2096.0910199999998</v>
      </c>
      <c r="F66" s="51">
        <v>2155.9919799999989</v>
      </c>
      <c r="G66" s="51">
        <v>2253.5285720547145</v>
      </c>
      <c r="H66" s="51">
        <v>2052.3988200000022</v>
      </c>
      <c r="I66" s="51">
        <v>2146.9105999999992</v>
      </c>
      <c r="J66" s="51">
        <v>1962.1034200000031</v>
      </c>
      <c r="K66" s="51">
        <v>1930.6924299999991</v>
      </c>
      <c r="L66" s="51">
        <v>2235.9083228403251</v>
      </c>
      <c r="M66" s="51">
        <v>2137.8144083668085</v>
      </c>
      <c r="N66" s="51">
        <v>1950.4383341263565</v>
      </c>
      <c r="O66" s="51">
        <v>1956.8596531162475</v>
      </c>
      <c r="P66" s="51">
        <v>1974.2524123435601</v>
      </c>
      <c r="Q66" s="51">
        <v>2073.4920017561744</v>
      </c>
    </row>
    <row r="67" spans="1:17" x14ac:dyDescent="0.25">
      <c r="A67" s="53" t="s">
        <v>66</v>
      </c>
      <c r="B67" s="51">
        <v>2436.8223991486884</v>
      </c>
      <c r="C67" s="51">
        <v>2172.8943600000021</v>
      </c>
      <c r="D67" s="51">
        <v>2106.1</v>
      </c>
      <c r="E67" s="51">
        <v>2096.0910199999998</v>
      </c>
      <c r="F67" s="51">
        <v>2155.9919799999989</v>
      </c>
      <c r="G67" s="51">
        <v>2253.5285720547145</v>
      </c>
      <c r="H67" s="51">
        <v>2052.3988200000022</v>
      </c>
      <c r="I67" s="51">
        <v>2146.9105999999992</v>
      </c>
      <c r="J67" s="51">
        <v>1962.1034200000031</v>
      </c>
      <c r="K67" s="51">
        <v>1930.6924299999991</v>
      </c>
      <c r="L67" s="51">
        <v>2235.9083228403251</v>
      </c>
      <c r="M67" s="51">
        <v>2137.8144083668085</v>
      </c>
      <c r="N67" s="51">
        <v>1950.4383341263565</v>
      </c>
      <c r="O67" s="51">
        <v>1956.8596531162475</v>
      </c>
      <c r="P67" s="51">
        <v>1974.2524123435601</v>
      </c>
      <c r="Q67" s="51">
        <v>2073.4920017561744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11037.952985230684</v>
      </c>
      <c r="C70" s="190">
        <f t="shared" si="9"/>
        <v>11116.312199999998</v>
      </c>
      <c r="D70" s="190">
        <f t="shared" si="9"/>
        <v>11950.692939999997</v>
      </c>
      <c r="E70" s="190">
        <f t="shared" si="9"/>
        <v>13598.22428</v>
      </c>
      <c r="F70" s="190">
        <f t="shared" si="9"/>
        <v>13923.623349999994</v>
      </c>
      <c r="G70" s="190">
        <f t="shared" si="9"/>
        <v>14075.321712000747</v>
      </c>
      <c r="H70" s="190">
        <f t="shared" si="9"/>
        <v>13927.413449999996</v>
      </c>
      <c r="I70" s="190">
        <f t="shared" si="9"/>
        <v>14077.706930000008</v>
      </c>
      <c r="J70" s="190">
        <f t="shared" si="9"/>
        <v>12871.574049999996</v>
      </c>
      <c r="K70" s="190">
        <f t="shared" si="9"/>
        <v>13104.047200000003</v>
      </c>
      <c r="L70" s="190">
        <f t="shared" si="9"/>
        <v>14489.297225391996</v>
      </c>
      <c r="M70" s="190">
        <f t="shared" si="9"/>
        <v>13183.738401284576</v>
      </c>
      <c r="N70" s="190">
        <f t="shared" si="9"/>
        <v>13628.511280295286</v>
      </c>
      <c r="O70" s="190">
        <f t="shared" si="9"/>
        <v>13604.248352491049</v>
      </c>
      <c r="P70" s="190">
        <f t="shared" si="9"/>
        <v>13716.077117361912</v>
      </c>
      <c r="Q70" s="190">
        <f t="shared" si="9"/>
        <v>12589.476220359404</v>
      </c>
    </row>
    <row r="71" spans="1:17" x14ac:dyDescent="0.25">
      <c r="A71" s="216" t="str">
        <f>A52</f>
        <v>Basic chemicals</v>
      </c>
      <c r="B71" s="215">
        <v>11037.952985230684</v>
      </c>
      <c r="C71" s="215">
        <v>11116.312199999998</v>
      </c>
      <c r="D71" s="215">
        <v>11950.692939999997</v>
      </c>
      <c r="E71" s="215">
        <v>13598.22428</v>
      </c>
      <c r="F71" s="215">
        <v>13923.623349999994</v>
      </c>
      <c r="G71" s="215">
        <v>14075.321712000747</v>
      </c>
      <c r="H71" s="215">
        <v>13927.413449999996</v>
      </c>
      <c r="I71" s="215">
        <v>14077.706930000008</v>
      </c>
      <c r="J71" s="215">
        <v>12871.574049999996</v>
      </c>
      <c r="K71" s="215">
        <v>13104.047200000003</v>
      </c>
      <c r="L71" s="215">
        <v>14489.297225391996</v>
      </c>
      <c r="M71" s="215">
        <v>13183.738401284576</v>
      </c>
      <c r="N71" s="215">
        <v>13628.511280295286</v>
      </c>
      <c r="O71" s="215">
        <v>13604.248352491049</v>
      </c>
      <c r="P71" s="215">
        <v>13716.077117361912</v>
      </c>
      <c r="Q71" s="215">
        <v>12589.476220359404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14019.252094022613</v>
      </c>
      <c r="C75" s="70">
        <f t="shared" si="10"/>
        <v>13504.986145062345</v>
      </c>
      <c r="D75" s="70">
        <f t="shared" si="10"/>
        <v>13872.091894889141</v>
      </c>
      <c r="E75" s="70">
        <f t="shared" si="10"/>
        <v>14193.576820647369</v>
      </c>
      <c r="F75" s="70">
        <f t="shared" si="10"/>
        <v>14342.108427923409</v>
      </c>
      <c r="G75" s="70">
        <f t="shared" si="10"/>
        <v>14085.049272783348</v>
      </c>
      <c r="H75" s="70">
        <f t="shared" si="10"/>
        <v>14862.265548661488</v>
      </c>
      <c r="I75" s="70">
        <f t="shared" si="10"/>
        <v>15048.333893509285</v>
      </c>
      <c r="J75" s="70">
        <f t="shared" si="10"/>
        <v>13863.815449638065</v>
      </c>
      <c r="K75" s="70">
        <f t="shared" si="10"/>
        <v>13301.531540207416</v>
      </c>
      <c r="L75" s="70">
        <f t="shared" si="10"/>
        <v>14660.74772157675</v>
      </c>
      <c r="M75" s="70">
        <f t="shared" si="10"/>
        <v>14174.908484555701</v>
      </c>
      <c r="N75" s="70">
        <f t="shared" si="10"/>
        <v>13973.845573618451</v>
      </c>
      <c r="O75" s="70">
        <f t="shared" si="10"/>
        <v>13928.566759146932</v>
      </c>
      <c r="P75" s="70">
        <f t="shared" si="10"/>
        <v>13554.201337153061</v>
      </c>
      <c r="Q75" s="70">
        <f t="shared" si="10"/>
        <v>13752.255092353796</v>
      </c>
    </row>
    <row r="76" spans="1:17" x14ac:dyDescent="0.25">
      <c r="A76" s="55" t="s">
        <v>343</v>
      </c>
      <c r="B76" s="54">
        <v>8870.6796040226145</v>
      </c>
      <c r="C76" s="54">
        <v>9021.4560350623451</v>
      </c>
      <c r="D76" s="54">
        <v>9532.6201148891414</v>
      </c>
      <c r="E76" s="54">
        <v>9897.5294306473697</v>
      </c>
      <c r="F76" s="54">
        <v>9739.9389079234079</v>
      </c>
      <c r="G76" s="54">
        <v>9436.7726427833477</v>
      </c>
      <c r="H76" s="54">
        <v>10259.368788661488</v>
      </c>
      <c r="I76" s="54">
        <v>10526.828273509285</v>
      </c>
      <c r="J76" s="54">
        <v>9520.9884096380647</v>
      </c>
      <c r="K76" s="54">
        <v>9017.5101102074168</v>
      </c>
      <c r="L76" s="54">
        <v>9952.7078715767493</v>
      </c>
      <c r="M76" s="54">
        <v>9496.3172245556998</v>
      </c>
      <c r="N76" s="54">
        <v>9627.6747636184518</v>
      </c>
      <c r="O76" s="54">
        <v>9406.6208091469307</v>
      </c>
      <c r="P76" s="54">
        <v>9232.5572571530611</v>
      </c>
      <c r="Q76" s="54">
        <v>9095.0729523537975</v>
      </c>
    </row>
    <row r="77" spans="1:17" x14ac:dyDescent="0.25">
      <c r="A77" s="52" t="s">
        <v>106</v>
      </c>
      <c r="B77" s="51">
        <v>5148.5724899999996</v>
      </c>
      <c r="C77" s="51">
        <v>4483.5301099999997</v>
      </c>
      <c r="D77" s="51">
        <v>4339.4717799999999</v>
      </c>
      <c r="E77" s="51">
        <v>4296.0473899999997</v>
      </c>
      <c r="F77" s="51">
        <v>4602.1695200000004</v>
      </c>
      <c r="G77" s="51">
        <v>4648.2766300000003</v>
      </c>
      <c r="H77" s="51">
        <v>4602.8967599999996</v>
      </c>
      <c r="I77" s="51">
        <v>4521.5056199999999</v>
      </c>
      <c r="J77" s="51">
        <v>4342.8270400000001</v>
      </c>
      <c r="K77" s="51">
        <v>4284.0214299999998</v>
      </c>
      <c r="L77" s="51">
        <v>4708.0398500000001</v>
      </c>
      <c r="M77" s="51">
        <v>4678.5912600000001</v>
      </c>
      <c r="N77" s="51">
        <v>4346.1708099999996</v>
      </c>
      <c r="O77" s="51">
        <v>4521.9459500000003</v>
      </c>
      <c r="P77" s="51">
        <v>4321.64408</v>
      </c>
      <c r="Q77" s="51">
        <v>4657.1821399999999</v>
      </c>
    </row>
    <row r="78" spans="1:17" x14ac:dyDescent="0.25">
      <c r="A78" s="50" t="s">
        <v>105</v>
      </c>
      <c r="B78" s="38">
        <f t="shared" ref="B78:Q78" si="11">SUM(B79:B81)</f>
        <v>14019.252094022613</v>
      </c>
      <c r="C78" s="38">
        <f t="shared" si="11"/>
        <v>13504.986145062345</v>
      </c>
      <c r="D78" s="38">
        <f t="shared" si="11"/>
        <v>13872.091894889141</v>
      </c>
      <c r="E78" s="38">
        <f t="shared" si="11"/>
        <v>14193.576820647368</v>
      </c>
      <c r="F78" s="38">
        <f t="shared" si="11"/>
        <v>14342.108427923411</v>
      </c>
      <c r="G78" s="38">
        <f t="shared" si="11"/>
        <v>14085.049272783346</v>
      </c>
      <c r="H78" s="38">
        <f t="shared" si="11"/>
        <v>14862.265548661486</v>
      </c>
      <c r="I78" s="38">
        <f t="shared" si="11"/>
        <v>15048.333893509278</v>
      </c>
      <c r="J78" s="38">
        <f t="shared" si="11"/>
        <v>13863.815449638059</v>
      </c>
      <c r="K78" s="38">
        <f t="shared" si="11"/>
        <v>13301.531540207419</v>
      </c>
      <c r="L78" s="38">
        <f t="shared" si="11"/>
        <v>14660.747721576743</v>
      </c>
      <c r="M78" s="38">
        <f t="shared" si="11"/>
        <v>14174.908484555699</v>
      </c>
      <c r="N78" s="38">
        <f t="shared" si="11"/>
        <v>13973.845573618451</v>
      </c>
      <c r="O78" s="38">
        <f t="shared" si="11"/>
        <v>13928.566759146928</v>
      </c>
      <c r="P78" s="38">
        <f t="shared" si="11"/>
        <v>13554.201337153059</v>
      </c>
      <c r="Q78" s="38">
        <f t="shared" si="11"/>
        <v>13752.255092353796</v>
      </c>
    </row>
    <row r="79" spans="1:17" x14ac:dyDescent="0.25">
      <c r="A79" s="121" t="s">
        <v>41</v>
      </c>
      <c r="B79" s="120">
        <f>CHI_emi!B$5</f>
        <v>13003.153732880946</v>
      </c>
      <c r="C79" s="120">
        <f>CHI_emi!C$5</f>
        <v>12395.116731973831</v>
      </c>
      <c r="D79" s="120">
        <f>CHI_emi!D$5</f>
        <v>12832.63604129928</v>
      </c>
      <c r="E79" s="120">
        <f>CHI_emi!E$5</f>
        <v>13090.053408318116</v>
      </c>
      <c r="F79" s="120">
        <f>CHI_emi!F$5</f>
        <v>13165.621436923193</v>
      </c>
      <c r="G79" s="120">
        <f>CHI_emi!G$5</f>
        <v>12925.729601158428</v>
      </c>
      <c r="H79" s="120">
        <f>CHI_emi!H$5</f>
        <v>13612.420851514295</v>
      </c>
      <c r="I79" s="120">
        <f>CHI_emi!I$5</f>
        <v>13780.746037015777</v>
      </c>
      <c r="J79" s="120">
        <f>CHI_emi!J$5</f>
        <v>12861.097022378775</v>
      </c>
      <c r="K79" s="120">
        <f>CHI_emi!K$5</f>
        <v>12853.727878155019</v>
      </c>
      <c r="L79" s="120">
        <f>CHI_emi!L$5</f>
        <v>14249.927255695591</v>
      </c>
      <c r="M79" s="120">
        <f>CHI_emi!M$5</f>
        <v>13782.533875171321</v>
      </c>
      <c r="N79" s="120">
        <f>CHI_emi!N$5</f>
        <v>13657.10131927773</v>
      </c>
      <c r="O79" s="120">
        <f>CHI_emi!O$5</f>
        <v>13444.000631938892</v>
      </c>
      <c r="P79" s="120">
        <f>CHI_emi!P$5</f>
        <v>13040.88894565185</v>
      </c>
      <c r="Q79" s="120">
        <f>CHI_emi!Q$5</f>
        <v>13353.491771125653</v>
      </c>
    </row>
    <row r="80" spans="1:17" x14ac:dyDescent="0.25">
      <c r="A80" s="179" t="s">
        <v>40</v>
      </c>
      <c r="B80" s="189">
        <f>CHI_emi!B$60</f>
        <v>957.84362103172816</v>
      </c>
      <c r="C80" s="189">
        <f>CHI_emi!C$60</f>
        <v>1046.106284945801</v>
      </c>
      <c r="D80" s="189">
        <f>CHI_emi!D$60</f>
        <v>975.69728119694184</v>
      </c>
      <c r="E80" s="189">
        <f>CHI_emi!E$60</f>
        <v>1037.7826652070546</v>
      </c>
      <c r="F80" s="189">
        <f>CHI_emi!F$60</f>
        <v>1126.9485912415287</v>
      </c>
      <c r="G80" s="189">
        <f>CHI_emi!G$60</f>
        <v>1120.5079468137583</v>
      </c>
      <c r="H80" s="189">
        <f>CHI_emi!H$60</f>
        <v>1201.9451938831135</v>
      </c>
      <c r="I80" s="189">
        <f>CHI_emi!I$60</f>
        <v>1214.5375231720416</v>
      </c>
      <c r="J80" s="189">
        <f>CHI_emi!J$60</f>
        <v>953.53401893466264</v>
      </c>
      <c r="K80" s="189">
        <f>CHI_emi!K$60</f>
        <v>405.36677869447283</v>
      </c>
      <c r="L80" s="189">
        <f>CHI_emi!L$60</f>
        <v>373.00182307022095</v>
      </c>
      <c r="M80" s="189">
        <f>CHI_emi!M$60</f>
        <v>360.02123254358986</v>
      </c>
      <c r="N80" s="189">
        <f>CHI_emi!N$60</f>
        <v>281.33848277278884</v>
      </c>
      <c r="O80" s="189">
        <f>CHI_emi!O$60</f>
        <v>461.8415772667052</v>
      </c>
      <c r="P80" s="189">
        <f>CHI_emi!P$60</f>
        <v>492.22402048731192</v>
      </c>
      <c r="Q80" s="189">
        <f>CHI_emi!Q$60</f>
        <v>380.71377482876744</v>
      </c>
    </row>
    <row r="81" spans="1:17" x14ac:dyDescent="0.25">
      <c r="A81" s="119" t="s">
        <v>39</v>
      </c>
      <c r="B81" s="118">
        <f>CHI_emi!B$108</f>
        <v>58.254740109938929</v>
      </c>
      <c r="C81" s="118">
        <f>CHI_emi!C$108</f>
        <v>63.763128142712361</v>
      </c>
      <c r="D81" s="118">
        <f>CHI_emi!D$108</f>
        <v>63.758572392919561</v>
      </c>
      <c r="E81" s="118">
        <f>CHI_emi!E$108</f>
        <v>65.740747122197092</v>
      </c>
      <c r="F81" s="118">
        <f>CHI_emi!F$108</f>
        <v>49.538399758688705</v>
      </c>
      <c r="G81" s="118">
        <f>CHI_emi!G$108</f>
        <v>38.811724811161717</v>
      </c>
      <c r="H81" s="118">
        <f>CHI_emi!H$108</f>
        <v>47.899503264078504</v>
      </c>
      <c r="I81" s="118">
        <f>CHI_emi!I$108</f>
        <v>53.050333321460236</v>
      </c>
      <c r="J81" s="118">
        <f>CHI_emi!J$108</f>
        <v>49.184408324622183</v>
      </c>
      <c r="K81" s="118">
        <f>CHI_emi!K$108</f>
        <v>42.436883357926327</v>
      </c>
      <c r="L81" s="118">
        <f>CHI_emi!L$108</f>
        <v>37.818642810931891</v>
      </c>
      <c r="M81" s="118">
        <f>CHI_emi!M$108</f>
        <v>32.35337684078808</v>
      </c>
      <c r="N81" s="118">
        <f>CHI_emi!N$108</f>
        <v>35.405771567931332</v>
      </c>
      <c r="O81" s="118">
        <f>CHI_emi!O$108</f>
        <v>22.724549941331354</v>
      </c>
      <c r="P81" s="118">
        <f>CHI_emi!P$108</f>
        <v>21.088371013897671</v>
      </c>
      <c r="Q81" s="118">
        <f>CHI_emi!Q$108</f>
        <v>18.049546399375679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394.56539252859386</v>
      </c>
      <c r="C84" s="187">
        <f t="shared" si="12"/>
        <v>402.2768161158761</v>
      </c>
      <c r="D84" s="187">
        <f t="shared" si="12"/>
        <v>392.62663419053501</v>
      </c>
      <c r="E84" s="187">
        <f t="shared" si="12"/>
        <v>372.4906023383561</v>
      </c>
      <c r="F84" s="187">
        <f t="shared" si="12"/>
        <v>369.64271934727606</v>
      </c>
      <c r="G84" s="187">
        <f t="shared" si="12"/>
        <v>378.1895458280714</v>
      </c>
      <c r="H84" s="187">
        <f t="shared" si="12"/>
        <v>397.87012773227531</v>
      </c>
      <c r="I84" s="187">
        <f t="shared" si="12"/>
        <v>381.46476962234033</v>
      </c>
      <c r="J84" s="187">
        <f t="shared" si="12"/>
        <v>390.99675425952199</v>
      </c>
      <c r="K84" s="187">
        <f t="shared" si="12"/>
        <v>399.37612466560881</v>
      </c>
      <c r="L84" s="187">
        <f t="shared" si="12"/>
        <v>403.2694078695182</v>
      </c>
      <c r="M84" s="187">
        <f t="shared" si="12"/>
        <v>439.09483890259031</v>
      </c>
      <c r="N84" s="187">
        <f t="shared" si="12"/>
        <v>445.09295076625324</v>
      </c>
      <c r="O84" s="187">
        <f t="shared" si="12"/>
        <v>359.05094438215679</v>
      </c>
      <c r="P84" s="187">
        <f t="shared" si="12"/>
        <v>341.36758509148592</v>
      </c>
      <c r="Q84" s="187">
        <f t="shared" si="12"/>
        <v>421.28721115705457</v>
      </c>
    </row>
    <row r="85" spans="1:17" x14ac:dyDescent="0.25">
      <c r="A85" s="180" t="s">
        <v>40</v>
      </c>
      <c r="B85" s="186">
        <f t="shared" ref="B85:Q85" si="13">IF(B$6=0,"",B$6/B$11*1000)</f>
        <v>2864.6289110275893</v>
      </c>
      <c r="C85" s="186">
        <f t="shared" si="13"/>
        <v>2920.6154911271296</v>
      </c>
      <c r="D85" s="186">
        <f t="shared" si="13"/>
        <v>2850.55311195381</v>
      </c>
      <c r="E85" s="186">
        <f t="shared" si="13"/>
        <v>2704.3612256673209</v>
      </c>
      <c r="F85" s="186">
        <f t="shared" si="13"/>
        <v>2683.6849876952324</v>
      </c>
      <c r="G85" s="186">
        <f t="shared" si="13"/>
        <v>2745.7367709941136</v>
      </c>
      <c r="H85" s="186">
        <f t="shared" si="13"/>
        <v>2888.6219935102863</v>
      </c>
      <c r="I85" s="186">
        <f t="shared" si="13"/>
        <v>2769.5155943496575</v>
      </c>
      <c r="J85" s="186">
        <f t="shared" si="13"/>
        <v>2838.7198359993176</v>
      </c>
      <c r="K85" s="186">
        <f t="shared" si="13"/>
        <v>3020.0763012110865</v>
      </c>
      <c r="L85" s="186">
        <f t="shared" si="13"/>
        <v>3155.3447695264067</v>
      </c>
      <c r="M85" s="186">
        <f t="shared" si="13"/>
        <v>3577.4607380177849</v>
      </c>
      <c r="N85" s="186">
        <f t="shared" si="13"/>
        <v>3576.1084222441809</v>
      </c>
      <c r="O85" s="186">
        <f t="shared" si="13"/>
        <v>2936.4014240341221</v>
      </c>
      <c r="P85" s="186">
        <f t="shared" si="13"/>
        <v>2935.8505136717476</v>
      </c>
      <c r="Q85" s="186">
        <f t="shared" si="13"/>
        <v>3434.4288176892928</v>
      </c>
    </row>
    <row r="86" spans="1:17" x14ac:dyDescent="0.25">
      <c r="A86" s="108" t="s">
        <v>39</v>
      </c>
      <c r="B86" s="185">
        <f t="shared" ref="B86:Q86" si="14">IF(B$7=0,"",B$7/B$12*1000)</f>
        <v>18628.413390833408</v>
      </c>
      <c r="C86" s="185">
        <f t="shared" si="14"/>
        <v>18809.570279217249</v>
      </c>
      <c r="D86" s="185">
        <f t="shared" si="14"/>
        <v>18309.970218221028</v>
      </c>
      <c r="E86" s="185">
        <f t="shared" si="14"/>
        <v>17572.631712912265</v>
      </c>
      <c r="F86" s="185">
        <f t="shared" si="14"/>
        <v>17332.856418555959</v>
      </c>
      <c r="G86" s="185">
        <f t="shared" si="14"/>
        <v>17710.090607776972</v>
      </c>
      <c r="H86" s="185">
        <f t="shared" si="14"/>
        <v>18349.475382283315</v>
      </c>
      <c r="I86" s="185">
        <f t="shared" si="14"/>
        <v>17534.183742414156</v>
      </c>
      <c r="J86" s="185">
        <f t="shared" si="14"/>
        <v>17932.12981671474</v>
      </c>
      <c r="K86" s="185">
        <f t="shared" si="14"/>
        <v>19661.105352044873</v>
      </c>
      <c r="L86" s="185">
        <f t="shared" si="14"/>
        <v>20564.620363885326</v>
      </c>
      <c r="M86" s="185">
        <f t="shared" si="14"/>
        <v>22965.772982164119</v>
      </c>
      <c r="N86" s="185">
        <f t="shared" si="14"/>
        <v>22961.431926475769</v>
      </c>
      <c r="O86" s="185">
        <f t="shared" si="14"/>
        <v>19518.330991770639</v>
      </c>
      <c r="P86" s="185">
        <f t="shared" si="14"/>
        <v>19516.499948660257</v>
      </c>
      <c r="Q86" s="185">
        <f t="shared" si="14"/>
        <v>25335.149056672628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1.5785780728627279</v>
      </c>
      <c r="C88" s="113">
        <f t="shared" si="15"/>
        <v>1.5772518258857176</v>
      </c>
      <c r="D88" s="113">
        <f t="shared" si="15"/>
        <v>1.6028220078989091</v>
      </c>
      <c r="E88" s="113">
        <f t="shared" si="15"/>
        <v>1.6646223101070958</v>
      </c>
      <c r="F88" s="113">
        <f t="shared" si="15"/>
        <v>1.6129063742085705</v>
      </c>
      <c r="G88" s="113">
        <f t="shared" si="15"/>
        <v>1.6370036260406287</v>
      </c>
      <c r="H88" s="113">
        <f t="shared" si="15"/>
        <v>1.6326879777916563</v>
      </c>
      <c r="I88" s="113">
        <f t="shared" si="15"/>
        <v>1.5359300072454687</v>
      </c>
      <c r="J88" s="113">
        <f t="shared" si="15"/>
        <v>1.5100191263305986</v>
      </c>
      <c r="K88" s="113">
        <f t="shared" si="15"/>
        <v>1.4815420826783285</v>
      </c>
      <c r="L88" s="113">
        <f t="shared" si="15"/>
        <v>1.4205307969238905</v>
      </c>
      <c r="M88" s="113">
        <f t="shared" si="15"/>
        <v>1.3474781640156599</v>
      </c>
      <c r="N88" s="113">
        <f t="shared" si="15"/>
        <v>1.3525578392364008</v>
      </c>
      <c r="O88" s="113">
        <f t="shared" si="15"/>
        <v>1.3461139502990045</v>
      </c>
      <c r="P88" s="113">
        <f t="shared" si="15"/>
        <v>1.3360703636397306</v>
      </c>
      <c r="Q88" s="113">
        <f t="shared" si="15"/>
        <v>1.2370602711700895</v>
      </c>
    </row>
    <row r="89" spans="1:17" x14ac:dyDescent="0.25">
      <c r="A89" s="179" t="s">
        <v>173</v>
      </c>
      <c r="B89" s="182">
        <f t="shared" ref="B89:Q89" si="16">IF(B$71=0,"",B$71/B$10)</f>
        <v>0.99291256981357701</v>
      </c>
      <c r="C89" s="182">
        <f t="shared" si="16"/>
        <v>0.99349597026952619</v>
      </c>
      <c r="D89" s="182">
        <f t="shared" si="16"/>
        <v>1.0179212653774263</v>
      </c>
      <c r="E89" s="182">
        <f t="shared" si="16"/>
        <v>1.0945466524668359</v>
      </c>
      <c r="F89" s="182">
        <f t="shared" si="16"/>
        <v>1.0656598105143429</v>
      </c>
      <c r="G89" s="182">
        <f t="shared" si="16"/>
        <v>1.0922395744003082</v>
      </c>
      <c r="H89" s="182">
        <f t="shared" si="16"/>
        <v>1.0986166454090753</v>
      </c>
      <c r="I89" s="182">
        <f t="shared" si="16"/>
        <v>1.0308138197259697</v>
      </c>
      <c r="J89" s="182">
        <f t="shared" si="16"/>
        <v>1.006548735152218</v>
      </c>
      <c r="K89" s="182">
        <f t="shared" si="16"/>
        <v>0.99424583726932236</v>
      </c>
      <c r="L89" s="182">
        <f t="shared" si="16"/>
        <v>0.96109937039726401</v>
      </c>
      <c r="M89" s="182">
        <f t="shared" si="16"/>
        <v>0.89075556264177236</v>
      </c>
      <c r="N89" s="182">
        <f t="shared" si="16"/>
        <v>0.90483246594400002</v>
      </c>
      <c r="O89" s="182">
        <f t="shared" si="16"/>
        <v>0.90925688356778278</v>
      </c>
      <c r="P89" s="182">
        <f t="shared" si="16"/>
        <v>0.90975361918212472</v>
      </c>
      <c r="Q89" s="182">
        <f t="shared" si="16"/>
        <v>0.82573372143791579</v>
      </c>
    </row>
    <row r="90" spans="1:17" x14ac:dyDescent="0.25">
      <c r="A90" s="179" t="s">
        <v>172</v>
      </c>
      <c r="B90" s="182">
        <f t="shared" ref="B90:Q90" si="17">IF(B$52=0,"",B$52/B$10)</f>
        <v>0.58566550304915088</v>
      </c>
      <c r="C90" s="182">
        <f t="shared" si="17"/>
        <v>0.58375585561619148</v>
      </c>
      <c r="D90" s="182">
        <f t="shared" si="17"/>
        <v>0.58490074252148272</v>
      </c>
      <c r="E90" s="182">
        <f t="shared" si="17"/>
        <v>0.57007565764025991</v>
      </c>
      <c r="F90" s="182">
        <f t="shared" si="17"/>
        <v>0.54724656369422764</v>
      </c>
      <c r="G90" s="182">
        <f t="shared" si="17"/>
        <v>0.54476405164032038</v>
      </c>
      <c r="H90" s="182">
        <f t="shared" si="17"/>
        <v>0.53407133238258098</v>
      </c>
      <c r="I90" s="182">
        <f t="shared" si="17"/>
        <v>0.50511618751949894</v>
      </c>
      <c r="J90" s="182">
        <f t="shared" si="17"/>
        <v>0.50347039117838066</v>
      </c>
      <c r="K90" s="182">
        <f t="shared" si="17"/>
        <v>0.48729624540900623</v>
      </c>
      <c r="L90" s="182">
        <f t="shared" si="17"/>
        <v>0.45943142652662644</v>
      </c>
      <c r="M90" s="182">
        <f t="shared" si="17"/>
        <v>0.45672260137388759</v>
      </c>
      <c r="N90" s="182">
        <f t="shared" si="17"/>
        <v>0.44772537329240092</v>
      </c>
      <c r="O90" s="182">
        <f t="shared" si="17"/>
        <v>0.43685706673122177</v>
      </c>
      <c r="P90" s="182">
        <f t="shared" si="17"/>
        <v>0.42631674445760592</v>
      </c>
      <c r="Q90" s="182">
        <f t="shared" si="17"/>
        <v>0.41132654973217375</v>
      </c>
    </row>
    <row r="91" spans="1:17" x14ac:dyDescent="0.25">
      <c r="A91" s="180" t="s">
        <v>40</v>
      </c>
      <c r="B91" s="182">
        <f t="shared" ref="B91:Q91" si="18">IF(B$53=0,"",B$53/B$11)</f>
        <v>0.4743890574698123</v>
      </c>
      <c r="C91" s="182">
        <f t="shared" si="18"/>
        <v>0.48114276648130916</v>
      </c>
      <c r="D91" s="182">
        <f t="shared" si="18"/>
        <v>0.45915841441126304</v>
      </c>
      <c r="E91" s="182">
        <f t="shared" si="18"/>
        <v>0.45447246236273897</v>
      </c>
      <c r="F91" s="182">
        <f t="shared" si="18"/>
        <v>0.4345816544689789</v>
      </c>
      <c r="G91" s="182">
        <f t="shared" si="18"/>
        <v>0.4326102319563489</v>
      </c>
      <c r="H91" s="182">
        <f t="shared" si="18"/>
        <v>0.40975850527743984</v>
      </c>
      <c r="I91" s="182">
        <f t="shared" si="18"/>
        <v>0.39441151456430923</v>
      </c>
      <c r="J91" s="182">
        <f t="shared" si="18"/>
        <v>0.39312642205766729</v>
      </c>
      <c r="K91" s="182">
        <f t="shared" si="18"/>
        <v>0.38636825380550827</v>
      </c>
      <c r="L91" s="182">
        <f t="shared" si="18"/>
        <v>0.37871347111247056</v>
      </c>
      <c r="M91" s="182">
        <f t="shared" si="18"/>
        <v>0.37648056209275843</v>
      </c>
      <c r="N91" s="182">
        <f t="shared" si="18"/>
        <v>0.37338388103680809</v>
      </c>
      <c r="O91" s="182">
        <f t="shared" si="18"/>
        <v>0.36861879145350995</v>
      </c>
      <c r="P91" s="182">
        <f t="shared" si="18"/>
        <v>0.35972489650726824</v>
      </c>
      <c r="Q91" s="182">
        <f t="shared" si="18"/>
        <v>0.35094956896972629</v>
      </c>
    </row>
    <row r="92" spans="1:17" x14ac:dyDescent="0.25">
      <c r="A92" s="108" t="s">
        <v>39</v>
      </c>
      <c r="B92" s="112">
        <f t="shared" ref="B92:Q92" si="19">IF(B$54=0,"",B$54/B$12)</f>
        <v>0.32797268170752453</v>
      </c>
      <c r="C92" s="112">
        <f t="shared" si="19"/>
        <v>0.33264191262905329</v>
      </c>
      <c r="D92" s="112">
        <f t="shared" si="19"/>
        <v>0.319224088901851</v>
      </c>
      <c r="E92" s="112">
        <f t="shared" si="19"/>
        <v>0.32255112507690825</v>
      </c>
      <c r="F92" s="112">
        <f t="shared" si="19"/>
        <v>0.32023215506112768</v>
      </c>
      <c r="G92" s="112">
        <f t="shared" si="19"/>
        <v>0.3187794640115551</v>
      </c>
      <c r="H92" s="112">
        <f t="shared" si="19"/>
        <v>0.31252240776207496</v>
      </c>
      <c r="I92" s="112">
        <f t="shared" si="19"/>
        <v>0.30509812808683073</v>
      </c>
      <c r="J92" s="112">
        <f t="shared" si="19"/>
        <v>0.29503922828510432</v>
      </c>
      <c r="K92" s="112">
        <f t="shared" si="19"/>
        <v>0.28996725999739298</v>
      </c>
      <c r="L92" s="112">
        <f t="shared" si="19"/>
        <v>0.28422238747871831</v>
      </c>
      <c r="M92" s="112">
        <f t="shared" si="19"/>
        <v>0.28254660147950078</v>
      </c>
      <c r="N92" s="112">
        <f t="shared" si="19"/>
        <v>0.28022255929426532</v>
      </c>
      <c r="O92" s="112">
        <f t="shared" si="19"/>
        <v>0.27664638563998101</v>
      </c>
      <c r="P92" s="112">
        <f t="shared" si="19"/>
        <v>0.26997156615658585</v>
      </c>
      <c r="Q92" s="112">
        <f t="shared" si="19"/>
        <v>0.26338573086453415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1.2812295598589294</v>
      </c>
      <c r="C94" s="113">
        <f t="shared" si="20"/>
        <v>1.28006991373559</v>
      </c>
      <c r="D94" s="113">
        <f t="shared" si="20"/>
        <v>1.3092122462257481</v>
      </c>
      <c r="E94" s="113">
        <f t="shared" si="20"/>
        <v>1.3817959710562175</v>
      </c>
      <c r="F94" s="113">
        <f t="shared" si="20"/>
        <v>1.3434110150848886</v>
      </c>
      <c r="G94" s="113">
        <f t="shared" si="20"/>
        <v>1.370734345737425</v>
      </c>
      <c r="H94" s="113">
        <f t="shared" si="20"/>
        <v>1.370509879725426</v>
      </c>
      <c r="I94" s="113">
        <f t="shared" si="20"/>
        <v>1.2912970342944254</v>
      </c>
      <c r="J94" s="113">
        <f t="shared" si="20"/>
        <v>1.273325828389356</v>
      </c>
      <c r="K94" s="113">
        <f t="shared" si="20"/>
        <v>1.2531258410916166</v>
      </c>
      <c r="L94" s="113">
        <f t="shared" si="20"/>
        <v>1.2149792895541847</v>
      </c>
      <c r="M94" s="113">
        <f t="shared" si="20"/>
        <v>1.1491716597959678</v>
      </c>
      <c r="N94" s="113">
        <f t="shared" si="20"/>
        <v>1.1573687408989364</v>
      </c>
      <c r="O94" s="113">
        <f t="shared" si="20"/>
        <v>1.1561658569160338</v>
      </c>
      <c r="P94" s="113">
        <f t="shared" si="20"/>
        <v>1.1502396386766114</v>
      </c>
      <c r="Q94" s="113">
        <f t="shared" si="20"/>
        <v>1.065898263772723</v>
      </c>
    </row>
    <row r="95" spans="1:17" x14ac:dyDescent="0.25">
      <c r="A95" s="179" t="s">
        <v>173</v>
      </c>
      <c r="B95" s="182">
        <f>IF(CHI_ued!B$15=0,"",CHI_ued!B$15/B$10)</f>
        <v>0.99291256981357701</v>
      </c>
      <c r="C95" s="182">
        <f>IF(CHI_ued!C$15=0,"",CHI_ued!C$15/C$10)</f>
        <v>0.99349597026952619</v>
      </c>
      <c r="D95" s="182">
        <f>IF(CHI_ued!D$15=0,"",CHI_ued!D$15/D$10)</f>
        <v>1.0179212653774266</v>
      </c>
      <c r="E95" s="182">
        <f>IF(CHI_ued!E$15=0,"",CHI_ued!E$15/E$10)</f>
        <v>1.0945466524668359</v>
      </c>
      <c r="F95" s="182">
        <f>IF(CHI_ued!F$15=0,"",CHI_ued!F$15/F$10)</f>
        <v>1.0656598105143427</v>
      </c>
      <c r="G95" s="182">
        <f>IF(CHI_ued!G$15=0,"",CHI_ued!G$15/G$10)</f>
        <v>1.0922395744003082</v>
      </c>
      <c r="H95" s="182">
        <f>IF(CHI_ued!H$15=0,"",CHI_ued!H$15/H$10)</f>
        <v>1.0986166454090753</v>
      </c>
      <c r="I95" s="182">
        <f>IF(CHI_ued!I$15=0,"",CHI_ued!I$15/I$10)</f>
        <v>1.0308138197259697</v>
      </c>
      <c r="J95" s="182">
        <f>IF(CHI_ued!J$15=0,"",CHI_ued!J$15/J$10)</f>
        <v>1.0065487351522182</v>
      </c>
      <c r="K95" s="182">
        <f>IF(CHI_ued!K$15=0,"",CHI_ued!K$15/K$10)</f>
        <v>0.99424583726932247</v>
      </c>
      <c r="L95" s="182">
        <f>IF(CHI_ued!L$15=0,"",CHI_ued!L$15/L$10)</f>
        <v>0.96109937039726412</v>
      </c>
      <c r="M95" s="182">
        <f>IF(CHI_ued!M$15=0,"",CHI_ued!M$15/M$10)</f>
        <v>0.89075556264177236</v>
      </c>
      <c r="N95" s="182">
        <f>IF(CHI_ued!N$15=0,"",CHI_ued!N$15/N$10)</f>
        <v>0.90483246594399991</v>
      </c>
      <c r="O95" s="182">
        <f>IF(CHI_ued!O$15=0,"",CHI_ued!O$15/O$10)</f>
        <v>0.90925688356778278</v>
      </c>
      <c r="P95" s="182">
        <f>IF(CHI_ued!P$15=0,"",CHI_ued!P$15/P$10)</f>
        <v>0.90975361918212472</v>
      </c>
      <c r="Q95" s="182">
        <f>IF(CHI_ued!Q$15=0,"",CHI_ued!Q$15/Q$10)</f>
        <v>0.82573372143791579</v>
      </c>
    </row>
    <row r="96" spans="1:17" x14ac:dyDescent="0.25">
      <c r="A96" s="179" t="s">
        <v>172</v>
      </c>
      <c r="B96" s="182">
        <f>IF((CHI_ued!B$5-CHI_ued!B$15)=0,"",(CHI_ued!B$5-CHI_ued!B$15)/B$10)</f>
        <v>0.28831699004535238</v>
      </c>
      <c r="C96" s="182">
        <f>IF((CHI_ued!C$5-CHI_ued!C$15)=0,"",(CHI_ued!C$5-CHI_ued!C$15)/C$10)</f>
        <v>0.28657394346606369</v>
      </c>
      <c r="D96" s="182">
        <f>IF((CHI_ued!D$5-CHI_ued!D$15)=0,"",(CHI_ued!D$5-CHI_ued!D$15)/D$10)</f>
        <v>0.2912909808483215</v>
      </c>
      <c r="E96" s="182">
        <f>IF((CHI_ued!E$5-CHI_ued!E$15)=0,"",(CHI_ued!E$5-CHI_ued!E$15)/E$10)</f>
        <v>0.28724931858938157</v>
      </c>
      <c r="F96" s="182">
        <f>IF((CHI_ued!F$5-CHI_ued!F$15)=0,"",(CHI_ued!F$5-CHI_ued!F$15)/F$10)</f>
        <v>0.27775120457054581</v>
      </c>
      <c r="G96" s="182">
        <f>IF((CHI_ued!G$5-CHI_ued!G$15)=0,"",(CHI_ued!G$5-CHI_ued!G$15)/G$10)</f>
        <v>0.27849477133711681</v>
      </c>
      <c r="H96" s="182">
        <f>IF((CHI_ued!H$5-CHI_ued!H$15)=0,"",(CHI_ued!H$5-CHI_ued!H$15)/H$10)</f>
        <v>0.2718932343163506</v>
      </c>
      <c r="I96" s="182">
        <f>IF((CHI_ued!I$5-CHI_ued!I$15)=0,"",(CHI_ued!I$5-CHI_ued!I$15)/I$10)</f>
        <v>0.26048321456845563</v>
      </c>
      <c r="J96" s="182">
        <f>IF((CHI_ued!J$5-CHI_ued!J$15)=0,"",(CHI_ued!J$5-CHI_ued!J$15)/J$10)</f>
        <v>0.26677709323713794</v>
      </c>
      <c r="K96" s="182">
        <f>IF((CHI_ued!K$5-CHI_ued!K$15)=0,"",(CHI_ued!K$5-CHI_ued!K$15)/K$10)</f>
        <v>0.25888000382229426</v>
      </c>
      <c r="L96" s="182">
        <f>IF((CHI_ued!L$5-CHI_ued!L$15)=0,"",(CHI_ued!L$5-CHI_ued!L$15)/L$10)</f>
        <v>0.25387991915692054</v>
      </c>
      <c r="M96" s="182">
        <f>IF((CHI_ued!M$5-CHI_ued!M$15)=0,"",(CHI_ued!M$5-CHI_ued!M$15)/M$10)</f>
        <v>0.25841609715419545</v>
      </c>
      <c r="N96" s="182">
        <f>IF((CHI_ued!N$5-CHI_ued!N$15)=0,"",(CHI_ued!N$5-CHI_ued!N$15)/N$10)</f>
        <v>0.25253627495493636</v>
      </c>
      <c r="O96" s="182">
        <f>IF((CHI_ued!O$5-CHI_ued!O$15)=0,"",(CHI_ued!O$5-CHI_ued!O$15)/O$10)</f>
        <v>0.24690897334825104</v>
      </c>
      <c r="P96" s="182">
        <f>IF((CHI_ued!P$5-CHI_ued!P$15)=0,"",(CHI_ued!P$5-CHI_ued!P$15)/P$10)</f>
        <v>0.2404860194944867</v>
      </c>
      <c r="Q96" s="182">
        <f>IF((CHI_ued!Q$5-CHI_ued!Q$15)=0,"",(CHI_ued!Q$5-CHI_ued!Q$15)/Q$10)</f>
        <v>0.24016454233480719</v>
      </c>
    </row>
    <row r="97" spans="1:17" x14ac:dyDescent="0.25">
      <c r="A97" s="180" t="s">
        <v>40</v>
      </c>
      <c r="B97" s="182">
        <f>IF(CHI_ued!B$60=0,"",CHI_ued!B$60/B$11)</f>
        <v>0.22464833482078278</v>
      </c>
      <c r="C97" s="182">
        <f>IF(CHI_ued!C$60=0,"",CHI_ued!C$60/C$11)</f>
        <v>0.22737291225581213</v>
      </c>
      <c r="D97" s="182">
        <f>IF(CHI_ued!D$60=0,"",CHI_ued!D$60/D$11)</f>
        <v>0.21973989682812325</v>
      </c>
      <c r="E97" s="182">
        <f>IF(CHI_ued!E$60=0,"",CHI_ued!E$60/E$11)</f>
        <v>0.22037636455386481</v>
      </c>
      <c r="F97" s="182">
        <f>IF(CHI_ued!F$60=0,"",CHI_ued!F$60/F$11)</f>
        <v>0.21088301314267874</v>
      </c>
      <c r="G97" s="182">
        <f>IF(CHI_ued!G$60=0,"",CHI_ued!G$60/G$11)</f>
        <v>0.2124036696101364</v>
      </c>
      <c r="H97" s="182">
        <f>IF(CHI_ued!H$60=0,"",CHI_ued!H$60/H$11)</f>
        <v>0.20293810277529079</v>
      </c>
      <c r="I97" s="182">
        <f>IF(CHI_ued!I$60=0,"",CHI_ued!I$60/I$11)</f>
        <v>0.19558522397068834</v>
      </c>
      <c r="J97" s="182">
        <f>IF(CHI_ued!J$60=0,"",CHI_ued!J$60/J$11)</f>
        <v>0.19642795913857114</v>
      </c>
      <c r="K97" s="182">
        <f>IF(CHI_ued!K$60=0,"",CHI_ued!K$60/K$11)</f>
        <v>0.21041755419004735</v>
      </c>
      <c r="L97" s="182">
        <f>IF(CHI_ued!L$60=0,"",CHI_ued!L$60/L$11)</f>
        <v>0.20658929287602162</v>
      </c>
      <c r="M97" s="182">
        <f>IF(CHI_ued!M$60=0,"",CHI_ued!M$60/M$11)</f>
        <v>0.20564662888981128</v>
      </c>
      <c r="N97" s="182">
        <f>IF(CHI_ued!N$60=0,"",CHI_ued!N$60/N$11)</f>
        <v>0.20324291373302603</v>
      </c>
      <c r="O97" s="182">
        <f>IF(CHI_ued!O$60=0,"",CHI_ued!O$60/O$11)</f>
        <v>0.20044086838943925</v>
      </c>
      <c r="P97" s="182">
        <f>IF(CHI_ued!P$60=0,"",CHI_ued!P$60/P$11)</f>
        <v>0.19507235585141289</v>
      </c>
      <c r="Q97" s="182">
        <f>IF(CHI_ued!Q$60=0,"",CHI_ued!Q$60/Q$11)</f>
        <v>0.19177018750985225</v>
      </c>
    </row>
    <row r="98" spans="1:17" x14ac:dyDescent="0.25">
      <c r="A98" s="108" t="s">
        <v>39</v>
      </c>
      <c r="B98" s="112">
        <f>IF(CHI_ued!B$108=0,"",CHI_ued!B$108/B$12)</f>
        <v>0.15122340192976924</v>
      </c>
      <c r="C98" s="112">
        <f>IF(CHI_ued!C$108=0,"",CHI_ued!C$108/C$12)</f>
        <v>0.15316729362262788</v>
      </c>
      <c r="D98" s="112">
        <f>IF(CHI_ued!D$108=0,"",CHI_ued!D$108/D$12)</f>
        <v>0.14756643332034683</v>
      </c>
      <c r="E98" s="112">
        <f>IF(CHI_ued!E$108=0,"",CHI_ued!E$108/E$12)</f>
        <v>0.15045612933701477</v>
      </c>
      <c r="F98" s="112">
        <f>IF(CHI_ued!F$108=0,"",CHI_ued!F$108/F$12)</f>
        <v>0.15078570391179918</v>
      </c>
      <c r="G98" s="112">
        <f>IF(CHI_ued!G$108=0,"",CHI_ued!G$108/G$12)</f>
        <v>0.15649392229121986</v>
      </c>
      <c r="H98" s="112">
        <f>IF(CHI_ued!H$108=0,"",CHI_ued!H$108/H$12)</f>
        <v>0.15167258761131694</v>
      </c>
      <c r="I98" s="112">
        <f>IF(CHI_ued!I$108=0,"",CHI_ued!I$108/I$12)</f>
        <v>0.14813393434843347</v>
      </c>
      <c r="J98" s="112">
        <f>IF(CHI_ued!J$108=0,"",CHI_ued!J$108/J$12)</f>
        <v>0.14356116791341542</v>
      </c>
      <c r="K98" s="112">
        <f>IF(CHI_ued!K$108=0,"",CHI_ued!K$108/K$12)</f>
        <v>0.15368248661854328</v>
      </c>
      <c r="L98" s="112">
        <f>IF(CHI_ued!L$108=0,"",CHI_ued!L$108/L$12)</f>
        <v>0.15080309950989634</v>
      </c>
      <c r="M98" s="112">
        <f>IF(CHI_ued!M$108=0,"",CHI_ued!M$108/M$12)</f>
        <v>0.15004879370045776</v>
      </c>
      <c r="N98" s="112">
        <f>IF(CHI_ued!N$108=0,"",CHI_ued!N$108/N$12)</f>
        <v>0.1551492495787761</v>
      </c>
      <c r="O98" s="112">
        <f>IF(CHI_ued!O$108=0,"",CHI_ued!O$108/O$12)</f>
        <v>0.15307005466435988</v>
      </c>
      <c r="P98" s="112">
        <f>IF(CHI_ued!P$108=0,"",CHI_ued!P$108/P$12)</f>
        <v>0.14910943467933704</v>
      </c>
      <c r="Q98" s="112">
        <f>IF(CHI_ued!Q$108=0,"",CHI_ued!Q$108/Q$12)</f>
        <v>0.1462448058967335</v>
      </c>
    </row>
    <row r="99" spans="1:17" x14ac:dyDescent="0.25">
      <c r="A99" s="39" t="s">
        <v>171</v>
      </c>
      <c r="B99" s="211">
        <f t="shared" ref="B99:Q99" si="21">IF(B$51=0,"",B$78/B$51)</f>
        <v>1.9551976248298661</v>
      </c>
      <c r="C99" s="211">
        <f t="shared" si="21"/>
        <v>1.864296067927109</v>
      </c>
      <c r="D99" s="211">
        <f t="shared" si="21"/>
        <v>1.8206730167575631</v>
      </c>
      <c r="E99" s="211">
        <f t="shared" si="21"/>
        <v>1.8036055425039503</v>
      </c>
      <c r="F99" s="211">
        <f t="shared" si="21"/>
        <v>1.7918540822722455</v>
      </c>
      <c r="G99" s="211">
        <f t="shared" si="21"/>
        <v>1.7904920409744312</v>
      </c>
      <c r="H99" s="211">
        <f t="shared" si="21"/>
        <v>1.9534292066576335</v>
      </c>
      <c r="I99" s="211">
        <f t="shared" si="21"/>
        <v>1.9398019181486748</v>
      </c>
      <c r="J99" s="211">
        <f t="shared" si="21"/>
        <v>1.9302464942740902</v>
      </c>
      <c r="K99" s="211">
        <f t="shared" si="21"/>
        <v>1.9703636530630921</v>
      </c>
      <c r="L99" s="211">
        <f t="shared" si="21"/>
        <v>2.0277511127291206</v>
      </c>
      <c r="M99" s="211">
        <f t="shared" si="21"/>
        <v>2.0102821184202821</v>
      </c>
      <c r="N99" s="211">
        <f t="shared" si="21"/>
        <v>2.0029608156139282</v>
      </c>
      <c r="O99" s="211">
        <f t="shared" si="21"/>
        <v>2.0241513201566548</v>
      </c>
      <c r="P99" s="211">
        <f t="shared" si="21"/>
        <v>1.9974432933724338</v>
      </c>
      <c r="Q99" s="211">
        <f t="shared" si="21"/>
        <v>2.0949509328669871</v>
      </c>
    </row>
    <row r="100" spans="1:17" x14ac:dyDescent="0.25">
      <c r="A100" s="210" t="s">
        <v>170</v>
      </c>
      <c r="B100" s="109">
        <f t="shared" ref="B100:Q100" si="22">IF(B$52=0,"",B$79/B$52)</f>
        <v>1.9971998373197168</v>
      </c>
      <c r="C100" s="109">
        <f t="shared" si="22"/>
        <v>1.8976877130485192</v>
      </c>
      <c r="D100" s="109">
        <f t="shared" si="22"/>
        <v>1.8687654826009612</v>
      </c>
      <c r="E100" s="109">
        <f t="shared" si="22"/>
        <v>1.8482512083146565</v>
      </c>
      <c r="F100" s="109">
        <f t="shared" si="22"/>
        <v>1.8413003719992769</v>
      </c>
      <c r="G100" s="109">
        <f t="shared" si="22"/>
        <v>1.841222202236146</v>
      </c>
      <c r="H100" s="109">
        <f t="shared" si="22"/>
        <v>2.0105357850227059</v>
      </c>
      <c r="I100" s="109">
        <f t="shared" si="22"/>
        <v>1.9976976335826759</v>
      </c>
      <c r="J100" s="109">
        <f t="shared" si="22"/>
        <v>1.9975940115156623</v>
      </c>
      <c r="K100" s="109">
        <f t="shared" si="22"/>
        <v>2.001356098023642</v>
      </c>
      <c r="L100" s="109">
        <f t="shared" si="22"/>
        <v>2.0573724489126528</v>
      </c>
      <c r="M100" s="109">
        <f t="shared" si="22"/>
        <v>2.038902841600652</v>
      </c>
      <c r="N100" s="109">
        <f t="shared" si="22"/>
        <v>2.0251937625304808</v>
      </c>
      <c r="O100" s="109">
        <f t="shared" si="22"/>
        <v>2.0568432926806937</v>
      </c>
      <c r="P100" s="109">
        <f t="shared" si="22"/>
        <v>2.0289375485648558</v>
      </c>
      <c r="Q100" s="109">
        <f t="shared" si="22"/>
        <v>2.1293176763494395</v>
      </c>
    </row>
    <row r="101" spans="1:17" x14ac:dyDescent="0.25">
      <c r="A101" s="180" t="s">
        <v>169</v>
      </c>
      <c r="B101" s="178">
        <f t="shared" ref="B101:Q101" si="23">IF(B$53=0,"",B$80/B$53)</f>
        <v>1.5803255769599158</v>
      </c>
      <c r="C101" s="178">
        <f t="shared" si="23"/>
        <v>1.5987086627006122</v>
      </c>
      <c r="D101" s="178">
        <f t="shared" si="23"/>
        <v>1.4163493044101207</v>
      </c>
      <c r="E101" s="178">
        <f t="shared" si="23"/>
        <v>1.426636322446569</v>
      </c>
      <c r="F101" s="178">
        <f t="shared" si="23"/>
        <v>1.4129073394434795</v>
      </c>
      <c r="G101" s="178">
        <f t="shared" si="23"/>
        <v>1.4055134953346329</v>
      </c>
      <c r="H101" s="178">
        <f t="shared" si="23"/>
        <v>1.5141753169955565</v>
      </c>
      <c r="I101" s="178">
        <f t="shared" si="23"/>
        <v>1.498464990748821</v>
      </c>
      <c r="J101" s="178">
        <f t="shared" si="23"/>
        <v>1.3657605547269234</v>
      </c>
      <c r="K101" s="178">
        <f t="shared" si="23"/>
        <v>1.4181357444201588</v>
      </c>
      <c r="L101" s="178">
        <f t="shared" si="23"/>
        <v>1.4040584633449726</v>
      </c>
      <c r="M101" s="178">
        <f t="shared" si="23"/>
        <v>1.3921931776427128</v>
      </c>
      <c r="N101" s="178">
        <f t="shared" si="23"/>
        <v>1.4231588223697509</v>
      </c>
      <c r="O101" s="178">
        <f t="shared" si="23"/>
        <v>1.4324750375870527</v>
      </c>
      <c r="P101" s="178">
        <f t="shared" si="23"/>
        <v>1.4576326427890645</v>
      </c>
      <c r="Q101" s="178">
        <f t="shared" si="23"/>
        <v>1.3852556670010023</v>
      </c>
    </row>
    <row r="102" spans="1:17" x14ac:dyDescent="0.25">
      <c r="A102" s="108" t="s">
        <v>39</v>
      </c>
      <c r="B102" s="107">
        <f t="shared" ref="B102:Q102" si="24">IF(B$54=0,"",B$81/B$54)</f>
        <v>1.0898818419643723</v>
      </c>
      <c r="C102" s="107">
        <f t="shared" si="24"/>
        <v>1.0998492787912868</v>
      </c>
      <c r="D102" s="107">
        <f t="shared" si="24"/>
        <v>1.0052806224478228</v>
      </c>
      <c r="E102" s="107">
        <f t="shared" si="24"/>
        <v>1.1007352412766584</v>
      </c>
      <c r="F102" s="107">
        <f t="shared" si="24"/>
        <v>0.8802924536625234</v>
      </c>
      <c r="G102" s="107">
        <f t="shared" si="24"/>
        <v>0.78938433247640793</v>
      </c>
      <c r="H102" s="107">
        <f t="shared" si="24"/>
        <v>1.0897210124214367</v>
      </c>
      <c r="I102" s="107">
        <f t="shared" si="24"/>
        <v>1.0864320539015475</v>
      </c>
      <c r="J102" s="107">
        <f t="shared" si="24"/>
        <v>1.0705692156451463</v>
      </c>
      <c r="K102" s="107">
        <f t="shared" si="24"/>
        <v>0.99977812022938983</v>
      </c>
      <c r="L102" s="107">
        <f t="shared" si="24"/>
        <v>0.99214258485119189</v>
      </c>
      <c r="M102" s="107">
        <f t="shared" si="24"/>
        <v>0.98566485814749472</v>
      </c>
      <c r="N102" s="107">
        <f t="shared" si="24"/>
        <v>1.0028161286128403</v>
      </c>
      <c r="O102" s="107">
        <f t="shared" si="24"/>
        <v>1.0077195823861667</v>
      </c>
      <c r="P102" s="107">
        <f t="shared" si="24"/>
        <v>1.0216835907219577</v>
      </c>
      <c r="Q102" s="107">
        <f t="shared" si="24"/>
        <v>0.98152794094502505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17548.64535056326</v>
      </c>
      <c r="C5" s="96">
        <v>17648.006875970594</v>
      </c>
      <c r="D5" s="96">
        <v>18817.598477787818</v>
      </c>
      <c r="E5" s="96">
        <v>20680.623766298395</v>
      </c>
      <c r="F5" s="96">
        <v>21073.799191559188</v>
      </c>
      <c r="G5" s="96">
        <v>21095.511662708628</v>
      </c>
      <c r="H5" s="96">
        <v>20697.957378100517</v>
      </c>
      <c r="I5" s="96">
        <v>20976.021172031393</v>
      </c>
      <c r="J5" s="96">
        <v>19309.867791489789</v>
      </c>
      <c r="K5" s="96">
        <v>19526.556363086067</v>
      </c>
      <c r="L5" s="96">
        <v>21415.572175378256</v>
      </c>
      <c r="M5" s="96">
        <v>19943.518020970267</v>
      </c>
      <c r="N5" s="96">
        <v>20372.1135824341</v>
      </c>
      <c r="O5" s="96">
        <v>20140.478253806123</v>
      </c>
      <c r="P5" s="96">
        <v>20143.524307580341</v>
      </c>
      <c r="Q5" s="96">
        <v>18860.730115184175</v>
      </c>
    </row>
    <row r="6" spans="1:17" x14ac:dyDescent="0.25">
      <c r="A6" s="132" t="s">
        <v>83</v>
      </c>
      <c r="B6" s="160">
        <v>67.992966739891543</v>
      </c>
      <c r="C6" s="160">
        <v>68.212299696901681</v>
      </c>
      <c r="D6" s="160">
        <v>71.712999729934964</v>
      </c>
      <c r="E6" s="160">
        <v>73.963462822269804</v>
      </c>
      <c r="F6" s="160">
        <v>74.671270104569984</v>
      </c>
      <c r="G6" s="160">
        <v>73.313791382280954</v>
      </c>
      <c r="H6" s="160">
        <v>70.706668704780355</v>
      </c>
      <c r="I6" s="160">
        <v>72.04100954258513</v>
      </c>
      <c r="J6" s="160">
        <v>67.236887824357495</v>
      </c>
      <c r="K6" s="160">
        <v>67.072045092711591</v>
      </c>
      <c r="L6" s="160">
        <v>72.333010973358043</v>
      </c>
      <c r="M6" s="160">
        <v>70.594254045484689</v>
      </c>
      <c r="N6" s="160">
        <v>70.425309830002846</v>
      </c>
      <c r="O6" s="160">
        <v>68.259662313456346</v>
      </c>
      <c r="P6" s="160">
        <v>67.123614280093108</v>
      </c>
      <c r="Q6" s="160">
        <v>65.492444361016069</v>
      </c>
    </row>
    <row r="7" spans="1:17" x14ac:dyDescent="0.25">
      <c r="A7" s="76" t="s">
        <v>82</v>
      </c>
      <c r="B7" s="159">
        <v>184.59529323740364</v>
      </c>
      <c r="C7" s="159">
        <v>185.19076411413124</v>
      </c>
      <c r="D7" s="159">
        <v>194.69487579094724</v>
      </c>
      <c r="E7" s="159">
        <v>200.80469735585586</v>
      </c>
      <c r="F7" s="159">
        <v>202.72633571194655</v>
      </c>
      <c r="G7" s="159">
        <v>199.04089301368785</v>
      </c>
      <c r="H7" s="159">
        <v>191.96277011017949</v>
      </c>
      <c r="I7" s="159">
        <v>195.58539536163369</v>
      </c>
      <c r="J7" s="159">
        <v>182.54260138094224</v>
      </c>
      <c r="K7" s="159">
        <v>182.09506696899876</v>
      </c>
      <c r="L7" s="159">
        <v>196.37815514729604</v>
      </c>
      <c r="M7" s="159">
        <v>191.65757358777665</v>
      </c>
      <c r="N7" s="159">
        <v>191.19890398571417</v>
      </c>
      <c r="O7" s="159">
        <v>185.31934970923913</v>
      </c>
      <c r="P7" s="159">
        <v>182.23507305673314</v>
      </c>
      <c r="Q7" s="159">
        <v>177.80658134693692</v>
      </c>
    </row>
    <row r="8" spans="1:17" x14ac:dyDescent="0.25">
      <c r="A8" s="76" t="s">
        <v>81</v>
      </c>
      <c r="B8" s="159">
        <v>81.591560087869865</v>
      </c>
      <c r="C8" s="159">
        <v>81.85475963628204</v>
      </c>
      <c r="D8" s="159">
        <v>86.055599675921954</v>
      </c>
      <c r="E8" s="159">
        <v>88.756155386723776</v>
      </c>
      <c r="F8" s="159">
        <v>89.605524125483996</v>
      </c>
      <c r="G8" s="159">
        <v>87.976549658737156</v>
      </c>
      <c r="H8" s="159">
        <v>84.848002445736441</v>
      </c>
      <c r="I8" s="159">
        <v>86.449211451102173</v>
      </c>
      <c r="J8" s="159">
        <v>80.684265389229012</v>
      </c>
      <c r="K8" s="159">
        <v>80.48645411125392</v>
      </c>
      <c r="L8" s="159">
        <v>86.799613168029651</v>
      </c>
      <c r="M8" s="159">
        <v>84.713104854581644</v>
      </c>
      <c r="N8" s="159">
        <v>84.510371796003426</v>
      </c>
      <c r="O8" s="159">
        <v>81.911594776147638</v>
      </c>
      <c r="P8" s="159">
        <v>80.548337136111741</v>
      </c>
      <c r="Q8" s="159">
        <v>78.590933233219289</v>
      </c>
    </row>
    <row r="9" spans="1:17" x14ac:dyDescent="0.25">
      <c r="A9" s="76" t="s">
        <v>80</v>
      </c>
      <c r="B9" s="159">
        <v>163.38507670667335</v>
      </c>
      <c r="C9" s="159">
        <v>163.91212727857285</v>
      </c>
      <c r="D9" s="159">
        <v>172.32420533382594</v>
      </c>
      <c r="E9" s="159">
        <v>177.73200120737971</v>
      </c>
      <c r="F9" s="159">
        <v>179.432841053868</v>
      </c>
      <c r="G9" s="159">
        <v>176.17086006078469</v>
      </c>
      <c r="H9" s="159">
        <v>169.90602181248937</v>
      </c>
      <c r="I9" s="159">
        <v>173.11240315736566</v>
      </c>
      <c r="J9" s="159">
        <v>161.568241561306</v>
      </c>
      <c r="K9" s="159">
        <v>161.17212938021032</v>
      </c>
      <c r="L9" s="159">
        <v>173.81407391028043</v>
      </c>
      <c r="M9" s="159">
        <v>169.63589272984117</v>
      </c>
      <c r="N9" s="159">
        <v>169.22992480508148</v>
      </c>
      <c r="O9" s="159">
        <v>164.02593823740946</v>
      </c>
      <c r="P9" s="159">
        <v>161.29604860362446</v>
      </c>
      <c r="Q9" s="159">
        <v>157.37639580527613</v>
      </c>
    </row>
    <row r="10" spans="1:17" x14ac:dyDescent="0.25">
      <c r="A10" s="129" t="s">
        <v>79</v>
      </c>
      <c r="B10" s="158">
        <v>190.38030687169635</v>
      </c>
      <c r="C10" s="158">
        <v>190.99443915132477</v>
      </c>
      <c r="D10" s="158">
        <v>200.79639924381792</v>
      </c>
      <c r="E10" s="158">
        <v>207.09769590235544</v>
      </c>
      <c r="F10" s="158">
        <v>209.07955629279596</v>
      </c>
      <c r="G10" s="158">
        <v>205.27861587038672</v>
      </c>
      <c r="H10" s="158">
        <v>197.97867237338502</v>
      </c>
      <c r="I10" s="158">
        <v>201.7148267192384</v>
      </c>
      <c r="J10" s="158">
        <v>188.26328590820103</v>
      </c>
      <c r="K10" s="158">
        <v>187.80172625959247</v>
      </c>
      <c r="L10" s="158">
        <v>202.53243072540255</v>
      </c>
      <c r="M10" s="158">
        <v>197.66391132735714</v>
      </c>
      <c r="N10" s="158">
        <v>197.19086752400798</v>
      </c>
      <c r="O10" s="158">
        <v>191.12705447767783</v>
      </c>
      <c r="P10" s="158">
        <v>187.94611998426072</v>
      </c>
      <c r="Q10" s="158">
        <v>183.37884421084502</v>
      </c>
    </row>
    <row r="11" spans="1:17" x14ac:dyDescent="0.25">
      <c r="A11" s="92" t="s">
        <v>125</v>
      </c>
      <c r="B11" s="91">
        <v>3.9205162175031165</v>
      </c>
      <c r="C11" s="91">
        <v>3.5021011227264629</v>
      </c>
      <c r="D11" s="91">
        <v>2.7547001484013802</v>
      </c>
      <c r="E11" s="91">
        <v>2.7424539774046912</v>
      </c>
      <c r="F11" s="91">
        <v>2.7333273639469304</v>
      </c>
      <c r="G11" s="91">
        <v>1.7896974212829606</v>
      </c>
      <c r="H11" s="91">
        <v>1.7153422293721363</v>
      </c>
      <c r="I11" s="91">
        <v>0.8562648738811568</v>
      </c>
      <c r="J11" s="91">
        <v>0.88233763408816701</v>
      </c>
      <c r="K11" s="91">
        <v>0.79935510790209929</v>
      </c>
      <c r="L11" s="91">
        <v>0.76556277006317508</v>
      </c>
      <c r="M11" s="91">
        <v>0.73157671887206355</v>
      </c>
      <c r="N11" s="91">
        <v>1.5324468343722881</v>
      </c>
      <c r="O11" s="91">
        <v>0.72190471858701211</v>
      </c>
      <c r="P11" s="91">
        <v>0.80507975942469379</v>
      </c>
      <c r="Q11" s="91">
        <v>0.68090359776723197</v>
      </c>
    </row>
    <row r="12" spans="1:17" x14ac:dyDescent="0.25">
      <c r="A12" s="92" t="s">
        <v>26</v>
      </c>
      <c r="B12" s="91">
        <v>57.114092061508899</v>
      </c>
      <c r="C12" s="91">
        <v>57.298331745397419</v>
      </c>
      <c r="D12" s="91">
        <v>60.238919773145376</v>
      </c>
      <c r="E12" s="91">
        <v>62.129308770706636</v>
      </c>
      <c r="F12" s="91">
        <v>62.723866887838788</v>
      </c>
      <c r="G12" s="91">
        <v>61.583584761116008</v>
      </c>
      <c r="H12" s="91">
        <v>59.39360171201551</v>
      </c>
      <c r="I12" s="91">
        <v>60.514448015771521</v>
      </c>
      <c r="J12" s="91">
        <v>56.478985772460305</v>
      </c>
      <c r="K12" s="91">
        <v>56.340517877877737</v>
      </c>
      <c r="L12" s="91">
        <v>60.759729217620759</v>
      </c>
      <c r="M12" s="91">
        <v>59.299173398207138</v>
      </c>
      <c r="N12" s="91">
        <v>59.157260257202395</v>
      </c>
      <c r="O12" s="91">
        <v>57.338116343303341</v>
      </c>
      <c r="P12" s="91">
        <v>56.383835995278226</v>
      </c>
      <c r="Q12" s="91">
        <v>55.013653263253495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129.34569859268433</v>
      </c>
      <c r="C14" s="157">
        <v>130.19400628320088</v>
      </c>
      <c r="D14" s="157">
        <v>137.80277932227116</v>
      </c>
      <c r="E14" s="157">
        <v>142.22593315424413</v>
      </c>
      <c r="F14" s="157">
        <v>143.62236204101023</v>
      </c>
      <c r="G14" s="157">
        <v>141.90533368798773</v>
      </c>
      <c r="H14" s="157">
        <v>136.86972843199737</v>
      </c>
      <c r="I14" s="157">
        <v>140.34411382958572</v>
      </c>
      <c r="J14" s="157">
        <v>130.90196250165255</v>
      </c>
      <c r="K14" s="157">
        <v>130.66185327381262</v>
      </c>
      <c r="L14" s="157">
        <v>141.00713873771861</v>
      </c>
      <c r="M14" s="157">
        <v>137.63316121027793</v>
      </c>
      <c r="N14" s="157">
        <v>136.5011604324333</v>
      </c>
      <c r="O14" s="157">
        <v>133.06703341578748</v>
      </c>
      <c r="P14" s="157">
        <v>130.7572042295578</v>
      </c>
      <c r="Q14" s="157">
        <v>127.68428734982429</v>
      </c>
    </row>
    <row r="15" spans="1:17" x14ac:dyDescent="0.25">
      <c r="A15" s="232" t="s">
        <v>185</v>
      </c>
      <c r="B15" s="246">
        <v>11037.952985230684</v>
      </c>
      <c r="C15" s="246">
        <v>11116.312199999998</v>
      </c>
      <c r="D15" s="246">
        <v>11950.692939999999</v>
      </c>
      <c r="E15" s="246">
        <v>13598.22428</v>
      </c>
      <c r="F15" s="246">
        <v>13923.623349999993</v>
      </c>
      <c r="G15" s="246">
        <v>14075.321712000747</v>
      </c>
      <c r="H15" s="246">
        <v>13927.413449999996</v>
      </c>
      <c r="I15" s="246">
        <v>14077.706930000008</v>
      </c>
      <c r="J15" s="246">
        <v>12871.574049999997</v>
      </c>
      <c r="K15" s="246">
        <v>13104.047200000005</v>
      </c>
      <c r="L15" s="246">
        <v>14489.297225391998</v>
      </c>
      <c r="M15" s="246">
        <v>13183.738401284576</v>
      </c>
      <c r="N15" s="246">
        <v>13628.511280295284</v>
      </c>
      <c r="O15" s="246">
        <v>13604.248352491049</v>
      </c>
      <c r="P15" s="246">
        <v>13716.077117361912</v>
      </c>
      <c r="Q15" s="246">
        <v>12589.476220359404</v>
      </c>
    </row>
    <row r="16" spans="1:17" x14ac:dyDescent="0.25">
      <c r="A16" s="245" t="s">
        <v>33</v>
      </c>
      <c r="B16" s="244">
        <v>94.654628833476636</v>
      </c>
      <c r="C16" s="244">
        <v>87.4</v>
      </c>
      <c r="D16" s="244">
        <v>88.800000000000011</v>
      </c>
      <c r="E16" s="244">
        <v>91.699999999999989</v>
      </c>
      <c r="F16" s="244">
        <v>94.199999999999989</v>
      </c>
      <c r="G16" s="244">
        <v>97.855163848285102</v>
      </c>
      <c r="H16" s="244">
        <v>98.7</v>
      </c>
      <c r="I16" s="244">
        <v>105.69999999999999</v>
      </c>
      <c r="J16" s="244">
        <v>110.4</v>
      </c>
      <c r="K16" s="244">
        <v>85.9</v>
      </c>
      <c r="L16" s="244">
        <v>81.1598356740231</v>
      </c>
      <c r="M16" s="244">
        <v>85.244100506353305</v>
      </c>
      <c r="N16" s="244">
        <v>79.798414063246412</v>
      </c>
      <c r="O16" s="244">
        <v>68.429349383777605</v>
      </c>
      <c r="P16" s="244">
        <v>30.620043947645001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709.22951453105384</v>
      </c>
      <c r="C18" s="244">
        <v>798.7976900000001</v>
      </c>
      <c r="D18" s="244">
        <v>740.49835000000007</v>
      </c>
      <c r="E18" s="244">
        <v>644.50197999999989</v>
      </c>
      <c r="F18" s="244">
        <v>1074.0971100000002</v>
      </c>
      <c r="G18" s="244">
        <v>1346.1266598662564</v>
      </c>
      <c r="H18" s="244">
        <v>1580.39617</v>
      </c>
      <c r="I18" s="244">
        <v>1410.8912500000001</v>
      </c>
      <c r="J18" s="244">
        <v>1440.0804600000001</v>
      </c>
      <c r="K18" s="244">
        <v>1273.7881600000001</v>
      </c>
      <c r="L18" s="244">
        <v>1280.2792417602295</v>
      </c>
      <c r="M18" s="244">
        <v>1537.1876399640864</v>
      </c>
      <c r="N18" s="244">
        <v>1000.6939646311309</v>
      </c>
      <c r="O18" s="244">
        <v>2734.3341272644652</v>
      </c>
      <c r="P18" s="244">
        <v>3799.819707144808</v>
      </c>
      <c r="Q18" s="244">
        <v>3545.0441880643602</v>
      </c>
    </row>
    <row r="19" spans="1:17" x14ac:dyDescent="0.25">
      <c r="A19" s="245" t="s">
        <v>68</v>
      </c>
      <c r="B19" s="244">
        <v>143.80928620213399</v>
      </c>
      <c r="C19" s="244">
        <v>89.699349999999868</v>
      </c>
      <c r="D19" s="244">
        <v>121.39914999999928</v>
      </c>
      <c r="E19" s="244">
        <v>64.299349999999322</v>
      </c>
      <c r="F19" s="244">
        <v>57.100400000000263</v>
      </c>
      <c r="G19" s="244">
        <v>0</v>
      </c>
      <c r="H19" s="244">
        <v>0</v>
      </c>
      <c r="I19" s="244">
        <v>0</v>
      </c>
      <c r="J19" s="244">
        <v>1.0000100000000001</v>
      </c>
      <c r="K19" s="244">
        <v>0</v>
      </c>
      <c r="L19" s="244">
        <v>0</v>
      </c>
      <c r="M19" s="244">
        <v>5.1113018373498562</v>
      </c>
      <c r="N19" s="244">
        <v>1.0270357472045362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2.8661507595299498</v>
      </c>
      <c r="C20" s="244">
        <v>0</v>
      </c>
      <c r="D20" s="244">
        <v>0</v>
      </c>
      <c r="E20" s="244">
        <v>0</v>
      </c>
      <c r="F20" s="244">
        <v>1</v>
      </c>
      <c r="G20" s="244">
        <v>0</v>
      </c>
      <c r="H20" s="244">
        <v>0</v>
      </c>
      <c r="I20" s="244">
        <v>0</v>
      </c>
      <c r="J20" s="244">
        <v>0</v>
      </c>
      <c r="K20" s="244">
        <v>2.9</v>
      </c>
      <c r="L20" s="244">
        <v>0</v>
      </c>
      <c r="M20" s="244">
        <v>0.95538358650998001</v>
      </c>
      <c r="N20" s="244">
        <v>0</v>
      </c>
      <c r="O20" s="244">
        <v>1.91076717301997</v>
      </c>
      <c r="P20" s="244">
        <v>0.95538358650998001</v>
      </c>
      <c r="Q20" s="244">
        <v>0</v>
      </c>
    </row>
    <row r="21" spans="1:17" x14ac:dyDescent="0.25">
      <c r="A21" s="245" t="s">
        <v>28</v>
      </c>
      <c r="B21" s="244">
        <v>3822.0615490795826</v>
      </c>
      <c r="C21" s="244">
        <v>3986.6169599999967</v>
      </c>
      <c r="D21" s="244">
        <v>4660.7862499999983</v>
      </c>
      <c r="E21" s="244">
        <v>4158.5118000000011</v>
      </c>
      <c r="F21" s="244">
        <v>4381.7397099999926</v>
      </c>
      <c r="G21" s="244">
        <v>4744.8717281729814</v>
      </c>
      <c r="H21" s="244">
        <v>5096.9265499999938</v>
      </c>
      <c r="I21" s="244">
        <v>4354.6397900000065</v>
      </c>
      <c r="J21" s="244">
        <v>4179.0773999999938</v>
      </c>
      <c r="K21" s="244">
        <v>4103.2093500000046</v>
      </c>
      <c r="L21" s="244">
        <v>4351.0074933638689</v>
      </c>
      <c r="M21" s="244">
        <v>4116.5780896506203</v>
      </c>
      <c r="N21" s="244">
        <v>3714.0576231958394</v>
      </c>
      <c r="O21" s="244">
        <v>3862.3913962197876</v>
      </c>
      <c r="P21" s="244">
        <v>3798.1736588127987</v>
      </c>
      <c r="Q21" s="244">
        <v>2756.7455410988468</v>
      </c>
    </row>
    <row r="22" spans="1:17" x14ac:dyDescent="0.25">
      <c r="A22" s="245" t="s">
        <v>67</v>
      </c>
      <c r="B22" s="244">
        <v>3828.5094566762182</v>
      </c>
      <c r="C22" s="244">
        <v>3980.9038399999999</v>
      </c>
      <c r="D22" s="244">
        <v>4233.1091900000001</v>
      </c>
      <c r="E22" s="244">
        <v>6543.1201300000002</v>
      </c>
      <c r="F22" s="244">
        <v>6159.4941500000004</v>
      </c>
      <c r="G22" s="244">
        <v>5632.939588058508</v>
      </c>
      <c r="H22" s="244">
        <v>5098.9919099999997</v>
      </c>
      <c r="I22" s="244">
        <v>6059.5652900000005</v>
      </c>
      <c r="J22" s="244">
        <v>5178.9127600000002</v>
      </c>
      <c r="K22" s="244">
        <v>5707.5572599999996</v>
      </c>
      <c r="L22" s="244">
        <v>6540.9423317535502</v>
      </c>
      <c r="M22" s="244">
        <v>5300.8474773728485</v>
      </c>
      <c r="N22" s="244">
        <v>6882.4959085315068</v>
      </c>
      <c r="O22" s="244">
        <v>4980.3230593337521</v>
      </c>
      <c r="P22" s="244">
        <v>4112.2559115265904</v>
      </c>
      <c r="Q22" s="244">
        <v>4214.1944894400222</v>
      </c>
    </row>
    <row r="23" spans="1:17" x14ac:dyDescent="0.25">
      <c r="A23" s="245" t="s">
        <v>66</v>
      </c>
      <c r="B23" s="244">
        <v>2436.8223991486884</v>
      </c>
      <c r="C23" s="244">
        <v>2172.8943600000021</v>
      </c>
      <c r="D23" s="244">
        <v>2106.1</v>
      </c>
      <c r="E23" s="244">
        <v>2096.0910199999998</v>
      </c>
      <c r="F23" s="244">
        <v>2155.9919799999989</v>
      </c>
      <c r="G23" s="244">
        <v>2253.5285720547145</v>
      </c>
      <c r="H23" s="244">
        <v>2052.3988200000022</v>
      </c>
      <c r="I23" s="244">
        <v>2146.9105999999992</v>
      </c>
      <c r="J23" s="244">
        <v>1962.1034200000031</v>
      </c>
      <c r="K23" s="244">
        <v>1930.6924299999991</v>
      </c>
      <c r="L23" s="244">
        <v>2235.9083228403251</v>
      </c>
      <c r="M23" s="244">
        <v>2137.8144083668085</v>
      </c>
      <c r="N23" s="244">
        <v>1950.4383341263565</v>
      </c>
      <c r="O23" s="244">
        <v>1956.8596531162475</v>
      </c>
      <c r="P23" s="244">
        <v>1974.2524123435601</v>
      </c>
      <c r="Q23" s="244">
        <v>2073.4920017561744</v>
      </c>
    </row>
    <row r="24" spans="1:17" x14ac:dyDescent="0.25">
      <c r="A24" s="156" t="s">
        <v>184</v>
      </c>
      <c r="B24" s="206">
        <v>4117.7438491502626</v>
      </c>
      <c r="C24" s="206">
        <v>4131.0269426516761</v>
      </c>
      <c r="D24" s="206">
        <v>4460.0339592580804</v>
      </c>
      <c r="E24" s="206">
        <v>4690.3249758223665</v>
      </c>
      <c r="F24" s="206">
        <v>4727.1907194841351</v>
      </c>
      <c r="G24" s="206">
        <v>4479.9800155382145</v>
      </c>
      <c r="H24" s="206">
        <v>4382.0892235342853</v>
      </c>
      <c r="I24" s="206">
        <v>4562.8986666427154</v>
      </c>
      <c r="J24" s="206">
        <v>4081.9547116381045</v>
      </c>
      <c r="K24" s="206">
        <v>4061.9716181380254</v>
      </c>
      <c r="L24" s="206">
        <v>4380.5826588724995</v>
      </c>
      <c r="M24" s="206">
        <v>4275.2812433259824</v>
      </c>
      <c r="N24" s="206">
        <v>4265.0497585488702</v>
      </c>
      <c r="O24" s="206">
        <v>4133.895285251635</v>
      </c>
      <c r="P24" s="206">
        <v>4065.0947162219536</v>
      </c>
      <c r="Q24" s="206">
        <v>3966.3089119946799</v>
      </c>
    </row>
    <row r="25" spans="1:17" x14ac:dyDescent="0.25">
      <c r="A25" s="88" t="s">
        <v>33</v>
      </c>
      <c r="B25" s="87">
        <v>2.7027663200978087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1.2626787908305763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1531.9311398529594</v>
      </c>
      <c r="C26" s="87">
        <v>1737.1561275362319</v>
      </c>
      <c r="D26" s="87">
        <v>2027.3973363853374</v>
      </c>
      <c r="E26" s="87">
        <v>2182.837508148225</v>
      </c>
      <c r="F26" s="87">
        <v>2113.2573101969524</v>
      </c>
      <c r="G26" s="87">
        <v>1919.333716673244</v>
      </c>
      <c r="H26" s="87">
        <v>2341.8539285160746</v>
      </c>
      <c r="I26" s="87">
        <v>2496.0766337682549</v>
      </c>
      <c r="J26" s="87">
        <v>2147.071007894177</v>
      </c>
      <c r="K26" s="87">
        <v>2088.6260869565222</v>
      </c>
      <c r="L26" s="87">
        <v>2254.8301609912696</v>
      </c>
      <c r="M26" s="87">
        <v>2054.5826159717158</v>
      </c>
      <c r="N26" s="87">
        <v>2186.7594911820861</v>
      </c>
      <c r="O26" s="87">
        <v>1994.5086212984115</v>
      </c>
      <c r="P26" s="87">
        <v>2043.5793376837908</v>
      </c>
      <c r="Q26" s="87">
        <v>1935.4402455280795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3.9835184995034147E-13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0.56184131840786433</v>
      </c>
      <c r="C28" s="87">
        <v>3.5756509534149244E-2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0.12695717451750649</v>
      </c>
      <c r="L28" s="87">
        <v>0.19363481989869288</v>
      </c>
      <c r="M28" s="87">
        <v>0.22802525034194498</v>
      </c>
      <c r="N28" s="87">
        <v>0.38431865866113213</v>
      </c>
      <c r="O28" s="87">
        <v>0.22862681512680397</v>
      </c>
      <c r="P28" s="87">
        <v>0.14216240290768656</v>
      </c>
      <c r="Q28" s="87">
        <v>0.2745814629222324</v>
      </c>
    </row>
    <row r="29" spans="1:17" x14ac:dyDescent="0.25">
      <c r="A29" s="88" t="s">
        <v>29</v>
      </c>
      <c r="B29" s="87">
        <v>6.2032895829133752</v>
      </c>
      <c r="C29" s="87">
        <v>12.42927304347827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99.249068620963229</v>
      </c>
      <c r="C30" s="87">
        <v>92.178077681159422</v>
      </c>
      <c r="D30" s="87">
        <v>92.373737303130497</v>
      </c>
      <c r="E30" s="87">
        <v>73.794406052417699</v>
      </c>
      <c r="F30" s="87">
        <v>35.508642022302553</v>
      </c>
      <c r="G30" s="87">
        <v>33.51517106758957</v>
      </c>
      <c r="H30" s="87">
        <v>25.735514833332669</v>
      </c>
      <c r="I30" s="87">
        <v>39.080445633900759</v>
      </c>
      <c r="J30" s="87">
        <v>31.91280030376717</v>
      </c>
      <c r="K30" s="87">
        <v>17.715951304347829</v>
      </c>
      <c r="L30" s="87">
        <v>26.584642969246477</v>
      </c>
      <c r="M30" s="87">
        <v>31.015321052313812</v>
      </c>
      <c r="N30" s="87">
        <v>26.584606807863846</v>
      </c>
      <c r="O30" s="87">
        <v>15.950770361282263</v>
      </c>
      <c r="P30" s="87">
        <v>50.510751741342297</v>
      </c>
      <c r="Q30" s="87">
        <v>13.292314072510207</v>
      </c>
    </row>
    <row r="31" spans="1:17" x14ac:dyDescent="0.25">
      <c r="A31" s="88" t="s">
        <v>26</v>
      </c>
      <c r="B31" s="87">
        <v>216.52904801946983</v>
      </c>
      <c r="C31" s="87">
        <v>15.781020345040584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195.72507371713084</v>
      </c>
      <c r="L31" s="87">
        <v>329.55575452145138</v>
      </c>
      <c r="M31" s="87">
        <v>392.55710726051899</v>
      </c>
      <c r="N31" s="87">
        <v>317.6306967357549</v>
      </c>
      <c r="O31" s="87">
        <v>404.06680520015391</v>
      </c>
      <c r="P31" s="87">
        <v>225.58480961252124</v>
      </c>
      <c r="Q31" s="87">
        <v>458.21682619235179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2260.566695435451</v>
      </c>
      <c r="C34" s="87">
        <v>2273.4466875362318</v>
      </c>
      <c r="D34" s="87">
        <v>2340.2628855696125</v>
      </c>
      <c r="E34" s="87">
        <v>2433.6930616217232</v>
      </c>
      <c r="F34" s="87">
        <v>2578.4247672648798</v>
      </c>
      <c r="G34" s="87">
        <v>2527.1311277973809</v>
      </c>
      <c r="H34" s="87">
        <v>2014.4997801848779</v>
      </c>
      <c r="I34" s="87">
        <v>2027.7415872405602</v>
      </c>
      <c r="J34" s="87">
        <v>1902.9709034401603</v>
      </c>
      <c r="K34" s="87">
        <v>1759.7775489855073</v>
      </c>
      <c r="L34" s="87">
        <v>1769.4184655706331</v>
      </c>
      <c r="M34" s="87">
        <v>1796.8981737910913</v>
      </c>
      <c r="N34" s="87">
        <v>1732.4279663736736</v>
      </c>
      <c r="O34" s="87">
        <v>1719.1404615766608</v>
      </c>
      <c r="P34" s="87">
        <v>1745.2776547813917</v>
      </c>
      <c r="Q34" s="87">
        <v>1559.0849447388166</v>
      </c>
    </row>
    <row r="35" spans="1:17" x14ac:dyDescent="0.25">
      <c r="A35" s="156" t="s">
        <v>181</v>
      </c>
      <c r="B35" s="204">
        <v>1125.945583752024</v>
      </c>
      <c r="C35" s="204">
        <v>1129.5776796313166</v>
      </c>
      <c r="D35" s="204">
        <v>1084.5483482346301</v>
      </c>
      <c r="E35" s="204">
        <v>1066.8154230764269</v>
      </c>
      <c r="F35" s="204">
        <v>1101.5365248589419</v>
      </c>
      <c r="G35" s="204">
        <v>1214.0570354987283</v>
      </c>
      <c r="H35" s="204">
        <v>1070.883772060155</v>
      </c>
      <c r="I35" s="204">
        <v>992.9801041601163</v>
      </c>
      <c r="J35" s="204">
        <v>1103.425116463543</v>
      </c>
      <c r="K35" s="204">
        <v>1110.6953643346153</v>
      </c>
      <c r="L35" s="204">
        <v>1197.815570785448</v>
      </c>
      <c r="M35" s="204">
        <v>1169.0222149719468</v>
      </c>
      <c r="N35" s="204">
        <v>1166.2245433532032</v>
      </c>
      <c r="O35" s="204">
        <v>1130.3619920609929</v>
      </c>
      <c r="P35" s="204">
        <v>1111.5493364669385</v>
      </c>
      <c r="Q35" s="204">
        <v>1084.5375931235442</v>
      </c>
    </row>
    <row r="36" spans="1:17" x14ac:dyDescent="0.25">
      <c r="A36" s="152" t="s">
        <v>190</v>
      </c>
      <c r="B36" s="151">
        <v>1103.4839590190002</v>
      </c>
      <c r="C36" s="151">
        <v>1122.1237404631693</v>
      </c>
      <c r="D36" s="151">
        <v>1081.0109413654261</v>
      </c>
      <c r="E36" s="151">
        <v>1062.5060679852772</v>
      </c>
      <c r="F36" s="151">
        <v>1096.4112762081229</v>
      </c>
      <c r="G36" s="151">
        <v>1202.2423247180716</v>
      </c>
      <c r="H36" s="151">
        <v>1052.7235064846893</v>
      </c>
      <c r="I36" s="151">
        <v>972.29772466427687</v>
      </c>
      <c r="J36" s="151">
        <v>1057.7710920551904</v>
      </c>
      <c r="K36" s="151">
        <v>962.42313217583433</v>
      </c>
      <c r="L36" s="151">
        <v>1025.253082125201</v>
      </c>
      <c r="M36" s="151">
        <v>990.29506653546412</v>
      </c>
      <c r="N36" s="151">
        <v>1013.7084751033495</v>
      </c>
      <c r="O36" s="151">
        <v>989.86938490343323</v>
      </c>
      <c r="P36" s="151">
        <v>992.31654011027717</v>
      </c>
      <c r="Q36" s="151">
        <v>909.25476594088707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0.79228176219530488</v>
      </c>
      <c r="H38" s="208">
        <v>0</v>
      </c>
      <c r="I38" s="208">
        <v>2.1904137631514962</v>
      </c>
      <c r="J38" s="208">
        <v>0</v>
      </c>
      <c r="K38" s="208">
        <v>0</v>
      </c>
      <c r="L38" s="208">
        <v>0</v>
      </c>
      <c r="M38" s="208">
        <v>0.9598348355376296</v>
      </c>
      <c r="N38" s="208">
        <v>0.98225644459573058</v>
      </c>
      <c r="O38" s="208">
        <v>3.7387373473067647</v>
      </c>
      <c r="P38" s="208">
        <v>5.5549141795046681</v>
      </c>
      <c r="Q38" s="208">
        <v>30.313397458067662</v>
      </c>
    </row>
    <row r="39" spans="1:17" x14ac:dyDescent="0.25">
      <c r="A39" s="154" t="s">
        <v>125</v>
      </c>
      <c r="B39" s="208">
        <v>2.5636049039688864E-16</v>
      </c>
      <c r="C39" s="208">
        <v>1.4696110394260105E-16</v>
      </c>
      <c r="D39" s="208">
        <v>0</v>
      </c>
      <c r="E39" s="208">
        <v>0</v>
      </c>
      <c r="F39" s="208">
        <v>2.7889116726993153E-18</v>
      </c>
      <c r="G39" s="208">
        <v>0</v>
      </c>
      <c r="H39" s="208">
        <v>3.4537146473634842E-17</v>
      </c>
      <c r="I39" s="208">
        <v>1.197669497244117E-17</v>
      </c>
      <c r="J39" s="208">
        <v>9.6486980343615049E-18</v>
      </c>
      <c r="K39" s="208">
        <v>0</v>
      </c>
      <c r="L39" s="208">
        <v>0</v>
      </c>
      <c r="M39" s="208">
        <v>0</v>
      </c>
      <c r="N39" s="208">
        <v>0</v>
      </c>
      <c r="O39" s="208">
        <v>4.7964713945568519E-17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1103.4839590190002</v>
      </c>
      <c r="C41" s="208">
        <v>1122.1237404631693</v>
      </c>
      <c r="D41" s="208">
        <v>1081.0109413654261</v>
      </c>
      <c r="E41" s="208">
        <v>1062.5060679852772</v>
      </c>
      <c r="F41" s="208">
        <v>1096.4112762081229</v>
      </c>
      <c r="G41" s="208">
        <v>1201.4500429558764</v>
      </c>
      <c r="H41" s="208">
        <v>1052.7235064846893</v>
      </c>
      <c r="I41" s="208">
        <v>970.1073109011254</v>
      </c>
      <c r="J41" s="208">
        <v>1057.7710920551904</v>
      </c>
      <c r="K41" s="208">
        <v>962.42313217583433</v>
      </c>
      <c r="L41" s="208">
        <v>1025.253082125201</v>
      </c>
      <c r="M41" s="208">
        <v>989.33523169992645</v>
      </c>
      <c r="N41" s="208">
        <v>1012.7262186587539</v>
      </c>
      <c r="O41" s="208">
        <v>986.13064755612652</v>
      </c>
      <c r="P41" s="208">
        <v>986.76162593077254</v>
      </c>
      <c r="Q41" s="208">
        <v>878.94136848281937</v>
      </c>
    </row>
    <row r="42" spans="1:17" x14ac:dyDescent="0.25">
      <c r="A42" s="152" t="s">
        <v>189</v>
      </c>
      <c r="B42" s="151">
        <v>22.461624733023861</v>
      </c>
      <c r="C42" s="151">
        <v>7.4539391681474276</v>
      </c>
      <c r="D42" s="151">
        <v>3.5374068692039482</v>
      </c>
      <c r="E42" s="151">
        <v>4.3093550911495635</v>
      </c>
      <c r="F42" s="151">
        <v>5.1252486508189508</v>
      </c>
      <c r="G42" s="151">
        <v>11.814710780656796</v>
      </c>
      <c r="H42" s="151">
        <v>18.160265575465676</v>
      </c>
      <c r="I42" s="151">
        <v>20.682379495839424</v>
      </c>
      <c r="J42" s="151">
        <v>45.654024408352548</v>
      </c>
      <c r="K42" s="151">
        <v>148.27223215878092</v>
      </c>
      <c r="L42" s="151">
        <v>172.56248866024703</v>
      </c>
      <c r="M42" s="151">
        <v>178.72714843648265</v>
      </c>
      <c r="N42" s="151">
        <v>152.51606824985373</v>
      </c>
      <c r="O42" s="151">
        <v>140.4926071575596</v>
      </c>
      <c r="P42" s="151">
        <v>119.2327963566614</v>
      </c>
      <c r="Q42" s="151">
        <v>175.28282718265703</v>
      </c>
    </row>
    <row r="43" spans="1:17" x14ac:dyDescent="0.25">
      <c r="A43" s="156" t="s">
        <v>180</v>
      </c>
      <c r="B43" s="155">
        <v>418.20835967932345</v>
      </c>
      <c r="C43" s="155">
        <v>419.55742386306093</v>
      </c>
      <c r="D43" s="155">
        <v>441.0893864871486</v>
      </c>
      <c r="E43" s="155">
        <v>454.9314428569586</v>
      </c>
      <c r="F43" s="155">
        <v>459.28499494760689</v>
      </c>
      <c r="G43" s="155">
        <v>450.93547032809971</v>
      </c>
      <c r="H43" s="155">
        <v>434.89968676520112</v>
      </c>
      <c r="I43" s="155">
        <v>443.10689583090038</v>
      </c>
      <c r="J43" s="155">
        <v>413.5579004007447</v>
      </c>
      <c r="K43" s="155">
        <v>412.5439924671428</v>
      </c>
      <c r="L43" s="155">
        <v>444.90292629173837</v>
      </c>
      <c r="M43" s="155">
        <v>434.20825127529434</v>
      </c>
      <c r="N43" s="155">
        <v>433.16911610261951</v>
      </c>
      <c r="O43" s="155">
        <v>419.84873990836883</v>
      </c>
      <c r="P43" s="155">
        <v>412.86118211629213</v>
      </c>
      <c r="Q43" s="155">
        <v>402.82824887445986</v>
      </c>
    </row>
    <row r="44" spans="1:17" x14ac:dyDescent="0.25">
      <c r="A44" s="152" t="s">
        <v>193</v>
      </c>
      <c r="B44" s="151">
        <v>94.584339344485784</v>
      </c>
      <c r="C44" s="151">
        <v>96.182034896843135</v>
      </c>
      <c r="D44" s="151">
        <v>101.45785649048152</v>
      </c>
      <c r="E44" s="151">
        <v>104.56010003742799</v>
      </c>
      <c r="F44" s="151">
        <v>100.5189623014607</v>
      </c>
      <c r="G44" s="151">
        <v>77.302363575934223</v>
      </c>
      <c r="H44" s="151">
        <v>98.659515949247208</v>
      </c>
      <c r="I44" s="151">
        <v>100.12560050168197</v>
      </c>
      <c r="J44" s="151">
        <v>91.487772323584849</v>
      </c>
      <c r="K44" s="151">
        <v>82.493411329357258</v>
      </c>
      <c r="L44" s="151">
        <v>87.878835610731556</v>
      </c>
      <c r="M44" s="151">
        <v>84.882434274468423</v>
      </c>
      <c r="N44" s="151">
        <v>86.889297866001613</v>
      </c>
      <c r="O44" s="151">
        <v>84.845947277437162</v>
      </c>
      <c r="P44" s="151">
        <v>85.055703438023883</v>
      </c>
      <c r="Q44" s="151">
        <v>77.936122794933269</v>
      </c>
    </row>
    <row r="45" spans="1:17" x14ac:dyDescent="0.25">
      <c r="A45" s="152" t="s">
        <v>187</v>
      </c>
      <c r="B45" s="151">
        <v>321.69873821486419</v>
      </c>
      <c r="C45" s="151">
        <v>322.73647989466235</v>
      </c>
      <c r="D45" s="151">
        <v>339.29952806703739</v>
      </c>
      <c r="E45" s="151">
        <v>349.9472637361219</v>
      </c>
      <c r="F45" s="151">
        <v>358.29614995969752</v>
      </c>
      <c r="G45" s="151">
        <v>372.87343871392284</v>
      </c>
      <c r="H45" s="151">
        <v>334.5382205886163</v>
      </c>
      <c r="I45" s="151">
        <v>340.85145833146174</v>
      </c>
      <c r="J45" s="151">
        <v>318.12146184672667</v>
      </c>
      <c r="K45" s="151">
        <v>317.34153266703288</v>
      </c>
      <c r="L45" s="151">
        <v>342.23302022441419</v>
      </c>
      <c r="M45" s="151">
        <v>334.00634713484169</v>
      </c>
      <c r="N45" s="151">
        <v>333.20701238663048</v>
      </c>
      <c r="O45" s="151">
        <v>322.96056916028368</v>
      </c>
      <c r="P45" s="151">
        <v>317.58552470484011</v>
      </c>
      <c r="Q45" s="151">
        <v>309.86788374958451</v>
      </c>
    </row>
    <row r="46" spans="1:17" x14ac:dyDescent="0.25">
      <c r="A46" s="150" t="s">
        <v>33</v>
      </c>
      <c r="B46" s="87">
        <v>0.21115361875764149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9.8646780533638623E-2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119.68212030101245</v>
      </c>
      <c r="C47" s="87">
        <v>135.71532246376819</v>
      </c>
      <c r="D47" s="87">
        <v>154.23536361466267</v>
      </c>
      <c r="E47" s="87">
        <v>162.86249185177485</v>
      </c>
      <c r="F47" s="87">
        <v>160.17376980304743</v>
      </c>
      <c r="G47" s="87">
        <v>159.74815970011605</v>
      </c>
      <c r="H47" s="87">
        <v>178.78222148392524</v>
      </c>
      <c r="I47" s="87">
        <v>186.45852623174505</v>
      </c>
      <c r="J47" s="87">
        <v>167.32899210582309</v>
      </c>
      <c r="K47" s="87">
        <v>163.17391304347802</v>
      </c>
      <c r="L47" s="87">
        <v>176.15860632744307</v>
      </c>
      <c r="M47" s="87">
        <v>160.5142668727899</v>
      </c>
      <c r="N47" s="87">
        <v>170.84058524860029</v>
      </c>
      <c r="O47" s="87">
        <v>155.82098603893837</v>
      </c>
      <c r="P47" s="87">
        <v>159.65463575654599</v>
      </c>
      <c r="Q47" s="87">
        <v>151.20626918188123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3.1121238277370426E-14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4.3893853000614436E-2</v>
      </c>
      <c r="C49" s="87">
        <v>2.7934773073554076E-3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9.9185292591801588E-3</v>
      </c>
      <c r="L49" s="87">
        <v>1.5127720304585368E-2</v>
      </c>
      <c r="M49" s="87">
        <v>1.7814472682964433E-2</v>
      </c>
      <c r="N49" s="87">
        <v>3.002489520790097E-2</v>
      </c>
      <c r="O49" s="87">
        <v>1.7861469931781532E-2</v>
      </c>
      <c r="P49" s="87">
        <v>1.1106437727163021E-2</v>
      </c>
      <c r="Q49" s="87">
        <v>2.1451676790799401E-2</v>
      </c>
    </row>
    <row r="50" spans="1:17" x14ac:dyDescent="0.25">
      <c r="A50" s="150" t="s">
        <v>29</v>
      </c>
      <c r="B50" s="87">
        <v>0.48463199866510731</v>
      </c>
      <c r="C50" s="87">
        <v>0.97103695652173805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7.7538334860127662</v>
      </c>
      <c r="C51" s="87">
        <v>7.2014123188405819</v>
      </c>
      <c r="D51" s="87">
        <v>7.027382696869509</v>
      </c>
      <c r="E51" s="87">
        <v>5.5058339475823033</v>
      </c>
      <c r="F51" s="87">
        <v>2.6913679776974462</v>
      </c>
      <c r="G51" s="87">
        <v>2.7895028642345778</v>
      </c>
      <c r="H51" s="87">
        <v>1.9647051666673327</v>
      </c>
      <c r="I51" s="87">
        <v>2.9193343660992426</v>
      </c>
      <c r="J51" s="87">
        <v>2.4870796962328328</v>
      </c>
      <c r="K51" s="87">
        <v>1.3840586956521719</v>
      </c>
      <c r="L51" s="87">
        <v>2.0769252319723819</v>
      </c>
      <c r="M51" s="87">
        <v>2.423071957212013</v>
      </c>
      <c r="N51" s="87">
        <v>2.0769224068643624</v>
      </c>
      <c r="O51" s="87">
        <v>1.2461539344751742</v>
      </c>
      <c r="P51" s="87">
        <v>3.9461524797923744</v>
      </c>
      <c r="Q51" s="87">
        <v>1.0384620369148614</v>
      </c>
    </row>
    <row r="52" spans="1:17" x14ac:dyDescent="0.25">
      <c r="A52" s="150" t="s">
        <v>26</v>
      </c>
      <c r="B52" s="87">
        <v>16.916331876521099</v>
      </c>
      <c r="C52" s="87">
        <v>1.2328922144562959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15.291021384150838</v>
      </c>
      <c r="L52" s="87">
        <v>25.746543321988383</v>
      </c>
      <c r="M52" s="87">
        <v>30.668524004727999</v>
      </c>
      <c r="N52" s="87">
        <v>24.814898182480874</v>
      </c>
      <c r="O52" s="87">
        <v>31.567719156262001</v>
      </c>
      <c r="P52" s="87">
        <v>17.62381325097823</v>
      </c>
      <c r="Q52" s="87">
        <v>35.798189546277513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176.60677308089453</v>
      </c>
      <c r="C55" s="87">
        <v>177.61302246376817</v>
      </c>
      <c r="D55" s="87">
        <v>178.03678175550522</v>
      </c>
      <c r="E55" s="87">
        <v>181.57893793676476</v>
      </c>
      <c r="F55" s="87">
        <v>195.43101217895264</v>
      </c>
      <c r="G55" s="87">
        <v>210.33577614957221</v>
      </c>
      <c r="H55" s="87">
        <v>153.79129393802373</v>
      </c>
      <c r="I55" s="87">
        <v>151.47359773361745</v>
      </c>
      <c r="J55" s="87">
        <v>148.30539004467073</v>
      </c>
      <c r="K55" s="87">
        <v>137.48262101449268</v>
      </c>
      <c r="L55" s="87">
        <v>138.23581762270578</v>
      </c>
      <c r="M55" s="87">
        <v>140.3826698274288</v>
      </c>
      <c r="N55" s="87">
        <v>135.34593487294342</v>
      </c>
      <c r="O55" s="87">
        <v>134.30784856067635</v>
      </c>
      <c r="P55" s="87">
        <v>136.34981677979636</v>
      </c>
      <c r="Q55" s="87">
        <v>121.8035113077201</v>
      </c>
    </row>
    <row r="56" spans="1:17" x14ac:dyDescent="0.25">
      <c r="A56" s="152" t="s">
        <v>186</v>
      </c>
      <c r="B56" s="151">
        <v>1.9252821199734744</v>
      </c>
      <c r="C56" s="151">
        <v>0.63890907155548948</v>
      </c>
      <c r="D56" s="151">
        <v>0.33200192962970221</v>
      </c>
      <c r="E56" s="151">
        <v>0.42407908340871459</v>
      </c>
      <c r="F56" s="151">
        <v>0.46988268644866205</v>
      </c>
      <c r="G56" s="151">
        <v>0.75966803824263796</v>
      </c>
      <c r="H56" s="151">
        <v>1.7019502273375662</v>
      </c>
      <c r="I56" s="151">
        <v>2.1298369977566622</v>
      </c>
      <c r="J56" s="151">
        <v>3.948666230433171</v>
      </c>
      <c r="K56" s="151">
        <v>12.709048470752657</v>
      </c>
      <c r="L56" s="151">
        <v>14.791070456592612</v>
      </c>
      <c r="M56" s="151">
        <v>15.319469865984233</v>
      </c>
      <c r="N56" s="151">
        <v>13.072805849987473</v>
      </c>
      <c r="O56" s="151">
        <v>12.042223470647972</v>
      </c>
      <c r="P56" s="151">
        <v>10.219953973428131</v>
      </c>
      <c r="Q56" s="151">
        <v>15.024242329942041</v>
      </c>
    </row>
    <row r="57" spans="1:17" x14ac:dyDescent="0.25">
      <c r="A57" s="243" t="s">
        <v>179</v>
      </c>
      <c r="B57" s="242">
        <v>160.8493691074321</v>
      </c>
      <c r="C57" s="242">
        <v>161.36823994733106</v>
      </c>
      <c r="D57" s="242">
        <v>155.64976403351872</v>
      </c>
      <c r="E57" s="242">
        <v>121.97363186806112</v>
      </c>
      <c r="F57" s="242">
        <v>106.64807497984896</v>
      </c>
      <c r="G57" s="242">
        <v>133.43671935696145</v>
      </c>
      <c r="H57" s="242">
        <v>167.26911029430798</v>
      </c>
      <c r="I57" s="242">
        <v>170.42572916573104</v>
      </c>
      <c r="J57" s="242">
        <v>159.06073092336339</v>
      </c>
      <c r="K57" s="242">
        <v>158.67076633351658</v>
      </c>
      <c r="L57" s="242">
        <v>171.11651011220695</v>
      </c>
      <c r="M57" s="242">
        <v>167.00317356742113</v>
      </c>
      <c r="N57" s="242">
        <v>166.60350619331518</v>
      </c>
      <c r="O57" s="242">
        <v>161.48028458014196</v>
      </c>
      <c r="P57" s="242">
        <v>158.79276235242003</v>
      </c>
      <c r="Q57" s="242">
        <v>154.93394187479217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606.10524501814314</v>
      </c>
      <c r="C60" s="96">
        <v>654.34454028582695</v>
      </c>
      <c r="D60" s="96">
        <v>688.88181620091166</v>
      </c>
      <c r="E60" s="96">
        <v>727.43322799137695</v>
      </c>
      <c r="F60" s="96">
        <v>797.6096944088456</v>
      </c>
      <c r="G60" s="96">
        <v>797.22318606907481</v>
      </c>
      <c r="H60" s="96">
        <v>793.79526293429899</v>
      </c>
      <c r="I60" s="96">
        <v>810.52112039341444</v>
      </c>
      <c r="J60" s="96">
        <v>698.1707120142421</v>
      </c>
      <c r="K60" s="96">
        <v>285.84483558040313</v>
      </c>
      <c r="L60" s="96">
        <v>265.65975193197892</v>
      </c>
      <c r="M60" s="96">
        <v>258.60005516848202</v>
      </c>
      <c r="N60" s="96">
        <v>197.6859352242374</v>
      </c>
      <c r="O60" s="96">
        <v>322.4081154284259</v>
      </c>
      <c r="P60" s="96">
        <v>337.68729242059237</v>
      </c>
      <c r="Q60" s="96">
        <v>274.83285858197604</v>
      </c>
    </row>
    <row r="61" spans="1:17" x14ac:dyDescent="0.25">
      <c r="A61" s="132" t="s">
        <v>83</v>
      </c>
      <c r="B61" s="160">
        <v>7.0609226702646914</v>
      </c>
      <c r="C61" s="160">
        <v>7.6228942690139885</v>
      </c>
      <c r="D61" s="160">
        <v>8.0252419412746185</v>
      </c>
      <c r="E61" s="160">
        <v>8.4743529491720313</v>
      </c>
      <c r="F61" s="160">
        <v>9.2918852287868372</v>
      </c>
      <c r="G61" s="160">
        <v>9.2873825363568283</v>
      </c>
      <c r="H61" s="160">
        <v>9.2474483823906457</v>
      </c>
      <c r="I61" s="160">
        <v>9.4422990078940554</v>
      </c>
      <c r="J61" s="160">
        <v>8.1334544597591112</v>
      </c>
      <c r="K61" s="160">
        <v>3.3299963930642686</v>
      </c>
      <c r="L61" s="160">
        <v>3.0948469435159796</v>
      </c>
      <c r="M61" s="160">
        <v>3.012603845749886</v>
      </c>
      <c r="N61" s="160">
        <v>2.3029747937183966</v>
      </c>
      <c r="O61" s="160">
        <v>3.7559463311322165</v>
      </c>
      <c r="P61" s="160">
        <v>3.9339436147619709</v>
      </c>
      <c r="Q61" s="160">
        <v>3.201710557111308</v>
      </c>
    </row>
    <row r="62" spans="1:17" x14ac:dyDescent="0.25">
      <c r="A62" s="76" t="s">
        <v>82</v>
      </c>
      <c r="B62" s="159">
        <v>40.108135924347557</v>
      </c>
      <c r="C62" s="159">
        <v>43.300301356661343</v>
      </c>
      <c r="D62" s="159">
        <v>45.585755521997683</v>
      </c>
      <c r="E62" s="159">
        <v>48.136839309634588</v>
      </c>
      <c r="F62" s="159">
        <v>52.780665240687185</v>
      </c>
      <c r="G62" s="159">
        <v>52.755088611620167</v>
      </c>
      <c r="H62" s="159">
        <v>52.528250767602337</v>
      </c>
      <c r="I62" s="159">
        <v>53.635060137650562</v>
      </c>
      <c r="J62" s="159">
        <v>46.20043473642523</v>
      </c>
      <c r="K62" s="159">
        <v>18.915367608126211</v>
      </c>
      <c r="L62" s="159">
        <v>17.579648959806171</v>
      </c>
      <c r="M62" s="159">
        <v>17.112483760853749</v>
      </c>
      <c r="N62" s="159">
        <v>13.081580180135461</v>
      </c>
      <c r="O62" s="159">
        <v>21.334889646647031</v>
      </c>
      <c r="P62" s="159">
        <v>22.345967034033176</v>
      </c>
      <c r="Q62" s="159">
        <v>18.186665994208521</v>
      </c>
    </row>
    <row r="63" spans="1:17" x14ac:dyDescent="0.25">
      <c r="A63" s="76" t="s">
        <v>81</v>
      </c>
      <c r="B63" s="159">
        <v>8.4715321302236628</v>
      </c>
      <c r="C63" s="159">
        <v>9.1457726901899381</v>
      </c>
      <c r="D63" s="159">
        <v>9.6285001455451251</v>
      </c>
      <c r="E63" s="159">
        <v>10.167333172206417</v>
      </c>
      <c r="F63" s="159">
        <v>11.14818954150471</v>
      </c>
      <c r="G63" s="159">
        <v>11.142787315000522</v>
      </c>
      <c r="H63" s="159">
        <v>11.094875238319313</v>
      </c>
      <c r="I63" s="159">
        <v>11.328652523757906</v>
      </c>
      <c r="J63" s="159">
        <v>9.7583310288508383</v>
      </c>
      <c r="K63" s="159">
        <v>3.9952528521765198</v>
      </c>
      <c r="L63" s="159">
        <v>3.7131259673089279</v>
      </c>
      <c r="M63" s="159">
        <v>3.6144525958884093</v>
      </c>
      <c r="N63" s="159">
        <v>2.7630560298076814</v>
      </c>
      <c r="O63" s="159">
        <v>4.5062977615628643</v>
      </c>
      <c r="P63" s="159">
        <v>4.719854796213899</v>
      </c>
      <c r="Q63" s="159">
        <v>3.841338465646726</v>
      </c>
    </row>
    <row r="64" spans="1:17" x14ac:dyDescent="0.25">
      <c r="A64" s="76" t="s">
        <v>80</v>
      </c>
      <c r="B64" s="159">
        <v>43.893186687646349</v>
      </c>
      <c r="C64" s="159">
        <v>47.386600430999707</v>
      </c>
      <c r="D64" s="159">
        <v>49.887735525744169</v>
      </c>
      <c r="E64" s="159">
        <v>52.67956801473801</v>
      </c>
      <c r="F64" s="159">
        <v>57.761637122140456</v>
      </c>
      <c r="G64" s="159">
        <v>57.733646797269785</v>
      </c>
      <c r="H64" s="159">
        <v>57.485402005886854</v>
      </c>
      <c r="I64" s="159">
        <v>58.696662244926578</v>
      </c>
      <c r="J64" s="159">
        <v>50.560422722246514</v>
      </c>
      <c r="K64" s="159">
        <v>20.700432532067325</v>
      </c>
      <c r="L64" s="159">
        <v>19.238660583765643</v>
      </c>
      <c r="M64" s="159">
        <v>18.727408469474728</v>
      </c>
      <c r="N64" s="159">
        <v>14.316103897203009</v>
      </c>
      <c r="O64" s="159">
        <v>23.348287638871231</v>
      </c>
      <c r="P64" s="159">
        <v>24.454781558307097</v>
      </c>
      <c r="Q64" s="159">
        <v>19.902962511530621</v>
      </c>
    </row>
    <row r="65" spans="1:17" x14ac:dyDescent="0.25">
      <c r="A65" s="129" t="s">
        <v>79</v>
      </c>
      <c r="B65" s="158">
        <v>19.770583476741134</v>
      </c>
      <c r="C65" s="158">
        <v>21.344103953239166</v>
      </c>
      <c r="D65" s="158">
        <v>22.47067743556893</v>
      </c>
      <c r="E65" s="158">
        <v>23.728188257681683</v>
      </c>
      <c r="F65" s="158">
        <v>26.017278640603138</v>
      </c>
      <c r="G65" s="158">
        <v>26.004671101799115</v>
      </c>
      <c r="H65" s="158">
        <v>25.89285547069381</v>
      </c>
      <c r="I65" s="158">
        <v>26.43843722210336</v>
      </c>
      <c r="J65" s="158">
        <v>22.773672487325506</v>
      </c>
      <c r="K65" s="158">
        <v>9.3239899005799511</v>
      </c>
      <c r="L65" s="158">
        <v>8.665571441844742</v>
      </c>
      <c r="M65" s="158">
        <v>8.43529076809968</v>
      </c>
      <c r="N65" s="158">
        <v>6.4483294224115113</v>
      </c>
      <c r="O65" s="158">
        <v>10.516649727170208</v>
      </c>
      <c r="P65" s="158">
        <v>11.015042121333515</v>
      </c>
      <c r="Q65" s="158">
        <v>8.9647895599116616</v>
      </c>
    </row>
    <row r="66" spans="1:17" x14ac:dyDescent="0.25">
      <c r="A66" s="92" t="s">
        <v>125</v>
      </c>
      <c r="B66" s="91">
        <v>0.40713713736316193</v>
      </c>
      <c r="C66" s="91">
        <v>0.391368517064549</v>
      </c>
      <c r="D66" s="91">
        <v>0.30827235298815769</v>
      </c>
      <c r="E66" s="91">
        <v>0.3142162638765808</v>
      </c>
      <c r="F66" s="91">
        <v>0.34012765716895127</v>
      </c>
      <c r="G66" s="91">
        <v>0.22671866046479563</v>
      </c>
      <c r="H66" s="91">
        <v>0.22434289459292947</v>
      </c>
      <c r="I66" s="91">
        <v>0.11222925692571363</v>
      </c>
      <c r="J66" s="91">
        <v>0.10673386584659757</v>
      </c>
      <c r="K66" s="91">
        <v>3.9686424089381771E-2</v>
      </c>
      <c r="L66" s="91">
        <v>3.2755439972937291E-2</v>
      </c>
      <c r="M66" s="91">
        <v>3.1219974862472948E-2</v>
      </c>
      <c r="N66" s="91">
        <v>5.011247292758679E-2</v>
      </c>
      <c r="O66" s="91">
        <v>3.9722367314867377E-2</v>
      </c>
      <c r="P66" s="91">
        <v>4.7183668712281426E-2</v>
      </c>
      <c r="Q66" s="91">
        <v>3.3287141114007365E-2</v>
      </c>
    </row>
    <row r="67" spans="1:17" x14ac:dyDescent="0.25">
      <c r="A67" s="92" t="s">
        <v>26</v>
      </c>
      <c r="B67" s="91">
        <v>5.93117504302234</v>
      </c>
      <c r="C67" s="91">
        <v>6.4032311859717499</v>
      </c>
      <c r="D67" s="91">
        <v>6.7412032306706786</v>
      </c>
      <c r="E67" s="91">
        <v>7.1184564773045045</v>
      </c>
      <c r="F67" s="91">
        <v>7.8051835921809412</v>
      </c>
      <c r="G67" s="91">
        <v>7.8014013305397354</v>
      </c>
      <c r="H67" s="91">
        <v>7.7678566412081427</v>
      </c>
      <c r="I67" s="91">
        <v>7.9315311666310073</v>
      </c>
      <c r="J67" s="91">
        <v>6.8321017461976519</v>
      </c>
      <c r="K67" s="91">
        <v>2.7971969701739852</v>
      </c>
      <c r="L67" s="91">
        <v>2.5996714325534223</v>
      </c>
      <c r="M67" s="91">
        <v>2.5305872304299037</v>
      </c>
      <c r="N67" s="91">
        <v>1.9344988267234529</v>
      </c>
      <c r="O67" s="91">
        <v>3.1549949181510617</v>
      </c>
      <c r="P67" s="91">
        <v>3.3045126364000552</v>
      </c>
      <c r="Q67" s="91">
        <v>2.6894368679734981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13.432271296355632</v>
      </c>
      <c r="C69" s="157">
        <v>14.549504250202867</v>
      </c>
      <c r="D69" s="157">
        <v>15.421201851910094</v>
      </c>
      <c r="E69" s="157">
        <v>16.295515516500597</v>
      </c>
      <c r="F69" s="157">
        <v>17.871967391253246</v>
      </c>
      <c r="G69" s="157">
        <v>17.976551110794585</v>
      </c>
      <c r="H69" s="157">
        <v>17.900655934892736</v>
      </c>
      <c r="I69" s="157">
        <v>18.394676798546637</v>
      </c>
      <c r="J69" s="157">
        <v>15.834836875281258</v>
      </c>
      <c r="K69" s="157">
        <v>6.487106506316584</v>
      </c>
      <c r="L69" s="157">
        <v>6.0331445693183827</v>
      </c>
      <c r="M69" s="157">
        <v>5.8734835628073023</v>
      </c>
      <c r="N69" s="157">
        <v>4.4637181227604712</v>
      </c>
      <c r="O69" s="157">
        <v>7.3219324417042779</v>
      </c>
      <c r="P69" s="157">
        <v>7.6633458162211783</v>
      </c>
      <c r="Q69" s="157">
        <v>6.2420655508241563</v>
      </c>
    </row>
    <row r="70" spans="1:17" x14ac:dyDescent="0.25">
      <c r="A70" s="156" t="s">
        <v>183</v>
      </c>
      <c r="B70" s="204">
        <v>28.981973349835265</v>
      </c>
      <c r="C70" s="204">
        <v>31.288618905791463</v>
      </c>
      <c r="D70" s="204">
        <v>32.940078645455877</v>
      </c>
      <c r="E70" s="204">
        <v>34.783481252995337</v>
      </c>
      <c r="F70" s="204">
        <v>38.1390906891681</v>
      </c>
      <c r="G70" s="204">
        <v>38.120609122650094</v>
      </c>
      <c r="H70" s="204">
        <v>37.956697033530347</v>
      </c>
      <c r="I70" s="204">
        <v>38.756472912583675</v>
      </c>
      <c r="J70" s="204">
        <v>33.38424330683128</v>
      </c>
      <c r="K70" s="204">
        <v>13.668166502554026</v>
      </c>
      <c r="L70" s="204">
        <v>12.702981724545195</v>
      </c>
      <c r="M70" s="204">
        <v>12.365410081436481</v>
      </c>
      <c r="N70" s="204">
        <v>9.4526958039021967</v>
      </c>
      <c r="O70" s="204">
        <v>15.416503133606026</v>
      </c>
      <c r="P70" s="204">
        <v>16.147103477414525</v>
      </c>
      <c r="Q70" s="204">
        <v>13.141609726283503</v>
      </c>
    </row>
    <row r="71" spans="1:17" x14ac:dyDescent="0.25">
      <c r="A71" s="152" t="s">
        <v>192</v>
      </c>
      <c r="B71" s="151">
        <v>26.083776014851736</v>
      </c>
      <c r="C71" s="151">
        <v>28.159757015212314</v>
      </c>
      <c r="D71" s="151">
        <v>29.646070780910286</v>
      </c>
      <c r="E71" s="151">
        <v>31.3051331276958</v>
      </c>
      <c r="F71" s="151">
        <v>34.325181620251286</v>
      </c>
      <c r="G71" s="151">
        <v>34.308548210385084</v>
      </c>
      <c r="H71" s="151">
        <v>34.161027330177312</v>
      </c>
      <c r="I71" s="151">
        <v>34.8808256213253</v>
      </c>
      <c r="J71" s="151">
        <v>30.045818976148151</v>
      </c>
      <c r="K71" s="151">
        <v>12.301349852298621</v>
      </c>
      <c r="L71" s="151">
        <v>11.432683552090674</v>
      </c>
      <c r="M71" s="151">
        <v>11.128869073292831</v>
      </c>
      <c r="N71" s="151">
        <v>8.5074262235119757</v>
      </c>
      <c r="O71" s="151">
        <v>13.874852820245422</v>
      </c>
      <c r="P71" s="151">
        <v>14.532393129673068</v>
      </c>
      <c r="Q71" s="151">
        <v>11.827448753655151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1.1286592124458161E-14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6.7506025471345099E-2</v>
      </c>
      <c r="C75" s="87">
        <v>6.3659911842439521E-2</v>
      </c>
      <c r="D75" s="87">
        <v>0</v>
      </c>
      <c r="E75" s="87">
        <v>2.2790605690821909E-3</v>
      </c>
      <c r="F75" s="87">
        <v>0</v>
      </c>
      <c r="G75" s="87">
        <v>0</v>
      </c>
      <c r="H75" s="87">
        <v>2.2815007913443829E-2</v>
      </c>
      <c r="I75" s="87">
        <v>1.1449678800815929E-2</v>
      </c>
      <c r="J75" s="87">
        <v>4.7928742639612187E-4</v>
      </c>
      <c r="K75" s="87">
        <v>7.9741048019215388E-3</v>
      </c>
      <c r="L75" s="87">
        <v>6.7134790605364236E-3</v>
      </c>
      <c r="M75" s="87">
        <v>6.4606904549528894E-3</v>
      </c>
      <c r="N75" s="87">
        <v>1.0281158047910442E-2</v>
      </c>
      <c r="O75" s="87">
        <v>7.8461519954199487E-3</v>
      </c>
      <c r="P75" s="87">
        <v>9.1524726038156676E-3</v>
      </c>
      <c r="Q75" s="87">
        <v>7.0832258297371135E-3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0.54208734939759151</v>
      </c>
      <c r="F76" s="87">
        <v>0</v>
      </c>
      <c r="G76" s="87">
        <v>0</v>
      </c>
      <c r="H76" s="87">
        <v>1.0291662650602358</v>
      </c>
      <c r="I76" s="87">
        <v>0.54195180722891612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26.01626998938039</v>
      </c>
      <c r="C78" s="87">
        <v>28.096097103369875</v>
      </c>
      <c r="D78" s="87">
        <v>0</v>
      </c>
      <c r="E78" s="87">
        <v>1.2799490084755591</v>
      </c>
      <c r="F78" s="87">
        <v>0</v>
      </c>
      <c r="G78" s="87">
        <v>0</v>
      </c>
      <c r="H78" s="87">
        <v>20.360786846728679</v>
      </c>
      <c r="I78" s="87">
        <v>19.593169000813436</v>
      </c>
      <c r="J78" s="87">
        <v>0.80242230097934042</v>
      </c>
      <c r="K78" s="87">
        <v>12.2933757474967</v>
      </c>
      <c r="L78" s="87">
        <v>11.425970073030138</v>
      </c>
      <c r="M78" s="87">
        <v>11.122408382837866</v>
      </c>
      <c r="N78" s="87">
        <v>8.4971450654640659</v>
      </c>
      <c r="O78" s="87">
        <v>13.867006668250003</v>
      </c>
      <c r="P78" s="87">
        <v>14.523240657069252</v>
      </c>
      <c r="Q78" s="87">
        <v>11.820365527825414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29.646070780910286</v>
      </c>
      <c r="E81" s="87">
        <v>29.480817709253568</v>
      </c>
      <c r="F81" s="87">
        <v>34.325181620251286</v>
      </c>
      <c r="G81" s="87">
        <v>34.308548210385084</v>
      </c>
      <c r="H81" s="87">
        <v>12.74825921047495</v>
      </c>
      <c r="I81" s="87">
        <v>14.73425513448213</v>
      </c>
      <c r="J81" s="87">
        <v>29.242917387742416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2.8981973349835286</v>
      </c>
      <c r="C82" s="151">
        <v>3.1288618905791488</v>
      </c>
      <c r="D82" s="151">
        <v>3.2940078645455912</v>
      </c>
      <c r="E82" s="151">
        <v>3.4783481252995365</v>
      </c>
      <c r="F82" s="151">
        <v>3.8139090689168142</v>
      </c>
      <c r="G82" s="151">
        <v>3.8120609122650113</v>
      </c>
      <c r="H82" s="151">
        <v>3.7956697033530347</v>
      </c>
      <c r="I82" s="151">
        <v>3.8756472912583746</v>
      </c>
      <c r="J82" s="151">
        <v>3.3384243306831323</v>
      </c>
      <c r="K82" s="151">
        <v>1.3668166502554051</v>
      </c>
      <c r="L82" s="151">
        <v>1.2702981724545204</v>
      </c>
      <c r="M82" s="151">
        <v>1.2365410081436501</v>
      </c>
      <c r="N82" s="151">
        <v>0.94526958039022091</v>
      </c>
      <c r="O82" s="151">
        <v>1.5416503133606039</v>
      </c>
      <c r="P82" s="151">
        <v>1.6147103477414557</v>
      </c>
      <c r="Q82" s="151">
        <v>1.3141609726283523</v>
      </c>
    </row>
    <row r="83" spans="1:17" x14ac:dyDescent="0.25">
      <c r="A83" s="156" t="s">
        <v>181</v>
      </c>
      <c r="B83" s="204">
        <v>324.50183336984219</v>
      </c>
      <c r="C83" s="204">
        <v>350.32860171329048</v>
      </c>
      <c r="D83" s="204">
        <v>368.8194652162282</v>
      </c>
      <c r="E83" s="204">
        <v>389.45945127117039</v>
      </c>
      <c r="F83" s="204">
        <v>427.03113077578189</v>
      </c>
      <c r="G83" s="204">
        <v>426.82419862018787</v>
      </c>
      <c r="H83" s="204">
        <v>424.9889276816362</v>
      </c>
      <c r="I83" s="204">
        <v>433.94376094661334</v>
      </c>
      <c r="J83" s="204">
        <v>373.79263406137983</v>
      </c>
      <c r="K83" s="204">
        <v>153.03806388008624</v>
      </c>
      <c r="L83" s="204">
        <v>142.23120037828434</v>
      </c>
      <c r="M83" s="204">
        <v>138.45151927237126</v>
      </c>
      <c r="N83" s="204">
        <v>105.83879439910903</v>
      </c>
      <c r="O83" s="204">
        <v>172.6136267748486</v>
      </c>
      <c r="P83" s="204">
        <v>180.79392382242142</v>
      </c>
      <c r="Q83" s="204">
        <v>147.14237702637956</v>
      </c>
    </row>
    <row r="84" spans="1:17" x14ac:dyDescent="0.25">
      <c r="A84" s="152" t="s">
        <v>190</v>
      </c>
      <c r="B84" s="151">
        <v>318.02830701873489</v>
      </c>
      <c r="C84" s="151">
        <v>348.01682791223118</v>
      </c>
      <c r="D84" s="151">
        <v>367.61650869347318</v>
      </c>
      <c r="E84" s="151">
        <v>387.88624654162879</v>
      </c>
      <c r="F84" s="151">
        <v>425.04423276788646</v>
      </c>
      <c r="G84" s="151">
        <v>422.67051859245214</v>
      </c>
      <c r="H84" s="151">
        <v>417.78187870517888</v>
      </c>
      <c r="I84" s="151">
        <v>424.90532250645856</v>
      </c>
      <c r="J84" s="151">
        <v>358.32702811813823</v>
      </c>
      <c r="K84" s="151">
        <v>132.60825381209142</v>
      </c>
      <c r="L84" s="151">
        <v>121.74075886038285</v>
      </c>
      <c r="M84" s="151">
        <v>117.28421815581939</v>
      </c>
      <c r="N84" s="151">
        <v>91.997448937759103</v>
      </c>
      <c r="O84" s="151">
        <v>151.15949205796591</v>
      </c>
      <c r="P84" s="151">
        <v>161.40066398731764</v>
      </c>
      <c r="Q84" s="151">
        <v>123.36124485808023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0.27854130270863658</v>
      </c>
      <c r="H86" s="208">
        <v>0</v>
      </c>
      <c r="I86" s="208">
        <v>0.95723608401514904</v>
      </c>
      <c r="J86" s="208">
        <v>0</v>
      </c>
      <c r="K86" s="208">
        <v>0</v>
      </c>
      <c r="L86" s="208">
        <v>0</v>
      </c>
      <c r="M86" s="208">
        <v>0.11367670308465476</v>
      </c>
      <c r="N86" s="208">
        <v>8.9143071528791987E-2</v>
      </c>
      <c r="O86" s="208">
        <v>0.57092950542375864</v>
      </c>
      <c r="P86" s="208">
        <v>0.90350891144571932</v>
      </c>
      <c r="Q86" s="208">
        <v>4.1127070061990807</v>
      </c>
    </row>
    <row r="87" spans="1:17" x14ac:dyDescent="0.25">
      <c r="A87" s="154" t="s">
        <v>125</v>
      </c>
      <c r="B87" s="208">
        <v>7.3884076049365873E-17</v>
      </c>
      <c r="C87" s="208">
        <v>4.5578696338313872E-17</v>
      </c>
      <c r="D87" s="208">
        <v>0</v>
      </c>
      <c r="E87" s="208">
        <v>0</v>
      </c>
      <c r="F87" s="208">
        <v>1.0811735047814908E-18</v>
      </c>
      <c r="G87" s="208">
        <v>0</v>
      </c>
      <c r="H87" s="208">
        <v>1.370634725071655E-17</v>
      </c>
      <c r="I87" s="208">
        <v>5.233953871057093E-18</v>
      </c>
      <c r="J87" s="208">
        <v>3.2685609559858223E-18</v>
      </c>
      <c r="K87" s="208">
        <v>0</v>
      </c>
      <c r="L87" s="208">
        <v>0</v>
      </c>
      <c r="M87" s="208">
        <v>0</v>
      </c>
      <c r="N87" s="208">
        <v>0</v>
      </c>
      <c r="O87" s="208">
        <v>7.3245237273653806E-18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318.02830701873489</v>
      </c>
      <c r="C89" s="208">
        <v>348.01682791223118</v>
      </c>
      <c r="D89" s="208">
        <v>367.61650869347318</v>
      </c>
      <c r="E89" s="208">
        <v>387.88624654162879</v>
      </c>
      <c r="F89" s="208">
        <v>425.04423276788646</v>
      </c>
      <c r="G89" s="208">
        <v>422.39197728974352</v>
      </c>
      <c r="H89" s="208">
        <v>417.78187870517888</v>
      </c>
      <c r="I89" s="208">
        <v>423.9480864224434</v>
      </c>
      <c r="J89" s="208">
        <v>358.32702811813823</v>
      </c>
      <c r="K89" s="208">
        <v>132.60825381209142</v>
      </c>
      <c r="L89" s="208">
        <v>121.74075886038285</v>
      </c>
      <c r="M89" s="208">
        <v>117.17054145273474</v>
      </c>
      <c r="N89" s="208">
        <v>91.908305866230307</v>
      </c>
      <c r="O89" s="208">
        <v>150.58856255254216</v>
      </c>
      <c r="P89" s="208">
        <v>160.49715507587192</v>
      </c>
      <c r="Q89" s="208">
        <v>119.24853785188115</v>
      </c>
    </row>
    <row r="90" spans="1:17" x14ac:dyDescent="0.25">
      <c r="A90" s="152" t="s">
        <v>189</v>
      </c>
      <c r="B90" s="151">
        <v>6.4735263511073153</v>
      </c>
      <c r="C90" s="151">
        <v>2.3117738010592848</v>
      </c>
      <c r="D90" s="151">
        <v>1.2029565227550025</v>
      </c>
      <c r="E90" s="151">
        <v>1.5732047295415768</v>
      </c>
      <c r="F90" s="151">
        <v>1.9868980078954124</v>
      </c>
      <c r="G90" s="151">
        <v>4.1536800277357422</v>
      </c>
      <c r="H90" s="151">
        <v>7.2070489764573153</v>
      </c>
      <c r="I90" s="151">
        <v>9.0384384401547671</v>
      </c>
      <c r="J90" s="151">
        <v>15.465605943241602</v>
      </c>
      <c r="K90" s="151">
        <v>20.429810067994815</v>
      </c>
      <c r="L90" s="151">
        <v>20.490441517901488</v>
      </c>
      <c r="M90" s="151">
        <v>21.167301116551879</v>
      </c>
      <c r="N90" s="151">
        <v>13.841345461349928</v>
      </c>
      <c r="O90" s="151">
        <v>21.454134716882685</v>
      </c>
      <c r="P90" s="151">
        <v>19.39325983510377</v>
      </c>
      <c r="Q90" s="151">
        <v>23.781132168299337</v>
      </c>
    </row>
    <row r="91" spans="1:17" x14ac:dyDescent="0.25">
      <c r="A91" s="156" t="s">
        <v>180</v>
      </c>
      <c r="B91" s="155">
        <v>57.963946699670544</v>
      </c>
      <c r="C91" s="155">
        <v>62.577237811582933</v>
      </c>
      <c r="D91" s="155">
        <v>65.880157290911754</v>
      </c>
      <c r="E91" s="155">
        <v>69.566962505990674</v>
      </c>
      <c r="F91" s="155">
        <v>76.2781813783362</v>
      </c>
      <c r="G91" s="155">
        <v>76.241218245300189</v>
      </c>
      <c r="H91" s="155">
        <v>75.913394067060679</v>
      </c>
      <c r="I91" s="155">
        <v>77.512945825167336</v>
      </c>
      <c r="J91" s="155">
        <v>66.76848661366256</v>
      </c>
      <c r="K91" s="155">
        <v>27.336333005108056</v>
      </c>
      <c r="L91" s="155">
        <v>25.40596344909039</v>
      </c>
      <c r="M91" s="155">
        <v>24.73082016287297</v>
      </c>
      <c r="N91" s="155">
        <v>18.905391607804393</v>
      </c>
      <c r="O91" s="155">
        <v>30.833006267212049</v>
      </c>
      <c r="P91" s="155">
        <v>32.29420695482905</v>
      </c>
      <c r="Q91" s="155">
        <v>26.28321945256701</v>
      </c>
    </row>
    <row r="92" spans="1:17" x14ac:dyDescent="0.25">
      <c r="A92" s="152" t="s">
        <v>193</v>
      </c>
      <c r="B92" s="151">
        <v>35.2207224848759</v>
      </c>
      <c r="C92" s="151">
        <v>38.541865127878154</v>
      </c>
      <c r="D92" s="151">
        <v>40.712473537108892</v>
      </c>
      <c r="E92" s="151">
        <v>42.957288843908024</v>
      </c>
      <c r="F92" s="151">
        <v>47.07242920119316</v>
      </c>
      <c r="G92" s="151">
        <v>46.809547167153184</v>
      </c>
      <c r="H92" s="151">
        <v>46.26814432659404</v>
      </c>
      <c r="I92" s="151">
        <v>47.057045288314718</v>
      </c>
      <c r="J92" s="151">
        <v>39.683690217662907</v>
      </c>
      <c r="K92" s="151">
        <v>14.685983617315292</v>
      </c>
      <c r="L92" s="151">
        <v>13.482439733476768</v>
      </c>
      <c r="M92" s="151">
        <v>12.988890637582188</v>
      </c>
      <c r="N92" s="151">
        <v>10.188453501915729</v>
      </c>
      <c r="O92" s="151">
        <v>16.740480024046374</v>
      </c>
      <c r="P92" s="151">
        <v>17.874660430265227</v>
      </c>
      <c r="Q92" s="151">
        <v>13.661903908067263</v>
      </c>
    </row>
    <row r="93" spans="1:17" x14ac:dyDescent="0.25">
      <c r="A93" s="152" t="s">
        <v>187</v>
      </c>
      <c r="B93" s="151">
        <v>22.026299745874805</v>
      </c>
      <c r="C93" s="151">
        <v>23.779350368401506</v>
      </c>
      <c r="D93" s="151">
        <v>25.034459770546455</v>
      </c>
      <c r="E93" s="151">
        <v>26.435445752276451</v>
      </c>
      <c r="F93" s="151">
        <v>28.985708923767753</v>
      </c>
      <c r="G93" s="151">
        <v>28.971662933214063</v>
      </c>
      <c r="H93" s="151">
        <v>28.847089745483053</v>
      </c>
      <c r="I93" s="151">
        <v>29.454919413563584</v>
      </c>
      <c r="J93" s="151">
        <v>25.37202491319178</v>
      </c>
      <c r="K93" s="151">
        <v>10.387806541941055</v>
      </c>
      <c r="L93" s="151">
        <v>9.6542661106543459</v>
      </c>
      <c r="M93" s="151">
        <v>9.3977116618917247</v>
      </c>
      <c r="N93" s="151">
        <v>7.1840488109656677</v>
      </c>
      <c r="O93" s="151">
        <v>11.716542381540576</v>
      </c>
      <c r="P93" s="151">
        <v>12.271798642835035</v>
      </c>
      <c r="Q93" s="151">
        <v>9.9876233919754611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9.530900016209115E-15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5.7005088175802521E-2</v>
      </c>
      <c r="C97" s="87">
        <v>5.3757258889171114E-2</v>
      </c>
      <c r="D97" s="87">
        <v>0</v>
      </c>
      <c r="E97" s="87">
        <v>1.9245400361138499E-3</v>
      </c>
      <c r="F97" s="87">
        <v>0</v>
      </c>
      <c r="G97" s="87">
        <v>0</v>
      </c>
      <c r="H97" s="87">
        <v>1.9266006682463675E-2</v>
      </c>
      <c r="I97" s="87">
        <v>9.6686176540223406E-3</v>
      </c>
      <c r="J97" s="87">
        <v>4.0473160451228081E-4</v>
      </c>
      <c r="K97" s="87">
        <v>6.7336884994004097E-3</v>
      </c>
      <c r="L97" s="87">
        <v>5.6691600955640917E-3</v>
      </c>
      <c r="M97" s="87">
        <v>5.4556941619602183E-3</v>
      </c>
      <c r="N97" s="87">
        <v>8.6818667960132621E-3</v>
      </c>
      <c r="O97" s="87">
        <v>6.6256394627990673E-3</v>
      </c>
      <c r="P97" s="87">
        <v>7.7287546432221171E-3</v>
      </c>
      <c r="Q97" s="87">
        <v>5.9813907006668948E-3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0.45776265060241061</v>
      </c>
      <c r="F98" s="87">
        <v>0</v>
      </c>
      <c r="G98" s="87">
        <v>0</v>
      </c>
      <c r="H98" s="87">
        <v>0.86907373493975482</v>
      </c>
      <c r="I98" s="87">
        <v>0.45764819277108482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21.969294657699002</v>
      </c>
      <c r="C100" s="87">
        <v>23.725593109512335</v>
      </c>
      <c r="D100" s="87">
        <v>0</v>
      </c>
      <c r="E100" s="87">
        <v>1.0808458293793608</v>
      </c>
      <c r="F100" s="87">
        <v>0</v>
      </c>
      <c r="G100" s="87">
        <v>0</v>
      </c>
      <c r="H100" s="87">
        <v>17.193553337237546</v>
      </c>
      <c r="I100" s="87">
        <v>16.545342711798011</v>
      </c>
      <c r="J100" s="87">
        <v>0.67760105416033223</v>
      </c>
      <c r="K100" s="87">
        <v>10.381072853441655</v>
      </c>
      <c r="L100" s="87">
        <v>9.6485969505587814</v>
      </c>
      <c r="M100" s="87">
        <v>9.3922559677297546</v>
      </c>
      <c r="N100" s="87">
        <v>7.1753669441696548</v>
      </c>
      <c r="O100" s="87">
        <v>11.709916742077777</v>
      </c>
      <c r="P100" s="87">
        <v>12.264069888191813</v>
      </c>
      <c r="Q100" s="87">
        <v>9.9816420012747944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25.034459770546455</v>
      </c>
      <c r="E103" s="87">
        <v>24.894912732258565</v>
      </c>
      <c r="F103" s="87">
        <v>28.985708923767753</v>
      </c>
      <c r="G103" s="87">
        <v>28.971662933214063</v>
      </c>
      <c r="H103" s="87">
        <v>10.765196666623288</v>
      </c>
      <c r="I103" s="87">
        <v>12.442259891340466</v>
      </c>
      <c r="J103" s="87">
        <v>24.694019127426934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0.71692446891983874</v>
      </c>
      <c r="C104" s="151">
        <v>0.2560223153032683</v>
      </c>
      <c r="D104" s="151">
        <v>0.13322398325640192</v>
      </c>
      <c r="E104" s="151">
        <v>0.17422790980619679</v>
      </c>
      <c r="F104" s="151">
        <v>0.22004325337528549</v>
      </c>
      <c r="G104" s="151">
        <v>0.46000814493294401</v>
      </c>
      <c r="H104" s="151">
        <v>0.79815999498358481</v>
      </c>
      <c r="I104" s="151">
        <v>1.0009811232890422</v>
      </c>
      <c r="J104" s="151">
        <v>1.7127714828078862</v>
      </c>
      <c r="K104" s="151">
        <v>2.2625428458517076</v>
      </c>
      <c r="L104" s="151">
        <v>2.2692576049592752</v>
      </c>
      <c r="M104" s="151">
        <v>2.3442178633990549</v>
      </c>
      <c r="N104" s="151">
        <v>1.5328892949229951</v>
      </c>
      <c r="O104" s="151">
        <v>2.3759838616250999</v>
      </c>
      <c r="P104" s="151">
        <v>2.1477478817287867</v>
      </c>
      <c r="Q104" s="151">
        <v>2.6336921525242847</v>
      </c>
    </row>
    <row r="105" spans="1:17" x14ac:dyDescent="0.25">
      <c r="A105" s="243" t="s">
        <v>179</v>
      </c>
      <c r="B105" s="242">
        <v>75.353130709571701</v>
      </c>
      <c r="C105" s="242">
        <v>81.350409155057818</v>
      </c>
      <c r="D105" s="242">
        <v>85.644204478185287</v>
      </c>
      <c r="E105" s="242">
        <v>90.437051257787886</v>
      </c>
      <c r="F105" s="242">
        <v>99.161635791837071</v>
      </c>
      <c r="G105" s="242">
        <v>99.113583718890254</v>
      </c>
      <c r="H105" s="242">
        <v>98.687412287178887</v>
      </c>
      <c r="I105" s="242">
        <v>100.76682957271755</v>
      </c>
      <c r="J105" s="242">
        <v>86.799032597761354</v>
      </c>
      <c r="K105" s="242">
        <v>35.537232906640476</v>
      </c>
      <c r="L105" s="242">
        <v>33.027752483817515</v>
      </c>
      <c r="M105" s="242">
        <v>32.15006621173486</v>
      </c>
      <c r="N105" s="242">
        <v>24.577009090145715</v>
      </c>
      <c r="O105" s="242">
        <v>40.082908147375669</v>
      </c>
      <c r="P105" s="242">
        <v>41.982469041277767</v>
      </c>
      <c r="Q105" s="242">
        <v>34.168185288337114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53.450509832278911</v>
      </c>
      <c r="C108" s="96">
        <v>57.974423743575855</v>
      </c>
      <c r="D108" s="96">
        <v>63.423656011263482</v>
      </c>
      <c r="E108" s="96">
        <v>59.724395710224954</v>
      </c>
      <c r="F108" s="96">
        <v>56.274934031957727</v>
      </c>
      <c r="G108" s="96">
        <v>49.167082768673595</v>
      </c>
      <c r="H108" s="96">
        <v>43.955748965180028</v>
      </c>
      <c r="I108" s="96">
        <v>48.829867575195507</v>
      </c>
      <c r="J108" s="96">
        <v>45.942296495965167</v>
      </c>
      <c r="K108" s="96">
        <v>42.446301333529455</v>
      </c>
      <c r="L108" s="96">
        <v>38.118152963471665</v>
      </c>
      <c r="M108" s="96">
        <v>32.823912279468445</v>
      </c>
      <c r="N108" s="96">
        <v>35.306344361360502</v>
      </c>
      <c r="O108" s="96">
        <v>22.550469732385448</v>
      </c>
      <c r="P108" s="96">
        <v>20.640804262106119</v>
      </c>
      <c r="Q108" s="96">
        <v>18.389233404804951</v>
      </c>
    </row>
    <row r="109" spans="1:17" x14ac:dyDescent="0.25">
      <c r="A109" s="132" t="s">
        <v>83</v>
      </c>
      <c r="B109" s="160">
        <v>0.60134150069990377</v>
      </c>
      <c r="C109" s="160">
        <v>0.65223750129920222</v>
      </c>
      <c r="D109" s="160">
        <v>0.7135437361657353</v>
      </c>
      <c r="E109" s="160">
        <v>0.67192544762393536</v>
      </c>
      <c r="F109" s="160">
        <v>0.6331175023166794</v>
      </c>
      <c r="G109" s="160">
        <v>0.55315108181242179</v>
      </c>
      <c r="H109" s="160">
        <v>0.49452130821672713</v>
      </c>
      <c r="I109" s="160">
        <v>0.54935726410813357</v>
      </c>
      <c r="J109" s="160">
        <v>0.516870832610835</v>
      </c>
      <c r="K109" s="160">
        <v>0.47753936535232977</v>
      </c>
      <c r="L109" s="160">
        <v>0.42884581230167901</v>
      </c>
      <c r="M109" s="160">
        <v>0.3692833002138643</v>
      </c>
      <c r="N109" s="160">
        <v>0.39721174164865591</v>
      </c>
      <c r="O109" s="160">
        <v>0.25370259989870442</v>
      </c>
      <c r="P109" s="160">
        <v>0.23221803214928588</v>
      </c>
      <c r="Q109" s="160">
        <v>0.20688687997673932</v>
      </c>
    </row>
    <row r="110" spans="1:17" x14ac:dyDescent="0.25">
      <c r="A110" s="76" t="s">
        <v>82</v>
      </c>
      <c r="B110" s="159">
        <v>4.0187377132982851</v>
      </c>
      <c r="C110" s="159">
        <v>4.3588733547372849</v>
      </c>
      <c r="D110" s="159">
        <v>4.7685801150917646</v>
      </c>
      <c r="E110" s="159">
        <v>4.4904469984996211</v>
      </c>
      <c r="F110" s="159">
        <v>4.2310952770562062</v>
      </c>
      <c r="G110" s="159">
        <v>3.6966833505487346</v>
      </c>
      <c r="H110" s="159">
        <v>3.3048632583100952</v>
      </c>
      <c r="I110" s="159">
        <v>3.6713294405527401</v>
      </c>
      <c r="J110" s="159">
        <v>3.4542241064344026</v>
      </c>
      <c r="K110" s="159">
        <v>3.1913737117632519</v>
      </c>
      <c r="L110" s="159">
        <v>2.8659569264401359</v>
      </c>
      <c r="M110" s="159">
        <v>2.4679033855694543</v>
      </c>
      <c r="N110" s="159">
        <v>2.6545478808138481</v>
      </c>
      <c r="O110" s="159">
        <v>1.6954828578903571</v>
      </c>
      <c r="P110" s="159">
        <v>1.5519024754154942</v>
      </c>
      <c r="Q110" s="159">
        <v>1.3826155453788576</v>
      </c>
    </row>
    <row r="111" spans="1:17" x14ac:dyDescent="0.25">
      <c r="A111" s="76" t="s">
        <v>81</v>
      </c>
      <c r="B111" s="159">
        <v>0.7018548322489</v>
      </c>
      <c r="C111" s="159">
        <v>0.761258023149884</v>
      </c>
      <c r="D111" s="159">
        <v>0.83281150339028265</v>
      </c>
      <c r="E111" s="159">
        <v>0.78423678022716536</v>
      </c>
      <c r="F111" s="159">
        <v>0.73894214496276622</v>
      </c>
      <c r="G111" s="159">
        <v>0.64560945699222549</v>
      </c>
      <c r="H111" s="159">
        <v>0.5771798045170462</v>
      </c>
      <c r="I111" s="159">
        <v>0.64118150833854548</v>
      </c>
      <c r="J111" s="159">
        <v>0.60326501845324065</v>
      </c>
      <c r="K111" s="159">
        <v>0.55735935532722702</v>
      </c>
      <c r="L111" s="159">
        <v>0.50052674778527284</v>
      </c>
      <c r="M111" s="159">
        <v>0.43100845097545648</v>
      </c>
      <c r="N111" s="159">
        <v>0.46360508958325991</v>
      </c>
      <c r="O111" s="159">
        <v>0.29610860964321845</v>
      </c>
      <c r="P111" s="159">
        <v>0.27103292855991107</v>
      </c>
      <c r="Q111" s="159">
        <v>0.24146771222602886</v>
      </c>
    </row>
    <row r="112" spans="1:17" x14ac:dyDescent="0.25">
      <c r="A112" s="76" t="s">
        <v>80</v>
      </c>
      <c r="B112" s="159">
        <v>5.7127442566490849</v>
      </c>
      <c r="C112" s="159">
        <v>6.1962562623424198</v>
      </c>
      <c r="D112" s="159">
        <v>6.7786654935744837</v>
      </c>
      <c r="E112" s="159">
        <v>6.3832917524273851</v>
      </c>
      <c r="F112" s="159">
        <v>6.0146162720084533</v>
      </c>
      <c r="G112" s="159">
        <v>5.2549352772180056</v>
      </c>
      <c r="H112" s="159">
        <v>4.6979524280589073</v>
      </c>
      <c r="I112" s="159">
        <v>5.2188940090272684</v>
      </c>
      <c r="J112" s="159">
        <v>4.9102729098029316</v>
      </c>
      <c r="K112" s="159">
        <v>4.5366239708471321</v>
      </c>
      <c r="L112" s="159">
        <v>4.0740352168659495</v>
      </c>
      <c r="M112" s="159">
        <v>3.5081913520317101</v>
      </c>
      <c r="N112" s="159">
        <v>3.7735115456622306</v>
      </c>
      <c r="O112" s="159">
        <v>2.4101746990376913</v>
      </c>
      <c r="P112" s="159">
        <v>2.2060713054182153</v>
      </c>
      <c r="Q112" s="159">
        <v>1.9654253597790232</v>
      </c>
    </row>
    <row r="113" spans="1:17" x14ac:dyDescent="0.25">
      <c r="A113" s="129" t="s">
        <v>79</v>
      </c>
      <c r="B113" s="158">
        <v>1.6837562019597303</v>
      </c>
      <c r="C113" s="158">
        <v>1.8262650036377659</v>
      </c>
      <c r="D113" s="158">
        <v>1.9979224612640585</v>
      </c>
      <c r="E113" s="158">
        <v>1.8813912533470187</v>
      </c>
      <c r="F113" s="158">
        <v>1.7727290064867023</v>
      </c>
      <c r="G113" s="158">
        <v>1.5488230290747809</v>
      </c>
      <c r="H113" s="158">
        <v>1.3846596630068357</v>
      </c>
      <c r="I113" s="158">
        <v>1.5382003395027739</v>
      </c>
      <c r="J113" s="158">
        <v>1.4472383313103379</v>
      </c>
      <c r="K113" s="158">
        <v>1.337110222986523</v>
      </c>
      <c r="L113" s="158">
        <v>1.200768274444701</v>
      </c>
      <c r="M113" s="158">
        <v>1.0339932405988199</v>
      </c>
      <c r="N113" s="158">
        <v>1.1121928766162363</v>
      </c>
      <c r="O113" s="158">
        <v>0.71036727971637237</v>
      </c>
      <c r="P113" s="158">
        <v>0.65021049001800035</v>
      </c>
      <c r="Q113" s="158">
        <v>0.57928326393487006</v>
      </c>
    </row>
    <row r="114" spans="1:17" x14ac:dyDescent="0.25">
      <c r="A114" s="92" t="s">
        <v>125</v>
      </c>
      <c r="B114" s="91">
        <v>3.4673720221248198E-2</v>
      </c>
      <c r="C114" s="91">
        <v>3.3486654103937065E-2</v>
      </c>
      <c r="D114" s="91">
        <v>2.7409243000695888E-2</v>
      </c>
      <c r="E114" s="91">
        <v>2.4913985176487158E-2</v>
      </c>
      <c r="F114" s="91">
        <v>2.3175143415298673E-2</v>
      </c>
      <c r="G114" s="91">
        <v>1.3503231056999127E-2</v>
      </c>
      <c r="H114" s="91">
        <v>1.1997076072842271E-2</v>
      </c>
      <c r="I114" s="91">
        <v>6.5295493699208439E-3</v>
      </c>
      <c r="J114" s="91">
        <v>6.782803343997325E-3</v>
      </c>
      <c r="K114" s="91">
        <v>5.6912463365485126E-3</v>
      </c>
      <c r="L114" s="91">
        <v>4.5388458682660057E-3</v>
      </c>
      <c r="M114" s="91">
        <v>3.8269271169101013E-3</v>
      </c>
      <c r="N114" s="91">
        <v>8.6432828983545717E-3</v>
      </c>
      <c r="O114" s="91">
        <v>2.6831234989652514E-3</v>
      </c>
      <c r="P114" s="91">
        <v>2.7852200669156737E-3</v>
      </c>
      <c r="Q114" s="91">
        <v>2.1509354595238041E-3</v>
      </c>
    </row>
    <row r="115" spans="1:17" x14ac:dyDescent="0.25">
      <c r="A115" s="92" t="s">
        <v>26</v>
      </c>
      <c r="B115" s="91">
        <v>0.50512686058791911</v>
      </c>
      <c r="C115" s="91">
        <v>0.54787950109132977</v>
      </c>
      <c r="D115" s="91">
        <v>0.59937673837921746</v>
      </c>
      <c r="E115" s="91">
        <v>0.56441737600410558</v>
      </c>
      <c r="F115" s="91">
        <v>0.53181870194601066</v>
      </c>
      <c r="G115" s="91">
        <v>0.46464690872243425</v>
      </c>
      <c r="H115" s="91">
        <v>0.4153978989020507</v>
      </c>
      <c r="I115" s="91">
        <v>0.46146010185083219</v>
      </c>
      <c r="J115" s="91">
        <v>0.43417149939310135</v>
      </c>
      <c r="K115" s="91">
        <v>0.4011330668959569</v>
      </c>
      <c r="L115" s="91">
        <v>0.36023048233341026</v>
      </c>
      <c r="M115" s="91">
        <v>0.31019797217964595</v>
      </c>
      <c r="N115" s="91">
        <v>0.33365786298487088</v>
      </c>
      <c r="O115" s="91">
        <v>0.21311018391491168</v>
      </c>
      <c r="P115" s="91">
        <v>0.19506314700540012</v>
      </c>
      <c r="Q115" s="91">
        <v>0.17378497918046099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1.143955621150563</v>
      </c>
      <c r="C117" s="157">
        <v>1.244898848442499</v>
      </c>
      <c r="D117" s="157">
        <v>1.3711364798841452</v>
      </c>
      <c r="E117" s="157">
        <v>1.2920598921664261</v>
      </c>
      <c r="F117" s="157">
        <v>1.2177351611253928</v>
      </c>
      <c r="G117" s="157">
        <v>1.0706728892953474</v>
      </c>
      <c r="H117" s="157">
        <v>0.95726468803194276</v>
      </c>
      <c r="I117" s="157">
        <v>1.0702106882820208</v>
      </c>
      <c r="J117" s="157">
        <v>1.0062840285732391</v>
      </c>
      <c r="K117" s="157">
        <v>0.93028590975401759</v>
      </c>
      <c r="L117" s="157">
        <v>0.83599894624302473</v>
      </c>
      <c r="M117" s="157">
        <v>0.71996834130226384</v>
      </c>
      <c r="N117" s="157">
        <v>0.76989173073301098</v>
      </c>
      <c r="O117" s="157">
        <v>0.49457397230249545</v>
      </c>
      <c r="P117" s="157">
        <v>0.45236212294568451</v>
      </c>
      <c r="Q117" s="157">
        <v>0.40334734929488525</v>
      </c>
    </row>
    <row r="118" spans="1:17" x14ac:dyDescent="0.25">
      <c r="A118" s="156" t="s">
        <v>183</v>
      </c>
      <c r="B118" s="204">
        <v>5.3337810534038841</v>
      </c>
      <c r="C118" s="204">
        <v>5.7852185866102355</v>
      </c>
      <c r="D118" s="204">
        <v>6.328992853987514</v>
      </c>
      <c r="E118" s="204">
        <v>5.9598468052930835</v>
      </c>
      <c r="F118" s="204">
        <v>5.6156279493510679</v>
      </c>
      <c r="G118" s="204">
        <v>4.9063414988105594</v>
      </c>
      <c r="H118" s="204">
        <v>4.3863069174518792</v>
      </c>
      <c r="I118" s="204">
        <v>4.8726910805912143</v>
      </c>
      <c r="J118" s="204">
        <v>4.5845428110782702</v>
      </c>
      <c r="K118" s="204">
        <v>4.2356804182086272</v>
      </c>
      <c r="L118" s="204">
        <v>3.8037781623653362</v>
      </c>
      <c r="M118" s="204">
        <v>3.2754703737005575</v>
      </c>
      <c r="N118" s="204">
        <v>3.5231901662021756</v>
      </c>
      <c r="O118" s="204">
        <v>2.2502922531773173</v>
      </c>
      <c r="P118" s="204">
        <v>2.0597283551775214</v>
      </c>
      <c r="Q118" s="204">
        <v>1.8350460085216471</v>
      </c>
    </row>
    <row r="119" spans="1:17" x14ac:dyDescent="0.25">
      <c r="A119" s="152" t="s">
        <v>192</v>
      </c>
      <c r="B119" s="151">
        <v>4.5337138953933014</v>
      </c>
      <c r="C119" s="151">
        <v>4.9174357986187003</v>
      </c>
      <c r="D119" s="151">
        <v>5.3796439258893871</v>
      </c>
      <c r="E119" s="151">
        <v>5.065869784499121</v>
      </c>
      <c r="F119" s="151">
        <v>4.7732837569484081</v>
      </c>
      <c r="G119" s="151">
        <v>4.1703902739889758</v>
      </c>
      <c r="H119" s="151">
        <v>3.728360879834097</v>
      </c>
      <c r="I119" s="151">
        <v>4.1417874185025321</v>
      </c>
      <c r="J119" s="151">
        <v>3.89686138941653</v>
      </c>
      <c r="K119" s="151">
        <v>3.6003283554773327</v>
      </c>
      <c r="L119" s="151">
        <v>3.2332114380105361</v>
      </c>
      <c r="M119" s="151">
        <v>2.7841498176454738</v>
      </c>
      <c r="N119" s="151">
        <v>2.9947116412718495</v>
      </c>
      <c r="O119" s="151">
        <v>1.9127484152007197</v>
      </c>
      <c r="P119" s="151">
        <v>1.7507691019008933</v>
      </c>
      <c r="Q119" s="151">
        <v>1.5597891072434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2.8236079693452053E-15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1.1733462422309911E-2</v>
      </c>
      <c r="C123" s="87">
        <v>1.1116698530523961E-2</v>
      </c>
      <c r="D123" s="87">
        <v>6.6765615151131658E-3</v>
      </c>
      <c r="E123" s="87">
        <v>9.0041891553341805E-3</v>
      </c>
      <c r="F123" s="87">
        <v>2.4707591436928184E-3</v>
      </c>
      <c r="G123" s="87">
        <v>1.1801748211688644E-4</v>
      </c>
      <c r="H123" s="87">
        <v>4.1730889164820163E-3</v>
      </c>
      <c r="I123" s="87">
        <v>2.4189267018198219E-3</v>
      </c>
      <c r="J123" s="87">
        <v>2.3262087076754375E-3</v>
      </c>
      <c r="K123" s="87">
        <v>2.3338410802568508E-3</v>
      </c>
      <c r="L123" s="87">
        <v>1.8986003757097988E-3</v>
      </c>
      <c r="M123" s="87">
        <v>1.6162945249475161E-3</v>
      </c>
      <c r="N123" s="87">
        <v>3.6190855945058102E-3</v>
      </c>
      <c r="O123" s="87">
        <v>1.0816485759593099E-3</v>
      </c>
      <c r="P123" s="87">
        <v>1.1026309361282303E-3</v>
      </c>
      <c r="Q123" s="87">
        <v>9.341269384028967E-4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4.5219804329709916</v>
      </c>
      <c r="C126" s="87">
        <v>4.9063191000881767</v>
      </c>
      <c r="D126" s="87">
        <v>3.720712345818626</v>
      </c>
      <c r="E126" s="87">
        <v>5.0568655953437869</v>
      </c>
      <c r="F126" s="87">
        <v>1.4390121065457375</v>
      </c>
      <c r="G126" s="87">
        <v>0.10934232780781962</v>
      </c>
      <c r="H126" s="87">
        <v>3.7241877909176151</v>
      </c>
      <c r="I126" s="87">
        <v>4.1393684918007123</v>
      </c>
      <c r="J126" s="87">
        <v>3.8945351807088544</v>
      </c>
      <c r="K126" s="87">
        <v>3.597994514397076</v>
      </c>
      <c r="L126" s="87">
        <v>3.2313128376348264</v>
      </c>
      <c r="M126" s="87">
        <v>2.7825335231205233</v>
      </c>
      <c r="N126" s="87">
        <v>2.9910925556773438</v>
      </c>
      <c r="O126" s="87">
        <v>1.9116667666247604</v>
      </c>
      <c r="P126" s="87">
        <v>1.7496664709647651</v>
      </c>
      <c r="Q126" s="87">
        <v>1.5588549803049971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1.6522550185556477</v>
      </c>
      <c r="E129" s="87">
        <v>0</v>
      </c>
      <c r="F129" s="87">
        <v>3.3318008912589776</v>
      </c>
      <c r="G129" s="87">
        <v>4.0609299286990392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0.8000671580105827</v>
      </c>
      <c r="C130" s="151">
        <v>0.86778278799153519</v>
      </c>
      <c r="D130" s="151">
        <v>0.94934892809812677</v>
      </c>
      <c r="E130" s="151">
        <v>0.89397702079396257</v>
      </c>
      <c r="F130" s="151">
        <v>0.84234419240265979</v>
      </c>
      <c r="G130" s="151">
        <v>0.73595122482158359</v>
      </c>
      <c r="H130" s="151">
        <v>0.65794603761778214</v>
      </c>
      <c r="I130" s="151">
        <v>0.73090366208868218</v>
      </c>
      <c r="J130" s="151">
        <v>0.68768142166173973</v>
      </c>
      <c r="K130" s="151">
        <v>0.63535206273129408</v>
      </c>
      <c r="L130" s="151">
        <v>0.57056672435480005</v>
      </c>
      <c r="M130" s="151">
        <v>0.49132055605508368</v>
      </c>
      <c r="N130" s="151">
        <v>0.5284785249303261</v>
      </c>
      <c r="O130" s="151">
        <v>0.33754383797659759</v>
      </c>
      <c r="P130" s="151">
        <v>0.3089592532766281</v>
      </c>
      <c r="Q130" s="151">
        <v>0.27525690127824709</v>
      </c>
    </row>
    <row r="131" spans="1:17" x14ac:dyDescent="0.25">
      <c r="A131" s="156" t="s">
        <v>181</v>
      </c>
      <c r="B131" s="204">
        <v>12.395834918910586</v>
      </c>
      <c r="C131" s="204">
        <v>13.444986558581846</v>
      </c>
      <c r="D131" s="204">
        <v>14.708730980047861</v>
      </c>
      <c r="E131" s="204">
        <v>13.850826721367412</v>
      </c>
      <c r="F131" s="204">
        <v>13.050853855681355</v>
      </c>
      <c r="G131" s="204">
        <v>11.402455156317934</v>
      </c>
      <c r="H131" s="204">
        <v>10.19388233375464</v>
      </c>
      <c r="I131" s="204">
        <v>11.324250778406121</v>
      </c>
      <c r="J131" s="204">
        <v>10.654587298542664</v>
      </c>
      <c r="K131" s="204">
        <v>9.8438227418182205</v>
      </c>
      <c r="L131" s="204">
        <v>8.8400715546333153</v>
      </c>
      <c r="M131" s="204">
        <v>7.6122716001368653</v>
      </c>
      <c r="N131" s="204">
        <v>8.1879783311128449</v>
      </c>
      <c r="O131" s="204">
        <v>5.2297330937286937</v>
      </c>
      <c r="P131" s="204">
        <v>4.7868580305308681</v>
      </c>
      <c r="Q131" s="204">
        <v>4.2646908754763393</v>
      </c>
    </row>
    <row r="132" spans="1:17" x14ac:dyDescent="0.25">
      <c r="A132" s="152" t="s">
        <v>190</v>
      </c>
      <c r="B132" s="151">
        <v>12.148548907740082</v>
      </c>
      <c r="C132" s="151">
        <v>13.3562648055485</v>
      </c>
      <c r="D132" s="151">
        <v>14.660756386669163</v>
      </c>
      <c r="E132" s="151">
        <v>13.794876901598</v>
      </c>
      <c r="F132" s="151">
        <v>12.99013061173406</v>
      </c>
      <c r="G132" s="151">
        <v>11.29149108632598</v>
      </c>
      <c r="H132" s="151">
        <v>10.021012396553244</v>
      </c>
      <c r="I132" s="151">
        <v>11.088382555947472</v>
      </c>
      <c r="J132" s="151">
        <v>10.213755581617846</v>
      </c>
      <c r="K132" s="151">
        <v>8.5297220281818209</v>
      </c>
      <c r="L132" s="151">
        <v>7.5665326354473805</v>
      </c>
      <c r="M132" s="151">
        <v>6.4484617265587731</v>
      </c>
      <c r="N132" s="151">
        <v>7.1171740258066762</v>
      </c>
      <c r="O132" s="151">
        <v>4.5797299600100319</v>
      </c>
      <c r="P132" s="151">
        <v>4.2733851238251095</v>
      </c>
      <c r="Q132" s="151">
        <v>3.5754320812646578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7.4411308533700055E-3</v>
      </c>
      <c r="H134" s="208">
        <v>0</v>
      </c>
      <c r="I134" s="208">
        <v>2.4980152833354332E-2</v>
      </c>
      <c r="J134" s="208">
        <v>0</v>
      </c>
      <c r="K134" s="208">
        <v>0</v>
      </c>
      <c r="L134" s="208">
        <v>0</v>
      </c>
      <c r="M134" s="208">
        <v>6.2501151524827726E-3</v>
      </c>
      <c r="N134" s="208">
        <v>6.8963515900813737E-3</v>
      </c>
      <c r="O134" s="208">
        <v>1.729764320748196E-2</v>
      </c>
      <c r="P134" s="208">
        <v>2.3922092053592445E-2</v>
      </c>
      <c r="Q134" s="208">
        <v>0.11920035816534606</v>
      </c>
    </row>
    <row r="135" spans="1:17" x14ac:dyDescent="0.25">
      <c r="A135" s="154" t="s">
        <v>125</v>
      </c>
      <c r="B135" s="208">
        <v>2.8223409412924769E-18</v>
      </c>
      <c r="C135" s="208">
        <v>1.7492290284874721E-18</v>
      </c>
      <c r="D135" s="208">
        <v>0</v>
      </c>
      <c r="E135" s="208">
        <v>0</v>
      </c>
      <c r="F135" s="208">
        <v>3.3042643467009436E-20</v>
      </c>
      <c r="G135" s="208">
        <v>0</v>
      </c>
      <c r="H135" s="208">
        <v>3.2876360299921119E-19</v>
      </c>
      <c r="I135" s="208">
        <v>1.3658591626980873E-19</v>
      </c>
      <c r="J135" s="208">
        <v>9.316707947872623E-20</v>
      </c>
      <c r="K135" s="208">
        <v>0</v>
      </c>
      <c r="L135" s="208">
        <v>0</v>
      </c>
      <c r="M135" s="208">
        <v>0</v>
      </c>
      <c r="N135" s="208">
        <v>0</v>
      </c>
      <c r="O135" s="208">
        <v>2.2191355832392028E-19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12.148548907740082</v>
      </c>
      <c r="C137" s="208">
        <v>13.3562648055485</v>
      </c>
      <c r="D137" s="208">
        <v>14.660756386669163</v>
      </c>
      <c r="E137" s="208">
        <v>13.794876901598</v>
      </c>
      <c r="F137" s="208">
        <v>12.99013061173406</v>
      </c>
      <c r="G137" s="208">
        <v>11.284049955472609</v>
      </c>
      <c r="H137" s="208">
        <v>10.021012396553244</v>
      </c>
      <c r="I137" s="208">
        <v>11.063402403114118</v>
      </c>
      <c r="J137" s="208">
        <v>10.213755581617846</v>
      </c>
      <c r="K137" s="208">
        <v>8.5297220281818209</v>
      </c>
      <c r="L137" s="208">
        <v>7.5665326354473805</v>
      </c>
      <c r="M137" s="208">
        <v>6.4422116114062904</v>
      </c>
      <c r="N137" s="208">
        <v>7.1102776742165945</v>
      </c>
      <c r="O137" s="208">
        <v>4.5624323168025498</v>
      </c>
      <c r="P137" s="208">
        <v>4.2494630317715174</v>
      </c>
      <c r="Q137" s="208">
        <v>3.4562317230993118</v>
      </c>
    </row>
    <row r="138" spans="1:17" x14ac:dyDescent="0.25">
      <c r="A138" s="152" t="s">
        <v>189</v>
      </c>
      <c r="B138" s="151">
        <v>0.24728601117050422</v>
      </c>
      <c r="C138" s="151">
        <v>8.8721753033345299E-2</v>
      </c>
      <c r="D138" s="151">
        <v>4.7974593378697347E-2</v>
      </c>
      <c r="E138" s="151">
        <v>5.5949819769411976E-2</v>
      </c>
      <c r="F138" s="151">
        <v>6.0723243947295953E-2</v>
      </c>
      <c r="G138" s="151">
        <v>0.11096406999195405</v>
      </c>
      <c r="H138" s="151">
        <v>0.1728699372013951</v>
      </c>
      <c r="I138" s="151">
        <v>0.23586822245864861</v>
      </c>
      <c r="J138" s="151">
        <v>0.44083171692481699</v>
      </c>
      <c r="K138" s="151">
        <v>1.3141007136363996</v>
      </c>
      <c r="L138" s="151">
        <v>1.2735389191859354</v>
      </c>
      <c r="M138" s="151">
        <v>1.1638098735780922</v>
      </c>
      <c r="N138" s="151">
        <v>1.0708043053061684</v>
      </c>
      <c r="O138" s="151">
        <v>0.65000313371866147</v>
      </c>
      <c r="P138" s="151">
        <v>0.51347290670575862</v>
      </c>
      <c r="Q138" s="151">
        <v>0.68925879421168179</v>
      </c>
    </row>
    <row r="139" spans="1:17" x14ac:dyDescent="0.25">
      <c r="A139" s="156" t="s">
        <v>180</v>
      </c>
      <c r="B139" s="155">
        <v>7.6674864517028469</v>
      </c>
      <c r="C139" s="155">
        <v>8.3164428177390715</v>
      </c>
      <c r="D139" s="155">
        <v>9.0981362892472646</v>
      </c>
      <c r="E139" s="155">
        <v>8.5674766504797795</v>
      </c>
      <c r="F139" s="155">
        <v>8.0726506746981617</v>
      </c>
      <c r="G139" s="155">
        <v>7.0530279726329796</v>
      </c>
      <c r="H139" s="155">
        <v>6.3054610839546363</v>
      </c>
      <c r="I139" s="155">
        <v>7.0046543848895704</v>
      </c>
      <c r="J139" s="155">
        <v>6.5904317292441625</v>
      </c>
      <c r="K139" s="155">
        <v>6.0889305157420504</v>
      </c>
      <c r="L139" s="155">
        <v>5.4680567562117552</v>
      </c>
      <c r="M139" s="155">
        <v>4.7085968587472404</v>
      </c>
      <c r="N139" s="155">
        <v>5.064702243240415</v>
      </c>
      <c r="O139" s="155">
        <v>3.2348694464310319</v>
      </c>
      <c r="P139" s="155">
        <v>2.9609275482789417</v>
      </c>
      <c r="Q139" s="155">
        <v>2.6379392531704826</v>
      </c>
    </row>
    <row r="140" spans="1:17" x14ac:dyDescent="0.25">
      <c r="A140" s="152" t="s">
        <v>193</v>
      </c>
      <c r="B140" s="151">
        <v>4.9445586583622774</v>
      </c>
      <c r="C140" s="151">
        <v>5.436108895736365</v>
      </c>
      <c r="D140" s="151">
        <v>5.9670476268700359</v>
      </c>
      <c r="E140" s="151">
        <v>5.6146276022628898</v>
      </c>
      <c r="F140" s="151">
        <v>5.2870892875596001</v>
      </c>
      <c r="G140" s="151">
        <v>4.5957291229360138</v>
      </c>
      <c r="H140" s="151">
        <v>4.07863391646422</v>
      </c>
      <c r="I140" s="151">
        <v>4.5130622916875121</v>
      </c>
      <c r="J140" s="151">
        <v>4.1570819674857118</v>
      </c>
      <c r="K140" s="151">
        <v>3.4716665527846597</v>
      </c>
      <c r="L140" s="151">
        <v>3.0796406007424797</v>
      </c>
      <c r="M140" s="151">
        <v>2.6245766062529077</v>
      </c>
      <c r="N140" s="151">
        <v>2.8967479753859742</v>
      </c>
      <c r="O140" s="151">
        <v>1.863987509841714</v>
      </c>
      <c r="P140" s="151">
        <v>1.7393026586956124</v>
      </c>
      <c r="Q140" s="151">
        <v>1.4552300681392343</v>
      </c>
    </row>
    <row r="141" spans="1:17" x14ac:dyDescent="0.25">
      <c r="A141" s="152" t="s">
        <v>187</v>
      </c>
      <c r="B141" s="151">
        <v>2.6222803664823733</v>
      </c>
      <c r="C141" s="151">
        <v>2.8442234436667624</v>
      </c>
      <c r="D141" s="151">
        <v>3.1115626109225643</v>
      </c>
      <c r="E141" s="151">
        <v>2.9300770144640844</v>
      </c>
      <c r="F141" s="151">
        <v>2.7608465307467718</v>
      </c>
      <c r="G141" s="151">
        <v>2.4121355666404791</v>
      </c>
      <c r="H141" s="151">
        <v>2.1564676907124851</v>
      </c>
      <c r="I141" s="151">
        <v>2.3955917996322329</v>
      </c>
      <c r="J141" s="151">
        <v>2.253927651401503</v>
      </c>
      <c r="K141" s="151">
        <v>2.082414236383781</v>
      </c>
      <c r="L141" s="151">
        <v>1.8700754106244204</v>
      </c>
      <c r="M141" s="151">
        <v>1.6103401256915559</v>
      </c>
      <c r="N141" s="151">
        <v>1.7321281671882216</v>
      </c>
      <c r="O141" s="151">
        <v>1.1063253506794128</v>
      </c>
      <c r="P141" s="151">
        <v>1.0126372215113979</v>
      </c>
      <c r="Q141" s="151">
        <v>0.90217522458430477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1.6331625487396944E-15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6.7865835495587255E-3</v>
      </c>
      <c r="C145" s="87">
        <v>6.4298500014120467E-3</v>
      </c>
      <c r="D145" s="87">
        <v>3.8616940946544316E-3</v>
      </c>
      <c r="E145" s="87">
        <v>5.2079837817110442E-3</v>
      </c>
      <c r="F145" s="87">
        <v>1.4290763251284563E-3</v>
      </c>
      <c r="G145" s="87">
        <v>6.8260797526560472E-5</v>
      </c>
      <c r="H145" s="87">
        <v>2.4136964497021218E-3</v>
      </c>
      <c r="I145" s="87">
        <v>1.3990966665513001E-3</v>
      </c>
      <c r="J145" s="87">
        <v>1.3454689826536696E-3</v>
      </c>
      <c r="K145" s="87">
        <v>1.34988351370519E-3</v>
      </c>
      <c r="L145" s="87">
        <v>1.0981421862722022E-3</v>
      </c>
      <c r="M145" s="87">
        <v>9.3485771202488793E-4</v>
      </c>
      <c r="N145" s="87">
        <v>2.0932633417240568E-3</v>
      </c>
      <c r="O145" s="87">
        <v>6.2562082425487E-4</v>
      </c>
      <c r="P145" s="87">
        <v>6.3775692996928925E-4</v>
      </c>
      <c r="Q145" s="87">
        <v>5.402949517536122E-4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2.6154937829328144</v>
      </c>
      <c r="C148" s="87">
        <v>2.8377935936653502</v>
      </c>
      <c r="D148" s="87">
        <v>2.1520438119579124</v>
      </c>
      <c r="E148" s="87">
        <v>2.9248690306823732</v>
      </c>
      <c r="F148" s="87">
        <v>0.83231833353215512</v>
      </c>
      <c r="G148" s="87">
        <v>6.3243126066527253E-2</v>
      </c>
      <c r="H148" s="87">
        <v>2.154053994262783</v>
      </c>
      <c r="I148" s="87">
        <v>2.3941927029656815</v>
      </c>
      <c r="J148" s="87">
        <v>2.2525821824188492</v>
      </c>
      <c r="K148" s="87">
        <v>2.0810643528700759</v>
      </c>
      <c r="L148" s="87">
        <v>1.8689772684381483</v>
      </c>
      <c r="M148" s="87">
        <v>1.6094052679795294</v>
      </c>
      <c r="N148" s="87">
        <v>1.7300349038464975</v>
      </c>
      <c r="O148" s="87">
        <v>1.1056997298551581</v>
      </c>
      <c r="P148" s="87">
        <v>1.0119994645814285</v>
      </c>
      <c r="Q148" s="87">
        <v>0.90163492963255121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0.95565710486999778</v>
      </c>
      <c r="E151" s="87">
        <v>0</v>
      </c>
      <c r="F151" s="87">
        <v>1.9270991208894883</v>
      </c>
      <c r="G151" s="87">
        <v>2.3488241797764253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0.100647426858196</v>
      </c>
      <c r="C152" s="151">
        <v>3.6110478335943941E-2</v>
      </c>
      <c r="D152" s="151">
        <v>1.9526051454665273E-2</v>
      </c>
      <c r="E152" s="151">
        <v>2.2772033752804406E-2</v>
      </c>
      <c r="F152" s="151">
        <v>2.471485639179093E-2</v>
      </c>
      <c r="G152" s="151">
        <v>4.5163283056486647E-2</v>
      </c>
      <c r="H152" s="151">
        <v>7.0359476777931154E-2</v>
      </c>
      <c r="I152" s="151">
        <v>9.6000293569825465E-2</v>
      </c>
      <c r="J152" s="151">
        <v>0.17942211035694736</v>
      </c>
      <c r="K152" s="151">
        <v>0.53484972657360952</v>
      </c>
      <c r="L152" s="151">
        <v>0.51834074484485559</v>
      </c>
      <c r="M152" s="151">
        <v>0.47368012680277705</v>
      </c>
      <c r="N152" s="151">
        <v>0.4358261006662193</v>
      </c>
      <c r="O152" s="151">
        <v>0.26455658590990477</v>
      </c>
      <c r="P152" s="151">
        <v>0.20898766807193098</v>
      </c>
      <c r="Q152" s="151">
        <v>0.28053396044694334</v>
      </c>
    </row>
    <row r="153" spans="1:17" x14ac:dyDescent="0.25">
      <c r="A153" s="243" t="s">
        <v>179</v>
      </c>
      <c r="B153" s="242">
        <v>15.33497290340569</v>
      </c>
      <c r="C153" s="242">
        <v>16.632885635478143</v>
      </c>
      <c r="D153" s="242">
        <v>18.196272578494533</v>
      </c>
      <c r="E153" s="242">
        <v>17.134953300959555</v>
      </c>
      <c r="F153" s="242">
        <v>16.145301349396327</v>
      </c>
      <c r="G153" s="242">
        <v>14.106055945265961</v>
      </c>
      <c r="H153" s="242">
        <v>12.610922167909271</v>
      </c>
      <c r="I153" s="242">
        <v>14.009308769779143</v>
      </c>
      <c r="J153" s="242">
        <v>13.180863458488325</v>
      </c>
      <c r="K153" s="242">
        <v>12.177861031484101</v>
      </c>
      <c r="L153" s="242">
        <v>10.936113512423512</v>
      </c>
      <c r="M153" s="242">
        <v>9.4171937174944826</v>
      </c>
      <c r="N153" s="242">
        <v>10.12940448648083</v>
      </c>
      <c r="O153" s="242">
        <v>6.4697388928620638</v>
      </c>
      <c r="P153" s="242">
        <v>5.9218550965578824</v>
      </c>
      <c r="Q153" s="242">
        <v>5.2758785063409652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1.0000000000000002</v>
      </c>
      <c r="D157" s="77">
        <f t="shared" si="0"/>
        <v>1.0000000000000002</v>
      </c>
      <c r="E157" s="77">
        <f t="shared" si="0"/>
        <v>1.0000000000000002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1.0000000000000002</v>
      </c>
      <c r="J157" s="77">
        <f t="shared" si="0"/>
        <v>1</v>
      </c>
      <c r="K157" s="77">
        <f t="shared" si="0"/>
        <v>1.0000000000000002</v>
      </c>
      <c r="L157" s="77">
        <f t="shared" si="0"/>
        <v>1</v>
      </c>
      <c r="M157" s="77">
        <f t="shared" si="0"/>
        <v>0.99999999999999989</v>
      </c>
      <c r="N157" s="77">
        <f t="shared" si="0"/>
        <v>1</v>
      </c>
      <c r="O157" s="77">
        <f t="shared" si="0"/>
        <v>0.99999999999999967</v>
      </c>
      <c r="P157" s="77">
        <f t="shared" si="0"/>
        <v>0.99999999999999989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3.8745421872526001E-3</v>
      </c>
      <c r="C158" s="240">
        <f t="shared" si="1"/>
        <v>3.8651560018247207E-3</v>
      </c>
      <c r="D158" s="240">
        <f t="shared" si="1"/>
        <v>3.8109538693040222E-3</v>
      </c>
      <c r="E158" s="240">
        <f t="shared" si="1"/>
        <v>3.5764618929339216E-3</v>
      </c>
      <c r="F158" s="240">
        <f t="shared" si="1"/>
        <v>3.5433226551042827E-3</v>
      </c>
      <c r="G158" s="240">
        <f t="shared" si="1"/>
        <v>3.4753265317513321E-3</v>
      </c>
      <c r="H158" s="240">
        <f t="shared" si="1"/>
        <v>3.4161181904641268E-3</v>
      </c>
      <c r="I158" s="240">
        <f t="shared" si="1"/>
        <v>3.4344458823602733E-3</v>
      </c>
      <c r="J158" s="240">
        <f t="shared" si="1"/>
        <v>3.4819962803675961E-3</v>
      </c>
      <c r="K158" s="240">
        <f t="shared" si="1"/>
        <v>3.4349141674313746E-3</v>
      </c>
      <c r="L158" s="240">
        <f t="shared" si="1"/>
        <v>3.3775894653200154E-3</v>
      </c>
      <c r="M158" s="240">
        <f t="shared" si="1"/>
        <v>3.5397091912899243E-3</v>
      </c>
      <c r="N158" s="240">
        <f t="shared" si="1"/>
        <v>3.4569466513640107E-3</v>
      </c>
      <c r="O158" s="240">
        <f t="shared" si="1"/>
        <v>3.3891778265273675E-3</v>
      </c>
      <c r="P158" s="240">
        <f t="shared" si="1"/>
        <v>3.3322676436929851E-3</v>
      </c>
      <c r="Q158" s="240">
        <f t="shared" si="1"/>
        <v>3.472423599778366E-3</v>
      </c>
    </row>
    <row r="159" spans="1:17" x14ac:dyDescent="0.25">
      <c r="A159" s="76" t="s">
        <v>82</v>
      </c>
      <c r="B159" s="239">
        <f t="shared" ref="B159:Q159" si="2">IF(B$7=0,0,B$7/B$5)</f>
        <v>1.0519062272318283E-2</v>
      </c>
      <c r="C159" s="239">
        <f t="shared" si="2"/>
        <v>1.0493579553523731E-2</v>
      </c>
      <c r="D159" s="239">
        <f t="shared" si="2"/>
        <v>1.034642523703351E-2</v>
      </c>
      <c r="E159" s="239">
        <f t="shared" si="2"/>
        <v>9.7097988738179004E-3</v>
      </c>
      <c r="F159" s="239">
        <f t="shared" si="2"/>
        <v>9.6198285780926349E-3</v>
      </c>
      <c r="G159" s="239">
        <f t="shared" si="2"/>
        <v>9.4352247149112924E-3</v>
      </c>
      <c r="H159" s="239">
        <f t="shared" si="2"/>
        <v>9.2744789547825526E-3</v>
      </c>
      <c r="I159" s="239">
        <f t="shared" si="2"/>
        <v>9.3242371256956787E-3</v>
      </c>
      <c r="J159" s="239">
        <f t="shared" si="2"/>
        <v>9.453332531949913E-3</v>
      </c>
      <c r="K159" s="239">
        <f t="shared" si="2"/>
        <v>9.3255084810161381E-3</v>
      </c>
      <c r="L159" s="239">
        <f t="shared" si="2"/>
        <v>9.1698766457930271E-3</v>
      </c>
      <c r="M159" s="239">
        <f t="shared" si="2"/>
        <v>9.6100183220559181E-3</v>
      </c>
      <c r="N159" s="239">
        <f t="shared" si="2"/>
        <v>9.3853248565517449E-3</v>
      </c>
      <c r="O159" s="239">
        <f t="shared" si="2"/>
        <v>9.2013380900832237E-3</v>
      </c>
      <c r="P159" s="239">
        <f t="shared" si="2"/>
        <v>9.0468316404868181E-3</v>
      </c>
      <c r="Q159" s="239">
        <f t="shared" si="2"/>
        <v>9.427343494183742E-3</v>
      </c>
    </row>
    <row r="160" spans="1:17" x14ac:dyDescent="0.25">
      <c r="A160" s="76" t="s">
        <v>81</v>
      </c>
      <c r="B160" s="239">
        <f t="shared" ref="B160:Q160" si="3">IF(B$8=0,0,B$8/B$5)</f>
        <v>4.6494506247031211E-3</v>
      </c>
      <c r="C160" s="239">
        <f t="shared" si="3"/>
        <v>4.6381872021896663E-3</v>
      </c>
      <c r="D160" s="239">
        <f t="shared" si="3"/>
        <v>4.5731446431648264E-3</v>
      </c>
      <c r="E160" s="239">
        <f t="shared" si="3"/>
        <v>4.2917542715207061E-3</v>
      </c>
      <c r="F160" s="239">
        <f t="shared" si="3"/>
        <v>4.2519871861251392E-3</v>
      </c>
      <c r="G160" s="239">
        <f t="shared" si="3"/>
        <v>4.1703918381015993E-3</v>
      </c>
      <c r="H160" s="239">
        <f t="shared" si="3"/>
        <v>4.0993418285569525E-3</v>
      </c>
      <c r="I160" s="239">
        <f t="shared" si="3"/>
        <v>4.121335058832329E-3</v>
      </c>
      <c r="J160" s="239">
        <f t="shared" si="3"/>
        <v>4.178395536441116E-3</v>
      </c>
      <c r="K160" s="239">
        <f t="shared" si="3"/>
        <v>4.1218970009176499E-3</v>
      </c>
      <c r="L160" s="239">
        <f t="shared" si="3"/>
        <v>4.053107358384018E-3</v>
      </c>
      <c r="M160" s="239">
        <f t="shared" si="3"/>
        <v>4.24765102954791E-3</v>
      </c>
      <c r="N160" s="239">
        <f t="shared" si="3"/>
        <v>4.1483359816368139E-3</v>
      </c>
      <c r="O160" s="239">
        <f t="shared" si="3"/>
        <v>4.0670133918328426E-3</v>
      </c>
      <c r="P160" s="239">
        <f t="shared" si="3"/>
        <v>3.9987211724315823E-3</v>
      </c>
      <c r="Q160" s="239">
        <f t="shared" si="3"/>
        <v>4.16690831973404E-3</v>
      </c>
    </row>
    <row r="161" spans="1:17" x14ac:dyDescent="0.25">
      <c r="A161" s="76" t="s">
        <v>80</v>
      </c>
      <c r="B161" s="239">
        <f t="shared" ref="B161:Q161" si="4">IF(B$9=0,0,B$9/B$5)</f>
        <v>9.3104096323554202E-3</v>
      </c>
      <c r="C161" s="239">
        <f t="shared" si="4"/>
        <v>9.2878549079530616E-3</v>
      </c>
      <c r="D161" s="239">
        <f t="shared" si="4"/>
        <v>9.1576087956832756E-3</v>
      </c>
      <c r="E161" s="239">
        <f t="shared" si="4"/>
        <v>8.5941315511486524E-3</v>
      </c>
      <c r="F161" s="239">
        <f t="shared" si="4"/>
        <v>8.5144989483309352E-3</v>
      </c>
      <c r="G161" s="239">
        <f t="shared" si="4"/>
        <v>8.3511062863769695E-3</v>
      </c>
      <c r="H161" s="239">
        <f t="shared" si="4"/>
        <v>8.2088304033449463E-3</v>
      </c>
      <c r="I161" s="239">
        <f t="shared" si="4"/>
        <v>8.2528713018361639E-3</v>
      </c>
      <c r="J161" s="239">
        <f t="shared" si="4"/>
        <v>8.367133493918176E-3</v>
      </c>
      <c r="K161" s="239">
        <f t="shared" si="4"/>
        <v>8.2539965769334415E-3</v>
      </c>
      <c r="L161" s="239">
        <f t="shared" si="4"/>
        <v>8.1162470228143876E-3</v>
      </c>
      <c r="M161" s="239">
        <f t="shared" si="4"/>
        <v>8.505815902263179E-3</v>
      </c>
      <c r="N161" s="239">
        <f t="shared" si="4"/>
        <v>8.3069399804937445E-3</v>
      </c>
      <c r="O161" s="239">
        <f t="shared" si="4"/>
        <v>8.1440935101137462E-3</v>
      </c>
      <c r="P161" s="239">
        <f t="shared" si="4"/>
        <v>8.0073400334878878E-3</v>
      </c>
      <c r="Q161" s="239">
        <f t="shared" si="4"/>
        <v>8.3441306271901626E-3</v>
      </c>
    </row>
    <row r="162" spans="1:17" x14ac:dyDescent="0.25">
      <c r="A162" s="129" t="s">
        <v>79</v>
      </c>
      <c r="B162" s="238">
        <f t="shared" ref="B162:Q162" si="5">IF(B$10=0,0,B$10/B$5)</f>
        <v>1.0848718124307282E-2</v>
      </c>
      <c r="C162" s="238">
        <f t="shared" si="5"/>
        <v>1.0822436805109222E-2</v>
      </c>
      <c r="D162" s="238">
        <f t="shared" si="5"/>
        <v>1.0670670834051262E-2</v>
      </c>
      <c r="E162" s="238">
        <f t="shared" si="5"/>
        <v>1.001409330021498E-2</v>
      </c>
      <c r="F162" s="238">
        <f t="shared" si="5"/>
        <v>9.9213034342919906E-3</v>
      </c>
      <c r="G162" s="238">
        <f t="shared" si="5"/>
        <v>9.7309142889037328E-3</v>
      </c>
      <c r="H162" s="238">
        <f t="shared" si="5"/>
        <v>9.5651309332995555E-3</v>
      </c>
      <c r="I162" s="238">
        <f t="shared" si="5"/>
        <v>9.6164484706087669E-3</v>
      </c>
      <c r="J162" s="238">
        <f t="shared" si="5"/>
        <v>9.749589585029271E-3</v>
      </c>
      <c r="K162" s="238">
        <f t="shared" si="5"/>
        <v>9.6177596688078494E-3</v>
      </c>
      <c r="L162" s="238">
        <f t="shared" si="5"/>
        <v>9.4572505028960446E-3</v>
      </c>
      <c r="M162" s="238">
        <f t="shared" si="5"/>
        <v>9.9111857356117879E-3</v>
      </c>
      <c r="N162" s="238">
        <f t="shared" si="5"/>
        <v>9.6794506238192315E-3</v>
      </c>
      <c r="O162" s="238">
        <f t="shared" si="5"/>
        <v>9.4896979142766319E-3</v>
      </c>
      <c r="P162" s="238">
        <f t="shared" si="5"/>
        <v>9.3303494023403589E-3</v>
      </c>
      <c r="Q162" s="238">
        <f t="shared" si="5"/>
        <v>9.7227860793794255E-3</v>
      </c>
    </row>
    <row r="163" spans="1:17" x14ac:dyDescent="0.25">
      <c r="A163" s="232" t="s">
        <v>185</v>
      </c>
      <c r="B163" s="241">
        <f t="shared" ref="B163:Q163" si="6">IF(B$15=0,0,B$15/B$5)</f>
        <v>0.62899174065742902</v>
      </c>
      <c r="C163" s="241">
        <f t="shared" si="6"/>
        <v>0.62989051840952615</v>
      </c>
      <c r="D163" s="241">
        <f t="shared" si="6"/>
        <v>0.6350806642041239</v>
      </c>
      <c r="E163" s="241">
        <f t="shared" si="6"/>
        <v>0.65753453250089922</v>
      </c>
      <c r="F163" s="241">
        <f t="shared" si="6"/>
        <v>0.66070779281112746</v>
      </c>
      <c r="G163" s="241">
        <f t="shared" si="6"/>
        <v>0.66721878743914287</v>
      </c>
      <c r="H163" s="241">
        <f t="shared" si="6"/>
        <v>0.6728883046563765</v>
      </c>
      <c r="I163" s="241">
        <f t="shared" si="6"/>
        <v>0.671133329554924</v>
      </c>
      <c r="J163" s="241">
        <f t="shared" si="6"/>
        <v>0.66658012312610115</v>
      </c>
      <c r="K163" s="241">
        <f t="shared" si="6"/>
        <v>0.67108848874000748</v>
      </c>
      <c r="L163" s="241">
        <f t="shared" si="6"/>
        <v>0.67657763737223509</v>
      </c>
      <c r="M163" s="241">
        <f t="shared" si="6"/>
        <v>0.6610538014116718</v>
      </c>
      <c r="N163" s="241">
        <f t="shared" si="6"/>
        <v>0.66897875986939803</v>
      </c>
      <c r="O163" s="241">
        <f t="shared" si="6"/>
        <v>0.6754679894416179</v>
      </c>
      <c r="P163" s="241">
        <f t="shared" si="6"/>
        <v>0.68091744562297507</v>
      </c>
      <c r="Q163" s="241">
        <f t="shared" si="6"/>
        <v>0.66749675879323545</v>
      </c>
    </row>
    <row r="164" spans="1:17" x14ac:dyDescent="0.25">
      <c r="A164" s="127" t="s">
        <v>184</v>
      </c>
      <c r="B164" s="237">
        <f t="shared" ref="B164:Q164" si="7">IF(B$24=0,0,B$24/B$5)</f>
        <v>0.23464739111717789</v>
      </c>
      <c r="C164" s="237">
        <f t="shared" si="7"/>
        <v>0.23407895133339132</v>
      </c>
      <c r="D164" s="237">
        <f t="shared" si="7"/>
        <v>0.23701398265685591</v>
      </c>
      <c r="E164" s="237">
        <f t="shared" si="7"/>
        <v>0.22679804191717973</v>
      </c>
      <c r="F164" s="237">
        <f t="shared" si="7"/>
        <v>0.22431601803330956</v>
      </c>
      <c r="G164" s="237">
        <f t="shared" si="7"/>
        <v>0.21236650180226027</v>
      </c>
      <c r="H164" s="237">
        <f t="shared" si="7"/>
        <v>0.21171602315553886</v>
      </c>
      <c r="I164" s="237">
        <f t="shared" si="7"/>
        <v>0.21752927446157933</v>
      </c>
      <c r="J164" s="237">
        <f t="shared" si="7"/>
        <v>0.21139216258316881</v>
      </c>
      <c r="K164" s="237">
        <f t="shared" si="7"/>
        <v>0.20802293771660477</v>
      </c>
      <c r="L164" s="237">
        <f t="shared" si="7"/>
        <v>0.20455127806059314</v>
      </c>
      <c r="M164" s="237">
        <f t="shared" si="7"/>
        <v>0.21436946274125745</v>
      </c>
      <c r="N164" s="237">
        <f t="shared" si="7"/>
        <v>0.20935725403702926</v>
      </c>
      <c r="O164" s="237">
        <f t="shared" si="7"/>
        <v>0.2052530845175147</v>
      </c>
      <c r="P164" s="237">
        <f t="shared" si="7"/>
        <v>0.20180652869628138</v>
      </c>
      <c r="Q164" s="237">
        <f t="shared" si="7"/>
        <v>0.21029455847001016</v>
      </c>
    </row>
    <row r="165" spans="1:17" x14ac:dyDescent="0.25">
      <c r="A165" s="127" t="s">
        <v>181</v>
      </c>
      <c r="B165" s="237">
        <f t="shared" ref="B165:Q165" si="8">IF(B$35=0,0,B$35/B$5)</f>
        <v>6.416139600860328E-2</v>
      </c>
      <c r="C165" s="237">
        <f t="shared" si="8"/>
        <v>6.4005963255224133E-2</v>
      </c>
      <c r="D165" s="237">
        <f t="shared" si="8"/>
        <v>5.7634790619792667E-2</v>
      </c>
      <c r="E165" s="237">
        <f t="shared" si="8"/>
        <v>5.158526334273017E-2</v>
      </c>
      <c r="F165" s="237">
        <f t="shared" si="8"/>
        <v>5.2270429021652E-2</v>
      </c>
      <c r="G165" s="237">
        <f t="shared" si="8"/>
        <v>5.7550490118941512E-2</v>
      </c>
      <c r="H165" s="237">
        <f t="shared" si="8"/>
        <v>5.173862099035937E-2</v>
      </c>
      <c r="I165" s="237">
        <f t="shared" si="8"/>
        <v>4.733882064745993E-2</v>
      </c>
      <c r="J165" s="237">
        <f t="shared" si="8"/>
        <v>5.714306945953522E-2</v>
      </c>
      <c r="K165" s="237">
        <f t="shared" si="8"/>
        <v>5.6881272031884061E-2</v>
      </c>
      <c r="L165" s="237">
        <f t="shared" si="8"/>
        <v>5.5931990094693393E-2</v>
      </c>
      <c r="M165" s="237">
        <f t="shared" si="8"/>
        <v>5.8616649968312513E-2</v>
      </c>
      <c r="N165" s="237">
        <f t="shared" si="8"/>
        <v>5.7246124150750019E-2</v>
      </c>
      <c r="O165" s="237">
        <f t="shared" si="8"/>
        <v>5.612389029775787E-2</v>
      </c>
      <c r="P165" s="237">
        <f t="shared" si="8"/>
        <v>5.5181472690389345E-2</v>
      </c>
      <c r="Q165" s="237">
        <f t="shared" si="8"/>
        <v>5.7502418331643344E-2</v>
      </c>
    </row>
    <row r="166" spans="1:17" x14ac:dyDescent="0.25">
      <c r="A166" s="142" t="s">
        <v>190</v>
      </c>
      <c r="B166" s="235">
        <f t="shared" ref="B166:Q166" si="9">IF(B$36=0,0,B$36/B$5)</f>
        <v>6.2881432553629074E-2</v>
      </c>
      <c r="C166" s="235">
        <f t="shared" si="9"/>
        <v>6.3583596059849978E-2</v>
      </c>
      <c r="D166" s="235">
        <f t="shared" si="9"/>
        <v>5.7446806649713827E-2</v>
      </c>
      <c r="E166" s="235">
        <f t="shared" si="9"/>
        <v>5.1376886886591921E-2</v>
      </c>
      <c r="F166" s="235">
        <f t="shared" si="9"/>
        <v>5.2027224243802933E-2</v>
      </c>
      <c r="G166" s="235">
        <f t="shared" si="9"/>
        <v>5.6990432085291538E-2</v>
      </c>
      <c r="H166" s="235">
        <f t="shared" si="9"/>
        <v>5.0861226895680241E-2</v>
      </c>
      <c r="I166" s="235">
        <f t="shared" si="9"/>
        <v>4.6352819569075408E-2</v>
      </c>
      <c r="J166" s="235">
        <f t="shared" si="9"/>
        <v>5.4778784789058441E-2</v>
      </c>
      <c r="K166" s="235">
        <f t="shared" si="9"/>
        <v>4.9287908952304817E-2</v>
      </c>
      <c r="L166" s="235">
        <f t="shared" si="9"/>
        <v>4.7874185836787819E-2</v>
      </c>
      <c r="M166" s="235">
        <f t="shared" si="9"/>
        <v>4.9654983914783034E-2</v>
      </c>
      <c r="N166" s="235">
        <f t="shared" si="9"/>
        <v>4.9759612374114283E-2</v>
      </c>
      <c r="O166" s="235">
        <f t="shared" si="9"/>
        <v>4.9148256184848485E-2</v>
      </c>
      <c r="P166" s="235">
        <f t="shared" si="9"/>
        <v>4.9262310058466388E-2</v>
      </c>
      <c r="Q166" s="235">
        <f t="shared" si="9"/>
        <v>4.8208884830437976E-2</v>
      </c>
    </row>
    <row r="167" spans="1:17" x14ac:dyDescent="0.25">
      <c r="A167" s="142" t="s">
        <v>189</v>
      </c>
      <c r="B167" s="235">
        <f t="shared" ref="B167:Q167" si="10">IF(B$42=0,0,B$42/B$5)</f>
        <v>1.2799634549741988E-3</v>
      </c>
      <c r="C167" s="235">
        <f t="shared" si="10"/>
        <v>4.2236719537415077E-4</v>
      </c>
      <c r="D167" s="235">
        <f t="shared" si="10"/>
        <v>1.8798397007883244E-4</v>
      </c>
      <c r="E167" s="235">
        <f t="shared" si="10"/>
        <v>2.0837645613824206E-4</v>
      </c>
      <c r="F167" s="235">
        <f t="shared" si="10"/>
        <v>2.4320477784906466E-4</v>
      </c>
      <c r="G167" s="235">
        <f t="shared" si="10"/>
        <v>5.6005803364997918E-4</v>
      </c>
      <c r="H167" s="235">
        <f t="shared" si="10"/>
        <v>8.773940946791278E-4</v>
      </c>
      <c r="I167" s="235">
        <f t="shared" si="10"/>
        <v>9.8600107838451743E-4</v>
      </c>
      <c r="J167" s="235">
        <f t="shared" si="10"/>
        <v>2.364284670476776E-3</v>
      </c>
      <c r="K167" s="235">
        <f t="shared" si="10"/>
        <v>7.5933630795792448E-3</v>
      </c>
      <c r="L167" s="235">
        <f t="shared" si="10"/>
        <v>8.0578042579055736E-3</v>
      </c>
      <c r="M167" s="235">
        <f t="shared" si="10"/>
        <v>8.9616660535294795E-3</v>
      </c>
      <c r="N167" s="235">
        <f t="shared" si="10"/>
        <v>7.4865117766357361E-3</v>
      </c>
      <c r="O167" s="235">
        <f t="shared" si="10"/>
        <v>6.9756341129093838E-3</v>
      </c>
      <c r="P167" s="235">
        <f t="shared" si="10"/>
        <v>5.9191626319229614E-3</v>
      </c>
      <c r="Q167" s="235">
        <f t="shared" si="10"/>
        <v>9.2935335012053633E-3</v>
      </c>
    </row>
    <row r="168" spans="1:17" x14ac:dyDescent="0.25">
      <c r="A168" s="127" t="s">
        <v>180</v>
      </c>
      <c r="B168" s="236">
        <f t="shared" ref="B168:Q168" si="11">IF(B$43=0,0,B$43/B$5)</f>
        <v>2.3831375660338376E-2</v>
      </c>
      <c r="C168" s="236">
        <f t="shared" si="11"/>
        <v>2.3773643494797561E-2</v>
      </c>
      <c r="D168" s="236">
        <f t="shared" si="11"/>
        <v>2.3440259234344271E-2</v>
      </c>
      <c r="E168" s="236">
        <f t="shared" si="11"/>
        <v>2.1997955574160438E-2</v>
      </c>
      <c r="F168" s="236">
        <f t="shared" si="11"/>
        <v>2.1794124105138431E-2</v>
      </c>
      <c r="G168" s="236">
        <f t="shared" si="11"/>
        <v>2.1375896329892591E-2</v>
      </c>
      <c r="H168" s="236">
        <f t="shared" si="11"/>
        <v>2.1011720085255703E-2</v>
      </c>
      <c r="I168" s="236">
        <f t="shared" si="11"/>
        <v>2.1124449303174895E-2</v>
      </c>
      <c r="J168" s="236">
        <f t="shared" si="11"/>
        <v>2.1416920346964116E-2</v>
      </c>
      <c r="K168" s="236">
        <f t="shared" si="11"/>
        <v>2.112732961184265E-2</v>
      </c>
      <c r="L168" s="236">
        <f t="shared" si="11"/>
        <v>2.0774739178028998E-2</v>
      </c>
      <c r="M168" s="236">
        <f t="shared" si="11"/>
        <v>2.1771898559658925E-2</v>
      </c>
      <c r="N168" s="236">
        <f t="shared" si="11"/>
        <v>2.126284611313578E-2</v>
      </c>
      <c r="O168" s="236">
        <f t="shared" si="11"/>
        <v>2.084601639631007E-2</v>
      </c>
      <c r="P168" s="236">
        <f t="shared" si="11"/>
        <v>2.0495975570716075E-2</v>
      </c>
      <c r="Q168" s="236">
        <f t="shared" si="11"/>
        <v>2.1358041094610418E-2</v>
      </c>
    </row>
    <row r="169" spans="1:17" x14ac:dyDescent="0.25">
      <c r="A169" s="142" t="s">
        <v>188</v>
      </c>
      <c r="B169" s="235">
        <f t="shared" ref="B169:Q169" si="12">IF(B$44=0,0,B$44/B$5)</f>
        <v>5.3898370760253524E-3</v>
      </c>
      <c r="C169" s="235">
        <f t="shared" si="12"/>
        <v>5.4500225194157158E-3</v>
      </c>
      <c r="D169" s="235">
        <f t="shared" si="12"/>
        <v>5.3916474310067661E-3</v>
      </c>
      <c r="E169" s="235">
        <f t="shared" si="12"/>
        <v>5.0559451793626004E-3</v>
      </c>
      <c r="F169" s="235">
        <f t="shared" si="12"/>
        <v>4.7698548034813843E-3</v>
      </c>
      <c r="G169" s="235">
        <f t="shared" si="12"/>
        <v>3.6643986081923139E-3</v>
      </c>
      <c r="H169" s="235">
        <f t="shared" si="12"/>
        <v>4.7666305494296728E-3</v>
      </c>
      <c r="I169" s="235">
        <f t="shared" si="12"/>
        <v>4.7733361670699269E-3</v>
      </c>
      <c r="J169" s="235">
        <f t="shared" si="12"/>
        <v>4.7378766810565725E-3</v>
      </c>
      <c r="K169" s="235">
        <f t="shared" si="12"/>
        <v>4.2246779101975575E-3</v>
      </c>
      <c r="L169" s="235">
        <f t="shared" si="12"/>
        <v>4.1035016431532432E-3</v>
      </c>
      <c r="M169" s="235">
        <f t="shared" si="12"/>
        <v>4.256141478409978E-3</v>
      </c>
      <c r="N169" s="235">
        <f t="shared" si="12"/>
        <v>4.2651096320669496E-3</v>
      </c>
      <c r="O169" s="235">
        <f t="shared" si="12"/>
        <v>4.2127076729870146E-3</v>
      </c>
      <c r="P169" s="235">
        <f t="shared" si="12"/>
        <v>4.2224837192971253E-3</v>
      </c>
      <c r="Q169" s="235">
        <f t="shared" si="12"/>
        <v>4.13219012832326E-3</v>
      </c>
    </row>
    <row r="170" spans="1:17" x14ac:dyDescent="0.25">
      <c r="A170" s="142" t="s">
        <v>187</v>
      </c>
      <c r="B170" s="235">
        <f t="shared" ref="B170:Q170" si="13">IF(B$45=0,0,B$45/B$5)</f>
        <v>1.833182743102952E-2</v>
      </c>
      <c r="C170" s="235">
        <f t="shared" si="13"/>
        <v>1.8287418072921207E-2</v>
      </c>
      <c r="D170" s="235">
        <f t="shared" si="13"/>
        <v>1.8030968641803286E-2</v>
      </c>
      <c r="E170" s="235">
        <f t="shared" si="13"/>
        <v>1.6921504287815716E-2</v>
      </c>
      <c r="F170" s="235">
        <f t="shared" si="13"/>
        <v>1.7001972292836877E-2</v>
      </c>
      <c r="G170" s="235">
        <f t="shared" si="13"/>
        <v>1.767548683699699E-2</v>
      </c>
      <c r="H170" s="235">
        <f t="shared" si="13"/>
        <v>1.6162861604042851E-2</v>
      </c>
      <c r="I170" s="235">
        <f t="shared" si="13"/>
        <v>1.6249576387057606E-2</v>
      </c>
      <c r="J170" s="235">
        <f t="shared" si="13"/>
        <v>1.6474554113049319E-2</v>
      </c>
      <c r="K170" s="235">
        <f t="shared" si="13"/>
        <v>1.6251792009109728E-2</v>
      </c>
      <c r="L170" s="235">
        <f t="shared" si="13"/>
        <v>1.5980568598483846E-2</v>
      </c>
      <c r="M170" s="235">
        <f t="shared" si="13"/>
        <v>1.6747614276660706E-2</v>
      </c>
      <c r="N170" s="235">
        <f t="shared" si="13"/>
        <v>1.635603547164291E-2</v>
      </c>
      <c r="O170" s="235">
        <f t="shared" si="13"/>
        <v>1.603539722793082E-2</v>
      </c>
      <c r="P170" s="235">
        <f t="shared" si="13"/>
        <v>1.5766135054396981E-2</v>
      </c>
      <c r="Q170" s="235">
        <f t="shared" si="13"/>
        <v>1.6429262380469552E-2</v>
      </c>
    </row>
    <row r="171" spans="1:17" x14ac:dyDescent="0.25">
      <c r="A171" s="142" t="s">
        <v>186</v>
      </c>
      <c r="B171" s="235">
        <f t="shared" ref="B171:Q171" si="14">IF(B$56=0,0,B$56/B$5)</f>
        <v>1.097111532835028E-4</v>
      </c>
      <c r="C171" s="235">
        <f t="shared" si="14"/>
        <v>3.6202902460641247E-5</v>
      </c>
      <c r="D171" s="235">
        <f t="shared" si="14"/>
        <v>1.7643161534219964E-5</v>
      </c>
      <c r="E171" s="235">
        <f t="shared" si="14"/>
        <v>2.0506106982121268E-5</v>
      </c>
      <c r="F171" s="235">
        <f t="shared" si="14"/>
        <v>2.2297008820168832E-5</v>
      </c>
      <c r="G171" s="235">
        <f t="shared" si="14"/>
        <v>3.6010884703286591E-5</v>
      </c>
      <c r="H171" s="235">
        <f t="shared" si="14"/>
        <v>8.2227931783177577E-5</v>
      </c>
      <c r="I171" s="235">
        <f t="shared" si="14"/>
        <v>1.0153674904736002E-4</v>
      </c>
      <c r="J171" s="235">
        <f t="shared" si="14"/>
        <v>2.0448955285822413E-4</v>
      </c>
      <c r="K171" s="235">
        <f t="shared" si="14"/>
        <v>6.5085969253536418E-4</v>
      </c>
      <c r="L171" s="235">
        <f t="shared" si="14"/>
        <v>6.9066893639190669E-4</v>
      </c>
      <c r="M171" s="235">
        <f t="shared" si="14"/>
        <v>7.6814280458824139E-4</v>
      </c>
      <c r="N171" s="235">
        <f t="shared" si="14"/>
        <v>6.4170100942592082E-4</v>
      </c>
      <c r="O171" s="235">
        <f t="shared" si="14"/>
        <v>5.9791149539223322E-4</v>
      </c>
      <c r="P171" s="235">
        <f t="shared" si="14"/>
        <v>5.0735679702196865E-4</v>
      </c>
      <c r="Q171" s="235">
        <f t="shared" si="14"/>
        <v>7.9658858581760318E-4</v>
      </c>
    </row>
    <row r="172" spans="1:17" x14ac:dyDescent="0.25">
      <c r="A172" s="72" t="s">
        <v>179</v>
      </c>
      <c r="B172" s="234">
        <f t="shared" ref="B172:Q172" si="15">IF(B$57=0,0,B$57/B$5)</f>
        <v>9.1659137155147598E-3</v>
      </c>
      <c r="C172" s="234">
        <f t="shared" si="15"/>
        <v>9.1437090364605966E-3</v>
      </c>
      <c r="D172" s="234">
        <f t="shared" si="15"/>
        <v>8.2714999056466634E-3</v>
      </c>
      <c r="E172" s="234">
        <f t="shared" si="15"/>
        <v>5.8979667753944667E-3</v>
      </c>
      <c r="F172" s="234">
        <f t="shared" si="15"/>
        <v>5.0606952268276969E-3</v>
      </c>
      <c r="G172" s="234">
        <f t="shared" si="15"/>
        <v>6.3253606497178649E-3</v>
      </c>
      <c r="H172" s="234">
        <f t="shared" si="15"/>
        <v>8.0814308020214186E-3</v>
      </c>
      <c r="I172" s="234">
        <f t="shared" si="15"/>
        <v>8.1247881935288119E-3</v>
      </c>
      <c r="J172" s="234">
        <f t="shared" si="15"/>
        <v>8.2372770565246629E-3</v>
      </c>
      <c r="K172" s="234">
        <f t="shared" si="15"/>
        <v>8.1258960045548726E-3</v>
      </c>
      <c r="L172" s="234">
        <f t="shared" si="15"/>
        <v>7.990284299241918E-3</v>
      </c>
      <c r="M172" s="234">
        <f t="shared" si="15"/>
        <v>8.3738071383303667E-3</v>
      </c>
      <c r="N172" s="234">
        <f t="shared" si="15"/>
        <v>8.1780177358214533E-3</v>
      </c>
      <c r="O172" s="234">
        <f t="shared" si="15"/>
        <v>8.0176986139654169E-3</v>
      </c>
      <c r="P172" s="234">
        <f t="shared" si="15"/>
        <v>7.8830675271984903E-3</v>
      </c>
      <c r="Q172" s="234">
        <f t="shared" si="15"/>
        <v>8.2146311902347707E-3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0.99999999999999978</v>
      </c>
      <c r="D175" s="77">
        <f t="shared" si="16"/>
        <v>1</v>
      </c>
      <c r="E175" s="77">
        <f t="shared" si="16"/>
        <v>1</v>
      </c>
      <c r="F175" s="77">
        <f t="shared" si="16"/>
        <v>0.99999999999999978</v>
      </c>
      <c r="G175" s="77">
        <f t="shared" si="16"/>
        <v>1</v>
      </c>
      <c r="H175" s="77">
        <f t="shared" si="16"/>
        <v>1.0000000000000002</v>
      </c>
      <c r="I175" s="77">
        <f t="shared" si="16"/>
        <v>0.99999999999999989</v>
      </c>
      <c r="J175" s="77">
        <f t="shared" si="16"/>
        <v>1.0000000000000002</v>
      </c>
      <c r="K175" s="77">
        <f t="shared" si="16"/>
        <v>0.99999999999999989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0.99999999999999989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1.1649664358296933E-2</v>
      </c>
      <c r="C176" s="240">
        <f t="shared" si="17"/>
        <v>1.1649664358296931E-2</v>
      </c>
      <c r="D176" s="240">
        <f t="shared" si="17"/>
        <v>1.1649664358296933E-2</v>
      </c>
      <c r="E176" s="240">
        <f t="shared" si="17"/>
        <v>1.1649664358296934E-2</v>
      </c>
      <c r="F176" s="240">
        <f t="shared" si="17"/>
        <v>1.1649664358296933E-2</v>
      </c>
      <c r="G176" s="240">
        <f t="shared" si="17"/>
        <v>1.1649664358296938E-2</v>
      </c>
      <c r="H176" s="240">
        <f t="shared" si="17"/>
        <v>1.1649664358296933E-2</v>
      </c>
      <c r="I176" s="240">
        <f t="shared" si="17"/>
        <v>1.1649664358296931E-2</v>
      </c>
      <c r="J176" s="240">
        <f t="shared" si="17"/>
        <v>1.1649664358296936E-2</v>
      </c>
      <c r="K176" s="240">
        <f t="shared" si="17"/>
        <v>1.1649664358296931E-2</v>
      </c>
      <c r="L176" s="240">
        <f t="shared" si="17"/>
        <v>1.1649664358296933E-2</v>
      </c>
      <c r="M176" s="240">
        <f t="shared" si="17"/>
        <v>1.1649664358296934E-2</v>
      </c>
      <c r="N176" s="240">
        <f t="shared" si="17"/>
        <v>1.1649664358296943E-2</v>
      </c>
      <c r="O176" s="240">
        <f t="shared" si="17"/>
        <v>1.1649664358296933E-2</v>
      </c>
      <c r="P176" s="240">
        <f t="shared" si="17"/>
        <v>1.1649664358296938E-2</v>
      </c>
      <c r="Q176" s="240">
        <f t="shared" si="17"/>
        <v>1.1649664358296934E-2</v>
      </c>
    </row>
    <row r="177" spans="1:17" x14ac:dyDescent="0.25">
      <c r="A177" s="76" t="s">
        <v>82</v>
      </c>
      <c r="B177" s="239">
        <f t="shared" ref="B177:Q177" si="18">IF(B$62=0,0,B$62/B$60)</f>
        <v>6.6173550309974571E-2</v>
      </c>
      <c r="C177" s="239">
        <f t="shared" si="18"/>
        <v>6.6173550309974558E-2</v>
      </c>
      <c r="D177" s="239">
        <f t="shared" si="18"/>
        <v>6.6173550309974571E-2</v>
      </c>
      <c r="E177" s="239">
        <f t="shared" si="18"/>
        <v>6.6173550309974571E-2</v>
      </c>
      <c r="F177" s="239">
        <f t="shared" si="18"/>
        <v>6.6173550309974571E-2</v>
      </c>
      <c r="G177" s="239">
        <f t="shared" si="18"/>
        <v>6.6173550309974599E-2</v>
      </c>
      <c r="H177" s="239">
        <f t="shared" si="18"/>
        <v>6.6173550309974585E-2</v>
      </c>
      <c r="I177" s="239">
        <f t="shared" si="18"/>
        <v>6.6173550309974571E-2</v>
      </c>
      <c r="J177" s="239">
        <f t="shared" si="18"/>
        <v>6.6173550309974585E-2</v>
      </c>
      <c r="K177" s="239">
        <f t="shared" si="18"/>
        <v>6.6173550309974558E-2</v>
      </c>
      <c r="L177" s="239">
        <f t="shared" si="18"/>
        <v>6.6173550309974571E-2</v>
      </c>
      <c r="M177" s="239">
        <f t="shared" si="18"/>
        <v>6.6173550309974585E-2</v>
      </c>
      <c r="N177" s="239">
        <f t="shared" si="18"/>
        <v>6.6173550309974641E-2</v>
      </c>
      <c r="O177" s="239">
        <f t="shared" si="18"/>
        <v>6.6173550309974571E-2</v>
      </c>
      <c r="P177" s="239">
        <f t="shared" si="18"/>
        <v>6.6173550309974613E-2</v>
      </c>
      <c r="Q177" s="239">
        <f t="shared" si="18"/>
        <v>6.6173550309974585E-2</v>
      </c>
    </row>
    <row r="178" spans="1:17" x14ac:dyDescent="0.25">
      <c r="A178" s="76" t="s">
        <v>81</v>
      </c>
      <c r="B178" s="239">
        <f t="shared" ref="B178:Q178" si="19">IF(B$63=0,0,B$63/B$60)</f>
        <v>1.397699854910524E-2</v>
      </c>
      <c r="C178" s="239">
        <f t="shared" si="19"/>
        <v>1.397699854910524E-2</v>
      </c>
      <c r="D178" s="239">
        <f t="shared" si="19"/>
        <v>1.397699854910524E-2</v>
      </c>
      <c r="E178" s="239">
        <f t="shared" si="19"/>
        <v>1.3976998549105241E-2</v>
      </c>
      <c r="F178" s="239">
        <f t="shared" si="19"/>
        <v>1.3976998549105241E-2</v>
      </c>
      <c r="G178" s="239">
        <f t="shared" si="19"/>
        <v>1.3976998549105248E-2</v>
      </c>
      <c r="H178" s="239">
        <f t="shared" si="19"/>
        <v>1.3976998549105245E-2</v>
      </c>
      <c r="I178" s="239">
        <f t="shared" si="19"/>
        <v>1.397699854910524E-2</v>
      </c>
      <c r="J178" s="239">
        <f t="shared" si="19"/>
        <v>1.3976998549105247E-2</v>
      </c>
      <c r="K178" s="239">
        <f t="shared" si="19"/>
        <v>1.3976998549105238E-2</v>
      </c>
      <c r="L178" s="239">
        <f t="shared" si="19"/>
        <v>1.3976998549105241E-2</v>
      </c>
      <c r="M178" s="239">
        <f t="shared" si="19"/>
        <v>1.3976998549105245E-2</v>
      </c>
      <c r="N178" s="239">
        <f t="shared" si="19"/>
        <v>1.3976998549105253E-2</v>
      </c>
      <c r="O178" s="239">
        <f t="shared" si="19"/>
        <v>1.3976998549105243E-2</v>
      </c>
      <c r="P178" s="239">
        <f t="shared" si="19"/>
        <v>1.3976998549105248E-2</v>
      </c>
      <c r="Q178" s="239">
        <f t="shared" si="19"/>
        <v>1.3976998549105245E-2</v>
      </c>
    </row>
    <row r="179" spans="1:17" x14ac:dyDescent="0.25">
      <c r="A179" s="76" t="s">
        <v>80</v>
      </c>
      <c r="B179" s="239">
        <f t="shared" ref="B179:Q179" si="20">IF(B$64=0,0,B$64/B$60)</f>
        <v>7.2418424107734705E-2</v>
      </c>
      <c r="C179" s="239">
        <f t="shared" si="20"/>
        <v>7.2418424107734691E-2</v>
      </c>
      <c r="D179" s="239">
        <f t="shared" si="20"/>
        <v>7.2418424107734705E-2</v>
      </c>
      <c r="E179" s="239">
        <f t="shared" si="20"/>
        <v>7.2418424107734705E-2</v>
      </c>
      <c r="F179" s="239">
        <f t="shared" si="20"/>
        <v>7.2418424107734705E-2</v>
      </c>
      <c r="G179" s="239">
        <f t="shared" si="20"/>
        <v>7.2418424107734733E-2</v>
      </c>
      <c r="H179" s="239">
        <f t="shared" si="20"/>
        <v>7.2418424107734719E-2</v>
      </c>
      <c r="I179" s="239">
        <f t="shared" si="20"/>
        <v>7.2418424107734691E-2</v>
      </c>
      <c r="J179" s="239">
        <f t="shared" si="20"/>
        <v>7.2418424107734733E-2</v>
      </c>
      <c r="K179" s="239">
        <f t="shared" si="20"/>
        <v>7.2418424107734691E-2</v>
      </c>
      <c r="L179" s="239">
        <f t="shared" si="20"/>
        <v>7.2418424107734705E-2</v>
      </c>
      <c r="M179" s="239">
        <f t="shared" si="20"/>
        <v>7.2418424107734719E-2</v>
      </c>
      <c r="N179" s="239">
        <f t="shared" si="20"/>
        <v>7.2418424107734775E-2</v>
      </c>
      <c r="O179" s="239">
        <f t="shared" si="20"/>
        <v>7.2418424107734705E-2</v>
      </c>
      <c r="P179" s="239">
        <f t="shared" si="20"/>
        <v>7.2418424107734733E-2</v>
      </c>
      <c r="Q179" s="239">
        <f t="shared" si="20"/>
        <v>7.2418424107734719E-2</v>
      </c>
    </row>
    <row r="180" spans="1:17" x14ac:dyDescent="0.25">
      <c r="A180" s="129" t="s">
        <v>79</v>
      </c>
      <c r="B180" s="238">
        <f t="shared" ref="B180:Q180" si="21">IF(B$65=0,0,B$65/B$60)</f>
        <v>3.2619060203231409E-2</v>
      </c>
      <c r="C180" s="238">
        <f t="shared" si="21"/>
        <v>3.2619060203231402E-2</v>
      </c>
      <c r="D180" s="238">
        <f t="shared" si="21"/>
        <v>3.2619060203231409E-2</v>
      </c>
      <c r="E180" s="238">
        <f t="shared" si="21"/>
        <v>3.2619060203231409E-2</v>
      </c>
      <c r="F180" s="238">
        <f t="shared" si="21"/>
        <v>3.2619060203231402E-2</v>
      </c>
      <c r="G180" s="238">
        <f t="shared" si="21"/>
        <v>3.2619060203231416E-2</v>
      </c>
      <c r="H180" s="238">
        <f t="shared" si="21"/>
        <v>3.2619060203231416E-2</v>
      </c>
      <c r="I180" s="238">
        <f t="shared" si="21"/>
        <v>3.2619060203231409E-2</v>
      </c>
      <c r="J180" s="238">
        <f t="shared" si="21"/>
        <v>3.2619060203231416E-2</v>
      </c>
      <c r="K180" s="238">
        <f t="shared" si="21"/>
        <v>3.2619060203231402E-2</v>
      </c>
      <c r="L180" s="238">
        <f t="shared" si="21"/>
        <v>3.2619060203231409E-2</v>
      </c>
      <c r="M180" s="238">
        <f t="shared" si="21"/>
        <v>3.2619060203231416E-2</v>
      </c>
      <c r="N180" s="238">
        <f t="shared" si="21"/>
        <v>3.2619060203231444E-2</v>
      </c>
      <c r="O180" s="238">
        <f t="shared" si="21"/>
        <v>3.2619060203231416E-2</v>
      </c>
      <c r="P180" s="238">
        <f t="shared" si="21"/>
        <v>3.2619060203231416E-2</v>
      </c>
      <c r="Q180" s="238">
        <f t="shared" si="21"/>
        <v>3.2619060203231416E-2</v>
      </c>
    </row>
    <row r="181" spans="1:17" x14ac:dyDescent="0.25">
      <c r="A181" s="127" t="s">
        <v>183</v>
      </c>
      <c r="B181" s="237">
        <f t="shared" ref="B181:Q181" si="22">IF(B$70=0,0,B$70/B$60)</f>
        <v>4.7816734120107673E-2</v>
      </c>
      <c r="C181" s="237">
        <f t="shared" si="22"/>
        <v>4.781673412010766E-2</v>
      </c>
      <c r="D181" s="237">
        <f t="shared" si="22"/>
        <v>4.7816734120107673E-2</v>
      </c>
      <c r="E181" s="237">
        <f t="shared" si="22"/>
        <v>4.7816734120107673E-2</v>
      </c>
      <c r="F181" s="237">
        <f t="shared" si="22"/>
        <v>4.7816734120107673E-2</v>
      </c>
      <c r="G181" s="237">
        <f t="shared" si="22"/>
        <v>4.7816734120107694E-2</v>
      </c>
      <c r="H181" s="237">
        <f t="shared" si="22"/>
        <v>4.7816734120107687E-2</v>
      </c>
      <c r="I181" s="237">
        <f t="shared" si="22"/>
        <v>4.7816734120107666E-2</v>
      </c>
      <c r="J181" s="237">
        <f t="shared" si="22"/>
        <v>4.7816734120107673E-2</v>
      </c>
      <c r="K181" s="237">
        <f t="shared" si="22"/>
        <v>4.781673412010766E-2</v>
      </c>
      <c r="L181" s="237">
        <f t="shared" si="22"/>
        <v>4.7816734120107666E-2</v>
      </c>
      <c r="M181" s="237">
        <f t="shared" si="22"/>
        <v>4.7816734120107673E-2</v>
      </c>
      <c r="N181" s="237">
        <f t="shared" si="22"/>
        <v>4.7816734120107722E-2</v>
      </c>
      <c r="O181" s="237">
        <f t="shared" si="22"/>
        <v>4.7816734120107673E-2</v>
      </c>
      <c r="P181" s="237">
        <f t="shared" si="22"/>
        <v>4.7816734120107701E-2</v>
      </c>
      <c r="Q181" s="237">
        <f t="shared" si="22"/>
        <v>4.781673412010768E-2</v>
      </c>
    </row>
    <row r="182" spans="1:17" x14ac:dyDescent="0.25">
      <c r="A182" s="142" t="s">
        <v>192</v>
      </c>
      <c r="B182" s="235">
        <f t="shared" ref="B182:Q182" si="23">IF(B$71=0,0,B$71/B$60)</f>
        <v>4.3035060708096901E-2</v>
      </c>
      <c r="C182" s="235">
        <f t="shared" si="23"/>
        <v>4.3035060708096887E-2</v>
      </c>
      <c r="D182" s="235">
        <f t="shared" si="23"/>
        <v>4.3035060708096901E-2</v>
      </c>
      <c r="E182" s="235">
        <f t="shared" si="23"/>
        <v>4.3035060708096901E-2</v>
      </c>
      <c r="F182" s="235">
        <f t="shared" si="23"/>
        <v>4.3035060708096901E-2</v>
      </c>
      <c r="G182" s="235">
        <f t="shared" si="23"/>
        <v>4.3035060708096921E-2</v>
      </c>
      <c r="H182" s="235">
        <f t="shared" si="23"/>
        <v>4.3035060708096914E-2</v>
      </c>
      <c r="I182" s="235">
        <f t="shared" si="23"/>
        <v>4.3035060708096894E-2</v>
      </c>
      <c r="J182" s="235">
        <f t="shared" si="23"/>
        <v>4.3035060708096907E-2</v>
      </c>
      <c r="K182" s="235">
        <f t="shared" si="23"/>
        <v>4.3035060708096887E-2</v>
      </c>
      <c r="L182" s="235">
        <f t="shared" si="23"/>
        <v>4.3035060708096894E-2</v>
      </c>
      <c r="M182" s="235">
        <f t="shared" si="23"/>
        <v>4.3035060708096901E-2</v>
      </c>
      <c r="N182" s="235">
        <f t="shared" si="23"/>
        <v>4.3035060708096942E-2</v>
      </c>
      <c r="O182" s="235">
        <f t="shared" si="23"/>
        <v>4.3035060708096901E-2</v>
      </c>
      <c r="P182" s="235">
        <f t="shared" si="23"/>
        <v>4.3035060708096914E-2</v>
      </c>
      <c r="Q182" s="235">
        <f t="shared" si="23"/>
        <v>4.3035060708096907E-2</v>
      </c>
    </row>
    <row r="183" spans="1:17" x14ac:dyDescent="0.25">
      <c r="A183" s="142" t="s">
        <v>191</v>
      </c>
      <c r="B183" s="235">
        <f t="shared" ref="B183:Q183" si="24">IF(B$82=0,0,B$82/B$60)</f>
        <v>4.7816734120107703E-3</v>
      </c>
      <c r="C183" s="235">
        <f t="shared" si="24"/>
        <v>4.7816734120107694E-3</v>
      </c>
      <c r="D183" s="235">
        <f t="shared" si="24"/>
        <v>4.7816734120107729E-3</v>
      </c>
      <c r="E183" s="235">
        <f t="shared" si="24"/>
        <v>4.7816734120107712E-3</v>
      </c>
      <c r="F183" s="235">
        <f t="shared" si="24"/>
        <v>4.781673412010772E-3</v>
      </c>
      <c r="G183" s="235">
        <f t="shared" si="24"/>
        <v>4.781673412010772E-3</v>
      </c>
      <c r="H183" s="235">
        <f t="shared" si="24"/>
        <v>4.7816734120107686E-3</v>
      </c>
      <c r="I183" s="235">
        <f t="shared" si="24"/>
        <v>4.7816734120107755E-3</v>
      </c>
      <c r="J183" s="235">
        <f t="shared" si="24"/>
        <v>4.7816734120107738E-3</v>
      </c>
      <c r="K183" s="235">
        <f t="shared" si="24"/>
        <v>4.7816734120107746E-3</v>
      </c>
      <c r="L183" s="235">
        <f t="shared" si="24"/>
        <v>4.7816734120107703E-3</v>
      </c>
      <c r="M183" s="235">
        <f t="shared" si="24"/>
        <v>4.7816734120107755E-3</v>
      </c>
      <c r="N183" s="235">
        <f t="shared" si="24"/>
        <v>4.7816734120107781E-3</v>
      </c>
      <c r="O183" s="235">
        <f t="shared" si="24"/>
        <v>4.7816734120107712E-3</v>
      </c>
      <c r="P183" s="235">
        <f t="shared" si="24"/>
        <v>4.781673412010779E-3</v>
      </c>
      <c r="Q183" s="235">
        <f t="shared" si="24"/>
        <v>4.7816734120107755E-3</v>
      </c>
    </row>
    <row r="184" spans="1:17" x14ac:dyDescent="0.25">
      <c r="A184" s="127" t="s">
        <v>181</v>
      </c>
      <c r="B184" s="237">
        <f t="shared" ref="B184:Q184" si="25">IF(B$83=0,0,B$83/B$60)</f>
        <v>0.53538859139905404</v>
      </c>
      <c r="C184" s="237">
        <f t="shared" si="25"/>
        <v>0.53538859139905404</v>
      </c>
      <c r="D184" s="237">
        <f t="shared" si="25"/>
        <v>0.53538859139905415</v>
      </c>
      <c r="E184" s="237">
        <f t="shared" si="25"/>
        <v>0.53538859139905426</v>
      </c>
      <c r="F184" s="237">
        <f t="shared" si="25"/>
        <v>0.53538859139905415</v>
      </c>
      <c r="G184" s="237">
        <f t="shared" si="25"/>
        <v>0.53538859139905393</v>
      </c>
      <c r="H184" s="237">
        <f t="shared" si="25"/>
        <v>0.53538859139905426</v>
      </c>
      <c r="I184" s="237">
        <f t="shared" si="25"/>
        <v>0.53538859139905415</v>
      </c>
      <c r="J184" s="237">
        <f t="shared" si="25"/>
        <v>0.53538859139905426</v>
      </c>
      <c r="K184" s="237">
        <f t="shared" si="25"/>
        <v>0.53538859139905404</v>
      </c>
      <c r="L184" s="237">
        <f t="shared" si="25"/>
        <v>0.53538859139905415</v>
      </c>
      <c r="M184" s="237">
        <f t="shared" si="25"/>
        <v>0.53538859139905404</v>
      </c>
      <c r="N184" s="237">
        <f t="shared" si="25"/>
        <v>0.5353885913990537</v>
      </c>
      <c r="O184" s="237">
        <f t="shared" si="25"/>
        <v>0.53538859139905415</v>
      </c>
      <c r="P184" s="237">
        <f t="shared" si="25"/>
        <v>0.53538859139905404</v>
      </c>
      <c r="Q184" s="237">
        <f t="shared" si="25"/>
        <v>0.53538859139905404</v>
      </c>
    </row>
    <row r="185" spans="1:17" x14ac:dyDescent="0.25">
      <c r="A185" s="142" t="s">
        <v>190</v>
      </c>
      <c r="B185" s="235">
        <f t="shared" ref="B185:Q185" si="26">IF(B$84=0,0,B$84/B$60)</f>
        <v>0.52470805958660705</v>
      </c>
      <c r="C185" s="235">
        <f t="shared" si="26"/>
        <v>0.53185563030786887</v>
      </c>
      <c r="D185" s="235">
        <f t="shared" si="26"/>
        <v>0.53364234626024476</v>
      </c>
      <c r="E185" s="235">
        <f t="shared" si="26"/>
        <v>0.53322591217434301</v>
      </c>
      <c r="F185" s="235">
        <f t="shared" si="26"/>
        <v>0.53289752587938533</v>
      </c>
      <c r="G185" s="235">
        <f t="shared" si="26"/>
        <v>0.53017840672264416</v>
      </c>
      <c r="H185" s="235">
        <f t="shared" si="26"/>
        <v>0.52630936239255177</v>
      </c>
      <c r="I185" s="235">
        <f t="shared" si="26"/>
        <v>0.52423719976626404</v>
      </c>
      <c r="J185" s="235">
        <f t="shared" si="26"/>
        <v>0.51323698051491551</v>
      </c>
      <c r="K185" s="235">
        <f t="shared" si="26"/>
        <v>0.46391691332408574</v>
      </c>
      <c r="L185" s="235">
        <f t="shared" si="26"/>
        <v>0.45825819671605383</v>
      </c>
      <c r="M185" s="235">
        <f t="shared" si="26"/>
        <v>0.45353516293493007</v>
      </c>
      <c r="N185" s="235">
        <f t="shared" si="26"/>
        <v>0.46537174652008173</v>
      </c>
      <c r="O185" s="235">
        <f t="shared" si="26"/>
        <v>0.46884518355594273</v>
      </c>
      <c r="P185" s="235">
        <f t="shared" si="26"/>
        <v>0.47795895081030099</v>
      </c>
      <c r="Q185" s="235">
        <f t="shared" si="26"/>
        <v>0.4488591556867445</v>
      </c>
    </row>
    <row r="186" spans="1:17" x14ac:dyDescent="0.25">
      <c r="A186" s="142" t="s">
        <v>189</v>
      </c>
      <c r="B186" s="235">
        <f t="shared" ref="B186:Q186" si="27">IF(B$90=0,0,B$90/B$60)</f>
        <v>1.0680531812447089E-2</v>
      </c>
      <c r="C186" s="235">
        <f t="shared" si="27"/>
        <v>3.5329610911851868E-3</v>
      </c>
      <c r="D186" s="235">
        <f t="shared" si="27"/>
        <v>1.7462451388093564E-3</v>
      </c>
      <c r="E186" s="235">
        <f t="shared" si="27"/>
        <v>2.1626792247112277E-3</v>
      </c>
      <c r="F186" s="235">
        <f t="shared" si="27"/>
        <v>2.4910655196687605E-3</v>
      </c>
      <c r="G186" s="235">
        <f t="shared" si="27"/>
        <v>5.2101846764098627E-3</v>
      </c>
      <c r="H186" s="235">
        <f t="shared" si="27"/>
        <v>9.0792290065024352E-3</v>
      </c>
      <c r="I186" s="235">
        <f t="shared" si="27"/>
        <v>1.1151391632790086E-2</v>
      </c>
      <c r="J186" s="235">
        <f t="shared" si="27"/>
        <v>2.2151610884138775E-2</v>
      </c>
      <c r="K186" s="235">
        <f t="shared" si="27"/>
        <v>7.1471678074968292E-2</v>
      </c>
      <c r="L186" s="235">
        <f t="shared" si="27"/>
        <v>7.7130394683000314E-2</v>
      </c>
      <c r="M186" s="235">
        <f t="shared" si="27"/>
        <v>8.1853428464124064E-2</v>
      </c>
      <c r="N186" s="235">
        <f t="shared" si="27"/>
        <v>7.0016844878971959E-2</v>
      </c>
      <c r="O186" s="235">
        <f t="shared" si="27"/>
        <v>6.6543407843111413E-2</v>
      </c>
      <c r="P186" s="235">
        <f t="shared" si="27"/>
        <v>5.7429640588753043E-2</v>
      </c>
      <c r="Q186" s="235">
        <f t="shared" si="27"/>
        <v>8.6529435712309477E-2</v>
      </c>
    </row>
    <row r="187" spans="1:17" x14ac:dyDescent="0.25">
      <c r="A187" s="127" t="s">
        <v>180</v>
      </c>
      <c r="B187" s="236">
        <f t="shared" ref="B187:Q187" si="28">IF(B$91=0,0,B$91/B$60)</f>
        <v>9.5633468240215361E-2</v>
      </c>
      <c r="C187" s="236">
        <f t="shared" si="28"/>
        <v>9.5633468240215333E-2</v>
      </c>
      <c r="D187" s="236">
        <f t="shared" si="28"/>
        <v>9.5633468240215347E-2</v>
      </c>
      <c r="E187" s="236">
        <f t="shared" si="28"/>
        <v>9.5633468240215347E-2</v>
      </c>
      <c r="F187" s="236">
        <f t="shared" si="28"/>
        <v>9.5633468240215347E-2</v>
      </c>
      <c r="G187" s="236">
        <f t="shared" si="28"/>
        <v>9.5633468240215389E-2</v>
      </c>
      <c r="H187" s="236">
        <f t="shared" si="28"/>
        <v>9.5633468240215361E-2</v>
      </c>
      <c r="I187" s="236">
        <f t="shared" si="28"/>
        <v>9.5633468240215319E-2</v>
      </c>
      <c r="J187" s="236">
        <f t="shared" si="28"/>
        <v>9.5633468240215347E-2</v>
      </c>
      <c r="K187" s="236">
        <f t="shared" si="28"/>
        <v>9.5633468240215333E-2</v>
      </c>
      <c r="L187" s="236">
        <f t="shared" si="28"/>
        <v>9.5633468240215333E-2</v>
      </c>
      <c r="M187" s="236">
        <f t="shared" si="28"/>
        <v>9.5633468240215375E-2</v>
      </c>
      <c r="N187" s="236">
        <f t="shared" si="28"/>
        <v>9.5633468240215444E-2</v>
      </c>
      <c r="O187" s="236">
        <f t="shared" si="28"/>
        <v>9.5633468240215333E-2</v>
      </c>
      <c r="P187" s="236">
        <f t="shared" si="28"/>
        <v>9.5633468240215402E-2</v>
      </c>
      <c r="Q187" s="236">
        <f t="shared" si="28"/>
        <v>9.5633468240215375E-2</v>
      </c>
    </row>
    <row r="188" spans="1:17" x14ac:dyDescent="0.25">
      <c r="A188" s="142" t="s">
        <v>188</v>
      </c>
      <c r="B188" s="235">
        <f t="shared" ref="B188:Q188" si="29">IF(B$92=0,0,B$92/B$60)</f>
        <v>5.810991205631557E-2</v>
      </c>
      <c r="C188" s="235">
        <f t="shared" si="29"/>
        <v>5.8901485005196992E-2</v>
      </c>
      <c r="D188" s="235">
        <f t="shared" si="29"/>
        <v>5.9099358670305129E-2</v>
      </c>
      <c r="E188" s="235">
        <f t="shared" si="29"/>
        <v>5.9053239790164275E-2</v>
      </c>
      <c r="F188" s="235">
        <f t="shared" si="29"/>
        <v>5.9016871950235313E-2</v>
      </c>
      <c r="G188" s="235">
        <f t="shared" si="29"/>
        <v>5.8715737305584846E-2</v>
      </c>
      <c r="H188" s="235">
        <f t="shared" si="29"/>
        <v>5.8287251747461702E-2</v>
      </c>
      <c r="I188" s="235">
        <f t="shared" si="29"/>
        <v>5.8057765682248914E-2</v>
      </c>
      <c r="J188" s="235">
        <f t="shared" si="29"/>
        <v>5.6839522963050608E-2</v>
      </c>
      <c r="K188" s="235">
        <f t="shared" si="29"/>
        <v>5.1377467035553223E-2</v>
      </c>
      <c r="L188" s="235">
        <f t="shared" si="29"/>
        <v>5.0750780407748372E-2</v>
      </c>
      <c r="M188" s="235">
        <f t="shared" si="29"/>
        <v>5.0227717968272356E-2</v>
      </c>
      <c r="N188" s="235">
        <f t="shared" si="29"/>
        <v>5.1538585637662344E-2</v>
      </c>
      <c r="O188" s="235">
        <f t="shared" si="29"/>
        <v>5.1923258823063756E-2</v>
      </c>
      <c r="P188" s="235">
        <f t="shared" si="29"/>
        <v>5.2932582396385194E-2</v>
      </c>
      <c r="Q188" s="235">
        <f t="shared" si="29"/>
        <v>4.9709863582386181E-2</v>
      </c>
    </row>
    <row r="189" spans="1:17" x14ac:dyDescent="0.25">
      <c r="A189" s="142" t="s">
        <v>187</v>
      </c>
      <c r="B189" s="235">
        <f t="shared" ref="B189:Q189" si="30">IF(B$93=0,0,B$93/B$60)</f>
        <v>3.6340717931281838E-2</v>
      </c>
      <c r="C189" s="235">
        <f t="shared" si="30"/>
        <v>3.634071793128181E-2</v>
      </c>
      <c r="D189" s="235">
        <f t="shared" si="30"/>
        <v>3.6340717931281817E-2</v>
      </c>
      <c r="E189" s="235">
        <f t="shared" si="30"/>
        <v>3.6340717931281824E-2</v>
      </c>
      <c r="F189" s="235">
        <f t="shared" si="30"/>
        <v>3.6340717931281824E-2</v>
      </c>
      <c r="G189" s="235">
        <f t="shared" si="30"/>
        <v>3.6340717931281838E-2</v>
      </c>
      <c r="H189" s="235">
        <f t="shared" si="30"/>
        <v>3.6340717931281831E-2</v>
      </c>
      <c r="I189" s="235">
        <f t="shared" si="30"/>
        <v>3.6340717931281817E-2</v>
      </c>
      <c r="J189" s="235">
        <f t="shared" si="30"/>
        <v>3.6340717931281845E-2</v>
      </c>
      <c r="K189" s="235">
        <f t="shared" si="30"/>
        <v>3.6340717931281803E-2</v>
      </c>
      <c r="L189" s="235">
        <f t="shared" si="30"/>
        <v>3.6340717931281817E-2</v>
      </c>
      <c r="M189" s="235">
        <f t="shared" si="30"/>
        <v>3.6340717931281831E-2</v>
      </c>
      <c r="N189" s="235">
        <f t="shared" si="30"/>
        <v>3.6340717931281859E-2</v>
      </c>
      <c r="O189" s="235">
        <f t="shared" si="30"/>
        <v>3.6340717931281817E-2</v>
      </c>
      <c r="P189" s="235">
        <f t="shared" si="30"/>
        <v>3.6340717931281838E-2</v>
      </c>
      <c r="Q189" s="235">
        <f t="shared" si="30"/>
        <v>3.6340717931281831E-2</v>
      </c>
    </row>
    <row r="190" spans="1:17" x14ac:dyDescent="0.25">
      <c r="A190" s="142" t="s">
        <v>186</v>
      </c>
      <c r="B190" s="235">
        <f t="shared" ref="B190:Q190" si="31">IF(B$104=0,0,B$104/B$60)</f>
        <v>1.1828382526179564E-3</v>
      </c>
      <c r="C190" s="235">
        <f t="shared" si="31"/>
        <v>3.9126530373652103E-4</v>
      </c>
      <c r="D190" s="235">
        <f t="shared" si="31"/>
        <v>1.9339163862839906E-4</v>
      </c>
      <c r="E190" s="235">
        <f t="shared" si="31"/>
        <v>2.3951051876923898E-4</v>
      </c>
      <c r="F190" s="235">
        <f t="shared" si="31"/>
        <v>2.7587835869820039E-4</v>
      </c>
      <c r="G190" s="235">
        <f t="shared" si="31"/>
        <v>5.7701300334870957E-4</v>
      </c>
      <c r="H190" s="235">
        <f t="shared" si="31"/>
        <v>1.0054985614718227E-3</v>
      </c>
      <c r="I190" s="235">
        <f t="shared" si="31"/>
        <v>1.234984626684597E-3</v>
      </c>
      <c r="J190" s="235">
        <f t="shared" si="31"/>
        <v>2.4532273458829179E-3</v>
      </c>
      <c r="K190" s="235">
        <f t="shared" si="31"/>
        <v>7.9152832733803032E-3</v>
      </c>
      <c r="L190" s="235">
        <f t="shared" si="31"/>
        <v>8.5419699011851421E-3</v>
      </c>
      <c r="M190" s="235">
        <f t="shared" si="31"/>
        <v>9.0650323406611805E-3</v>
      </c>
      <c r="N190" s="235">
        <f t="shared" si="31"/>
        <v>7.7541646712712331E-3</v>
      </c>
      <c r="O190" s="235">
        <f t="shared" si="31"/>
        <v>7.3694914858697617E-3</v>
      </c>
      <c r="P190" s="235">
        <f t="shared" si="31"/>
        <v>6.3601679125483606E-3</v>
      </c>
      <c r="Q190" s="235">
        <f t="shared" si="31"/>
        <v>9.5828867265473558E-3</v>
      </c>
    </row>
    <row r="191" spans="1:17" x14ac:dyDescent="0.25">
      <c r="A191" s="72" t="s">
        <v>179</v>
      </c>
      <c r="B191" s="234">
        <f t="shared" ref="B191:Q191" si="32">IF(B$105=0,0,B$105/B$60)</f>
        <v>0.12432350871227997</v>
      </c>
      <c r="C191" s="234">
        <f t="shared" si="32"/>
        <v>0.12432350871227994</v>
      </c>
      <c r="D191" s="234">
        <f t="shared" si="32"/>
        <v>0.12432350871227997</v>
      </c>
      <c r="E191" s="234">
        <f t="shared" si="32"/>
        <v>0.12432350871227996</v>
      </c>
      <c r="F191" s="234">
        <f t="shared" si="32"/>
        <v>0.12432350871227996</v>
      </c>
      <c r="G191" s="234">
        <f t="shared" si="32"/>
        <v>0.12432350871228001</v>
      </c>
      <c r="H191" s="234">
        <f t="shared" si="32"/>
        <v>0.12432350871227997</v>
      </c>
      <c r="I191" s="234">
        <f t="shared" si="32"/>
        <v>0.12432350871227994</v>
      </c>
      <c r="J191" s="234">
        <f t="shared" si="32"/>
        <v>0.12432350871228</v>
      </c>
      <c r="K191" s="234">
        <f t="shared" si="32"/>
        <v>0.12432350871227994</v>
      </c>
      <c r="L191" s="234">
        <f t="shared" si="32"/>
        <v>0.12432350871227997</v>
      </c>
      <c r="M191" s="234">
        <f t="shared" si="32"/>
        <v>0.12432350871227998</v>
      </c>
      <c r="N191" s="234">
        <f t="shared" si="32"/>
        <v>0.12432350871228008</v>
      </c>
      <c r="O191" s="234">
        <f t="shared" si="32"/>
        <v>0.12432350871227996</v>
      </c>
      <c r="P191" s="234">
        <f t="shared" si="32"/>
        <v>0.12432350871228003</v>
      </c>
      <c r="Q191" s="234">
        <f t="shared" si="32"/>
        <v>0.12432350871228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0.99999999999999989</v>
      </c>
      <c r="D194" s="77">
        <f t="shared" si="33"/>
        <v>1.0000000000000002</v>
      </c>
      <c r="E194" s="77">
        <f t="shared" si="33"/>
        <v>1</v>
      </c>
      <c r="F194" s="77">
        <f t="shared" si="33"/>
        <v>0.99999999999999978</v>
      </c>
      <c r="G194" s="77">
        <f t="shared" si="33"/>
        <v>1</v>
      </c>
      <c r="H194" s="77">
        <f t="shared" si="33"/>
        <v>1.0000000000000002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1</v>
      </c>
      <c r="M194" s="77">
        <f t="shared" si="33"/>
        <v>1.0000000000000002</v>
      </c>
      <c r="N194" s="77">
        <f t="shared" si="33"/>
        <v>0.99999999999999978</v>
      </c>
      <c r="O194" s="77">
        <f t="shared" si="33"/>
        <v>1</v>
      </c>
      <c r="P194" s="77">
        <f t="shared" si="33"/>
        <v>1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1.1250435264075853E-2</v>
      </c>
      <c r="C195" s="240">
        <f t="shared" si="34"/>
        <v>1.1250435264075853E-2</v>
      </c>
      <c r="D195" s="240">
        <f t="shared" si="34"/>
        <v>1.1250435264075856E-2</v>
      </c>
      <c r="E195" s="240">
        <f t="shared" si="34"/>
        <v>1.1250435264075851E-2</v>
      </c>
      <c r="F195" s="240">
        <f t="shared" si="34"/>
        <v>1.1250435264075851E-2</v>
      </c>
      <c r="G195" s="240">
        <f t="shared" si="34"/>
        <v>1.1250435264075856E-2</v>
      </c>
      <c r="H195" s="240">
        <f t="shared" si="34"/>
        <v>1.1250435264075855E-2</v>
      </c>
      <c r="I195" s="240">
        <f t="shared" si="34"/>
        <v>1.1250435264075853E-2</v>
      </c>
      <c r="J195" s="240">
        <f t="shared" si="34"/>
        <v>1.1250435264075853E-2</v>
      </c>
      <c r="K195" s="240">
        <f t="shared" si="34"/>
        <v>1.1250435264075855E-2</v>
      </c>
      <c r="L195" s="240">
        <f t="shared" si="34"/>
        <v>1.1250435264075851E-2</v>
      </c>
      <c r="M195" s="240">
        <f t="shared" si="34"/>
        <v>1.1250435264075856E-2</v>
      </c>
      <c r="N195" s="240">
        <f t="shared" si="34"/>
        <v>1.1250435264075855E-2</v>
      </c>
      <c r="O195" s="240">
        <f t="shared" si="34"/>
        <v>1.1250435264075853E-2</v>
      </c>
      <c r="P195" s="240">
        <f t="shared" si="34"/>
        <v>1.1250435264075855E-2</v>
      </c>
      <c r="Q195" s="240">
        <f t="shared" si="34"/>
        <v>1.1250435264075855E-2</v>
      </c>
    </row>
    <row r="196" spans="1:17" x14ac:dyDescent="0.25">
      <c r="A196" s="76" t="s">
        <v>82</v>
      </c>
      <c r="B196" s="239">
        <f t="shared" ref="B196:Q196" si="35">IF(B$110=0,0,B$110/B$108)</f>
        <v>7.5186143703934477E-2</v>
      </c>
      <c r="C196" s="239">
        <f t="shared" si="35"/>
        <v>7.5186143703934477E-2</v>
      </c>
      <c r="D196" s="239">
        <f t="shared" si="35"/>
        <v>7.5186143703934491E-2</v>
      </c>
      <c r="E196" s="239">
        <f t="shared" si="35"/>
        <v>7.5186143703934477E-2</v>
      </c>
      <c r="F196" s="239">
        <f t="shared" si="35"/>
        <v>7.5186143703934477E-2</v>
      </c>
      <c r="G196" s="239">
        <f t="shared" si="35"/>
        <v>7.5186143703934505E-2</v>
      </c>
      <c r="H196" s="239">
        <f t="shared" si="35"/>
        <v>7.5186143703934491E-2</v>
      </c>
      <c r="I196" s="239">
        <f t="shared" si="35"/>
        <v>7.5186143703934477E-2</v>
      </c>
      <c r="J196" s="239">
        <f t="shared" si="35"/>
        <v>7.5186143703934477E-2</v>
      </c>
      <c r="K196" s="239">
        <f t="shared" si="35"/>
        <v>7.5186143703934491E-2</v>
      </c>
      <c r="L196" s="239">
        <f t="shared" si="35"/>
        <v>7.5186143703934463E-2</v>
      </c>
      <c r="M196" s="239">
        <f t="shared" si="35"/>
        <v>7.5186143703934491E-2</v>
      </c>
      <c r="N196" s="239">
        <f t="shared" si="35"/>
        <v>7.5186143703934491E-2</v>
      </c>
      <c r="O196" s="239">
        <f t="shared" si="35"/>
        <v>7.5186143703934477E-2</v>
      </c>
      <c r="P196" s="239">
        <f t="shared" si="35"/>
        <v>7.5186143703934491E-2</v>
      </c>
      <c r="Q196" s="239">
        <f t="shared" si="35"/>
        <v>7.5186143703934491E-2</v>
      </c>
    </row>
    <row r="197" spans="1:17" x14ac:dyDescent="0.25">
      <c r="A197" s="76" t="s">
        <v>81</v>
      </c>
      <c r="B197" s="239">
        <f t="shared" ref="B197:Q197" si="36">IF(B$111=0,0,B$111/B$108)</f>
        <v>1.3130928674978662E-2</v>
      </c>
      <c r="C197" s="239">
        <f t="shared" si="36"/>
        <v>1.3130928674978662E-2</v>
      </c>
      <c r="D197" s="239">
        <f t="shared" si="36"/>
        <v>1.3130928674978665E-2</v>
      </c>
      <c r="E197" s="239">
        <f t="shared" si="36"/>
        <v>1.3130928674978662E-2</v>
      </c>
      <c r="F197" s="239">
        <f t="shared" si="36"/>
        <v>1.3130928674978662E-2</v>
      </c>
      <c r="G197" s="239">
        <f t="shared" si="36"/>
        <v>1.3130928674978665E-2</v>
      </c>
      <c r="H197" s="239">
        <f t="shared" si="36"/>
        <v>1.3130928674978665E-2</v>
      </c>
      <c r="I197" s="239">
        <f t="shared" si="36"/>
        <v>1.3130928674978662E-2</v>
      </c>
      <c r="J197" s="239">
        <f t="shared" si="36"/>
        <v>1.3130928674978662E-2</v>
      </c>
      <c r="K197" s="239">
        <f t="shared" si="36"/>
        <v>1.3130928674978663E-2</v>
      </c>
      <c r="L197" s="239">
        <f t="shared" si="36"/>
        <v>1.313092867497866E-2</v>
      </c>
      <c r="M197" s="239">
        <f t="shared" si="36"/>
        <v>1.3130928674978663E-2</v>
      </c>
      <c r="N197" s="239">
        <f t="shared" si="36"/>
        <v>1.3130928674978665E-2</v>
      </c>
      <c r="O197" s="239">
        <f t="shared" si="36"/>
        <v>1.3130928674978662E-2</v>
      </c>
      <c r="P197" s="239">
        <f t="shared" si="36"/>
        <v>1.3130928674978665E-2</v>
      </c>
      <c r="Q197" s="239">
        <f t="shared" si="36"/>
        <v>1.3130928674978663E-2</v>
      </c>
    </row>
    <row r="198" spans="1:17" x14ac:dyDescent="0.25">
      <c r="A198" s="76" t="s">
        <v>80</v>
      </c>
      <c r="B198" s="239">
        <f t="shared" ref="B198:Q198" si="37">IF(B$112=0,0,B$112/B$108)</f>
        <v>0.10687913500872059</v>
      </c>
      <c r="C198" s="239">
        <f t="shared" si="37"/>
        <v>0.10687913500872058</v>
      </c>
      <c r="D198" s="239">
        <f t="shared" si="37"/>
        <v>0.10687913500872061</v>
      </c>
      <c r="E198" s="239">
        <f t="shared" si="37"/>
        <v>0.10687913500872058</v>
      </c>
      <c r="F198" s="239">
        <f t="shared" si="37"/>
        <v>0.10687913500872057</v>
      </c>
      <c r="G198" s="239">
        <f t="shared" si="37"/>
        <v>0.10687913500872061</v>
      </c>
      <c r="H198" s="239">
        <f t="shared" si="37"/>
        <v>0.10687913500872061</v>
      </c>
      <c r="I198" s="239">
        <f t="shared" si="37"/>
        <v>0.10687913500872059</v>
      </c>
      <c r="J198" s="239">
        <f t="shared" si="37"/>
        <v>0.10687913500872058</v>
      </c>
      <c r="K198" s="239">
        <f t="shared" si="37"/>
        <v>0.10687913500872061</v>
      </c>
      <c r="L198" s="239">
        <f t="shared" si="37"/>
        <v>0.10687913500872055</v>
      </c>
      <c r="M198" s="239">
        <f t="shared" si="37"/>
        <v>0.10687913500872061</v>
      </c>
      <c r="N198" s="239">
        <f t="shared" si="37"/>
        <v>0.10687913500872061</v>
      </c>
      <c r="O198" s="239">
        <f t="shared" si="37"/>
        <v>0.10687913500872058</v>
      </c>
      <c r="P198" s="239">
        <f t="shared" si="37"/>
        <v>0.10687913500872059</v>
      </c>
      <c r="Q198" s="239">
        <f t="shared" si="37"/>
        <v>0.10687913500872061</v>
      </c>
    </row>
    <row r="199" spans="1:17" x14ac:dyDescent="0.25">
      <c r="A199" s="129" t="s">
        <v>79</v>
      </c>
      <c r="B199" s="238">
        <f t="shared" ref="B199:Q199" si="38">IF(B$113=0,0,B$113/B$108)</f>
        <v>3.1501218739412383E-2</v>
      </c>
      <c r="C199" s="238">
        <f t="shared" si="38"/>
        <v>3.1501218739412383E-2</v>
      </c>
      <c r="D199" s="238">
        <f t="shared" si="38"/>
        <v>3.150121873941239E-2</v>
      </c>
      <c r="E199" s="238">
        <f t="shared" si="38"/>
        <v>3.1501218739412383E-2</v>
      </c>
      <c r="F199" s="238">
        <f t="shared" si="38"/>
        <v>3.1501218739412383E-2</v>
      </c>
      <c r="G199" s="238">
        <f t="shared" si="38"/>
        <v>3.1501218739412397E-2</v>
      </c>
      <c r="H199" s="238">
        <f t="shared" si="38"/>
        <v>3.150121873941239E-2</v>
      </c>
      <c r="I199" s="238">
        <f t="shared" si="38"/>
        <v>3.1501218739412383E-2</v>
      </c>
      <c r="J199" s="238">
        <f t="shared" si="38"/>
        <v>3.1501218739412383E-2</v>
      </c>
      <c r="K199" s="238">
        <f t="shared" si="38"/>
        <v>3.150121873941239E-2</v>
      </c>
      <c r="L199" s="238">
        <f t="shared" si="38"/>
        <v>3.1501218739412376E-2</v>
      </c>
      <c r="M199" s="238">
        <f t="shared" si="38"/>
        <v>3.150121873941239E-2</v>
      </c>
      <c r="N199" s="238">
        <f t="shared" si="38"/>
        <v>3.150121873941239E-2</v>
      </c>
      <c r="O199" s="238">
        <f t="shared" si="38"/>
        <v>3.150121873941239E-2</v>
      </c>
      <c r="P199" s="238">
        <f t="shared" si="38"/>
        <v>3.150121873941239E-2</v>
      </c>
      <c r="Q199" s="238">
        <f t="shared" si="38"/>
        <v>3.150121873941239E-2</v>
      </c>
    </row>
    <row r="200" spans="1:17" x14ac:dyDescent="0.25">
      <c r="A200" s="127" t="s">
        <v>183</v>
      </c>
      <c r="B200" s="237">
        <f t="shared" ref="B200:Q200" si="39">IF(B$118=0,0,B$118/B$108)</f>
        <v>9.9789152061236258E-2</v>
      </c>
      <c r="C200" s="237">
        <f t="shared" si="39"/>
        <v>9.978915206123623E-2</v>
      </c>
      <c r="D200" s="237">
        <f t="shared" si="39"/>
        <v>9.9789152061236272E-2</v>
      </c>
      <c r="E200" s="237">
        <f t="shared" si="39"/>
        <v>9.9789152061236244E-2</v>
      </c>
      <c r="F200" s="237">
        <f t="shared" si="39"/>
        <v>9.9789152061236244E-2</v>
      </c>
      <c r="G200" s="237">
        <f t="shared" si="39"/>
        <v>9.9789152061236272E-2</v>
      </c>
      <c r="H200" s="237">
        <f t="shared" si="39"/>
        <v>9.9789152061236286E-2</v>
      </c>
      <c r="I200" s="237">
        <f t="shared" si="39"/>
        <v>9.9789152061236258E-2</v>
      </c>
      <c r="J200" s="237">
        <f t="shared" si="39"/>
        <v>9.9789152061236272E-2</v>
      </c>
      <c r="K200" s="237">
        <f t="shared" si="39"/>
        <v>9.9789152061236286E-2</v>
      </c>
      <c r="L200" s="237">
        <f t="shared" si="39"/>
        <v>9.9789152061236217E-2</v>
      </c>
      <c r="M200" s="237">
        <f t="shared" si="39"/>
        <v>9.9789152061236286E-2</v>
      </c>
      <c r="N200" s="237">
        <f t="shared" si="39"/>
        <v>9.9789152061236286E-2</v>
      </c>
      <c r="O200" s="237">
        <f t="shared" si="39"/>
        <v>9.9789152061236258E-2</v>
      </c>
      <c r="P200" s="237">
        <f t="shared" si="39"/>
        <v>9.9789152061236272E-2</v>
      </c>
      <c r="Q200" s="237">
        <f t="shared" si="39"/>
        <v>9.9789152061236286E-2</v>
      </c>
    </row>
    <row r="201" spans="1:17" x14ac:dyDescent="0.25">
      <c r="A201" s="142" t="s">
        <v>192</v>
      </c>
      <c r="B201" s="235">
        <f t="shared" ref="B201:Q201" si="40">IF(B$119=0,0,B$119/B$108)</f>
        <v>8.4820779252050824E-2</v>
      </c>
      <c r="C201" s="235">
        <f t="shared" si="40"/>
        <v>8.4820779252050796E-2</v>
      </c>
      <c r="D201" s="235">
        <f t="shared" si="40"/>
        <v>8.4820779252050837E-2</v>
      </c>
      <c r="E201" s="235">
        <f t="shared" si="40"/>
        <v>8.482077925205081E-2</v>
      </c>
      <c r="F201" s="235">
        <f t="shared" si="40"/>
        <v>8.482077925205081E-2</v>
      </c>
      <c r="G201" s="235">
        <f t="shared" si="40"/>
        <v>8.4820779252050837E-2</v>
      </c>
      <c r="H201" s="235">
        <f t="shared" si="40"/>
        <v>8.4820779252050837E-2</v>
      </c>
      <c r="I201" s="235">
        <f t="shared" si="40"/>
        <v>8.4820779252050824E-2</v>
      </c>
      <c r="J201" s="235">
        <f t="shared" si="40"/>
        <v>8.4820779252050837E-2</v>
      </c>
      <c r="K201" s="235">
        <f t="shared" si="40"/>
        <v>8.4820779252050824E-2</v>
      </c>
      <c r="L201" s="235">
        <f t="shared" si="40"/>
        <v>8.4820779252050796E-2</v>
      </c>
      <c r="M201" s="235">
        <f t="shared" si="40"/>
        <v>8.4820779252050837E-2</v>
      </c>
      <c r="N201" s="235">
        <f t="shared" si="40"/>
        <v>8.4820779252050851E-2</v>
      </c>
      <c r="O201" s="235">
        <f t="shared" si="40"/>
        <v>8.4820779252050824E-2</v>
      </c>
      <c r="P201" s="235">
        <f t="shared" si="40"/>
        <v>8.4820779252050837E-2</v>
      </c>
      <c r="Q201" s="235">
        <f t="shared" si="40"/>
        <v>8.4820779252050837E-2</v>
      </c>
    </row>
    <row r="202" spans="1:17" x14ac:dyDescent="0.25">
      <c r="A202" s="142" t="s">
        <v>191</v>
      </c>
      <c r="B202" s="235">
        <f t="shared" ref="B202:Q202" si="41">IF(B$130=0,0,B$130/B$108)</f>
        <v>1.4968372809185441E-2</v>
      </c>
      <c r="C202" s="235">
        <f t="shared" si="41"/>
        <v>1.4968372809185433E-2</v>
      </c>
      <c r="D202" s="235">
        <f t="shared" si="41"/>
        <v>1.4968372809185436E-2</v>
      </c>
      <c r="E202" s="235">
        <f t="shared" si="41"/>
        <v>1.4968372809185438E-2</v>
      </c>
      <c r="F202" s="235">
        <f t="shared" si="41"/>
        <v>1.4968372809185429E-2</v>
      </c>
      <c r="G202" s="235">
        <f t="shared" si="41"/>
        <v>1.4968372809185436E-2</v>
      </c>
      <c r="H202" s="235">
        <f t="shared" si="41"/>
        <v>1.4968372809185448E-2</v>
      </c>
      <c r="I202" s="235">
        <f t="shared" si="41"/>
        <v>1.496837280918544E-2</v>
      </c>
      <c r="J202" s="235">
        <f t="shared" si="41"/>
        <v>1.4968372809185422E-2</v>
      </c>
      <c r="K202" s="235">
        <f t="shared" si="41"/>
        <v>1.4968372809185443E-2</v>
      </c>
      <c r="L202" s="235">
        <f t="shared" si="41"/>
        <v>1.4968372809185424E-2</v>
      </c>
      <c r="M202" s="235">
        <f t="shared" si="41"/>
        <v>1.4968372809185445E-2</v>
      </c>
      <c r="N202" s="235">
        <f t="shared" si="41"/>
        <v>1.4968372809185436E-2</v>
      </c>
      <c r="O202" s="235">
        <f t="shared" si="41"/>
        <v>1.496837280918544E-2</v>
      </c>
      <c r="P202" s="235">
        <f t="shared" si="41"/>
        <v>1.4968372809185436E-2</v>
      </c>
      <c r="Q202" s="235">
        <f t="shared" si="41"/>
        <v>1.4968372809185443E-2</v>
      </c>
    </row>
    <row r="203" spans="1:17" x14ac:dyDescent="0.25">
      <c r="A203" s="127" t="s">
        <v>181</v>
      </c>
      <c r="B203" s="237">
        <f t="shared" ref="B203:Q203" si="42">IF(B$131=0,0,B$131/B$108)</f>
        <v>0.23191237946667267</v>
      </c>
      <c r="C203" s="237">
        <f t="shared" si="42"/>
        <v>0.23191237946667273</v>
      </c>
      <c r="D203" s="237">
        <f t="shared" si="42"/>
        <v>0.23191237946667281</v>
      </c>
      <c r="E203" s="237">
        <f t="shared" si="42"/>
        <v>0.23191237946667276</v>
      </c>
      <c r="F203" s="237">
        <f t="shared" si="42"/>
        <v>0.23191237946667273</v>
      </c>
      <c r="G203" s="237">
        <f t="shared" si="42"/>
        <v>0.23191237946667267</v>
      </c>
      <c r="H203" s="237">
        <f t="shared" si="42"/>
        <v>0.23191237946667279</v>
      </c>
      <c r="I203" s="237">
        <f t="shared" si="42"/>
        <v>0.23191237946667276</v>
      </c>
      <c r="J203" s="237">
        <f t="shared" si="42"/>
        <v>0.23191237946667276</v>
      </c>
      <c r="K203" s="237">
        <f t="shared" si="42"/>
        <v>0.23191237946667276</v>
      </c>
      <c r="L203" s="237">
        <f t="shared" si="42"/>
        <v>0.2319123794666727</v>
      </c>
      <c r="M203" s="237">
        <f t="shared" si="42"/>
        <v>0.23191237946667276</v>
      </c>
      <c r="N203" s="237">
        <f t="shared" si="42"/>
        <v>0.23191237946667237</v>
      </c>
      <c r="O203" s="237">
        <f t="shared" si="42"/>
        <v>0.23191237946667281</v>
      </c>
      <c r="P203" s="237">
        <f t="shared" si="42"/>
        <v>0.23191237946667262</v>
      </c>
      <c r="Q203" s="237">
        <f t="shared" si="42"/>
        <v>0.2319123794666727</v>
      </c>
    </row>
    <row r="204" spans="1:17" x14ac:dyDescent="0.25">
      <c r="A204" s="142" t="s">
        <v>190</v>
      </c>
      <c r="B204" s="235">
        <f t="shared" ref="B204:Q204" si="43">IF(B$132=0,0,B$132/B$108)</f>
        <v>0.22728593133836753</v>
      </c>
      <c r="C204" s="235">
        <f t="shared" si="43"/>
        <v>0.23038201922668541</v>
      </c>
      <c r="D204" s="235">
        <f t="shared" si="43"/>
        <v>0.23115596464614943</v>
      </c>
      <c r="E204" s="235">
        <f t="shared" si="43"/>
        <v>0.23097557936842023</v>
      </c>
      <c r="F204" s="235">
        <f t="shared" si="43"/>
        <v>0.23083333344037599</v>
      </c>
      <c r="G204" s="235">
        <f t="shared" si="43"/>
        <v>0.22965550222801223</v>
      </c>
      <c r="H204" s="235">
        <f t="shared" si="43"/>
        <v>0.22797956200203723</v>
      </c>
      <c r="I204" s="235">
        <f t="shared" si="43"/>
        <v>0.22708197065805941</v>
      </c>
      <c r="J204" s="235">
        <f t="shared" si="43"/>
        <v>0.22231704465437113</v>
      </c>
      <c r="K204" s="235">
        <f t="shared" si="43"/>
        <v>0.20095324587077668</v>
      </c>
      <c r="L204" s="235">
        <f t="shared" si="43"/>
        <v>0.19850207964426636</v>
      </c>
      <c r="M204" s="235">
        <f t="shared" si="43"/>
        <v>0.19645621983313441</v>
      </c>
      <c r="N204" s="235">
        <f t="shared" si="43"/>
        <v>0.20158343081238847</v>
      </c>
      <c r="O204" s="235">
        <f t="shared" si="43"/>
        <v>0.20308800722820136</v>
      </c>
      <c r="P204" s="235">
        <f t="shared" si="43"/>
        <v>0.20703578550330518</v>
      </c>
      <c r="Q204" s="235">
        <f t="shared" si="43"/>
        <v>0.19443073033867891</v>
      </c>
    </row>
    <row r="205" spans="1:17" x14ac:dyDescent="0.25">
      <c r="A205" s="142" t="s">
        <v>189</v>
      </c>
      <c r="B205" s="235">
        <f t="shared" ref="B205:Q205" si="44">IF(B$138=0,0,B$138/B$108)</f>
        <v>4.6264481283051773E-3</v>
      </c>
      <c r="C205" s="235">
        <f t="shared" si="44"/>
        <v>1.5303602399873194E-3</v>
      </c>
      <c r="D205" s="235">
        <f t="shared" si="44"/>
        <v>7.5641482052339398E-4</v>
      </c>
      <c r="E205" s="235">
        <f t="shared" si="44"/>
        <v>9.3680009825253437E-4</v>
      </c>
      <c r="F205" s="235">
        <f t="shared" si="44"/>
        <v>1.079046026296754E-3</v>
      </c>
      <c r="G205" s="235">
        <f t="shared" si="44"/>
        <v>2.2568772386604538E-3</v>
      </c>
      <c r="H205" s="235">
        <f t="shared" si="44"/>
        <v>3.9328174646355287E-3</v>
      </c>
      <c r="I205" s="235">
        <f t="shared" si="44"/>
        <v>4.8304088086133668E-3</v>
      </c>
      <c r="J205" s="235">
        <f t="shared" si="44"/>
        <v>9.5953348123016136E-3</v>
      </c>
      <c r="K205" s="235">
        <f t="shared" si="44"/>
        <v>3.0959133595896061E-2</v>
      </c>
      <c r="L205" s="235">
        <f t="shared" si="44"/>
        <v>3.3410299822406349E-2</v>
      </c>
      <c r="M205" s="235">
        <f t="shared" si="44"/>
        <v>3.5456159633538327E-2</v>
      </c>
      <c r="N205" s="235">
        <f t="shared" si="44"/>
        <v>3.0328948654283896E-2</v>
      </c>
      <c r="O205" s="235">
        <f t="shared" si="44"/>
        <v>2.8824372238471434E-2</v>
      </c>
      <c r="P205" s="235">
        <f t="shared" si="44"/>
        <v>2.4876593963367468E-2</v>
      </c>
      <c r="Q205" s="235">
        <f t="shared" si="44"/>
        <v>3.7481649127993788E-2</v>
      </c>
    </row>
    <row r="206" spans="1:17" x14ac:dyDescent="0.25">
      <c r="A206" s="127" t="s">
        <v>180</v>
      </c>
      <c r="B206" s="236">
        <f t="shared" ref="B206:Q206" si="45">IF(B$139=0,0,B$139/B$108)</f>
        <v>0.14345020236032305</v>
      </c>
      <c r="C206" s="236">
        <f t="shared" si="45"/>
        <v>0.14345020236032302</v>
      </c>
      <c r="D206" s="236">
        <f t="shared" si="45"/>
        <v>0.14345020236032302</v>
      </c>
      <c r="E206" s="236">
        <f t="shared" si="45"/>
        <v>0.14345020236032305</v>
      </c>
      <c r="F206" s="236">
        <f t="shared" si="45"/>
        <v>0.14345020236032296</v>
      </c>
      <c r="G206" s="236">
        <f t="shared" si="45"/>
        <v>0.14345020236032305</v>
      </c>
      <c r="H206" s="236">
        <f t="shared" si="45"/>
        <v>0.14345020236032308</v>
      </c>
      <c r="I206" s="236">
        <f t="shared" si="45"/>
        <v>0.14345020236032299</v>
      </c>
      <c r="J206" s="236">
        <f t="shared" si="45"/>
        <v>0.14345020236032302</v>
      </c>
      <c r="K206" s="236">
        <f t="shared" si="45"/>
        <v>0.14345020236032305</v>
      </c>
      <c r="L206" s="236">
        <f t="shared" si="45"/>
        <v>0.14345020236032296</v>
      </c>
      <c r="M206" s="236">
        <f t="shared" si="45"/>
        <v>0.14345020236032302</v>
      </c>
      <c r="N206" s="236">
        <f t="shared" si="45"/>
        <v>0.14345020236032305</v>
      </c>
      <c r="O206" s="236">
        <f t="shared" si="45"/>
        <v>0.14345020236032302</v>
      </c>
      <c r="P206" s="236">
        <f t="shared" si="45"/>
        <v>0.14345020236032308</v>
      </c>
      <c r="Q206" s="236">
        <f t="shared" si="45"/>
        <v>0.14345020236032305</v>
      </c>
    </row>
    <row r="207" spans="1:17" x14ac:dyDescent="0.25">
      <c r="A207" s="142" t="s">
        <v>188</v>
      </c>
      <c r="B207" s="235">
        <f t="shared" ref="B207:Q207" si="46">IF(B$140=0,0,B$140/B$108)</f>
        <v>9.2507230967070114E-2</v>
      </c>
      <c r="C207" s="235">
        <f t="shared" si="46"/>
        <v>9.3767364032466827E-2</v>
      </c>
      <c r="D207" s="235">
        <f t="shared" si="46"/>
        <v>9.4082366141276075E-2</v>
      </c>
      <c r="E207" s="235">
        <f t="shared" si="46"/>
        <v>9.4008947859503464E-2</v>
      </c>
      <c r="F207" s="235">
        <f t="shared" si="46"/>
        <v>9.3951052604648783E-2</v>
      </c>
      <c r="G207" s="235">
        <f t="shared" si="46"/>
        <v>9.3471665678406798E-2</v>
      </c>
      <c r="H207" s="235">
        <f t="shared" si="46"/>
        <v>9.2789544314104383E-2</v>
      </c>
      <c r="I207" s="235">
        <f t="shared" si="46"/>
        <v>9.2424217303838194E-2</v>
      </c>
      <c r="J207" s="235">
        <f t="shared" si="46"/>
        <v>9.0484853491178949E-2</v>
      </c>
      <c r="K207" s="235">
        <f t="shared" si="46"/>
        <v>8.1789612845308113E-2</v>
      </c>
      <c r="L207" s="235">
        <f t="shared" si="46"/>
        <v>8.0791968165238121E-2</v>
      </c>
      <c r="M207" s="235">
        <f t="shared" si="46"/>
        <v>7.995928650755614E-2</v>
      </c>
      <c r="N207" s="235">
        <f t="shared" si="46"/>
        <v>8.2046103265117257E-2</v>
      </c>
      <c r="O207" s="235">
        <f t="shared" si="46"/>
        <v>8.2658478158651488E-2</v>
      </c>
      <c r="P207" s="235">
        <f t="shared" si="46"/>
        <v>8.4265256169729297E-2</v>
      </c>
      <c r="Q207" s="235">
        <f t="shared" si="46"/>
        <v>7.9134895735185729E-2</v>
      </c>
    </row>
    <row r="208" spans="1:17" x14ac:dyDescent="0.25">
      <c r="A208" s="142" t="s">
        <v>187</v>
      </c>
      <c r="B208" s="235">
        <f t="shared" ref="B208:Q208" si="47">IF(B$141=0,0,B$141/B$108)</f>
        <v>4.9059969207230478E-2</v>
      </c>
      <c r="C208" s="235">
        <f t="shared" si="47"/>
        <v>4.9059969207230471E-2</v>
      </c>
      <c r="D208" s="235">
        <f t="shared" si="47"/>
        <v>4.9059969207230471E-2</v>
      </c>
      <c r="E208" s="235">
        <f t="shared" si="47"/>
        <v>4.9059969207230478E-2</v>
      </c>
      <c r="F208" s="235">
        <f t="shared" si="47"/>
        <v>4.9059969207230464E-2</v>
      </c>
      <c r="G208" s="235">
        <f t="shared" si="47"/>
        <v>4.9059969207230485E-2</v>
      </c>
      <c r="H208" s="235">
        <f t="shared" si="47"/>
        <v>4.9059969207230478E-2</v>
      </c>
      <c r="I208" s="235">
        <f t="shared" si="47"/>
        <v>4.9059969207230464E-2</v>
      </c>
      <c r="J208" s="235">
        <f t="shared" si="47"/>
        <v>4.9059969207230464E-2</v>
      </c>
      <c r="K208" s="235">
        <f t="shared" si="47"/>
        <v>4.9059969207230478E-2</v>
      </c>
      <c r="L208" s="235">
        <f t="shared" si="47"/>
        <v>4.9059969207230457E-2</v>
      </c>
      <c r="M208" s="235">
        <f t="shared" si="47"/>
        <v>4.9059969207230471E-2</v>
      </c>
      <c r="N208" s="235">
        <f t="shared" si="47"/>
        <v>4.9059969207230478E-2</v>
      </c>
      <c r="O208" s="235">
        <f t="shared" si="47"/>
        <v>4.9059969207230471E-2</v>
      </c>
      <c r="P208" s="235">
        <f t="shared" si="47"/>
        <v>4.9059969207230485E-2</v>
      </c>
      <c r="Q208" s="235">
        <f t="shared" si="47"/>
        <v>4.9059969207230464E-2</v>
      </c>
    </row>
    <row r="209" spans="1:17" x14ac:dyDescent="0.25">
      <c r="A209" s="142" t="s">
        <v>186</v>
      </c>
      <c r="B209" s="235">
        <f t="shared" ref="B209:Q209" si="48">IF(B$152=0,0,B$152/B$108)</f>
        <v>1.8830021860224565E-3</v>
      </c>
      <c r="C209" s="235">
        <f t="shared" si="48"/>
        <v>6.2286912062571977E-4</v>
      </c>
      <c r="D209" s="235">
        <f t="shared" si="48"/>
        <v>3.0786701181649979E-4</v>
      </c>
      <c r="E209" s="235">
        <f t="shared" si="48"/>
        <v>3.8128529358909496E-4</v>
      </c>
      <c r="F209" s="235">
        <f t="shared" si="48"/>
        <v>4.3918054844374794E-4</v>
      </c>
      <c r="G209" s="235">
        <f t="shared" si="48"/>
        <v>9.1856747468576814E-4</v>
      </c>
      <c r="H209" s="235">
        <f t="shared" si="48"/>
        <v>1.6006888389882082E-3</v>
      </c>
      <c r="I209" s="235">
        <f t="shared" si="48"/>
        <v>1.9660158492543506E-3</v>
      </c>
      <c r="J209" s="235">
        <f t="shared" si="48"/>
        <v>3.9053796619136117E-3</v>
      </c>
      <c r="K209" s="235">
        <f t="shared" si="48"/>
        <v>1.2600620307784452E-2</v>
      </c>
      <c r="L209" s="235">
        <f t="shared" si="48"/>
        <v>1.359826498785441E-2</v>
      </c>
      <c r="M209" s="235">
        <f t="shared" si="48"/>
        <v>1.4430946645536426E-2</v>
      </c>
      <c r="N209" s="235">
        <f t="shared" si="48"/>
        <v>1.2344129887975326E-2</v>
      </c>
      <c r="O209" s="235">
        <f t="shared" si="48"/>
        <v>1.1731754994441053E-2</v>
      </c>
      <c r="P209" s="235">
        <f t="shared" si="48"/>
        <v>1.0124976983363272E-2</v>
      </c>
      <c r="Q209" s="235">
        <f t="shared" si="48"/>
        <v>1.5255337417906838E-2</v>
      </c>
    </row>
    <row r="210" spans="1:17" x14ac:dyDescent="0.25">
      <c r="A210" s="72" t="s">
        <v>179</v>
      </c>
      <c r="B210" s="234">
        <f t="shared" ref="B210:Q210" si="49">IF(B$153=0,0,B$153/B$108)</f>
        <v>0.28690040472064604</v>
      </c>
      <c r="C210" s="234">
        <f t="shared" si="49"/>
        <v>0.28690040472064604</v>
      </c>
      <c r="D210" s="234">
        <f t="shared" si="49"/>
        <v>0.2869004047206461</v>
      </c>
      <c r="E210" s="234">
        <f t="shared" si="49"/>
        <v>0.28690040472064604</v>
      </c>
      <c r="F210" s="234">
        <f t="shared" si="49"/>
        <v>0.28690040472064599</v>
      </c>
      <c r="G210" s="234">
        <f t="shared" si="49"/>
        <v>0.28690040472064615</v>
      </c>
      <c r="H210" s="234">
        <f t="shared" si="49"/>
        <v>0.2869004047206461</v>
      </c>
      <c r="I210" s="234">
        <f t="shared" si="49"/>
        <v>0.28690040472064604</v>
      </c>
      <c r="J210" s="234">
        <f t="shared" si="49"/>
        <v>0.28690040472064604</v>
      </c>
      <c r="K210" s="234">
        <f t="shared" si="49"/>
        <v>0.2869004047206461</v>
      </c>
      <c r="L210" s="234">
        <f t="shared" si="49"/>
        <v>0.28690040472064599</v>
      </c>
      <c r="M210" s="234">
        <f t="shared" si="49"/>
        <v>0.2869004047206461</v>
      </c>
      <c r="N210" s="234">
        <f t="shared" si="49"/>
        <v>0.2869004047206461</v>
      </c>
      <c r="O210" s="234">
        <f t="shared" si="49"/>
        <v>0.28690040472064604</v>
      </c>
      <c r="P210" s="234">
        <f t="shared" si="49"/>
        <v>0.2869004047206461</v>
      </c>
      <c r="Q210" s="234">
        <f t="shared" si="49"/>
        <v>0.2869004047206461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1578.578072862728</v>
      </c>
      <c r="C214" s="230">
        <f t="shared" si="50"/>
        <v>1577.2518258857176</v>
      </c>
      <c r="D214" s="230">
        <f t="shared" si="50"/>
        <v>1602.8220078989095</v>
      </c>
      <c r="E214" s="230">
        <f t="shared" si="50"/>
        <v>1664.6223101070959</v>
      </c>
      <c r="F214" s="230">
        <f t="shared" si="50"/>
        <v>1612.90637420857</v>
      </c>
      <c r="G214" s="230">
        <f t="shared" si="50"/>
        <v>1637.0036260406284</v>
      </c>
      <c r="H214" s="230">
        <f t="shared" si="50"/>
        <v>1632.6879777916561</v>
      </c>
      <c r="I214" s="230">
        <f t="shared" si="50"/>
        <v>1535.9300072454689</v>
      </c>
      <c r="J214" s="230">
        <f t="shared" si="50"/>
        <v>1510.019126330599</v>
      </c>
      <c r="K214" s="230">
        <f t="shared" si="50"/>
        <v>1481.5420826783286</v>
      </c>
      <c r="L214" s="230">
        <f t="shared" si="50"/>
        <v>1420.5307969238904</v>
      </c>
      <c r="M214" s="230">
        <f t="shared" si="50"/>
        <v>1347.4781640156602</v>
      </c>
      <c r="N214" s="230">
        <f t="shared" si="50"/>
        <v>1352.5578392364005</v>
      </c>
      <c r="O214" s="230">
        <f t="shared" si="50"/>
        <v>1346.1139502990045</v>
      </c>
      <c r="P214" s="230">
        <f t="shared" si="50"/>
        <v>1336.0703636397304</v>
      </c>
      <c r="Q214" s="230">
        <f t="shared" si="50"/>
        <v>1237.0602711700894</v>
      </c>
    </row>
    <row r="215" spans="1:17" x14ac:dyDescent="0.25">
      <c r="A215" s="132" t="s">
        <v>83</v>
      </c>
      <c r="B215" s="229">
        <f>IF(B$6=0,0,B$6/CHI!B$10*1000)</f>
        <v>6.1162673391785471</v>
      </c>
      <c r="C215" s="229">
        <f>IF(C$6=0,0,C$6/CHI!C$10*1000)</f>
        <v>6.0963243612111802</v>
      </c>
      <c r="D215" s="229">
        <f>IF(D$6=0,0,D$6/CHI!D$10*1000)</f>
        <v>6.1082807328079873</v>
      </c>
      <c r="E215" s="229">
        <f>IF(E$6=0,0,E$6/CHI!E$10*1000)</f>
        <v>5.9534582582256608</v>
      </c>
      <c r="F215" s="229">
        <f>IF(F$6=0,0,F$6/CHI!F$10*1000)</f>
        <v>5.7150476962953318</v>
      </c>
      <c r="G215" s="229">
        <f>IF(G$6=0,0,G$6/CHI!G$10*1000)</f>
        <v>5.6891221341521314</v>
      </c>
      <c r="H215" s="229">
        <f>IF(H$6=0,0,H$6/CHI!H$10*1000)</f>
        <v>5.5774551002861665</v>
      </c>
      <c r="I215" s="229">
        <f>IF(I$6=0,0,I$6/CHI!I$10*1000)</f>
        <v>5.2750684889777837</v>
      </c>
      <c r="J215" s="229">
        <f>IF(J$6=0,0,J$6/CHI!J$10*1000)</f>
        <v>5.2578809811670721</v>
      </c>
      <c r="K215" s="229">
        <f>IF(K$6=0,0,K$6/CHI!K$10*1000)</f>
        <v>5.0889698894375757</v>
      </c>
      <c r="L215" s="229">
        <f>IF(L$6=0,0,L$6/CHI!L$10*1000)</f>
        <v>4.7979698548527789</v>
      </c>
      <c r="M215" s="229">
        <f>IF(M$6=0,0,M$6/CHI!M$10*1000)</f>
        <v>4.7696808422287047</v>
      </c>
      <c r="N215" s="229">
        <f>IF(N$6=0,0,N$6/CHI!N$10*1000)</f>
        <v>4.6757202931244164</v>
      </c>
      <c r="O215" s="229">
        <f>IF(O$6=0,0,O$6/CHI!O$10*1000)</f>
        <v>4.5622195523325493</v>
      </c>
      <c r="P215" s="229">
        <f>IF(P$6=0,0,P$6/CHI!P$10*1000)</f>
        <v>4.4521440424537948</v>
      </c>
      <c r="Q215" s="229">
        <f>IF(Q$6=0,0,Q$6/CHI!Q$10*1000)</f>
        <v>4.2955972799592441</v>
      </c>
    </row>
    <row r="216" spans="1:17" x14ac:dyDescent="0.25">
      <c r="A216" s="76" t="s">
        <v>82</v>
      </c>
      <c r="B216" s="228">
        <f>IF(B$7=0,0,B$7/CHI!B$10*1000)</f>
        <v>16.605161050159222</v>
      </c>
      <c r="C216" s="228">
        <f>IF(C$7=0,0,C$7/CHI!C$10*1000)</f>
        <v>16.551017510872335</v>
      </c>
      <c r="D216" s="228">
        <f>IF(D$7=0,0,D$7/CHI!D$10*1000)</f>
        <v>16.583478072997991</v>
      </c>
      <c r="E216" s="228">
        <f>IF(E$7=0,0,E$7/CHI!E$10*1000)</f>
        <v>16.163147832010029</v>
      </c>
      <c r="F216" s="228">
        <f>IF(F$7=0,0,F$7/CHI!F$10*1000)</f>
        <v>15.515882832399379</v>
      </c>
      <c r="G216" s="228">
        <f>IF(G$7=0,0,G$7/CHI!G$10*1000)</f>
        <v>15.44549707081794</v>
      </c>
      <c r="H216" s="228">
        <f>IF(H$7=0,0,H$7/CHI!H$10*1000)</f>
        <v>15.142330289755199</v>
      </c>
      <c r="I216" s="228">
        <f>IF(I$7=0,0,I$7/CHI!I$10*1000)</f>
        <v>14.321375596028227</v>
      </c>
      <c r="J216" s="228">
        <f>IF(J$7=0,0,J$7/CHI!J$10*1000)</f>
        <v>14.274712930807636</v>
      </c>
      <c r="K216" s="228">
        <f>IF(K$7=0,0,K$7/CHI!K$10*1000)</f>
        <v>13.816133256999064</v>
      </c>
      <c r="L216" s="228">
        <f>IF(L$7=0,0,L$7/CHI!L$10*1000)</f>
        <v>13.02609217934214</v>
      </c>
      <c r="M216" s="228">
        <f>IF(M$7=0,0,M$7/CHI!M$10*1000)</f>
        <v>12.949289844760766</v>
      </c>
      <c r="N216" s="228">
        <f>IF(N$7=0,0,N$7/CHI!N$10*1000)</f>
        <v>12.694194708509309</v>
      </c>
      <c r="O216" s="228">
        <f>IF(O$7=0,0,O$7/CHI!O$10*1000)</f>
        <v>12.386049564478629</v>
      </c>
      <c r="P216" s="228">
        <f>IF(P$7=0,0,P$7/CHI!P$10*1000)</f>
        <v>12.087203639692644</v>
      </c>
      <c r="Q216" s="228">
        <f>IF(Q$7=0,0,Q$7/CHI!Q$10*1000)</f>
        <v>11.662192099328522</v>
      </c>
    </row>
    <row r="217" spans="1:17" x14ac:dyDescent="0.25">
      <c r="A217" s="76" t="s">
        <v>81</v>
      </c>
      <c r="B217" s="228">
        <f>IF(B$8=0,0,B$8/CHI!B$10*1000)</f>
        <v>7.3395208070142584</v>
      </c>
      <c r="C217" s="228">
        <f>IF(C$8=0,0,C$8/CHI!C$10*1000)</f>
        <v>7.3155892334534176</v>
      </c>
      <c r="D217" s="228">
        <f>IF(D$8=0,0,D$8/CHI!D$10*1000)</f>
        <v>7.3299368793695852</v>
      </c>
      <c r="E217" s="228">
        <f>IF(E$8=0,0,E$8/CHI!E$10*1000)</f>
        <v>7.1441499098707943</v>
      </c>
      <c r="F217" s="228">
        <f>IF(F$8=0,0,F$8/CHI!F$10*1000)</f>
        <v>6.8580572355544005</v>
      </c>
      <c r="G217" s="228">
        <f>IF(G$8=0,0,G$8/CHI!G$10*1000)</f>
        <v>6.8269465609825586</v>
      </c>
      <c r="H217" s="228">
        <f>IF(H$8=0,0,H$8/CHI!H$10*1000)</f>
        <v>6.6929461203434011</v>
      </c>
      <c r="I217" s="228">
        <f>IF(I$8=0,0,I$8/CHI!I$10*1000)</f>
        <v>6.3300821867733417</v>
      </c>
      <c r="J217" s="228">
        <f>IF(J$8=0,0,J$8/CHI!J$10*1000)</f>
        <v>6.3094571774004882</v>
      </c>
      <c r="K217" s="228">
        <f>IF(K$8=0,0,K$8/CHI!K$10*1000)</f>
        <v>6.1067638673250917</v>
      </c>
      <c r="L217" s="228">
        <f>IF(L$8=0,0,L$8/CHI!L$10*1000)</f>
        <v>5.7575638258233344</v>
      </c>
      <c r="M217" s="228">
        <f>IF(M$8=0,0,M$8/CHI!M$10*1000)</f>
        <v>5.7236170106744471</v>
      </c>
      <c r="N217" s="228">
        <f>IF(N$8=0,0,N$8/CHI!N$10*1000)</f>
        <v>5.6108643517493011</v>
      </c>
      <c r="O217" s="228">
        <f>IF(O$8=0,0,O$8/CHI!O$10*1000)</f>
        <v>5.4746634627990618</v>
      </c>
      <c r="P217" s="228">
        <f>IF(P$8=0,0,P$8/CHI!P$10*1000)</f>
        <v>5.3425728509445545</v>
      </c>
      <c r="Q217" s="228">
        <f>IF(Q$8=0,0,Q$8/CHI!Q$10*1000)</f>
        <v>5.1547167359510935</v>
      </c>
    </row>
    <row r="218" spans="1:17" x14ac:dyDescent="0.25">
      <c r="A218" s="76" t="s">
        <v>80</v>
      </c>
      <c r="B218" s="228">
        <f>IF(B$9=0,0,B$9/CHI!B$10*1000)</f>
        <v>14.697208495006198</v>
      </c>
      <c r="C218" s="228">
        <f>IF(C$9=0,0,C$9/CHI!C$10*1000)</f>
        <v>14.649286112130589</v>
      </c>
      <c r="D218" s="228">
        <f>IF(D$9=0,0,D$9/CHI!D$10*1000)</f>
        <v>14.678016917449774</v>
      </c>
      <c r="E218" s="228">
        <f>IF(E$9=0,0,E$9/CHI!E$10*1000)</f>
        <v>14.305983116037348</v>
      </c>
      <c r="F218" s="228">
        <f>IF(F$9=0,0,F$9/CHI!F$10*1000)</f>
        <v>13.733089626955133</v>
      </c>
      <c r="G218" s="228">
        <f>IF(G$9=0,0,G$9/CHI!G$10*1000)</f>
        <v>13.670791272249785</v>
      </c>
      <c r="H218" s="228">
        <f>IF(H$9=0,0,H$9/CHI!H$10*1000)</f>
        <v>13.402458711271926</v>
      </c>
      <c r="I218" s="228">
        <f>IF(I$9=0,0,I$9/CHI!I$10*1000)</f>
        <v>12.675832678425136</v>
      </c>
      <c r="J218" s="228">
        <f>IF(J$9=0,0,J$9/CHI!J$10*1000)</f>
        <v>12.634531608377813</v>
      </c>
      <c r="K218" s="228">
        <f>IF(K$9=0,0,K$9/CHI!K$10*1000)</f>
        <v>12.228643279009766</v>
      </c>
      <c r="L218" s="228">
        <f>IF(L$9=0,0,L$9/CHI!L$10*1000)</f>
        <v>11.529378851349676</v>
      </c>
      <c r="M218" s="228">
        <f>IF(M$9=0,0,M$9/CHI!M$10*1000)</f>
        <v>11.461401195436794</v>
      </c>
      <c r="N218" s="228">
        <f>IF(N$9=0,0,N$9/CHI!N$10*1000)</f>
        <v>11.235616790683087</v>
      </c>
      <c r="O218" s="228">
        <f>IF(O$9=0,0,O$9/CHI!O$10*1000)</f>
        <v>10.962877886503701</v>
      </c>
      <c r="P218" s="228">
        <f>IF(P$9=0,0,P$9/CHI!P$10*1000)</f>
        <v>10.698369710329136</v>
      </c>
      <c r="Q218" s="228">
        <f>IF(Q$9=0,0,Q$9/CHI!Q$10*1000)</f>
        <v>10.322192496350514</v>
      </c>
    </row>
    <row r="219" spans="1:17" x14ac:dyDescent="0.25">
      <c r="A219" s="129" t="s">
        <v>79</v>
      </c>
      <c r="B219" s="227">
        <f>IF(B$10=0,0,B$10/CHI!B$10*1000)</f>
        <v>17.125548549699936</v>
      </c>
      <c r="C219" s="227">
        <f>IF(C$10=0,0,C$10/CHI!C$10*1000)</f>
        <v>17.069708211391308</v>
      </c>
      <c r="D219" s="227">
        <f>IF(D$10=0,0,D$10/CHI!D$10*1000)</f>
        <v>17.10318605186237</v>
      </c>
      <c r="E219" s="227">
        <f>IF(E$10=0,0,E$10/CHI!E$10*1000)</f>
        <v>16.669683123031849</v>
      </c>
      <c r="F219" s="227">
        <f>IF(F$10=0,0,F$10/CHI!F$10*1000)</f>
        <v>16.002133549626933</v>
      </c>
      <c r="G219" s="227">
        <f>IF(G$10=0,0,G$10/CHI!G$10*1000)</f>
        <v>15.929541975625972</v>
      </c>
      <c r="H219" s="227">
        <f>IF(H$10=0,0,H$10/CHI!H$10*1000)</f>
        <v>15.616874280801269</v>
      </c>
      <c r="I219" s="227">
        <f>IF(I$10=0,0,I$10/CHI!I$10*1000)</f>
        <v>14.770191769137796</v>
      </c>
      <c r="J219" s="227">
        <f>IF(J$10=0,0,J$10/CHI!J$10*1000)</f>
        <v>14.722066747267805</v>
      </c>
      <c r="K219" s="227">
        <f>IF(K$10=0,0,K$10/CHI!K$10*1000)</f>
        <v>14.249115690425212</v>
      </c>
      <c r="L219" s="227">
        <f>IF(L$10=0,0,L$10/CHI!L$10*1000)</f>
        <v>13.434315593587781</v>
      </c>
      <c r="M219" s="227">
        <f>IF(M$10=0,0,M$10/CHI!M$10*1000)</f>
        <v>13.355106358240374</v>
      </c>
      <c r="N219" s="227">
        <f>IF(N$10=0,0,N$10/CHI!N$10*1000)</f>
        <v>13.092016820748368</v>
      </c>
      <c r="O219" s="227">
        <f>IF(O$10=0,0,O$10/CHI!O$10*1000)</f>
        <v>12.774214746531143</v>
      </c>
      <c r="P219" s="227">
        <f>IF(P$10=0,0,P$10/CHI!P$10*1000)</f>
        <v>12.466003318870627</v>
      </c>
      <c r="Q219" s="227">
        <f>IF(Q$10=0,0,Q$10/CHI!Q$10*1000)</f>
        <v>12.027672383885886</v>
      </c>
    </row>
    <row r="220" spans="1:17" x14ac:dyDescent="0.25">
      <c r="A220" s="232" t="s">
        <v>185</v>
      </c>
      <c r="B220" s="231">
        <f>IF(B$15=0,0,B$15/CHI!B$10*1000)</f>
        <v>992.91256981357697</v>
      </c>
      <c r="C220" s="231">
        <f>IF(C$15=0,0,C$15/CHI!C$10*1000)</f>
        <v>993.4959702695262</v>
      </c>
      <c r="D220" s="231">
        <f>IF(D$15=0,0,D$15/CHI!D$10*1000)</f>
        <v>1017.9212653774266</v>
      </c>
      <c r="E220" s="231">
        <f>IF(E$15=0,0,E$15/CHI!E$10*1000)</f>
        <v>1094.5466524668359</v>
      </c>
      <c r="F220" s="231">
        <f>IF(F$15=0,0,F$15/CHI!F$10*1000)</f>
        <v>1065.6598105143426</v>
      </c>
      <c r="G220" s="231">
        <f>IF(G$15=0,0,G$15/CHI!G$10*1000)</f>
        <v>1092.2395744003081</v>
      </c>
      <c r="H220" s="231">
        <f>IF(H$15=0,0,H$15/CHI!H$10*1000)</f>
        <v>1098.6166454090753</v>
      </c>
      <c r="I220" s="231">
        <f>IF(I$15=0,0,I$15/CHI!I$10*1000)</f>
        <v>1030.8138197259698</v>
      </c>
      <c r="J220" s="231">
        <f>IF(J$15=0,0,J$15/CHI!J$10*1000)</f>
        <v>1006.5487351522182</v>
      </c>
      <c r="K220" s="231">
        <f>IF(K$15=0,0,K$15/CHI!K$10*1000)</f>
        <v>994.24583726932246</v>
      </c>
      <c r="L220" s="231">
        <f>IF(L$15=0,0,L$15/CHI!L$10*1000)</f>
        <v>961.09937039726412</v>
      </c>
      <c r="M220" s="231">
        <f>IF(M$15=0,0,M$15/CHI!M$10*1000)</f>
        <v>890.75556264177237</v>
      </c>
      <c r="N220" s="231">
        <f>IF(N$15=0,0,N$15/CHI!N$10*1000)</f>
        <v>904.83246594399986</v>
      </c>
      <c r="O220" s="231">
        <f>IF(O$15=0,0,O$15/CHI!O$10*1000)</f>
        <v>909.25688356778278</v>
      </c>
      <c r="P220" s="231">
        <f>IF(P$15=0,0,P$15/CHI!P$10*1000)</f>
        <v>909.75361918212468</v>
      </c>
      <c r="Q220" s="231">
        <f>IF(Q$15=0,0,Q$15/CHI!Q$10*1000)</f>
        <v>825.73372143791585</v>
      </c>
    </row>
    <row r="221" spans="1:17" x14ac:dyDescent="0.25">
      <c r="A221" s="127" t="s">
        <v>184</v>
      </c>
      <c r="B221" s="226">
        <f>IF(B$24=0,0,B$24/CHI!B$10*1000)</f>
        <v>370.40922647202143</v>
      </c>
      <c r="C221" s="226">
        <f>IF(C$24=0,0,C$24/CHI!C$10*1000)</f>
        <v>369.20145339200542</v>
      </c>
      <c r="D221" s="226">
        <f>IF(D$24=0,0,D$24/CHI!D$10*1000)</f>
        <v>379.89122758217894</v>
      </c>
      <c r="E221" s="226">
        <f>IF(E$24=0,0,E$24/CHI!E$10*1000)</f>
        <v>377.53308046394164</v>
      </c>
      <c r="F221" s="226">
        <f>IF(F$24=0,0,F$24/CHI!F$10*1000)</f>
        <v>361.80073532300958</v>
      </c>
      <c r="G221" s="226">
        <f>IF(G$24=0,0,G$24/CHI!G$10*1000)</f>
        <v>347.64473349986366</v>
      </c>
      <c r="H221" s="226">
        <f>IF(H$24=0,0,H$24/CHI!H$10*1000)</f>
        <v>345.66620571190822</v>
      </c>
      <c r="I221" s="226">
        <f>IF(I$24=0,0,I$24/CHI!I$10*1000)</f>
        <v>334.10974009987501</v>
      </c>
      <c r="J221" s="226">
        <f>IF(J$24=0,0,J$24/CHI!J$10*1000)</f>
        <v>319.20620865697248</v>
      </c>
      <c r="K221" s="226">
        <f>IF(K$24=0,0,K$24/CHI!K$10*1000)</f>
        <v>308.1947363895228</v>
      </c>
      <c r="L221" s="226">
        <f>IF(L$24=0,0,L$24/CHI!L$10*1000)</f>
        <v>290.57139003521468</v>
      </c>
      <c r="M221" s="226">
        <f>IF(M$24=0,0,M$24/CHI!M$10*1000)</f>
        <v>288.85817007561309</v>
      </c>
      <c r="N221" s="226">
        <f>IF(N$24=0,0,N$24/CHI!N$10*1000)</f>
        <v>283.1677951487905</v>
      </c>
      <c r="O221" s="226">
        <f>IF(O$24=0,0,O$24/CHI!O$10*1000)</f>
        <v>276.29404041092721</v>
      </c>
      <c r="P221" s="226">
        <f>IF(P$24=0,0,P$24/CHI!P$10*1000)</f>
        <v>269.62772218011236</v>
      </c>
      <c r="Q221" s="226">
        <f>IF(Q$24=0,0,Q$24/CHI!Q$10*1000)</f>
        <v>260.147043526505</v>
      </c>
    </row>
    <row r="222" spans="1:17" x14ac:dyDescent="0.25">
      <c r="A222" s="127" t="s">
        <v>181</v>
      </c>
      <c r="B222" s="226">
        <f>IF(B$35=0,0,B$35/CHI!B$10*1000)</f>
        <v>101.28377286344328</v>
      </c>
      <c r="C222" s="226">
        <f>IF(C$35=0,0,C$35/CHI!C$10*1000)</f>
        <v>100.95352241187639</v>
      </c>
      <c r="D222" s="226">
        <f>IF(D$35=0,0,D$35/CHI!D$10*1000)</f>
        <v>92.378310826049258</v>
      </c>
      <c r="E222" s="226">
        <f>IF(E$35=0,0,E$35/CHI!E$10*1000)</f>
        <v>85.869980233058371</v>
      </c>
      <c r="F222" s="226">
        <f>IF(F$35=0,0,F$35/CHI!F$10*1000)</f>
        <v>84.307308151639162</v>
      </c>
      <c r="G222" s="226">
        <f>IF(G$35=0,0,G$35/CHI!G$10*1000)</f>
        <v>94.210361005122607</v>
      </c>
      <c r="H222" s="226">
        <f>IF(H$35=0,0,H$35/CHI!H$10*1000)</f>
        <v>84.473024478478777</v>
      </c>
      <c r="I222" s="226">
        <f>IF(I$35=0,0,I$35/CHI!I$10*1000)</f>
        <v>72.709115140045043</v>
      </c>
      <c r="J222" s="226">
        <f>IF(J$35=0,0,J$35/CHI!J$10*1000)</f>
        <v>86.287127821136096</v>
      </c>
      <c r="K222" s="226">
        <f>IF(K$35=0,0,K$35/CHI!K$10*1000)</f>
        <v>84.271998231510068</v>
      </c>
      <c r="L222" s="226">
        <f>IF(L$35=0,0,L$35/CHI!L$10*1000)</f>
        <v>79.453114462753945</v>
      </c>
      <c r="M222" s="226">
        <f>IF(M$35=0,0,M$35/CHI!M$10*1000)</f>
        <v>78.984655880050354</v>
      </c>
      <c r="N222" s="226">
        <f>IF(N$35=0,0,N$35/CHI!N$10*1000)</f>
        <v>77.428693985997171</v>
      </c>
      <c r="O222" s="226">
        <f>IF(O$35=0,0,O$35/CHI!O$10*1000)</f>
        <v>75.549151674862841</v>
      </c>
      <c r="P222" s="226">
        <f>IF(P$35=0,0,P$35/CHI!P$10*1000)</f>
        <v>73.72633028362435</v>
      </c>
      <c r="Q222" s="226">
        <f>IF(Q$35=0,0,Q$35/CHI!Q$10*1000)</f>
        <v>71.133957214278652</v>
      </c>
    </row>
    <row r="223" spans="1:17" x14ac:dyDescent="0.25">
      <c r="A223" s="127" t="s">
        <v>180</v>
      </c>
      <c r="B223" s="225">
        <f>IF(B$43=0,0,B$43/CHI!B$10*1000)</f>
        <v>37.619687063564669</v>
      </c>
      <c r="C223" s="225">
        <f>IF(C$43=0,0,C$43/CHI!C$10*1000)</f>
        <v>37.497022610125562</v>
      </c>
      <c r="D223" s="225">
        <f>IF(D$43=0,0,D$43/CHI!D$10*1000)</f>
        <v>37.570563371662615</v>
      </c>
      <c r="E223" s="225">
        <f>IF(E$43=0,0,E$43/CHI!E$10*1000)</f>
        <v>36.618287625492215</v>
      </c>
      <c r="F223" s="225">
        <f>IF(F$43=0,0,F$43/CHI!F$10*1000)</f>
        <v>35.151881689470429</v>
      </c>
      <c r="G223" s="225">
        <f>IF(G$43=0,0,G$43/CHI!G$10*1000)</f>
        <v>34.992419801902727</v>
      </c>
      <c r="H223" s="225">
        <f>IF(H$43=0,0,H$43/CHI!H$10*1000)</f>
        <v>34.305582775920463</v>
      </c>
      <c r="I223" s="225">
        <f>IF(I$43=0,0,I$43/CHI!I$10*1000)</f>
        <v>32.445675571281946</v>
      </c>
      <c r="J223" s="225">
        <f>IF(J$43=0,0,J$43/CHI!J$10*1000)</f>
        <v>32.339959351014784</v>
      </c>
      <c r="K223" s="225">
        <f>IF(K$43=0,0,K$43/CHI!K$10*1000)</f>
        <v>31.30102791456088</v>
      </c>
      <c r="L223" s="225">
        <f>IF(L$43=0,0,L$43/CHI!L$10*1000)</f>
        <v>29.511156800451502</v>
      </c>
      <c r="M223" s="225">
        <f>IF(M$43=0,0,M$43/CHI!M$10*1000)</f>
        <v>29.337157898304405</v>
      </c>
      <c r="N223" s="225">
        <f>IF(N$43=0,0,N$43/CHI!N$10*1000)</f>
        <v>28.75922919479903</v>
      </c>
      <c r="O223" s="225">
        <f>IF(O$43=0,0,O$43/CHI!O$10*1000)</f>
        <v>28.061113479234773</v>
      </c>
      <c r="P223" s="225">
        <f>IF(P$43=0,0,P$43/CHI!P$10*1000)</f>
        <v>27.384065533917664</v>
      </c>
      <c r="Q223" s="225">
        <f>IF(Q$43=0,0,Q$43/CHI!Q$10*1000)</f>
        <v>26.421184108160677</v>
      </c>
    </row>
    <row r="224" spans="1:17" x14ac:dyDescent="0.25">
      <c r="A224" s="72" t="s">
        <v>179</v>
      </c>
      <c r="B224" s="224">
        <f>IF(B$57=0,0,B$57/CHI!B$10*1000)</f>
        <v>14.469110409063331</v>
      </c>
      <c r="C224" s="224">
        <f>IF(C$57=0,0,C$57/CHI!C$10*1000)</f>
        <v>14.421931773125211</v>
      </c>
      <c r="D224" s="224">
        <f>IF(D$57=0,0,D$57/CHI!D$10*1000)</f>
        <v>13.257742087104218</v>
      </c>
      <c r="E224" s="224">
        <f>IF(E$57=0,0,E$57/CHI!E$10*1000)</f>
        <v>9.8178870785920349</v>
      </c>
      <c r="F224" s="224">
        <f>IF(F$57=0,0,F$57/CHI!F$10*1000)</f>
        <v>8.1624275892772786</v>
      </c>
      <c r="G224" s="224">
        <f>IF(G$57=0,0,G$57/CHI!G$10*1000)</f>
        <v>10.35463831960285</v>
      </c>
      <c r="H224" s="224">
        <f>IF(H$57=0,0,H$57/CHI!H$10*1000)</f>
        <v>13.19445491381555</v>
      </c>
      <c r="I224" s="224">
        <f>IF(I$57=0,0,I$57/CHI!I$10*1000)</f>
        <v>12.479105988954602</v>
      </c>
      <c r="J224" s="224">
        <f>IF(J$57=0,0,J$57/CHI!J$10*1000)</f>
        <v>12.438445904236458</v>
      </c>
      <c r="K224" s="224">
        <f>IF(K$57=0,0,K$57/CHI!K$10*1000)</f>
        <v>12.038856890215731</v>
      </c>
      <c r="L224" s="224">
        <f>IF(L$57=0,0,L$57/CHI!L$10*1000)</f>
        <v>11.350444923250571</v>
      </c>
      <c r="M224" s="224">
        <f>IF(M$57=0,0,M$57/CHI!M$10*1000)</f>
        <v>11.283522268578633</v>
      </c>
      <c r="N224" s="224">
        <f>IF(N$57=0,0,N$57/CHI!N$10*1000)</f>
        <v>11.061241997999625</v>
      </c>
      <c r="O224" s="224">
        <f>IF(O$57=0,0,O$57/CHI!O$10*1000)</f>
        <v>10.792735953551841</v>
      </c>
      <c r="P224" s="224">
        <f>IF(P$57=0,0,P$57/CHI!P$10*1000)</f>
        <v>10.532332897660639</v>
      </c>
      <c r="Q224" s="224">
        <f>IF(Q$57=0,0,Q$57/CHI!Q$10*1000)</f>
        <v>10.161993887754102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474.38905746981226</v>
      </c>
      <c r="C226" s="230">
        <f t="shared" si="51"/>
        <v>481.1427664813092</v>
      </c>
      <c r="D226" s="230">
        <f t="shared" si="51"/>
        <v>459.15841441126304</v>
      </c>
      <c r="E226" s="230">
        <f t="shared" si="51"/>
        <v>454.47246236273907</v>
      </c>
      <c r="F226" s="230">
        <f t="shared" si="51"/>
        <v>434.58165446897885</v>
      </c>
      <c r="G226" s="230">
        <f t="shared" si="51"/>
        <v>432.61023195634868</v>
      </c>
      <c r="H226" s="230">
        <f t="shared" si="51"/>
        <v>409.75850527743978</v>
      </c>
      <c r="I226" s="230">
        <f t="shared" si="51"/>
        <v>394.41151456430924</v>
      </c>
      <c r="J226" s="230">
        <f t="shared" si="51"/>
        <v>393.1264220576673</v>
      </c>
      <c r="K226" s="230">
        <f t="shared" si="51"/>
        <v>386.36825380550823</v>
      </c>
      <c r="L226" s="230">
        <f t="shared" si="51"/>
        <v>378.71347111247059</v>
      </c>
      <c r="M226" s="230">
        <f t="shared" si="51"/>
        <v>376.48056209275836</v>
      </c>
      <c r="N226" s="230">
        <f t="shared" si="51"/>
        <v>373.38388103680768</v>
      </c>
      <c r="O226" s="230">
        <f t="shared" si="51"/>
        <v>368.61879145350997</v>
      </c>
      <c r="P226" s="230">
        <f t="shared" si="51"/>
        <v>359.72489650726817</v>
      </c>
      <c r="Q226" s="230">
        <f t="shared" si="51"/>
        <v>350.94956896972622</v>
      </c>
    </row>
    <row r="227" spans="1:17" x14ac:dyDescent="0.25">
      <c r="A227" s="132" t="s">
        <v>83</v>
      </c>
      <c r="B227" s="229">
        <f>IF(B$61=0,0,B$61/CHI!B$11*1000)</f>
        <v>5.5264732947721473</v>
      </c>
      <c r="C227" s="229">
        <f>IF(C$61=0,0,C$61/CHI!C$11*1000)</f>
        <v>5.6051517379296918</v>
      </c>
      <c r="D227" s="229">
        <f>IF(D$61=0,0,D$61/CHI!D$11*1000)</f>
        <v>5.3490414151790233</v>
      </c>
      <c r="E227" s="229">
        <f>IF(E$61=0,0,E$61/CHI!E$11*1000)</f>
        <v>5.2944516466146441</v>
      </c>
      <c r="F227" s="229">
        <f>IF(F$61=0,0,F$61/CHI!F$11*1000)</f>
        <v>5.0627304108369762</v>
      </c>
      <c r="G227" s="229">
        <f>IF(G$61=0,0,G$61/CHI!G$11*1000)</f>
        <v>5.0397640002564463</v>
      </c>
      <c r="H227" s="229">
        <f>IF(H$61=0,0,H$61/CHI!H$11*1000)</f>
        <v>4.7735490544396164</v>
      </c>
      <c r="I227" s="229">
        <f>IF(I$61=0,0,I$61/CHI!I$11*1000)</f>
        <v>4.5947617637217437</v>
      </c>
      <c r="J227" s="229">
        <f>IF(J$61=0,0,J$61/CHI!J$11*1000)</f>
        <v>4.5797908673500043</v>
      </c>
      <c r="K227" s="229">
        <f>IF(K$61=0,0,K$61/CHI!K$11*1000)</f>
        <v>4.5010604755354526</v>
      </c>
      <c r="L227" s="229">
        <f>IF(L$61=0,0,L$61/CHI!L$11*1000)</f>
        <v>4.4118848264258634</v>
      </c>
      <c r="M227" s="229">
        <f>IF(M$61=0,0,M$61/CHI!M$11*1000)</f>
        <v>4.3858721858036036</v>
      </c>
      <c r="N227" s="229">
        <f>IF(N$61=0,0,N$61/CHI!N$11*1000)</f>
        <v>4.3497968908770845</v>
      </c>
      <c r="O227" s="229">
        <f>IF(O$61=0,0,O$61/CHI!O$11*1000)</f>
        <v>4.2942851965944451</v>
      </c>
      <c r="P227" s="229">
        <f>IF(P$61=0,0,P$61/CHI!P$11*1000)</f>
        <v>4.1906743056327755</v>
      </c>
      <c r="Q227" s="229">
        <f>IF(Q$61=0,0,Q$61/CHI!Q$11*1000)</f>
        <v>4.0884446851862917</v>
      </c>
    </row>
    <row r="228" spans="1:17" x14ac:dyDescent="0.25">
      <c r="A228" s="76" t="s">
        <v>82</v>
      </c>
      <c r="B228" s="228">
        <f>IF(B$62=0,0,B$62/CHI!B$11*1000)</f>
        <v>31.392008160980041</v>
      </c>
      <c r="C228" s="228">
        <f>IF(C$62=0,0,C$62/CHI!C$11*1000)</f>
        <v>31.838925064031258</v>
      </c>
      <c r="D228" s="228">
        <f>IF(D$62=0,0,D$62/CHI!D$11*1000)</f>
        <v>30.384142436291867</v>
      </c>
      <c r="E228" s="228">
        <f>IF(E$62=0,0,E$62/CHI!E$11*1000)</f>
        <v>30.074056352658733</v>
      </c>
      <c r="F228" s="228">
        <f>IF(F$62=0,0,F$62/CHI!F$11*1000)</f>
        <v>28.757810975794957</v>
      </c>
      <c r="G228" s="228">
        <f>IF(G$62=0,0,G$62/CHI!G$11*1000)</f>
        <v>28.627354948973224</v>
      </c>
      <c r="H228" s="228">
        <f>IF(H$62=0,0,H$62/CHI!H$11*1000)</f>
        <v>27.115175063916649</v>
      </c>
      <c r="I228" s="228">
        <f>IF(I$62=0,0,I$62/CHI!I$11*1000)</f>
        <v>26.099610201854585</v>
      </c>
      <c r="J228" s="228">
        <f>IF(J$62=0,0,J$62/CHI!J$11*1000)</f>
        <v>26.014571068213346</v>
      </c>
      <c r="K228" s="228">
        <f>IF(K$62=0,0,K$62/CHI!K$11*1000)</f>
        <v>25.56735908137582</v>
      </c>
      <c r="L228" s="228">
        <f>IF(L$62=0,0,L$62/CHI!L$11*1000)</f>
        <v>25.060814933726174</v>
      </c>
      <c r="M228" s="228">
        <f>IF(M$62=0,0,M$62/CHI!M$11*1000)</f>
        <v>24.913055416372654</v>
      </c>
      <c r="N228" s="228">
        <f>IF(N$62=0,0,N$62/CHI!N$11*1000)</f>
        <v>24.708137036722778</v>
      </c>
      <c r="O228" s="228">
        <f>IF(O$62=0,0,O$62/CHI!O$11*1000)</f>
        <v>24.392814141450867</v>
      </c>
      <c r="P228" s="228">
        <f>IF(P$62=0,0,P$62/CHI!P$11*1000)</f>
        <v>23.804273536774112</v>
      </c>
      <c r="Q228" s="228">
        <f>IF(Q$62=0,0,Q$62/CHI!Q$11*1000)</f>
        <v>23.223578958482072</v>
      </c>
    </row>
    <row r="229" spans="1:17" x14ac:dyDescent="0.25">
      <c r="A229" s="76" t="s">
        <v>81</v>
      </c>
      <c r="B229" s="228">
        <f>IF(B$63=0,0,B$63/CHI!B$11*1000)</f>
        <v>6.6305351679669693</v>
      </c>
      <c r="C229" s="228">
        <f>IF(C$63=0,0,C$63/CHI!C$11*1000)</f>
        <v>6.7249317490217404</v>
      </c>
      <c r="D229" s="228">
        <f>IF(D$63=0,0,D$63/CHI!D$11*1000)</f>
        <v>6.417656492035686</v>
      </c>
      <c r="E229" s="228">
        <f>IF(E$63=0,0,E$63/CHI!E$11*1000)</f>
        <v>6.3521609470522877</v>
      </c>
      <c r="F229" s="228">
        <f>IF(F$63=0,0,F$63/CHI!F$11*1000)</f>
        <v>6.0741471539806726</v>
      </c>
      <c r="G229" s="228">
        <f>IF(G$63=0,0,G$63/CHI!G$11*1000)</f>
        <v>6.0465925843819708</v>
      </c>
      <c r="H229" s="228">
        <f>IF(H$63=0,0,H$63/CHI!H$11*1000)</f>
        <v>5.7271940337463096</v>
      </c>
      <c r="I229" s="228">
        <f>IF(I$63=0,0,I$63/CHI!I$11*1000)</f>
        <v>5.5126891668157505</v>
      </c>
      <c r="J229" s="228">
        <f>IF(J$63=0,0,J$63/CHI!J$11*1000)</f>
        <v>5.494727430714951</v>
      </c>
      <c r="K229" s="228">
        <f>IF(K$63=0,0,K$63/CHI!K$11*1000)</f>
        <v>5.4002685228599141</v>
      </c>
      <c r="L229" s="228">
        <f>IF(L$63=0,0,L$63/CHI!L$11*1000)</f>
        <v>5.2932776362656115</v>
      </c>
      <c r="M229" s="228">
        <f>IF(M$63=0,0,M$63/CHI!M$11*1000)</f>
        <v>5.26206827013681</v>
      </c>
      <c r="N229" s="228">
        <f>IF(N$63=0,0,N$63/CHI!N$11*1000)</f>
        <v>5.2187859635107499</v>
      </c>
      <c r="O229" s="228">
        <f>IF(O$63=0,0,O$63/CHI!O$11*1000)</f>
        <v>5.152184313318636</v>
      </c>
      <c r="P229" s="228">
        <f>IF(P$63=0,0,P$63/CHI!P$11*1000)</f>
        <v>5.0278743565591206</v>
      </c>
      <c r="Q229" s="228">
        <f>IF(Q$63=0,0,Q$63/CHI!Q$11*1000)</f>
        <v>4.9052216162989737</v>
      </c>
    </row>
    <row r="230" spans="1:17" x14ac:dyDescent="0.25">
      <c r="A230" s="76" t="s">
        <v>80</v>
      </c>
      <c r="B230" s="228">
        <f>IF(B$64=0,0,B$64/CHI!B$11*1000)</f>
        <v>34.354507955917398</v>
      </c>
      <c r="C230" s="228">
        <f>IF(C$64=0,0,C$64/CHI!C$11*1000)</f>
        <v>34.843600919412211</v>
      </c>
      <c r="D230" s="228">
        <f>IF(D$64=0,0,D$64/CHI!D$11*1000)</f>
        <v>33.251528787469859</v>
      </c>
      <c r="E230" s="228">
        <f>IF(E$64=0,0,E$64/CHI!E$11*1000)</f>
        <v>32.91217952467133</v>
      </c>
      <c r="F230" s="228">
        <f>IF(F$64=0,0,F$64/CHI!F$11*1000)</f>
        <v>31.471718562775536</v>
      </c>
      <c r="G230" s="228">
        <f>IF(G$64=0,0,G$64/CHI!G$11*1000)</f>
        <v>31.328951251160358</v>
      </c>
      <c r="H230" s="228">
        <f>IF(H$64=0,0,H$64/CHI!H$11*1000)</f>
        <v>29.674065216933087</v>
      </c>
      <c r="I230" s="228">
        <f>IF(I$64=0,0,I$64/CHI!I$11*1000)</f>
        <v>28.562660334692129</v>
      </c>
      <c r="J230" s="228">
        <f>IF(J$64=0,0,J$64/CHI!J$11*1000)</f>
        <v>28.469595960528466</v>
      </c>
      <c r="K230" s="228">
        <f>IF(K$64=0,0,K$64/CHI!K$11*1000)</f>
        <v>27.980180065852178</v>
      </c>
      <c r="L230" s="228">
        <f>IF(L$64=0,0,L$64/CHI!L$11*1000)</f>
        <v>27.42583276633523</v>
      </c>
      <c r="M230" s="228">
        <f>IF(M$64=0,0,M$64/CHI!M$11*1000)</f>
        <v>27.264129013951731</v>
      </c>
      <c r="N230" s="228">
        <f>IF(N$64=0,0,N$64/CHI!N$11*1000)</f>
        <v>27.039872251915526</v>
      </c>
      <c r="O230" s="228">
        <f>IF(O$64=0,0,O$64/CHI!O$11*1000)</f>
        <v>26.694791973560893</v>
      </c>
      <c r="P230" s="228">
        <f>IF(P$64=0,0,P$64/CHI!P$11*1000)</f>
        <v>26.050710117374326</v>
      </c>
      <c r="Q230" s="228">
        <f>IF(Q$64=0,0,Q$64/CHI!Q$11*1000)</f>
        <v>25.415214726076329</v>
      </c>
    </row>
    <row r="231" spans="1:17" x14ac:dyDescent="0.25">
      <c r="A231" s="129" t="s">
        <v>79</v>
      </c>
      <c r="B231" s="227">
        <f>IF(B$65=0,0,B$65/CHI!B$11*1000)</f>
        <v>15.474125225362013</v>
      </c>
      <c r="C231" s="227">
        <f>IF(C$65=0,0,C$65/CHI!C$11*1000)</f>
        <v>15.694424866203136</v>
      </c>
      <c r="D231" s="227">
        <f>IF(D$65=0,0,D$65/CHI!D$11*1000)</f>
        <v>14.977315962501264</v>
      </c>
      <c r="E231" s="227">
        <f>IF(E$65=0,0,E$65/CHI!E$11*1000)</f>
        <v>14.824464610521003</v>
      </c>
      <c r="F231" s="227">
        <f>IF(F$65=0,0,F$65/CHI!F$11*1000)</f>
        <v>14.175645150343531</v>
      </c>
      <c r="G231" s="227">
        <f>IF(G$65=0,0,G$65/CHI!G$11*1000)</f>
        <v>14.111339200718048</v>
      </c>
      <c r="H231" s="227">
        <f>IF(H$65=0,0,H$65/CHI!H$11*1000)</f>
        <v>13.365937352430926</v>
      </c>
      <c r="I231" s="227">
        <f>IF(I$65=0,0,I$65/CHI!I$11*1000)</f>
        <v>12.865332938420886</v>
      </c>
      <c r="J231" s="227">
        <f>IF(J$65=0,0,J$65/CHI!J$11*1000)</f>
        <v>12.823414428580008</v>
      </c>
      <c r="K231" s="227">
        <f>IF(K$65=0,0,K$65/CHI!K$11*1000)</f>
        <v>12.602969331499265</v>
      </c>
      <c r="L231" s="227">
        <f>IF(L$65=0,0,L$65/CHI!L$11*1000)</f>
        <v>12.353277513992415</v>
      </c>
      <c r="M231" s="227">
        <f>IF(M$65=0,0,M$65/CHI!M$11*1000)</f>
        <v>12.280442120250086</v>
      </c>
      <c r="N231" s="227">
        <f>IF(N$65=0,0,N$65/CHI!N$11*1000)</f>
        <v>12.179431294455837</v>
      </c>
      <c r="O231" s="227">
        <f>IF(O$65=0,0,O$65/CHI!O$11*1000)</f>
        <v>12.023998550464446</v>
      </c>
      <c r="P231" s="227">
        <f>IF(P$65=0,0,P$65/CHI!P$11*1000)</f>
        <v>11.733888055771768</v>
      </c>
      <c r="Q231" s="227">
        <f>IF(Q$65=0,0,Q$65/CHI!Q$11*1000)</f>
        <v>11.447645118521615</v>
      </c>
    </row>
    <row r="232" spans="1:17" x14ac:dyDescent="0.25">
      <c r="A232" s="127" t="s">
        <v>183</v>
      </c>
      <c r="B232" s="226">
        <f>IF(B$70=0,0,B$70/CHI!B$11*1000)</f>
        <v>22.683735430522493</v>
      </c>
      <c r="C232" s="226">
        <f>IF(C$70=0,0,C$70/CHI!C$11*1000)</f>
        <v>23.006675738649811</v>
      </c>
      <c r="D232" s="226">
        <f>IF(D$70=0,0,D$70/CHI!D$11*1000)</f>
        <v>21.955455820913581</v>
      </c>
      <c r="E232" s="226">
        <f>IF(E$70=0,0,E$70/CHI!E$11*1000)</f>
        <v>21.731388897709731</v>
      </c>
      <c r="F232" s="226">
        <f>IF(F$70=0,0,F$70/CHI!F$11*1000)</f>
        <v>20.780275425219667</v>
      </c>
      <c r="G232" s="226">
        <f>IF(G$70=0,0,G$70/CHI!G$11*1000)</f>
        <v>20.686008439094842</v>
      </c>
      <c r="H232" s="226">
        <f>IF(H$70=0,0,H$70/CHI!H$11*1000)</f>
        <v>19.593313500304081</v>
      </c>
      <c r="I232" s="226">
        <f>IF(I$70=0,0,I$70/CHI!I$11*1000)</f>
        <v>18.859470525830549</v>
      </c>
      <c r="J232" s="226">
        <f>IF(J$70=0,0,J$70/CHI!J$11*1000)</f>
        <v>18.798021599120705</v>
      </c>
      <c r="K232" s="226">
        <f>IF(K$70=0,0,K$70/CHI!K$11*1000)</f>
        <v>18.474868064668264</v>
      </c>
      <c r="L232" s="226">
        <f>IF(L$70=0,0,L$70/CHI!L$11*1000)</f>
        <v>18.108841355888082</v>
      </c>
      <c r="M232" s="226">
        <f>IF(M$70=0,0,M$70/CHI!M$11*1000)</f>
        <v>18.002070938978111</v>
      </c>
      <c r="N232" s="226">
        <f>IF(N$70=0,0,N$70/CHI!N$11*1000)</f>
        <v>17.853997764270961</v>
      </c>
      <c r="O232" s="226">
        <f>IF(O$70=0,0,O$70/CHI!O$11*1000)</f>
        <v>17.626146742607904</v>
      </c>
      <c r="P232" s="226">
        <f>IF(P$70=0,0,P$70/CHI!P$11*1000)</f>
        <v>17.200869732671297</v>
      </c>
      <c r="Q232" s="226">
        <f>IF(Q$70=0,0,Q$70/CHI!Q$11*1000)</f>
        <v>16.781262228991793</v>
      </c>
    </row>
    <row r="233" spans="1:17" x14ac:dyDescent="0.25">
      <c r="A233" s="127" t="s">
        <v>181</v>
      </c>
      <c r="B233" s="226">
        <f>IF(B$83=0,0,B$83/CHI!B$11*1000)</f>
        <v>253.98248925388774</v>
      </c>
      <c r="C233" s="226">
        <f>IF(C$83=0,0,C$83/CHI!C$11*1000)</f>
        <v>257.59834800827218</v>
      </c>
      <c r="D233" s="226">
        <f>IF(D$83=0,0,D$83/CHI!D$11*1000)</f>
        <v>245.82817672066926</v>
      </c>
      <c r="E233" s="226">
        <f>IF(E$83=0,0,E$83/CHI!E$11*1000)</f>
        <v>243.31937145404649</v>
      </c>
      <c r="F233" s="226">
        <f>IF(F$83=0,0,F$83/CHI!F$11*1000)</f>
        <v>232.67005983401705</v>
      </c>
      <c r="G233" s="226">
        <f>IF(G$83=0,0,G$83/CHI!G$11*1000)</f>
        <v>231.61458271192754</v>
      </c>
      <c r="H233" s="226">
        <f>IF(H$83=0,0,H$83/CHI!H$11*1000)</f>
        <v>219.38002895427039</v>
      </c>
      <c r="I233" s="226">
        <f>IF(I$83=0,0,I$83/CHI!I$11*1000)</f>
        <v>211.16342521415308</v>
      </c>
      <c r="J233" s="226">
        <f>IF(J$83=0,0,J$83/CHI!J$11*1000)</f>
        <v>210.47540134720452</v>
      </c>
      <c r="K233" s="226">
        <f>IF(K$83=0,0,K$83/CHI!K$11*1000)</f>
        <v>206.8571551662433</v>
      </c>
      <c r="L233" s="226">
        <f>IF(L$83=0,0,L$83/CHI!L$11*1000)</f>
        <v>202.758871842752</v>
      </c>
      <c r="M233" s="226">
        <f>IF(M$83=0,0,M$83/CHI!M$11*1000)</f>
        <v>201.56339782796601</v>
      </c>
      <c r="N233" s="226">
        <f>IF(N$83=0,0,N$83/CHI!N$11*1000)</f>
        <v>199.90547011940831</v>
      </c>
      <c r="O233" s="226">
        <f>IF(O$83=0,0,O$83/CHI!O$11*1000)</f>
        <v>197.3542955195164</v>
      </c>
      <c r="P233" s="226">
        <f>IF(P$83=0,0,P$83/CHI!P$11*1000)</f>
        <v>192.59260563219678</v>
      </c>
      <c r="Q233" s="226">
        <f>IF(Q$83=0,0,Q$83/CHI!Q$11*1000)</f>
        <v>187.89439538280689</v>
      </c>
    </row>
    <row r="234" spans="1:17" x14ac:dyDescent="0.25">
      <c r="A234" s="127" t="s">
        <v>180</v>
      </c>
      <c r="B234" s="225">
        <f>IF(B$91=0,0,B$91/CHI!B$11*1000)</f>
        <v>45.367470861045</v>
      </c>
      <c r="C234" s="225">
        <f>IF(C$91=0,0,C$91/CHI!C$11*1000)</f>
        <v>46.013351477299629</v>
      </c>
      <c r="D234" s="225">
        <f>IF(D$91=0,0,D$91/CHI!D$11*1000)</f>
        <v>43.910911641827163</v>
      </c>
      <c r="E234" s="225">
        <f>IF(E$91=0,0,E$91/CHI!E$11*1000)</f>
        <v>43.462777795419463</v>
      </c>
      <c r="F234" s="225">
        <f>IF(F$91=0,0,F$91/CHI!F$11*1000)</f>
        <v>41.560550850439334</v>
      </c>
      <c r="G234" s="225">
        <f>IF(G$91=0,0,G$91/CHI!G$11*1000)</f>
        <v>41.372016878189683</v>
      </c>
      <c r="H234" s="225">
        <f>IF(H$91=0,0,H$91/CHI!H$11*1000)</f>
        <v>39.186627000608155</v>
      </c>
      <c r="I234" s="225">
        <f>IF(I$91=0,0,I$91/CHI!I$11*1000)</f>
        <v>37.718941051661091</v>
      </c>
      <c r="J234" s="225">
        <f>IF(J$91=0,0,J$91/CHI!J$11*1000)</f>
        <v>37.596043198241411</v>
      </c>
      <c r="K234" s="225">
        <f>IF(K$91=0,0,K$91/CHI!K$11*1000)</f>
        <v>36.949736129336536</v>
      </c>
      <c r="L234" s="225">
        <f>IF(L$91=0,0,L$91/CHI!L$11*1000)</f>
        <v>36.217682711776163</v>
      </c>
      <c r="M234" s="225">
        <f>IF(M$91=0,0,M$91/CHI!M$11*1000)</f>
        <v>36.004141877956236</v>
      </c>
      <c r="N234" s="225">
        <f>IF(N$91=0,0,N$91/CHI!N$11*1000)</f>
        <v>35.707995528541922</v>
      </c>
      <c r="O234" s="225">
        <f>IF(O$91=0,0,O$91/CHI!O$11*1000)</f>
        <v>35.252293485215802</v>
      </c>
      <c r="P234" s="225">
        <f>IF(P$91=0,0,P$91/CHI!P$11*1000)</f>
        <v>34.401739465342594</v>
      </c>
      <c r="Q234" s="225">
        <f>IF(Q$91=0,0,Q$91/CHI!Q$11*1000)</f>
        <v>33.562524457983592</v>
      </c>
    </row>
    <row r="235" spans="1:17" x14ac:dyDescent="0.25">
      <c r="A235" s="72" t="s">
        <v>179</v>
      </c>
      <c r="B235" s="224">
        <f>IF(B$105=0,0,B$105/CHI!B$11*1000)</f>
        <v>58.977712119358493</v>
      </c>
      <c r="C235" s="224">
        <f>IF(C$105=0,0,C$105/CHI!C$11*1000)</f>
        <v>59.817356920489523</v>
      </c>
      <c r="D235" s="224">
        <f>IF(D$105=0,0,D$105/CHI!D$11*1000)</f>
        <v>57.084185134375311</v>
      </c>
      <c r="E235" s="224">
        <f>IF(E$105=0,0,E$105/CHI!E$11*1000)</f>
        <v>56.501611134045305</v>
      </c>
      <c r="F235" s="224">
        <f>IF(F$105=0,0,F$105/CHI!F$11*1000)</f>
        <v>54.028716105571135</v>
      </c>
      <c r="G235" s="224">
        <f>IF(G$105=0,0,G$105/CHI!G$11*1000)</f>
        <v>53.783621941646601</v>
      </c>
      <c r="H235" s="224">
        <f>IF(H$105=0,0,H$105/CHI!H$11*1000)</f>
        <v>50.942615100790604</v>
      </c>
      <c r="I235" s="224">
        <f>IF(I$105=0,0,I$105/CHI!I$11*1000)</f>
        <v>49.034623367159426</v>
      </c>
      <c r="J235" s="224">
        <f>IF(J$105=0,0,J$105/CHI!J$11*1000)</f>
        <v>48.87485615771385</v>
      </c>
      <c r="K235" s="224">
        <f>IF(K$105=0,0,K$105/CHI!K$11*1000)</f>
        <v>48.034656968137504</v>
      </c>
      <c r="L235" s="224">
        <f>IF(L$105=0,0,L$105/CHI!L$11*1000)</f>
        <v>47.082987525309015</v>
      </c>
      <c r="M235" s="224">
        <f>IF(M$105=0,0,M$105/CHI!M$11*1000)</f>
        <v>46.805384441343108</v>
      </c>
      <c r="N235" s="224">
        <f>IF(N$105=0,0,N$105/CHI!N$11*1000)</f>
        <v>46.420394187104506</v>
      </c>
      <c r="O235" s="224">
        <f>IF(O$105=0,0,O$105/CHI!O$11*1000)</f>
        <v>45.827981530780548</v>
      </c>
      <c r="P235" s="224">
        <f>IF(P$105=0,0,P$105/CHI!P$11*1000)</f>
        <v>44.722261304945377</v>
      </c>
      <c r="Q235" s="224">
        <f>IF(Q$105=0,0,Q$105/CHI!Q$11*1000)</f>
        <v>43.631281795378669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327.97268170752454</v>
      </c>
      <c r="C237" s="230">
        <f t="shared" si="52"/>
        <v>332.64191262905331</v>
      </c>
      <c r="D237" s="230">
        <f t="shared" si="52"/>
        <v>319.22408890185102</v>
      </c>
      <c r="E237" s="230">
        <f t="shared" si="52"/>
        <v>322.55112507690831</v>
      </c>
      <c r="F237" s="230">
        <f t="shared" si="52"/>
        <v>320.23215506112768</v>
      </c>
      <c r="G237" s="230">
        <f t="shared" si="52"/>
        <v>318.77946401155504</v>
      </c>
      <c r="H237" s="230">
        <f t="shared" si="52"/>
        <v>312.52240776207498</v>
      </c>
      <c r="I237" s="230">
        <f t="shared" si="52"/>
        <v>305.09812808683074</v>
      </c>
      <c r="J237" s="230">
        <f t="shared" si="52"/>
        <v>295.03922828510429</v>
      </c>
      <c r="K237" s="230">
        <f t="shared" si="52"/>
        <v>289.967259997393</v>
      </c>
      <c r="L237" s="230">
        <f t="shared" si="52"/>
        <v>284.22238747871825</v>
      </c>
      <c r="M237" s="230">
        <f t="shared" si="52"/>
        <v>282.54660147950074</v>
      </c>
      <c r="N237" s="230">
        <f t="shared" si="52"/>
        <v>280.22255929426524</v>
      </c>
      <c r="O237" s="230">
        <f t="shared" si="52"/>
        <v>276.64638563998102</v>
      </c>
      <c r="P237" s="230">
        <f t="shared" si="52"/>
        <v>269.97156615658582</v>
      </c>
      <c r="Q237" s="230">
        <f t="shared" si="52"/>
        <v>263.38573086453414</v>
      </c>
    </row>
    <row r="238" spans="1:17" x14ac:dyDescent="0.25">
      <c r="A238" s="132" t="s">
        <v>83</v>
      </c>
      <c r="B238" s="229">
        <f>IF(B$109=0,0,B$109/CHI!B$12*1000)</f>
        <v>3.6898354239358593</v>
      </c>
      <c r="C238" s="229">
        <f>IF(C$109=0,0,C$109/CHI!C$12*1000)</f>
        <v>3.74236630415154</v>
      </c>
      <c r="D238" s="229">
        <f>IF(D$109=0,0,D$109/CHI!D$12*1000)</f>
        <v>3.5914099469238701</v>
      </c>
      <c r="E238" s="229">
        <f>IF(E$109=0,0,E$109/CHI!E$12*1000)</f>
        <v>3.6288405520325897</v>
      </c>
      <c r="F238" s="229">
        <f>IF(F$109=0,0,F$109/CHI!F$12*1000)</f>
        <v>3.6027511299907169</v>
      </c>
      <c r="G238" s="229">
        <f>IF(G$109=0,0,G$109/CHI!G$12*1000)</f>
        <v>3.586407723378799</v>
      </c>
      <c r="H238" s="229">
        <f>IF(H$109=0,0,H$109/CHI!H$12*1000)</f>
        <v>3.516013117100341</v>
      </c>
      <c r="I238" s="229">
        <f>IF(I$109=0,0,I$109/CHI!I$12*1000)</f>
        <v>3.4324867392316118</v>
      </c>
      <c r="J238" s="229">
        <f>IF(J$109=0,0,J$109/CHI!J$12*1000)</f>
        <v>3.319319738184463</v>
      </c>
      <c r="K238" s="229">
        <f>IF(K$109=0,0,K$109/CHI!K$12*1000)</f>
        <v>3.2622578873021215</v>
      </c>
      <c r="L238" s="229">
        <f>IF(L$109=0,0,L$109/CHI!L$12*1000)</f>
        <v>3.1976255709304033</v>
      </c>
      <c r="M238" s="229">
        <f>IF(M$109=0,0,M$109/CHI!M$12*1000)</f>
        <v>3.1787722490297625</v>
      </c>
      <c r="N238" s="229">
        <f>IF(N$109=0,0,N$109/CHI!N$12*1000)</f>
        <v>3.152625762873789</v>
      </c>
      <c r="O238" s="229">
        <f>IF(O$109=0,0,O$109/CHI!O$12*1000)</f>
        <v>3.1123922526831698</v>
      </c>
      <c r="P238" s="229">
        <f>IF(P$109=0,0,P$109/CHI!P$12*1000)</f>
        <v>3.0372976281858404</v>
      </c>
      <c r="Q238" s="229">
        <f>IF(Q$109=0,0,Q$109/CHI!Q$12*1000)</f>
        <v>2.9632041145727466</v>
      </c>
    </row>
    <row r="239" spans="1:17" x14ac:dyDescent="0.25">
      <c r="A239" s="76" t="s">
        <v>82</v>
      </c>
      <c r="B239" s="228">
        <f>IF(B$110=0,0,B$110/CHI!B$12*1000)</f>
        <v>24.659001177826703</v>
      </c>
      <c r="C239" s="228">
        <f>IF(C$110=0,0,C$110/CHI!C$12*1000)</f>
        <v>25.010062644879614</v>
      </c>
      <c r="D239" s="228">
        <f>IF(D$110=0,0,D$110/CHI!D$12*1000)</f>
        <v>24.001228221932124</v>
      </c>
      <c r="E239" s="228">
        <f>IF(E$110=0,0,E$110/CHI!E$12*1000)</f>
        <v>24.251375241898167</v>
      </c>
      <c r="F239" s="228">
        <f>IF(F$110=0,0,F$110/CHI!F$12*1000)</f>
        <v>24.077020829046575</v>
      </c>
      <c r="G239" s="228">
        <f>IF(G$110=0,0,G$110/CHI!G$12*1000)</f>
        <v>23.967798591035994</v>
      </c>
      <c r="H239" s="228">
        <f>IF(H$110=0,0,H$110/CHI!H$12*1000)</f>
        <v>23.497354660698974</v>
      </c>
      <c r="I239" s="228">
        <f>IF(I$110=0,0,I$110/CHI!I$12*1000)</f>
        <v>22.939151702137867</v>
      </c>
      <c r="J239" s="228">
        <f>IF(J$110=0,0,J$110/CHI!J$12*1000)</f>
        <v>22.182861816141784</v>
      </c>
      <c r="K239" s="228">
        <f>IF(K$110=0,0,K$110/CHI!K$12*1000)</f>
        <v>21.801520079600124</v>
      </c>
      <c r="L239" s="228">
        <f>IF(L$110=0,0,L$110/CHI!L$12*1000)</f>
        <v>21.369585268850262</v>
      </c>
      <c r="M239" s="228">
        <f>IF(M$110=0,0,M$110/CHI!M$12*1000)</f>
        <v>21.243589381896051</v>
      </c>
      <c r="N239" s="228">
        <f>IF(N$110=0,0,N$110/CHI!N$12*1000)</f>
        <v>21.068853612182931</v>
      </c>
      <c r="O239" s="228">
        <f>IF(O$110=0,0,O$110/CHI!O$12*1000)</f>
        <v>20.799974905901685</v>
      </c>
      <c r="P239" s="228">
        <f>IF(P$110=0,0,P$110/CHI!P$12*1000)</f>
        <v>20.298120969025316</v>
      </c>
      <c r="Q239" s="228">
        <f>IF(Q$110=0,0,Q$110/CHI!Q$12*1000)</f>
        <v>19.802957410346671</v>
      </c>
    </row>
    <row r="240" spans="1:17" x14ac:dyDescent="0.25">
      <c r="A240" s="76" t="s">
        <v>81</v>
      </c>
      <c r="B240" s="228">
        <f>IF(B$111=0,0,B$111/CHI!B$12*1000)</f>
        <v>4.3065858908429826</v>
      </c>
      <c r="C240" s="228">
        <f>IF(C$111=0,0,C$111/CHI!C$12*1000)</f>
        <v>4.3678972290405822</v>
      </c>
      <c r="D240" s="228">
        <f>IF(D$111=0,0,D$111/CHI!D$12*1000)</f>
        <v>4.1917087427052531</v>
      </c>
      <c r="E240" s="228">
        <f>IF(E$111=0,0,E$111/CHI!E$12*1000)</f>
        <v>4.2353958174190032</v>
      </c>
      <c r="F240" s="228">
        <f>IF(F$111=0,0,F$111/CHI!F$12*1000)</f>
        <v>4.2049455875423751</v>
      </c>
      <c r="G240" s="228">
        <f>IF(G$111=0,0,G$111/CHI!G$12*1000)</f>
        <v>4.1858704049836568</v>
      </c>
      <c r="H240" s="228">
        <f>IF(H$111=0,0,H$111/CHI!H$12*1000)</f>
        <v>4.1037094456564036</v>
      </c>
      <c r="I240" s="228">
        <f>IF(I$111=0,0,I$111/CHI!I$12*1000)</f>
        <v>4.0062217587776789</v>
      </c>
      <c r="J240" s="228">
        <f>IF(J$111=0,0,J$111/CHI!J$12*1000)</f>
        <v>3.8741390629324512</v>
      </c>
      <c r="K240" s="228">
        <f>IF(K$111=0,0,K$111/CHI!K$12*1000)</f>
        <v>3.807539409104761</v>
      </c>
      <c r="L240" s="228">
        <f>IF(L$111=0,0,L$111/CHI!L$12*1000)</f>
        <v>3.7321038978151981</v>
      </c>
      <c r="M240" s="228">
        <f>IF(M$111=0,0,M$111/CHI!M$12*1000)</f>
        <v>3.7100992713849452</v>
      </c>
      <c r="N240" s="228">
        <f>IF(N$111=0,0,N$111/CHI!N$12*1000)</f>
        <v>3.679582439212977</v>
      </c>
      <c r="O240" s="228">
        <f>IF(O$111=0,0,O$111/CHI!O$12*1000)</f>
        <v>3.6326239580292312</v>
      </c>
      <c r="P240" s="228">
        <f>IF(P$111=0,0,P$111/CHI!P$12*1000)</f>
        <v>3.5449773794744117</v>
      </c>
      <c r="Q240" s="228">
        <f>IF(Q$111=0,0,Q$111/CHI!Q$12*1000)</f>
        <v>3.4584992459893233</v>
      </c>
    </row>
    <row r="241" spans="1:17" x14ac:dyDescent="0.25">
      <c r="A241" s="76" t="s">
        <v>80</v>
      </c>
      <c r="B241" s="228">
        <f>IF(B$112=0,0,B$112/CHI!B$12*1000)</f>
        <v>35.053436527390659</v>
      </c>
      <c r="C241" s="228">
        <f>IF(C$112=0,0,C$112/CHI!C$12*1000)</f>
        <v>35.552479889439624</v>
      </c>
      <c r="D241" s="228">
        <f>IF(D$112=0,0,D$112/CHI!D$12*1000)</f>
        <v>34.118394495776755</v>
      </c>
      <c r="E241" s="228">
        <f>IF(E$112=0,0,E$112/CHI!E$12*1000)</f>
        <v>34.473985244309596</v>
      </c>
      <c r="F241" s="228">
        <f>IF(F$112=0,0,F$112/CHI!F$12*1000)</f>
        <v>34.2261357349118</v>
      </c>
      <c r="G241" s="228">
        <f>IF(G$112=0,0,G$112/CHI!G$12*1000)</f>
        <v>34.070873372098582</v>
      </c>
      <c r="H241" s="228">
        <f>IF(H$112=0,0,H$112/CHI!H$12*1000)</f>
        <v>33.402124612453235</v>
      </c>
      <c r="I241" s="228">
        <f>IF(I$112=0,0,I$112/CHI!I$12*1000)</f>
        <v>32.608624022700312</v>
      </c>
      <c r="J241" s="228">
        <f>IF(J$112=0,0,J$112/CHI!J$12*1000)</f>
        <v>31.533537512752396</v>
      </c>
      <c r="K241" s="228">
        <f>IF(K$112=0,0,K$112/CHI!K$12*1000)</f>
        <v>30.991449929370152</v>
      </c>
      <c r="L241" s="228">
        <f>IF(L$112=0,0,L$112/CHI!L$12*1000)</f>
        <v>30.377442923838821</v>
      </c>
      <c r="M241" s="228">
        <f>IF(M$112=0,0,M$112/CHI!M$12*1000)</f>
        <v>30.198336365782737</v>
      </c>
      <c r="N241" s="228">
        <f>IF(N$112=0,0,N$112/CHI!N$12*1000)</f>
        <v>29.949944747300989</v>
      </c>
      <c r="O241" s="228">
        <f>IF(O$112=0,0,O$112/CHI!O$12*1000)</f>
        <v>29.567726400490105</v>
      </c>
      <c r="P241" s="228">
        <f>IF(P$112=0,0,P$112/CHI!P$12*1000)</f>
        <v>28.854327467765476</v>
      </c>
      <c r="Q241" s="228">
        <f>IF(Q$112=0,0,Q$112/CHI!Q$12*1000)</f>
        <v>28.150439088441086</v>
      </c>
    </row>
    <row r="242" spans="1:17" x14ac:dyDescent="0.25">
      <c r="A242" s="129" t="s">
        <v>79</v>
      </c>
      <c r="B242" s="227">
        <f>IF(B$113=0,0,B$113/CHI!B$12*1000)</f>
        <v>10.331539187020406</v>
      </c>
      <c r="C242" s="227">
        <f>IF(C$113=0,0,C$113/CHI!C$12*1000)</f>
        <v>10.478625651624311</v>
      </c>
      <c r="D242" s="227">
        <f>IF(D$113=0,0,D$113/CHI!D$12*1000)</f>
        <v>10.055947851386833</v>
      </c>
      <c r="E242" s="227">
        <f>IF(E$113=0,0,E$113/CHI!E$12*1000)</f>
        <v>10.160753545691248</v>
      </c>
      <c r="F242" s="227">
        <f>IF(F$113=0,0,F$113/CHI!F$12*1000)</f>
        <v>10.087703163974007</v>
      </c>
      <c r="G242" s="227">
        <f>IF(G$113=0,0,G$113/CHI!G$12*1000)</f>
        <v>10.041941625460636</v>
      </c>
      <c r="H242" s="227">
        <f>IF(H$113=0,0,H$113/CHI!H$12*1000)</f>
        <v>9.8448367278809528</v>
      </c>
      <c r="I242" s="227">
        <f>IF(I$113=0,0,I$113/CHI!I$12*1000)</f>
        <v>9.6109628698485139</v>
      </c>
      <c r="J242" s="227">
        <f>IF(J$113=0,0,J$113/CHI!J$12*1000)</f>
        <v>9.2940952669164965</v>
      </c>
      <c r="K242" s="227">
        <f>IF(K$113=0,0,K$113/CHI!K$12*1000)</f>
        <v>9.1343220844459392</v>
      </c>
      <c r="L242" s="227">
        <f>IF(L$113=0,0,L$113/CHI!L$12*1000)</f>
        <v>8.9533515986051277</v>
      </c>
      <c r="M242" s="227">
        <f>IF(M$113=0,0,M$113/CHI!M$12*1000)</f>
        <v>8.9005622972833347</v>
      </c>
      <c r="N242" s="227">
        <f>IF(N$113=0,0,N$113/CHI!N$12*1000)</f>
        <v>8.8273521360466081</v>
      </c>
      <c r="O242" s="227">
        <f>IF(O$113=0,0,O$113/CHI!O$12*1000)</f>
        <v>8.7146983075128759</v>
      </c>
      <c r="P242" s="227">
        <f>IF(P$113=0,0,P$113/CHI!P$12*1000)</f>
        <v>8.5044333589203518</v>
      </c>
      <c r="Q242" s="227">
        <f>IF(Q$113=0,0,Q$113/CHI!Q$12*1000)</f>
        <v>8.2969715208036909</v>
      </c>
    </row>
    <row r="243" spans="1:17" x14ac:dyDescent="0.25">
      <c r="A243" s="127" t="s">
        <v>182</v>
      </c>
      <c r="B243" s="226">
        <f>IF(B$118=0,0,B$118/CHI!B$12*1000)</f>
        <v>32.728115806843604</v>
      </c>
      <c r="C243" s="226">
        <f>IF(C$118=0,0,C$118/CHI!C$12*1000)</f>
        <v>33.194054401281058</v>
      </c>
      <c r="D243" s="226">
        <f>IF(D$118=0,0,D$118/CHI!D$12*1000)</f>
        <v>31.855101149036411</v>
      </c>
      <c r="E243" s="226">
        <f>IF(E$118=0,0,E$118/CHI!E$12*1000)</f>
        <v>32.18710326782243</v>
      </c>
      <c r="F243" s="226">
        <f>IF(F$118=0,0,F$118/CHI!F$12*1000)</f>
        <v>31.955695216292256</v>
      </c>
      <c r="G243" s="226">
        <f>IF(G$118=0,0,G$118/CHI!G$12*1000)</f>
        <v>31.810732408248462</v>
      </c>
      <c r="H243" s="226">
        <f>IF(H$118=0,0,H$118/CHI!H$12*1000)</f>
        <v>31.18634607071338</v>
      </c>
      <c r="I243" s="226">
        <f>IF(I$118=0,0,I$118/CHI!I$12*1000)</f>
        <v>30.445483497255292</v>
      </c>
      <c r="J243" s="226">
        <f>IF(J$118=0,0,J$118/CHI!J$12*1000)</f>
        <v>29.441714415372076</v>
      </c>
      <c r="K243" s="226">
        <f>IF(K$118=0,0,K$118/CHI!K$12*1000)</f>
        <v>28.935587000659879</v>
      </c>
      <c r="L243" s="226">
        <f>IF(L$118=0,0,L$118/CHI!L$12*1000)</f>
        <v>28.362311043321426</v>
      </c>
      <c r="M243" s="226">
        <f>IF(M$118=0,0,M$118/CHI!M$12*1000)</f>
        <v>28.195085779423426</v>
      </c>
      <c r="N243" s="226">
        <f>IF(N$118=0,0,N$118/CHI!N$12*1000)</f>
        <v>27.963171580404236</v>
      </c>
      <c r="O243" s="226">
        <f>IF(O$118=0,0,O$118/CHI!O$12*1000)</f>
        <v>27.60630824381947</v>
      </c>
      <c r="P243" s="226">
        <f>IF(P$118=0,0,P$118/CHI!P$12*1000)</f>
        <v>26.94023366740965</v>
      </c>
      <c r="Q243" s="226">
        <f>IF(Q$118=0,0,Q$118/CHI!Q$12*1000)</f>
        <v>26.283038748000848</v>
      </c>
    </row>
    <row r="244" spans="1:17" x14ac:dyDescent="0.25">
      <c r="A244" s="127" t="s">
        <v>181</v>
      </c>
      <c r="B244" s="226">
        <f>IF(B$131=0,0,B$131/CHI!B$12*1000)</f>
        <v>76.060925014857688</v>
      </c>
      <c r="C244" s="226">
        <f>IF(C$131=0,0,C$131/CHI!C$12*1000)</f>
        <v>77.143777468148812</v>
      </c>
      <c r="D244" s="226">
        <f>IF(D$131=0,0,D$131/CHI!D$12*1000)</f>
        <v>74.032018040308955</v>
      </c>
      <c r="E244" s="226">
        <f>IF(E$131=0,0,E$131/CHI!E$12*1000)</f>
        <v>74.803598916238187</v>
      </c>
      <c r="F244" s="226">
        <f>IF(F$131=0,0,F$131/CHI!F$12*1000)</f>
        <v>74.265801061966627</v>
      </c>
      <c r="G244" s="226">
        <f>IF(G$131=0,0,G$131/CHI!G$12*1000)</f>
        <v>73.928904024030274</v>
      </c>
      <c r="H244" s="226">
        <f>IF(H$131=0,0,H$131/CHI!H$12*1000)</f>
        <v>72.477815220756554</v>
      </c>
      <c r="I244" s="226">
        <f>IF(I$131=0,0,I$131/CHI!I$12*1000)</f>
        <v>70.75603285544463</v>
      </c>
      <c r="J244" s="226">
        <f>IF(J$131=0,0,J$131/CHI!J$12*1000)</f>
        <v>68.423249467609395</v>
      </c>
      <c r="K244" s="226">
        <f>IF(K$131=0,0,K$131/CHI!K$12*1000)</f>
        <v>67.246997233426754</v>
      </c>
      <c r="L244" s="226">
        <f>IF(L$131=0,0,L$131/CHI!L$12*1000)</f>
        <v>65.914690177888218</v>
      </c>
      <c r="M244" s="226">
        <f>IF(M$131=0,0,M$131/CHI!M$12*1000)</f>
        <v>65.526054659332729</v>
      </c>
      <c r="N244" s="226">
        <f>IF(N$131=0,0,N$131/CHI!N$12*1000)</f>
        <v>64.98708050617374</v>
      </c>
      <c r="O244" s="226">
        <f>IF(O$131=0,0,O$131/CHI!O$12*1000)</f>
        <v>64.157721564622776</v>
      </c>
      <c r="P244" s="226">
        <f>IF(P$131=0,0,P$131/CHI!P$12*1000)</f>
        <v>62.609748295718042</v>
      </c>
      <c r="Q244" s="226">
        <f>IF(Q$131=0,0,Q$131/CHI!Q$12*1000)</f>
        <v>61.082411562362751</v>
      </c>
    </row>
    <row r="245" spans="1:17" x14ac:dyDescent="0.25">
      <c r="A245" s="127" t="s">
        <v>180</v>
      </c>
      <c r="B245" s="225">
        <f>IF(B$139=0,0,B$139/CHI!B$12*1000)</f>
        <v>47.047747559602215</v>
      </c>
      <c r="C245" s="225">
        <f>IF(C$139=0,0,C$139/CHI!C$12*1000)</f>
        <v>47.717549680162584</v>
      </c>
      <c r="D245" s="225">
        <f>IF(D$139=0,0,D$139/CHI!D$12*1000)</f>
        <v>45.792760151260261</v>
      </c>
      <c r="E245" s="225">
        <f>IF(E$139=0,0,E$139/CHI!E$12*1000)</f>
        <v>46.270024163832367</v>
      </c>
      <c r="F245" s="225">
        <f>IF(F$139=0,0,F$139/CHI!F$12*1000)</f>
        <v>45.937367445801087</v>
      </c>
      <c r="G245" s="225">
        <f>IF(G$139=0,0,G$139/CHI!G$12*1000)</f>
        <v>45.728978620772885</v>
      </c>
      <c r="H245" s="225">
        <f>IF(H$139=0,0,H$139/CHI!H$12*1000)</f>
        <v>44.831402635605045</v>
      </c>
      <c r="I245" s="225">
        <f>IF(I$139=0,0,I$139/CHI!I$12*1000)</f>
        <v>43.766388213811616</v>
      </c>
      <c r="J245" s="225">
        <f>IF(J$139=0,0,J$139/CHI!J$12*1000)</f>
        <v>42.323437001731754</v>
      </c>
      <c r="K245" s="225">
        <f>IF(K$139=0,0,K$139/CHI!K$12*1000)</f>
        <v>41.595862124494424</v>
      </c>
      <c r="L245" s="225">
        <f>IF(L$139=0,0,L$139/CHI!L$12*1000)</f>
        <v>40.771758999156276</v>
      </c>
      <c r="M245" s="225">
        <f>IF(M$139=0,0,M$139/CHI!M$12*1000)</f>
        <v>40.531367158455929</v>
      </c>
      <c r="N245" s="225">
        <f>IF(N$139=0,0,N$139/CHI!N$12*1000)</f>
        <v>40.197982836689974</v>
      </c>
      <c r="O245" s="225">
        <f>IF(O$139=0,0,O$139/CHI!O$12*1000)</f>
        <v>39.684980002307235</v>
      </c>
      <c r="P245" s="225">
        <f>IF(P$139=0,0,P$139/CHI!P$12*1000)</f>
        <v>38.727475796695579</v>
      </c>
      <c r="Q245" s="225">
        <f>IF(Q$139=0,0,Q$139/CHI!Q$12*1000)</f>
        <v>37.782736391339</v>
      </c>
    </row>
    <row r="246" spans="1:17" x14ac:dyDescent="0.25">
      <c r="A246" s="72" t="s">
        <v>179</v>
      </c>
      <c r="B246" s="224">
        <f>IF(B$153=0,0,B$153/CHI!B$12*1000)</f>
        <v>94.095495119204415</v>
      </c>
      <c r="C246" s="224">
        <f>IF(C$153=0,0,C$153/CHI!C$12*1000)</f>
        <v>95.435099360325168</v>
      </c>
      <c r="D246" s="224">
        <f>IF(D$153=0,0,D$153/CHI!D$12*1000)</f>
        <v>91.58552030252055</v>
      </c>
      <c r="E246" s="224">
        <f>IF(E$153=0,0,E$153/CHI!E$12*1000)</f>
        <v>92.540048327664707</v>
      </c>
      <c r="F246" s="224">
        <f>IF(F$153=0,0,F$153/CHI!F$12*1000)</f>
        <v>91.874734891602202</v>
      </c>
      <c r="G246" s="224">
        <f>IF(G$153=0,0,G$153/CHI!G$12*1000)</f>
        <v>91.45795724154577</v>
      </c>
      <c r="H246" s="224">
        <f>IF(H$153=0,0,H$153/CHI!H$12*1000)</f>
        <v>89.662805271210075</v>
      </c>
      <c r="I246" s="224">
        <f>IF(I$153=0,0,I$153/CHI!I$12*1000)</f>
        <v>87.532776427623247</v>
      </c>
      <c r="J246" s="224">
        <f>IF(J$153=0,0,J$153/CHI!J$12*1000)</f>
        <v>84.646874003463509</v>
      </c>
      <c r="K246" s="224">
        <f>IF(K$153=0,0,K$153/CHI!K$12*1000)</f>
        <v>83.191724248988848</v>
      </c>
      <c r="L246" s="224">
        <f>IF(L$153=0,0,L$153/CHI!L$12*1000)</f>
        <v>81.543517998312552</v>
      </c>
      <c r="M246" s="224">
        <f>IF(M$153=0,0,M$153/CHI!M$12*1000)</f>
        <v>81.062734316911872</v>
      </c>
      <c r="N246" s="224">
        <f>IF(N$153=0,0,N$153/CHI!N$12*1000)</f>
        <v>80.395965673379948</v>
      </c>
      <c r="O246" s="224">
        <f>IF(O$153=0,0,O$153/CHI!O$12*1000)</f>
        <v>79.36996000461447</v>
      </c>
      <c r="P246" s="224">
        <f>IF(P$153=0,0,P$153/CHI!P$12*1000)</f>
        <v>77.454951593391144</v>
      </c>
      <c r="Q246" s="224">
        <f>IF(Q$153=0,0,Q$153/CHI!Q$12*1000)</f>
        <v>75.565472782678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14243.098612061993</v>
      </c>
      <c r="C5" s="96">
        <v>14322.812799181773</v>
      </c>
      <c r="D5" s="96">
        <v>15370.534126851491</v>
      </c>
      <c r="E5" s="96">
        <v>17166.898716719759</v>
      </c>
      <c r="F5" s="96">
        <v>17552.645594521455</v>
      </c>
      <c r="G5" s="96">
        <v>17664.189569890092</v>
      </c>
      <c r="H5" s="96">
        <v>17374.265911598664</v>
      </c>
      <c r="I5" s="96">
        <v>17635.096523257362</v>
      </c>
      <c r="J5" s="96">
        <v>16283.074149820084</v>
      </c>
      <c r="K5" s="96">
        <v>16516.056244504151</v>
      </c>
      <c r="L5" s="96">
        <v>18316.728312671363</v>
      </c>
      <c r="M5" s="96">
        <v>17008.457961225144</v>
      </c>
      <c r="N5" s="96">
        <v>17432.191631570509</v>
      </c>
      <c r="O5" s="96">
        <v>17298.485981694321</v>
      </c>
      <c r="P5" s="96">
        <v>17341.811293609739</v>
      </c>
      <c r="Q5" s="96">
        <v>16251.123693630101</v>
      </c>
    </row>
    <row r="6" spans="1:17" x14ac:dyDescent="0.25">
      <c r="A6" s="132" t="s">
        <v>83</v>
      </c>
      <c r="B6" s="160">
        <v>25.608138327721672</v>
      </c>
      <c r="C6" s="160">
        <v>25.690745529205177</v>
      </c>
      <c r="D6" s="160">
        <v>27.31226741111054</v>
      </c>
      <c r="E6" s="160">
        <v>28.426356760001759</v>
      </c>
      <c r="F6" s="160">
        <v>28.854381534484787</v>
      </c>
      <c r="G6" s="160">
        <v>28.695856085124657</v>
      </c>
      <c r="H6" s="160">
        <v>27.67539846399686</v>
      </c>
      <c r="I6" s="160">
        <v>28.453662231238713</v>
      </c>
      <c r="J6" s="160">
        <v>27.487816326373171</v>
      </c>
      <c r="K6" s="160">
        <v>27.420425242745726</v>
      </c>
      <c r="L6" s="160">
        <v>30.795094793099604</v>
      </c>
      <c r="M6" s="160">
        <v>30.689983772966361</v>
      </c>
      <c r="N6" s="160">
        <v>30.61653735297396</v>
      </c>
      <c r="O6" s="160">
        <v>29.675048728447187</v>
      </c>
      <c r="P6" s="160">
        <v>29.181165817144468</v>
      </c>
      <c r="Q6" s="160">
        <v>29.416352146371167</v>
      </c>
    </row>
    <row r="7" spans="1:17" x14ac:dyDescent="0.25">
      <c r="A7" s="76" t="s">
        <v>82</v>
      </c>
      <c r="B7" s="159">
        <v>18.25301561143522</v>
      </c>
      <c r="C7" s="159">
        <v>18.311896523393713</v>
      </c>
      <c r="D7" s="159">
        <v>19.467687852147264</v>
      </c>
      <c r="E7" s="159">
        <v>20.261790493174917</v>
      </c>
      <c r="F7" s="159">
        <v>20.566878773733848</v>
      </c>
      <c r="G7" s="159">
        <v>20.453884714386405</v>
      </c>
      <c r="H7" s="159">
        <v>19.726521067295739</v>
      </c>
      <c r="I7" s="159">
        <v>20.281253336837636</v>
      </c>
      <c r="J7" s="159">
        <v>19.592815928614684</v>
      </c>
      <c r="K7" s="159">
        <v>19.544780788934435</v>
      </c>
      <c r="L7" s="159">
        <v>21.950183914993097</v>
      </c>
      <c r="M7" s="159">
        <v>21.875262690073395</v>
      </c>
      <c r="N7" s="159">
        <v>21.82291141667865</v>
      </c>
      <c r="O7" s="159">
        <v>21.151835435225028</v>
      </c>
      <c r="P7" s="159">
        <v>20.799804671611465</v>
      </c>
      <c r="Q7" s="159">
        <v>20.967441212934105</v>
      </c>
    </row>
    <row r="8" spans="1:17" x14ac:dyDescent="0.25">
      <c r="A8" s="76" t="s">
        <v>81</v>
      </c>
      <c r="B8" s="159">
        <v>43.772908283227231</v>
      </c>
      <c r="C8" s="159">
        <v>43.914111732216632</v>
      </c>
      <c r="D8" s="159">
        <v>46.685837177757982</v>
      </c>
      <c r="E8" s="159">
        <v>48.59019001529105</v>
      </c>
      <c r="F8" s="159">
        <v>49.321828096772066</v>
      </c>
      <c r="G8" s="159">
        <v>49.050854866832644</v>
      </c>
      <c r="H8" s="159">
        <v>47.306550096024985</v>
      </c>
      <c r="I8" s="159">
        <v>48.63686423552484</v>
      </c>
      <c r="J8" s="159">
        <v>46.985909227848921</v>
      </c>
      <c r="K8" s="159">
        <v>46.870715234245004</v>
      </c>
      <c r="L8" s="159">
        <v>52.639158797904173</v>
      </c>
      <c r="M8" s="159">
        <v>52.459488765472813</v>
      </c>
      <c r="N8" s="159">
        <v>52.333944168481224</v>
      </c>
      <c r="O8" s="159">
        <v>50.72462393271465</v>
      </c>
      <c r="P8" s="159">
        <v>49.88041217852772</v>
      </c>
      <c r="Q8" s="159">
        <v>50.282424596883203</v>
      </c>
    </row>
    <row r="9" spans="1:17" x14ac:dyDescent="0.25">
      <c r="A9" s="76" t="s">
        <v>80</v>
      </c>
      <c r="B9" s="159">
        <v>62.132072697128493</v>
      </c>
      <c r="C9" s="159">
        <v>62.332499474826896</v>
      </c>
      <c r="D9" s="159">
        <v>66.266737651659312</v>
      </c>
      <c r="E9" s="159">
        <v>68.969811164093116</v>
      </c>
      <c r="F9" s="159">
        <v>70.008311740121471</v>
      </c>
      <c r="G9" s="159">
        <v>69.623687343847934</v>
      </c>
      <c r="H9" s="159">
        <v>67.147789006809703</v>
      </c>
      <c r="I9" s="159">
        <v>69.036061412440461</v>
      </c>
      <c r="J9" s="159">
        <v>66.692665449510685</v>
      </c>
      <c r="K9" s="159">
        <v>66.529156972108169</v>
      </c>
      <c r="L9" s="159">
        <v>74.716992071561393</v>
      </c>
      <c r="M9" s="159">
        <v>74.461965116434456</v>
      </c>
      <c r="N9" s="159">
        <v>74.283764801834835</v>
      </c>
      <c r="O9" s="159">
        <v>71.999466001429965</v>
      </c>
      <c r="P9" s="159">
        <v>70.801176279770971</v>
      </c>
      <c r="Q9" s="159">
        <v>71.371800114970469</v>
      </c>
    </row>
    <row r="10" spans="1:17" x14ac:dyDescent="0.25">
      <c r="A10" s="129" t="s">
        <v>79</v>
      </c>
      <c r="B10" s="158">
        <v>118.97598823051821</v>
      </c>
      <c r="C10" s="158">
        <v>119.43946755045613</v>
      </c>
      <c r="D10" s="158">
        <v>127.15143301466119</v>
      </c>
      <c r="E10" s="158">
        <v>132.35665918798142</v>
      </c>
      <c r="F10" s="158">
        <v>134.35630437660603</v>
      </c>
      <c r="G10" s="158">
        <v>133.78988926018599</v>
      </c>
      <c r="H10" s="158">
        <v>129.03422483993972</v>
      </c>
      <c r="I10" s="158">
        <v>132.83562651464828</v>
      </c>
      <c r="J10" s="158">
        <v>128.30989566195021</v>
      </c>
      <c r="K10" s="158">
        <v>128.01153888956239</v>
      </c>
      <c r="L10" s="158">
        <v>143.7862585111022</v>
      </c>
      <c r="M10" s="158">
        <v>143.29880674735784</v>
      </c>
      <c r="N10" s="158">
        <v>142.78460745217743</v>
      </c>
      <c r="O10" s="158">
        <v>138.55673593669428</v>
      </c>
      <c r="P10" s="158">
        <v>136.23041989507396</v>
      </c>
      <c r="Q10" s="158">
        <v>137.35143441763998</v>
      </c>
    </row>
    <row r="11" spans="1:17" x14ac:dyDescent="0.25">
      <c r="A11" s="92" t="s">
        <v>125</v>
      </c>
      <c r="B11" s="91">
        <v>1.8954747176498079</v>
      </c>
      <c r="C11" s="91">
        <v>1.6931811446526022</v>
      </c>
      <c r="D11" s="91">
        <v>1.3467746232152229</v>
      </c>
      <c r="E11" s="91">
        <v>1.3530194513260725</v>
      </c>
      <c r="F11" s="91">
        <v>1.35584675587091</v>
      </c>
      <c r="G11" s="91">
        <v>0.89923632906381812</v>
      </c>
      <c r="H11" s="91">
        <v>0.86187644407678266</v>
      </c>
      <c r="I11" s="91">
        <v>0.43413743464483839</v>
      </c>
      <c r="J11" s="91">
        <v>0.4630502958114478</v>
      </c>
      <c r="K11" s="91">
        <v>0.41950111258143696</v>
      </c>
      <c r="L11" s="91">
        <v>0.41839504470239935</v>
      </c>
      <c r="M11" s="91">
        <v>0.40827041210267079</v>
      </c>
      <c r="N11" s="91">
        <v>0.85521133253014314</v>
      </c>
      <c r="O11" s="91">
        <v>0.40287276693385882</v>
      </c>
      <c r="P11" s="91">
        <v>0.44929019291730554</v>
      </c>
      <c r="Q11" s="91">
        <v>0.3925942824494924</v>
      </c>
    </row>
    <row r="12" spans="1:17" x14ac:dyDescent="0.25">
      <c r="A12" s="92" t="s">
        <v>26</v>
      </c>
      <c r="B12" s="91">
        <v>30.63466756311696</v>
      </c>
      <c r="C12" s="91">
        <v>30.733489434640024</v>
      </c>
      <c r="D12" s="91">
        <v>32.673294006248256</v>
      </c>
      <c r="E12" s="91">
        <v>34.00606394063842</v>
      </c>
      <c r="F12" s="91">
        <v>34.518104156419007</v>
      </c>
      <c r="G12" s="91">
        <v>34.328462317590606</v>
      </c>
      <c r="H12" s="91">
        <v>33.107702745558079</v>
      </c>
      <c r="I12" s="91">
        <v>34.038729104473965</v>
      </c>
      <c r="J12" s="91">
        <v>32.883300785785011</v>
      </c>
      <c r="K12" s="91">
        <v>32.802681749085636</v>
      </c>
      <c r="L12" s="91">
        <v>36.839753030388039</v>
      </c>
      <c r="M12" s="91">
        <v>36.714010146708119</v>
      </c>
      <c r="N12" s="91">
        <v>36.626147193479206</v>
      </c>
      <c r="O12" s="91">
        <v>35.499857157955184</v>
      </c>
      <c r="P12" s="91">
        <v>34.909031748890413</v>
      </c>
      <c r="Q12" s="91">
        <v>35.190381955572562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86.445845949751444</v>
      </c>
      <c r="C14" s="157">
        <v>87.01279697116351</v>
      </c>
      <c r="D14" s="157">
        <v>93.131364385197713</v>
      </c>
      <c r="E14" s="157">
        <v>96.997575796016932</v>
      </c>
      <c r="F14" s="157">
        <v>98.482353464316134</v>
      </c>
      <c r="G14" s="157">
        <v>98.56219061353157</v>
      </c>
      <c r="H14" s="157">
        <v>95.064645650304868</v>
      </c>
      <c r="I14" s="157">
        <v>98.362759975529471</v>
      </c>
      <c r="J14" s="157">
        <v>94.963544580353755</v>
      </c>
      <c r="K14" s="157">
        <v>94.789356027895309</v>
      </c>
      <c r="L14" s="157">
        <v>106.52811043601177</v>
      </c>
      <c r="M14" s="157">
        <v>106.17652618854706</v>
      </c>
      <c r="N14" s="157">
        <v>105.30324892616808</v>
      </c>
      <c r="O14" s="157">
        <v>102.65400601180522</v>
      </c>
      <c r="P14" s="157">
        <v>100.87209795326626</v>
      </c>
      <c r="Q14" s="157">
        <v>101.76845817961792</v>
      </c>
    </row>
    <row r="15" spans="1:17" x14ac:dyDescent="0.25">
      <c r="A15" s="232" t="s">
        <v>185</v>
      </c>
      <c r="B15" s="246">
        <v>11037.952985230684</v>
      </c>
      <c r="C15" s="246">
        <v>11116.312199999998</v>
      </c>
      <c r="D15" s="246">
        <v>11950.692939999999</v>
      </c>
      <c r="E15" s="246">
        <v>13598.22428</v>
      </c>
      <c r="F15" s="246">
        <v>13923.623349999993</v>
      </c>
      <c r="G15" s="246">
        <v>14075.321712000747</v>
      </c>
      <c r="H15" s="246">
        <v>13927.413449999996</v>
      </c>
      <c r="I15" s="246">
        <v>14077.706930000008</v>
      </c>
      <c r="J15" s="246">
        <v>12871.574049999997</v>
      </c>
      <c r="K15" s="246">
        <v>13104.047200000005</v>
      </c>
      <c r="L15" s="246">
        <v>14489.297225391998</v>
      </c>
      <c r="M15" s="246">
        <v>13183.738401284576</v>
      </c>
      <c r="N15" s="246">
        <v>13628.511280295284</v>
      </c>
      <c r="O15" s="246">
        <v>13604.248352491049</v>
      </c>
      <c r="P15" s="246">
        <v>13716.077117361912</v>
      </c>
      <c r="Q15" s="246">
        <v>12589.476220359404</v>
      </c>
    </row>
    <row r="16" spans="1:17" x14ac:dyDescent="0.25">
      <c r="A16" s="245" t="s">
        <v>33</v>
      </c>
      <c r="B16" s="244">
        <v>94.654628833476636</v>
      </c>
      <c r="C16" s="244">
        <v>87.4</v>
      </c>
      <c r="D16" s="244">
        <v>88.800000000000011</v>
      </c>
      <c r="E16" s="244">
        <v>91.699999999999989</v>
      </c>
      <c r="F16" s="244">
        <v>94.199999999999989</v>
      </c>
      <c r="G16" s="244">
        <v>97.855163848285102</v>
      </c>
      <c r="H16" s="244">
        <v>98.7</v>
      </c>
      <c r="I16" s="244">
        <v>105.69999999999999</v>
      </c>
      <c r="J16" s="244">
        <v>110.4</v>
      </c>
      <c r="K16" s="244">
        <v>85.9</v>
      </c>
      <c r="L16" s="244">
        <v>81.1598356740231</v>
      </c>
      <c r="M16" s="244">
        <v>85.244100506353305</v>
      </c>
      <c r="N16" s="244">
        <v>79.798414063246412</v>
      </c>
      <c r="O16" s="244">
        <v>68.429349383777605</v>
      </c>
      <c r="P16" s="244">
        <v>30.620043947645001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709.22951453105384</v>
      </c>
      <c r="C18" s="244">
        <v>798.7976900000001</v>
      </c>
      <c r="D18" s="244">
        <v>740.49835000000007</v>
      </c>
      <c r="E18" s="244">
        <v>644.50197999999989</v>
      </c>
      <c r="F18" s="244">
        <v>1074.0971100000002</v>
      </c>
      <c r="G18" s="244">
        <v>1346.1266598662564</v>
      </c>
      <c r="H18" s="244">
        <v>1580.39617</v>
      </c>
      <c r="I18" s="244">
        <v>1410.8912500000001</v>
      </c>
      <c r="J18" s="244">
        <v>1440.0804600000001</v>
      </c>
      <c r="K18" s="244">
        <v>1273.7881600000001</v>
      </c>
      <c r="L18" s="244">
        <v>1280.2792417602295</v>
      </c>
      <c r="M18" s="244">
        <v>1537.1876399640864</v>
      </c>
      <c r="N18" s="244">
        <v>1000.6939646311309</v>
      </c>
      <c r="O18" s="244">
        <v>2734.3341272644652</v>
      </c>
      <c r="P18" s="244">
        <v>3799.819707144808</v>
      </c>
      <c r="Q18" s="244">
        <v>3545.0441880643602</v>
      </c>
    </row>
    <row r="19" spans="1:17" x14ac:dyDescent="0.25">
      <c r="A19" s="245" t="s">
        <v>68</v>
      </c>
      <c r="B19" s="244">
        <v>143.80928620213399</v>
      </c>
      <c r="C19" s="244">
        <v>89.699349999999868</v>
      </c>
      <c r="D19" s="244">
        <v>121.39914999999928</v>
      </c>
      <c r="E19" s="244">
        <v>64.299349999999322</v>
      </c>
      <c r="F19" s="244">
        <v>57.100400000000263</v>
      </c>
      <c r="G19" s="244">
        <v>0</v>
      </c>
      <c r="H19" s="244">
        <v>0</v>
      </c>
      <c r="I19" s="244">
        <v>0</v>
      </c>
      <c r="J19" s="244">
        <v>1.0000100000000001</v>
      </c>
      <c r="K19" s="244">
        <v>0</v>
      </c>
      <c r="L19" s="244">
        <v>0</v>
      </c>
      <c r="M19" s="244">
        <v>5.1113018373498562</v>
      </c>
      <c r="N19" s="244">
        <v>1.0270357472045362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2.8661507595299498</v>
      </c>
      <c r="C20" s="244">
        <v>0</v>
      </c>
      <c r="D20" s="244">
        <v>0</v>
      </c>
      <c r="E20" s="244">
        <v>0</v>
      </c>
      <c r="F20" s="244">
        <v>1</v>
      </c>
      <c r="G20" s="244">
        <v>0</v>
      </c>
      <c r="H20" s="244">
        <v>0</v>
      </c>
      <c r="I20" s="244">
        <v>0</v>
      </c>
      <c r="J20" s="244">
        <v>0</v>
      </c>
      <c r="K20" s="244">
        <v>2.9</v>
      </c>
      <c r="L20" s="244">
        <v>0</v>
      </c>
      <c r="M20" s="244">
        <v>0.95538358650998001</v>
      </c>
      <c r="N20" s="244">
        <v>0</v>
      </c>
      <c r="O20" s="244">
        <v>1.91076717301997</v>
      </c>
      <c r="P20" s="244">
        <v>0.95538358650998001</v>
      </c>
      <c r="Q20" s="244">
        <v>0</v>
      </c>
    </row>
    <row r="21" spans="1:17" x14ac:dyDescent="0.25">
      <c r="A21" s="245" t="s">
        <v>28</v>
      </c>
      <c r="B21" s="244">
        <v>3822.0615490795826</v>
      </c>
      <c r="C21" s="244">
        <v>3986.6169599999967</v>
      </c>
      <c r="D21" s="244">
        <v>4660.7862499999983</v>
      </c>
      <c r="E21" s="244">
        <v>4158.5118000000011</v>
      </c>
      <c r="F21" s="244">
        <v>4381.7397099999926</v>
      </c>
      <c r="G21" s="244">
        <v>4744.8717281729814</v>
      </c>
      <c r="H21" s="244">
        <v>5096.9265499999938</v>
      </c>
      <c r="I21" s="244">
        <v>4354.6397900000065</v>
      </c>
      <c r="J21" s="244">
        <v>4179.0773999999938</v>
      </c>
      <c r="K21" s="244">
        <v>4103.2093500000046</v>
      </c>
      <c r="L21" s="244">
        <v>4351.0074933638689</v>
      </c>
      <c r="M21" s="244">
        <v>4116.5780896506203</v>
      </c>
      <c r="N21" s="244">
        <v>3714.0576231958394</v>
      </c>
      <c r="O21" s="244">
        <v>3862.3913962197876</v>
      </c>
      <c r="P21" s="244">
        <v>3798.1736588127987</v>
      </c>
      <c r="Q21" s="244">
        <v>2756.7455410988468</v>
      </c>
    </row>
    <row r="22" spans="1:17" x14ac:dyDescent="0.25">
      <c r="A22" s="245" t="s">
        <v>67</v>
      </c>
      <c r="B22" s="244">
        <v>3828.5094566762182</v>
      </c>
      <c r="C22" s="244">
        <v>3980.9038399999999</v>
      </c>
      <c r="D22" s="244">
        <v>4233.1091900000001</v>
      </c>
      <c r="E22" s="244">
        <v>6543.1201300000002</v>
      </c>
      <c r="F22" s="244">
        <v>6159.4941500000004</v>
      </c>
      <c r="G22" s="244">
        <v>5632.939588058508</v>
      </c>
      <c r="H22" s="244">
        <v>5098.9919099999997</v>
      </c>
      <c r="I22" s="244">
        <v>6059.5652900000005</v>
      </c>
      <c r="J22" s="244">
        <v>5178.9127600000002</v>
      </c>
      <c r="K22" s="244">
        <v>5707.5572599999996</v>
      </c>
      <c r="L22" s="244">
        <v>6540.9423317535502</v>
      </c>
      <c r="M22" s="244">
        <v>5300.8474773728485</v>
      </c>
      <c r="N22" s="244">
        <v>6882.4959085315068</v>
      </c>
      <c r="O22" s="244">
        <v>4980.3230593337521</v>
      </c>
      <c r="P22" s="244">
        <v>4112.2559115265904</v>
      </c>
      <c r="Q22" s="244">
        <v>4214.1944894400222</v>
      </c>
    </row>
    <row r="23" spans="1:17" x14ac:dyDescent="0.25">
      <c r="A23" s="245" t="s">
        <v>66</v>
      </c>
      <c r="B23" s="244">
        <v>2436.8223991486884</v>
      </c>
      <c r="C23" s="244">
        <v>2172.8943600000021</v>
      </c>
      <c r="D23" s="244">
        <v>2106.1</v>
      </c>
      <c r="E23" s="244">
        <v>2096.0910199999998</v>
      </c>
      <c r="F23" s="244">
        <v>2155.9919799999989</v>
      </c>
      <c r="G23" s="244">
        <v>2253.5285720547145</v>
      </c>
      <c r="H23" s="244">
        <v>2052.3988200000022</v>
      </c>
      <c r="I23" s="244">
        <v>2146.9105999999992</v>
      </c>
      <c r="J23" s="244">
        <v>1962.1034200000031</v>
      </c>
      <c r="K23" s="244">
        <v>1930.6924299999991</v>
      </c>
      <c r="L23" s="244">
        <v>2235.9083228403251</v>
      </c>
      <c r="M23" s="244">
        <v>2137.8144083668085</v>
      </c>
      <c r="N23" s="244">
        <v>1950.4383341263565</v>
      </c>
      <c r="O23" s="244">
        <v>1956.8596531162475</v>
      </c>
      <c r="P23" s="244">
        <v>1974.2524123435601</v>
      </c>
      <c r="Q23" s="244">
        <v>2073.4920017561744</v>
      </c>
    </row>
    <row r="24" spans="1:17" x14ac:dyDescent="0.25">
      <c r="A24" s="156" t="s">
        <v>184</v>
      </c>
      <c r="B24" s="206">
        <v>2256.3335155132472</v>
      </c>
      <c r="C24" s="206">
        <v>2255.6601097767457</v>
      </c>
      <c r="D24" s="206">
        <v>2452.0526208440515</v>
      </c>
      <c r="E24" s="206">
        <v>2601.239125137145</v>
      </c>
      <c r="F24" s="206">
        <v>2647.1366792856352</v>
      </c>
      <c r="G24" s="206">
        <v>2546.6633325877056</v>
      </c>
      <c r="H24" s="206">
        <v>2456.0198776099051</v>
      </c>
      <c r="I24" s="206">
        <v>2574.7867567029189</v>
      </c>
      <c r="J24" s="206">
        <v>2391.1408486890568</v>
      </c>
      <c r="K24" s="206">
        <v>2382.0093251297249</v>
      </c>
      <c r="L24" s="206">
        <v>2669.5243742709745</v>
      </c>
      <c r="M24" s="206">
        <v>2669.2590650824404</v>
      </c>
      <c r="N24" s="206">
        <v>2654.6217207000377</v>
      </c>
      <c r="O24" s="206">
        <v>2581.1946882206457</v>
      </c>
      <c r="P24" s="206">
        <v>2533.4792416377099</v>
      </c>
      <c r="Q24" s="206">
        <v>2554.2473361048283</v>
      </c>
    </row>
    <row r="25" spans="1:17" x14ac:dyDescent="0.25">
      <c r="A25" s="88" t="s">
        <v>33</v>
      </c>
      <c r="B25" s="87">
        <v>1.1842805023720657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0.63846231661301289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790.75810286468675</v>
      </c>
      <c r="C26" s="87">
        <v>896.30309605873094</v>
      </c>
      <c r="D26" s="87">
        <v>1056.4809323379936</v>
      </c>
      <c r="E26" s="87">
        <v>1147.6136846217557</v>
      </c>
      <c r="F26" s="87">
        <v>1117.5304669680818</v>
      </c>
      <c r="G26" s="87">
        <v>1029.2557605739439</v>
      </c>
      <c r="H26" s="87">
        <v>1253.5920690171947</v>
      </c>
      <c r="I26" s="87">
        <v>1347.8193997760898</v>
      </c>
      <c r="J26" s="87">
        <v>1200.7311223650531</v>
      </c>
      <c r="K26" s="87">
        <v>1169.910035894151</v>
      </c>
      <c r="L26" s="87">
        <v>1315.3081735130752</v>
      </c>
      <c r="M26" s="87">
        <v>1223.9709028418963</v>
      </c>
      <c r="N26" s="87">
        <v>1302.5719736628457</v>
      </c>
      <c r="O26" s="87">
        <v>1188.2162183283472</v>
      </c>
      <c r="P26" s="87">
        <v>1217.2255875699182</v>
      </c>
      <c r="Q26" s="87">
        <v>1191.2819377136705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2.2955321572957312E-13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0.27338757480683751</v>
      </c>
      <c r="C28" s="87">
        <v>1.4843257884457544E-2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6.300777522899112E-2</v>
      </c>
      <c r="L28" s="87">
        <v>0.10422623856369337</v>
      </c>
      <c r="M28" s="87">
        <v>0.12799758223916463</v>
      </c>
      <c r="N28" s="87">
        <v>0.21122704978914647</v>
      </c>
      <c r="O28" s="87">
        <v>0.12877463911276385</v>
      </c>
      <c r="P28" s="87">
        <v>7.6290795894794358E-2</v>
      </c>
      <c r="Q28" s="87">
        <v>0.16079564641491509</v>
      </c>
    </row>
    <row r="29" spans="1:17" x14ac:dyDescent="0.25">
      <c r="A29" s="88" t="s">
        <v>29</v>
      </c>
      <c r="B29" s="87">
        <v>2.8943038855617904</v>
      </c>
      <c r="C29" s="87">
        <v>4.6629552751538021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47.542532816949546</v>
      </c>
      <c r="C30" s="87">
        <v>44.136222405970031</v>
      </c>
      <c r="D30" s="87">
        <v>44.670701741693001</v>
      </c>
      <c r="E30" s="87">
        <v>36.003872959881811</v>
      </c>
      <c r="F30" s="87">
        <v>17.42579193252114</v>
      </c>
      <c r="G30" s="87">
        <v>16.678835398395417</v>
      </c>
      <c r="H30" s="87">
        <v>12.784412120412737</v>
      </c>
      <c r="I30" s="87">
        <v>19.583249815851566</v>
      </c>
      <c r="J30" s="87">
        <v>16.562112979534021</v>
      </c>
      <c r="K30" s="87">
        <v>9.2088991059895644</v>
      </c>
      <c r="L30" s="87">
        <v>14.391166044924708</v>
      </c>
      <c r="M30" s="87">
        <v>17.146490133846292</v>
      </c>
      <c r="N30" s="87">
        <v>14.695434089937674</v>
      </c>
      <c r="O30" s="87">
        <v>8.8184587777973054</v>
      </c>
      <c r="P30" s="87">
        <v>27.919965079796938</v>
      </c>
      <c r="Q30" s="87">
        <v>7.5925358681616597</v>
      </c>
    </row>
    <row r="31" spans="1:17" x14ac:dyDescent="0.25">
      <c r="A31" s="88" t="s">
        <v>26</v>
      </c>
      <c r="B31" s="87">
        <v>111.69267830039293</v>
      </c>
      <c r="C31" s="87">
        <v>6.9446863479161527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102.97381495721842</v>
      </c>
      <c r="L31" s="87">
        <v>188.04680066480699</v>
      </c>
      <c r="M31" s="87">
        <v>233.59584327896442</v>
      </c>
      <c r="N31" s="87">
        <v>185.06486350604544</v>
      </c>
      <c r="O31" s="87">
        <v>241.26803632743108</v>
      </c>
      <c r="P31" s="87">
        <v>128.33369025146305</v>
      </c>
      <c r="Q31" s="87">
        <v>284.45760224946559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1301.988229568477</v>
      </c>
      <c r="C34" s="87">
        <v>1303.5983064310906</v>
      </c>
      <c r="D34" s="87">
        <v>1350.9009867643649</v>
      </c>
      <c r="E34" s="87">
        <v>1417.6215675555075</v>
      </c>
      <c r="F34" s="87">
        <v>1512.1804203850322</v>
      </c>
      <c r="G34" s="87">
        <v>1500.7287366153662</v>
      </c>
      <c r="H34" s="87">
        <v>1189.6433964722974</v>
      </c>
      <c r="I34" s="87">
        <v>1207.3841071109775</v>
      </c>
      <c r="J34" s="87">
        <v>1173.8476133444699</v>
      </c>
      <c r="K34" s="87">
        <v>1099.8535673971371</v>
      </c>
      <c r="L34" s="87">
        <v>1151.6740078096036</v>
      </c>
      <c r="M34" s="87">
        <v>1194.4178312454937</v>
      </c>
      <c r="N34" s="87">
        <v>1151.4397600748068</v>
      </c>
      <c r="O34" s="87">
        <v>1142.7632001479576</v>
      </c>
      <c r="P34" s="87">
        <v>1159.9237079406371</v>
      </c>
      <c r="Q34" s="87">
        <v>1070.7544646271158</v>
      </c>
    </row>
    <row r="35" spans="1:17" x14ac:dyDescent="0.25">
      <c r="A35" s="156" t="s">
        <v>181</v>
      </c>
      <c r="B35" s="204">
        <v>401.46698490731347</v>
      </c>
      <c r="C35" s="204">
        <v>401.47037412160546</v>
      </c>
      <c r="D35" s="204">
        <v>389.47783151546469</v>
      </c>
      <c r="E35" s="204">
        <v>386.67730061353473</v>
      </c>
      <c r="F35" s="204">
        <v>401.49190256362198</v>
      </c>
      <c r="G35" s="204">
        <v>448.74756229698295</v>
      </c>
      <c r="H35" s="204">
        <v>396.53553830731357</v>
      </c>
      <c r="I35" s="204">
        <v>371.30957662921293</v>
      </c>
      <c r="J35" s="204">
        <v>429.26301844693359</v>
      </c>
      <c r="K35" s="204">
        <v>441.60427815148665</v>
      </c>
      <c r="L35" s="204">
        <v>497.17891549540616</v>
      </c>
      <c r="M35" s="204">
        <v>496.47145425858253</v>
      </c>
      <c r="N35" s="204">
        <v>492.7333668965631</v>
      </c>
      <c r="O35" s="204">
        <v>476.76894804819602</v>
      </c>
      <c r="P35" s="204">
        <v>466.90444061877974</v>
      </c>
      <c r="Q35" s="204">
        <v>475.88280503109542</v>
      </c>
    </row>
    <row r="36" spans="1:17" x14ac:dyDescent="0.25">
      <c r="A36" s="152" t="s">
        <v>190</v>
      </c>
      <c r="B36" s="151">
        <v>391.57253023907333</v>
      </c>
      <c r="C36" s="151">
        <v>398.1868777549949</v>
      </c>
      <c r="D36" s="151">
        <v>387.90210239367826</v>
      </c>
      <c r="E36" s="151">
        <v>384.74019665788938</v>
      </c>
      <c r="F36" s="151">
        <v>399.17552232294287</v>
      </c>
      <c r="G36" s="151">
        <v>443.33885747067791</v>
      </c>
      <c r="H36" s="151">
        <v>388.2218759681715</v>
      </c>
      <c r="I36" s="151">
        <v>361.7553494371607</v>
      </c>
      <c r="J36" s="151">
        <v>407.43328746486412</v>
      </c>
      <c r="K36" s="151">
        <v>370.7070684950919</v>
      </c>
      <c r="L36" s="151">
        <v>411.25222658242092</v>
      </c>
      <c r="M36" s="151">
        <v>405.59434339255148</v>
      </c>
      <c r="N36" s="151">
        <v>415.18376257263543</v>
      </c>
      <c r="O36" s="151">
        <v>405.33289399481464</v>
      </c>
      <c r="P36" s="151">
        <v>406.27832898346747</v>
      </c>
      <c r="Q36" s="151">
        <v>383.80103358849857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0.26982112333167191</v>
      </c>
      <c r="H38" s="208">
        <v>0</v>
      </c>
      <c r="I38" s="208">
        <v>0.75274403409784718</v>
      </c>
      <c r="J38" s="208">
        <v>0</v>
      </c>
      <c r="K38" s="208">
        <v>0</v>
      </c>
      <c r="L38" s="208">
        <v>0</v>
      </c>
      <c r="M38" s="208">
        <v>0.36306684736679645</v>
      </c>
      <c r="N38" s="208">
        <v>0.37154803872619918</v>
      </c>
      <c r="O38" s="208">
        <v>1.4142137079853361</v>
      </c>
      <c r="P38" s="208">
        <v>2.1012002314087788</v>
      </c>
      <c r="Q38" s="208">
        <v>11.846635081763036</v>
      </c>
    </row>
    <row r="39" spans="1:17" x14ac:dyDescent="0.25">
      <c r="A39" s="154" t="s">
        <v>125</v>
      </c>
      <c r="B39" s="208">
        <v>8.4009401461951585E-17</v>
      </c>
      <c r="C39" s="208">
        <v>4.8159193178682607E-17</v>
      </c>
      <c r="D39" s="208">
        <v>0</v>
      </c>
      <c r="E39" s="208">
        <v>0</v>
      </c>
      <c r="F39" s="208">
        <v>9.3768241739274965E-19</v>
      </c>
      <c r="G39" s="208">
        <v>0</v>
      </c>
      <c r="H39" s="208">
        <v>1.1762042372861616E-17</v>
      </c>
      <c r="I39" s="208">
        <v>4.1158368525514218E-18</v>
      </c>
      <c r="J39" s="208">
        <v>3.432133188804393E-18</v>
      </c>
      <c r="K39" s="208">
        <v>0</v>
      </c>
      <c r="L39" s="208">
        <v>0</v>
      </c>
      <c r="M39" s="208">
        <v>0</v>
      </c>
      <c r="N39" s="208">
        <v>0</v>
      </c>
      <c r="O39" s="208">
        <v>1.8143118828682124E-17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391.57253023907333</v>
      </c>
      <c r="C41" s="208">
        <v>398.1868777549949</v>
      </c>
      <c r="D41" s="208">
        <v>387.90210239367826</v>
      </c>
      <c r="E41" s="208">
        <v>384.74019665788938</v>
      </c>
      <c r="F41" s="208">
        <v>399.17552232294287</v>
      </c>
      <c r="G41" s="208">
        <v>443.06903634734624</v>
      </c>
      <c r="H41" s="208">
        <v>388.2218759681715</v>
      </c>
      <c r="I41" s="208">
        <v>361.00260540306283</v>
      </c>
      <c r="J41" s="208">
        <v>407.43328746486412</v>
      </c>
      <c r="K41" s="208">
        <v>370.7070684950919</v>
      </c>
      <c r="L41" s="208">
        <v>411.25222658242092</v>
      </c>
      <c r="M41" s="208">
        <v>405.2312765451847</v>
      </c>
      <c r="N41" s="208">
        <v>414.81221453390924</v>
      </c>
      <c r="O41" s="208">
        <v>403.91868028682933</v>
      </c>
      <c r="P41" s="208">
        <v>404.17712875205871</v>
      </c>
      <c r="Q41" s="208">
        <v>371.95439850673552</v>
      </c>
    </row>
    <row r="42" spans="1:17" x14ac:dyDescent="0.25">
      <c r="A42" s="152" t="s">
        <v>189</v>
      </c>
      <c r="B42" s="151">
        <v>9.8944546682401171</v>
      </c>
      <c r="C42" s="151">
        <v>3.2834963666105796</v>
      </c>
      <c r="D42" s="151">
        <v>1.5757291217864029</v>
      </c>
      <c r="E42" s="151">
        <v>1.9371039556453371</v>
      </c>
      <c r="F42" s="151">
        <v>2.3163802406791247</v>
      </c>
      <c r="G42" s="151">
        <v>5.4087048263050397</v>
      </c>
      <c r="H42" s="151">
        <v>8.3136623391420947</v>
      </c>
      <c r="I42" s="151">
        <v>9.5542271920522044</v>
      </c>
      <c r="J42" s="151">
        <v>21.829730982069457</v>
      </c>
      <c r="K42" s="151">
        <v>70.897209656394764</v>
      </c>
      <c r="L42" s="151">
        <v>85.92668891298527</v>
      </c>
      <c r="M42" s="151">
        <v>90.877110866031046</v>
      </c>
      <c r="N42" s="151">
        <v>77.549604323927653</v>
      </c>
      <c r="O42" s="151">
        <v>71.436054053381369</v>
      </c>
      <c r="P42" s="151">
        <v>60.626111635312249</v>
      </c>
      <c r="Q42" s="151">
        <v>92.081771442596846</v>
      </c>
    </row>
    <row r="43" spans="1:17" x14ac:dyDescent="0.25">
      <c r="A43" s="156" t="s">
        <v>180</v>
      </c>
      <c r="B43" s="155">
        <v>192.01041371690343</v>
      </c>
      <c r="C43" s="155">
        <v>192.80947296871372</v>
      </c>
      <c r="D43" s="155">
        <v>206.69316657613589</v>
      </c>
      <c r="E43" s="155">
        <v>215.14665120739139</v>
      </c>
      <c r="F43" s="155">
        <v>218.38008443022835</v>
      </c>
      <c r="G43" s="155">
        <v>217.18825279206717</v>
      </c>
      <c r="H43" s="155">
        <v>209.82363989630787</v>
      </c>
      <c r="I43" s="155">
        <v>215.83521138134029</v>
      </c>
      <c r="J43" s="155">
        <v>209.07850703317013</v>
      </c>
      <c r="K43" s="155">
        <v>207.2980804873786</v>
      </c>
      <c r="L43" s="155">
        <v>232.70809602860501</v>
      </c>
      <c r="M43" s="155">
        <v>232.42694756612119</v>
      </c>
      <c r="N43" s="155">
        <v>230.95526779940155</v>
      </c>
      <c r="O43" s="155">
        <v>223.82164709117643</v>
      </c>
      <c r="P43" s="155">
        <v>219.78291875035148</v>
      </c>
      <c r="Q43" s="155">
        <v>222.65801289156303</v>
      </c>
    </row>
    <row r="44" spans="1:17" x14ac:dyDescent="0.25">
      <c r="A44" s="152" t="s">
        <v>193</v>
      </c>
      <c r="B44" s="151">
        <v>44.060183306015212</v>
      </c>
      <c r="C44" s="151">
        <v>44.804437158100448</v>
      </c>
      <c r="D44" s="151">
        <v>47.792373396397522</v>
      </c>
      <c r="E44" s="151">
        <v>49.703046087979949</v>
      </c>
      <c r="F44" s="151">
        <v>48.041800696277754</v>
      </c>
      <c r="G44" s="151">
        <v>37.423062785766867</v>
      </c>
      <c r="H44" s="151">
        <v>47.762333374907094</v>
      </c>
      <c r="I44" s="151">
        <v>48.91212873272638</v>
      </c>
      <c r="J44" s="151">
        <v>46.260331326709199</v>
      </c>
      <c r="K44" s="151">
        <v>41.71237798718149</v>
      </c>
      <c r="L44" s="151">
        <v>46.274564962882742</v>
      </c>
      <c r="M44" s="151">
        <v>45.641318313978395</v>
      </c>
      <c r="N44" s="151">
        <v>46.720409656926023</v>
      </c>
      <c r="O44" s="151">
        <v>45.621699241315604</v>
      </c>
      <c r="P44" s="151">
        <v>45.734485211410437</v>
      </c>
      <c r="Q44" s="151">
        <v>43.296168148410203</v>
      </c>
    </row>
    <row r="45" spans="1:17" x14ac:dyDescent="0.25">
      <c r="A45" s="152" t="s">
        <v>187</v>
      </c>
      <c r="B45" s="151">
        <v>146.53804225346732</v>
      </c>
      <c r="C45" s="151">
        <v>147.53639808985582</v>
      </c>
      <c r="D45" s="151">
        <v>158.65453841278324</v>
      </c>
      <c r="E45" s="151">
        <v>165.1261846052567</v>
      </c>
      <c r="F45" s="151">
        <v>169.98466778345713</v>
      </c>
      <c r="G45" s="151">
        <v>179.18610605042124</v>
      </c>
      <c r="H45" s="151">
        <v>160.7639344842201</v>
      </c>
      <c r="I45" s="151">
        <v>165.28479966529665</v>
      </c>
      <c r="J45" s="151">
        <v>159.67428648791099</v>
      </c>
      <c r="K45" s="151">
        <v>155.46688309802028</v>
      </c>
      <c r="L45" s="151">
        <v>174.16962602416322</v>
      </c>
      <c r="M45" s="151">
        <v>173.81517417920429</v>
      </c>
      <c r="N45" s="151">
        <v>173.16657428945484</v>
      </c>
      <c r="O45" s="151">
        <v>168.00422176594844</v>
      </c>
      <c r="P45" s="151">
        <v>165.39555879722542</v>
      </c>
      <c r="Q45" s="151">
        <v>166.21945423193307</v>
      </c>
    </row>
    <row r="46" spans="1:17" x14ac:dyDescent="0.25">
      <c r="A46" s="150" t="s">
        <v>33</v>
      </c>
      <c r="B46" s="87">
        <v>7.6913339762663346E-2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4.1648243634362037E-2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51.355946934776966</v>
      </c>
      <c r="C47" s="87">
        <v>58.624670364179792</v>
      </c>
      <c r="D47" s="87">
        <v>68.357217637643544</v>
      </c>
      <c r="E47" s="87">
        <v>72.850307113683584</v>
      </c>
      <c r="F47" s="87">
        <v>71.761706394671364</v>
      </c>
      <c r="G47" s="87">
        <v>72.419596853349731</v>
      </c>
      <c r="H47" s="87">
        <v>82.056499253394122</v>
      </c>
      <c r="I47" s="87">
        <v>86.52136294279353</v>
      </c>
      <c r="J47" s="87">
        <v>80.181761493716294</v>
      </c>
      <c r="K47" s="87">
        <v>76.356656066260939</v>
      </c>
      <c r="L47" s="87">
        <v>85.81556133940876</v>
      </c>
      <c r="M47" s="87">
        <v>79.701786331170979</v>
      </c>
      <c r="N47" s="87">
        <v>84.969517383880657</v>
      </c>
      <c r="O47" s="87">
        <v>77.338351098012026</v>
      </c>
      <c r="P47" s="87">
        <v>79.465307206648504</v>
      </c>
      <c r="Q47" s="87">
        <v>77.523515723850551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1.4947905468366328E-14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1.7755212034557988E-2</v>
      </c>
      <c r="C49" s="87">
        <v>9.7085584601151048E-4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4.1123358848557112E-3</v>
      </c>
      <c r="L49" s="87">
        <v>6.8001046057132031E-3</v>
      </c>
      <c r="M49" s="87">
        <v>8.3348680322755664E-3</v>
      </c>
      <c r="N49" s="87">
        <v>1.3778786003306287E-2</v>
      </c>
      <c r="O49" s="87">
        <v>8.3816548693755044E-3</v>
      </c>
      <c r="P49" s="87">
        <v>4.9805653074733169E-3</v>
      </c>
      <c r="Q49" s="87">
        <v>1.0463890560699074E-2</v>
      </c>
    </row>
    <row r="50" spans="1:17" x14ac:dyDescent="0.25">
      <c r="A50" s="150" t="s">
        <v>29</v>
      </c>
      <c r="B50" s="87">
        <v>0.18797115859015756</v>
      </c>
      <c r="C50" s="87">
        <v>0.30499081965783148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3.0876595303253609</v>
      </c>
      <c r="C51" s="87">
        <v>2.8868264553005361</v>
      </c>
      <c r="D51" s="87">
        <v>2.8903170776831928</v>
      </c>
      <c r="E51" s="87">
        <v>2.2855192801869748</v>
      </c>
      <c r="F51" s="87">
        <v>1.1189892368204504</v>
      </c>
      <c r="G51" s="87">
        <v>1.1735416810896737</v>
      </c>
      <c r="H51" s="87">
        <v>0.83683052050271023</v>
      </c>
      <c r="I51" s="87">
        <v>1.2571190659506506</v>
      </c>
      <c r="J51" s="87">
        <v>1.1059756576820376</v>
      </c>
      <c r="K51" s="87">
        <v>0.60103830227212462</v>
      </c>
      <c r="L51" s="87">
        <v>0.93893280475503538</v>
      </c>
      <c r="M51" s="87">
        <v>1.1165346249688426</v>
      </c>
      <c r="N51" s="87">
        <v>0.95861416306799185</v>
      </c>
      <c r="O51" s="87">
        <v>0.57397386989054766</v>
      </c>
      <c r="P51" s="87">
        <v>1.8227258980764098</v>
      </c>
      <c r="Q51" s="87">
        <v>0.49408964840764824</v>
      </c>
    </row>
    <row r="52" spans="1:17" x14ac:dyDescent="0.25">
      <c r="A52" s="150" t="s">
        <v>26</v>
      </c>
      <c r="B52" s="87">
        <v>7.2539038664516085</v>
      </c>
      <c r="C52" s="87">
        <v>0.4542324462778895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6.7208041056846639</v>
      </c>
      <c r="L52" s="87">
        <v>12.26886754153503</v>
      </c>
      <c r="M52" s="87">
        <v>15.211150808929574</v>
      </c>
      <c r="N52" s="87">
        <v>12.072171407622051</v>
      </c>
      <c r="O52" s="87">
        <v>15.703599912539318</v>
      </c>
      <c r="P52" s="87">
        <v>8.3781315681630986</v>
      </c>
      <c r="Q52" s="87">
        <v>18.511279910008682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84.557892211525996</v>
      </c>
      <c r="C55" s="87">
        <v>85.264707148593743</v>
      </c>
      <c r="D55" s="87">
        <v>87.407003697456503</v>
      </c>
      <c r="E55" s="87">
        <v>89.990358211386138</v>
      </c>
      <c r="F55" s="87">
        <v>97.103972151965309</v>
      </c>
      <c r="G55" s="87">
        <v>105.59296751598185</v>
      </c>
      <c r="H55" s="87">
        <v>77.870604710323278</v>
      </c>
      <c r="I55" s="87">
        <v>77.506317656552483</v>
      </c>
      <c r="J55" s="87">
        <v>78.386549336512644</v>
      </c>
      <c r="K55" s="87">
        <v>71.784272287917702</v>
      </c>
      <c r="L55" s="87">
        <v>75.139464233858689</v>
      </c>
      <c r="M55" s="87">
        <v>77.777367546102596</v>
      </c>
      <c r="N55" s="87">
        <v>75.110844305246474</v>
      </c>
      <c r="O55" s="87">
        <v>74.379915230637152</v>
      </c>
      <c r="P55" s="87">
        <v>75.724413559029927</v>
      </c>
      <c r="Q55" s="87">
        <v>69.680105059105472</v>
      </c>
    </row>
    <row r="56" spans="1:17" x14ac:dyDescent="0.25">
      <c r="A56" s="152" t="s">
        <v>186</v>
      </c>
      <c r="B56" s="151">
        <v>1.4121881574208976</v>
      </c>
      <c r="C56" s="151">
        <v>0.46863772075745153</v>
      </c>
      <c r="D56" s="151">
        <v>0.24625476695513743</v>
      </c>
      <c r="E56" s="151">
        <v>0.31742051415476019</v>
      </c>
      <c r="F56" s="151">
        <v>0.35361595049346645</v>
      </c>
      <c r="G56" s="151">
        <v>0.57908395587906047</v>
      </c>
      <c r="H56" s="151">
        <v>1.2973720371806827</v>
      </c>
      <c r="I56" s="151">
        <v>1.6382829833172423</v>
      </c>
      <c r="J56" s="151">
        <v>3.1438892185499192</v>
      </c>
      <c r="K56" s="151">
        <v>10.118819402176833</v>
      </c>
      <c r="L56" s="151">
        <v>12.263905041559044</v>
      </c>
      <c r="M56" s="151">
        <v>12.970455072938497</v>
      </c>
      <c r="N56" s="151">
        <v>11.068283853020674</v>
      </c>
      <c r="O56" s="151">
        <v>10.195726083912374</v>
      </c>
      <c r="P56" s="151">
        <v>8.6528747417156406</v>
      </c>
      <c r="Q56" s="151">
        <v>13.142390511219773</v>
      </c>
    </row>
    <row r="57" spans="1:17" x14ac:dyDescent="0.25">
      <c r="A57" s="243" t="s">
        <v>179</v>
      </c>
      <c r="B57" s="242">
        <v>86.592589543814952</v>
      </c>
      <c r="C57" s="242">
        <v>86.871921504611223</v>
      </c>
      <c r="D57" s="242">
        <v>84.733604808504126</v>
      </c>
      <c r="E57" s="242">
        <v>67.006552141147537</v>
      </c>
      <c r="F57" s="242">
        <v>58.905873720257134</v>
      </c>
      <c r="G57" s="242">
        <v>74.654537942215669</v>
      </c>
      <c r="H57" s="242">
        <v>93.58292231107373</v>
      </c>
      <c r="I57" s="242">
        <v>96.214580813193095</v>
      </c>
      <c r="J57" s="242">
        <v>92.948623056628676</v>
      </c>
      <c r="K57" s="242">
        <v>92.720743607963442</v>
      </c>
      <c r="L57" s="242">
        <v>104.13201339571931</v>
      </c>
      <c r="M57" s="242">
        <v>103.77658594111688</v>
      </c>
      <c r="N57" s="242">
        <v>103.52823068707723</v>
      </c>
      <c r="O57" s="242">
        <v>100.34463580874267</v>
      </c>
      <c r="P57" s="242">
        <v>98.674596398855343</v>
      </c>
      <c r="Q57" s="242">
        <v>99.469866754412507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287.02292322190203</v>
      </c>
      <c r="C60" s="96">
        <v>309.22261355301629</v>
      </c>
      <c r="D60" s="96">
        <v>329.6788525869718</v>
      </c>
      <c r="E60" s="96">
        <v>352.73664196725525</v>
      </c>
      <c r="F60" s="96">
        <v>387.04426185287832</v>
      </c>
      <c r="G60" s="96">
        <v>391.42192604552667</v>
      </c>
      <c r="H60" s="96">
        <v>393.13718343156256</v>
      </c>
      <c r="I60" s="96">
        <v>401.93034181630458</v>
      </c>
      <c r="J60" s="96">
        <v>348.84515615478966</v>
      </c>
      <c r="K60" s="96">
        <v>155.67213555532331</v>
      </c>
      <c r="L60" s="96">
        <v>144.91816236699913</v>
      </c>
      <c r="M60" s="96">
        <v>141.25624250161115</v>
      </c>
      <c r="N60" s="96">
        <v>107.60578460817791</v>
      </c>
      <c r="O60" s="96">
        <v>175.31326164207931</v>
      </c>
      <c r="P60" s="96">
        <v>183.12175863601638</v>
      </c>
      <c r="Q60" s="96">
        <v>150.17755678930808</v>
      </c>
    </row>
    <row r="61" spans="1:17" x14ac:dyDescent="0.25">
      <c r="A61" s="132" t="s">
        <v>83</v>
      </c>
      <c r="B61" s="160">
        <v>3.0964219389678873</v>
      </c>
      <c r="C61" s="160">
        <v>3.3428629876387896</v>
      </c>
      <c r="D61" s="160">
        <v>3.5374015638492411</v>
      </c>
      <c r="E61" s="160">
        <v>3.7866686928170621</v>
      </c>
      <c r="F61" s="160">
        <v>4.1519737381877784</v>
      </c>
      <c r="G61" s="160">
        <v>4.1954103510211782</v>
      </c>
      <c r="H61" s="160">
        <v>4.2305310902553925</v>
      </c>
      <c r="I61" s="160">
        <v>4.3196715314951177</v>
      </c>
      <c r="J61" s="160">
        <v>3.7209001381083624</v>
      </c>
      <c r="K61" s="160">
        <v>1.6493230303887838</v>
      </c>
      <c r="L61" s="160">
        <v>1.5328552157295761</v>
      </c>
      <c r="M61" s="160">
        <v>1.4921208066717593</v>
      </c>
      <c r="N61" s="160">
        <v>1.1406466906678423</v>
      </c>
      <c r="O61" s="160">
        <v>1.860292941380691</v>
      </c>
      <c r="P61" s="160">
        <v>1.9484537033108416</v>
      </c>
      <c r="Q61" s="160">
        <v>1.5857839874785313</v>
      </c>
    </row>
    <row r="62" spans="1:17" x14ac:dyDescent="0.25">
      <c r="A62" s="76" t="s">
        <v>82</v>
      </c>
      <c r="B62" s="159">
        <v>4.7264929958384103</v>
      </c>
      <c r="C62" s="159">
        <v>5.1026697293033427</v>
      </c>
      <c r="D62" s="159">
        <v>5.399620608738581</v>
      </c>
      <c r="E62" s="159">
        <v>5.780111175715982</v>
      </c>
      <c r="F62" s="159">
        <v>6.3377263109661364</v>
      </c>
      <c r="G62" s="159">
        <v>6.4040295636773745</v>
      </c>
      <c r="H62" s="159">
        <v>6.4576391592916318</v>
      </c>
      <c r="I62" s="159">
        <v>6.5937064264373824</v>
      </c>
      <c r="J62" s="159">
        <v>5.6797196207844518</v>
      </c>
      <c r="K62" s="159">
        <v>2.5175876881966546</v>
      </c>
      <c r="L62" s="159">
        <v>2.3398069073219268</v>
      </c>
      <c r="M62" s="159">
        <v>2.2776283984183365</v>
      </c>
      <c r="N62" s="159">
        <v>1.7411253054113347</v>
      </c>
      <c r="O62" s="159">
        <v>2.8396199648986724</v>
      </c>
      <c r="P62" s="159">
        <v>2.9741918133042962</v>
      </c>
      <c r="Q62" s="159">
        <v>2.4205993425522347</v>
      </c>
    </row>
    <row r="63" spans="1:17" x14ac:dyDescent="0.25">
      <c r="A63" s="76" t="s">
        <v>81</v>
      </c>
      <c r="B63" s="159">
        <v>5.3014245267175975</v>
      </c>
      <c r="C63" s="159">
        <v>5.7233594714911167</v>
      </c>
      <c r="D63" s="159">
        <v>6.0564315138816252</v>
      </c>
      <c r="E63" s="159">
        <v>6.483205027718359</v>
      </c>
      <c r="F63" s="159">
        <v>7.1086485768967798</v>
      </c>
      <c r="G63" s="159">
        <v>7.1830169702137727</v>
      </c>
      <c r="H63" s="159">
        <v>7.2431476475060208</v>
      </c>
      <c r="I63" s="159">
        <v>7.3957661635950229</v>
      </c>
      <c r="J63" s="159">
        <v>6.3706018244431339</v>
      </c>
      <c r="K63" s="159">
        <v>2.8238275461572915</v>
      </c>
      <c r="L63" s="159">
        <v>2.6244214763846005</v>
      </c>
      <c r="M63" s="159">
        <v>2.5546795615173914</v>
      </c>
      <c r="N63" s="159">
        <v>1.9529161275227855</v>
      </c>
      <c r="O63" s="159">
        <v>3.1850318918753473</v>
      </c>
      <c r="P63" s="159">
        <v>3.3359730861966859</v>
      </c>
      <c r="Q63" s="159">
        <v>2.715041519211348</v>
      </c>
    </row>
    <row r="64" spans="1:17" x14ac:dyDescent="0.25">
      <c r="A64" s="76" t="s">
        <v>80</v>
      </c>
      <c r="B64" s="159">
        <v>20.258884638023893</v>
      </c>
      <c r="C64" s="159">
        <v>21.871268503499802</v>
      </c>
      <c r="D64" s="159">
        <v>23.144071322616448</v>
      </c>
      <c r="E64" s="159">
        <v>24.77494531503292</v>
      </c>
      <c r="F64" s="159">
        <v>27.165017765662895</v>
      </c>
      <c r="G64" s="159">
        <v>27.449209437793893</v>
      </c>
      <c r="H64" s="159">
        <v>27.678993045639412</v>
      </c>
      <c r="I64" s="159">
        <v>28.262210046181682</v>
      </c>
      <c r="J64" s="159">
        <v>24.344642989020706</v>
      </c>
      <c r="K64" s="159">
        <v>10.790985744862619</v>
      </c>
      <c r="L64" s="159">
        <v>10.028974601765592</v>
      </c>
      <c r="M64" s="159">
        <v>9.762462572666788</v>
      </c>
      <c r="N64" s="159">
        <v>7.4628814077858134</v>
      </c>
      <c r="O64" s="159">
        <v>12.171293459096118</v>
      </c>
      <c r="P64" s="159">
        <v>12.748100735606547</v>
      </c>
      <c r="Q64" s="159">
        <v>10.375270391560894</v>
      </c>
    </row>
    <row r="65" spans="1:17" x14ac:dyDescent="0.25">
      <c r="A65" s="129" t="s">
        <v>79</v>
      </c>
      <c r="B65" s="158">
        <v>14.441603088944536</v>
      </c>
      <c r="C65" s="158">
        <v>15.601404001364813</v>
      </c>
      <c r="D65" s="158">
        <v>16.531863920272471</v>
      </c>
      <c r="E65" s="158">
        <v>17.699290543535966</v>
      </c>
      <c r="F65" s="158">
        <v>19.407734059367137</v>
      </c>
      <c r="G65" s="158">
        <v>19.635976747925866</v>
      </c>
      <c r="H65" s="158">
        <v>19.800669773884792</v>
      </c>
      <c r="I65" s="158">
        <v>20.244221294568828</v>
      </c>
      <c r="J65" s="158">
        <v>17.435800102301599</v>
      </c>
      <c r="K65" s="158">
        <v>7.7295571266681442</v>
      </c>
      <c r="L65" s="158">
        <v>7.1847378860948119</v>
      </c>
      <c r="M65" s="158">
        <v>6.9939714754161333</v>
      </c>
      <c r="N65" s="158">
        <v>5.3401126700080725</v>
      </c>
      <c r="O65" s="158">
        <v>8.7194982815251727</v>
      </c>
      <c r="P65" s="158">
        <v>9.1313607998754804</v>
      </c>
      <c r="Q65" s="158">
        <v>7.4329697742855334</v>
      </c>
    </row>
    <row r="66" spans="1:17" x14ac:dyDescent="0.25">
      <c r="A66" s="92" t="s">
        <v>125</v>
      </c>
      <c r="B66" s="91">
        <v>0.23007746306246846</v>
      </c>
      <c r="C66" s="91">
        <v>0.22116645047885322</v>
      </c>
      <c r="D66" s="91">
        <v>0.17510376622891119</v>
      </c>
      <c r="E66" s="91">
        <v>0.18093146598739715</v>
      </c>
      <c r="F66" s="91">
        <v>0.1958517196888607</v>
      </c>
      <c r="G66" s="91">
        <v>0.13197846074936506</v>
      </c>
      <c r="H66" s="91">
        <v>0.13225739819201929</v>
      </c>
      <c r="I66" s="91">
        <v>6.6162779743710917E-2</v>
      </c>
      <c r="J66" s="91">
        <v>6.2923068820437342E-2</v>
      </c>
      <c r="K66" s="91">
        <v>2.5330199468943725E-2</v>
      </c>
      <c r="L66" s="91">
        <v>2.0906439601080198E-2</v>
      </c>
      <c r="M66" s="91">
        <v>1.9926415867068049E-2</v>
      </c>
      <c r="N66" s="91">
        <v>3.1984714276069956E-2</v>
      </c>
      <c r="O66" s="91">
        <v>2.5353140539901817E-2</v>
      </c>
      <c r="P66" s="91">
        <v>3.0115379946222456E-2</v>
      </c>
      <c r="Q66" s="91">
        <v>2.1245802400077583E-2</v>
      </c>
    </row>
    <row r="67" spans="1:17" x14ac:dyDescent="0.25">
      <c r="A67" s="92" t="s">
        <v>26</v>
      </c>
      <c r="B67" s="91">
        <v>3.7185125863473734</v>
      </c>
      <c r="C67" s="91">
        <v>4.0144651920768286</v>
      </c>
      <c r="D67" s="91">
        <v>4.2480877921058768</v>
      </c>
      <c r="E67" s="91">
        <v>4.5474342554429992</v>
      </c>
      <c r="F67" s="91">
        <v>4.9861313825922764</v>
      </c>
      <c r="G67" s="91">
        <v>5.0382946842071519</v>
      </c>
      <c r="H67" s="91">
        <v>5.0804714009009313</v>
      </c>
      <c r="I67" s="91">
        <v>5.1875207175754428</v>
      </c>
      <c r="J67" s="91">
        <v>4.4684523843380237</v>
      </c>
      <c r="K67" s="91">
        <v>1.9806824032184616</v>
      </c>
      <c r="L67" s="91">
        <v>1.8408154718857779</v>
      </c>
      <c r="M67" s="91">
        <v>1.7918972637847839</v>
      </c>
      <c r="N67" s="91">
        <v>1.3698097867235914</v>
      </c>
      <c r="O67" s="91">
        <v>2.2340374965574159</v>
      </c>
      <c r="P67" s="91">
        <v>2.3399103101858163</v>
      </c>
      <c r="Q67" s="91">
        <v>1.9043779668582821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10.493013039534693</v>
      </c>
      <c r="C69" s="157">
        <v>11.36577235880913</v>
      </c>
      <c r="D69" s="157">
        <v>12.108672361937682</v>
      </c>
      <c r="E69" s="157">
        <v>12.970924822105571</v>
      </c>
      <c r="F69" s="157">
        <v>14.225750957085999</v>
      </c>
      <c r="G69" s="157">
        <v>14.46570360296935</v>
      </c>
      <c r="H69" s="157">
        <v>14.58794097479184</v>
      </c>
      <c r="I69" s="157">
        <v>14.990537797249674</v>
      </c>
      <c r="J69" s="157">
        <v>12.904424649143138</v>
      </c>
      <c r="K69" s="157">
        <v>5.7235445239807392</v>
      </c>
      <c r="L69" s="157">
        <v>5.3230159746079533</v>
      </c>
      <c r="M69" s="157">
        <v>5.1821477957642816</v>
      </c>
      <c r="N69" s="157">
        <v>3.9383181690084115</v>
      </c>
      <c r="O69" s="157">
        <v>6.4601076444278558</v>
      </c>
      <c r="P69" s="157">
        <v>6.7613351097434409</v>
      </c>
      <c r="Q69" s="157">
        <v>5.5073460050271734</v>
      </c>
    </row>
    <row r="70" spans="1:17" x14ac:dyDescent="0.25">
      <c r="A70" s="156" t="s">
        <v>183</v>
      </c>
      <c r="B70" s="204">
        <v>18.943841647884526</v>
      </c>
      <c r="C70" s="204">
        <v>20.45190892638913</v>
      </c>
      <c r="D70" s="204">
        <v>23.215747183364851</v>
      </c>
      <c r="E70" s="204">
        <v>24.851671898947057</v>
      </c>
      <c r="F70" s="204">
        <v>27.249146266800768</v>
      </c>
      <c r="G70" s="204">
        <v>27.534218064231823</v>
      </c>
      <c r="H70" s="204">
        <v>26.985109128240993</v>
      </c>
      <c r="I70" s="204">
        <v>27.82388960683933</v>
      </c>
      <c r="J70" s="204">
        <v>24.420036951324366</v>
      </c>
      <c r="K70" s="204">
        <v>10.09153470795067</v>
      </c>
      <c r="L70" s="204">
        <v>9.3789452653367711</v>
      </c>
      <c r="M70" s="204">
        <v>9.1297104053855644</v>
      </c>
      <c r="N70" s="204">
        <v>6.9789494788553048</v>
      </c>
      <c r="O70" s="204">
        <v>11.382422227381655</v>
      </c>
      <c r="P70" s="204">
        <v>11.921804617527114</v>
      </c>
      <c r="Q70" s="204">
        <v>9.7027899943009999</v>
      </c>
    </row>
    <row r="71" spans="1:17" x14ac:dyDescent="0.25">
      <c r="A71" s="152" t="s">
        <v>192</v>
      </c>
      <c r="B71" s="151">
        <v>17.284530591313469</v>
      </c>
      <c r="C71" s="151">
        <v>18.660535003415283</v>
      </c>
      <c r="D71" s="151">
        <v>21.320123898773577</v>
      </c>
      <c r="E71" s="151">
        <v>22.822471307616414</v>
      </c>
      <c r="F71" s="151">
        <v>25.024185952553658</v>
      </c>
      <c r="G71" s="151">
        <v>25.285980931335612</v>
      </c>
      <c r="H71" s="151">
        <v>24.718051488296666</v>
      </c>
      <c r="I71" s="151">
        <v>25.509063373772968</v>
      </c>
      <c r="J71" s="151">
        <v>22.42608042302966</v>
      </c>
      <c r="K71" s="151">
        <v>9.2076952331878701</v>
      </c>
      <c r="L71" s="151">
        <v>8.5575185806936247</v>
      </c>
      <c r="M71" s="151">
        <v>8.3301124820239156</v>
      </c>
      <c r="N71" s="151">
        <v>6.3676995578909761</v>
      </c>
      <c r="O71" s="151">
        <v>10.385528164835716</v>
      </c>
      <c r="P71" s="151">
        <v>10.877666952555598</v>
      </c>
      <c r="Q71" s="151">
        <v>8.852999831454671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8.1814679263858341E-15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4.2203643247596179E-2</v>
      </c>
      <c r="C75" s="87">
        <v>3.9799117038999424E-2</v>
      </c>
      <c r="D75" s="87">
        <v>0</v>
      </c>
      <c r="E75" s="87">
        <v>1.2677694280390543E-3</v>
      </c>
      <c r="F75" s="87">
        <v>0</v>
      </c>
      <c r="G75" s="87">
        <v>0</v>
      </c>
      <c r="H75" s="87">
        <v>1.4008328293340673E-2</v>
      </c>
      <c r="I75" s="87">
        <v>6.9710973505019008E-3</v>
      </c>
      <c r="J75" s="87">
        <v>2.7184802359384231E-4</v>
      </c>
      <c r="K75" s="87">
        <v>5.6305733838108423E-3</v>
      </c>
      <c r="L75" s="87">
        <v>4.7404363812623678E-3</v>
      </c>
      <c r="M75" s="87">
        <v>4.5619405087242593E-3</v>
      </c>
      <c r="N75" s="87">
        <v>7.259600456388229E-3</v>
      </c>
      <c r="O75" s="87">
        <v>5.5402249767397263E-3</v>
      </c>
      <c r="P75" s="87">
        <v>6.4626274571515808E-3</v>
      </c>
      <c r="Q75" s="87">
        <v>5.0015172635840769E-3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0.27251793256368545</v>
      </c>
      <c r="F76" s="87">
        <v>0</v>
      </c>
      <c r="G76" s="87">
        <v>0</v>
      </c>
      <c r="H76" s="87">
        <v>0.68628670128378699</v>
      </c>
      <c r="I76" s="87">
        <v>0.36287554981893749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17.242326948065873</v>
      </c>
      <c r="C78" s="87">
        <v>18.620735886376284</v>
      </c>
      <c r="D78" s="87">
        <v>0</v>
      </c>
      <c r="E78" s="87">
        <v>0.75478023027951591</v>
      </c>
      <c r="F78" s="87">
        <v>0</v>
      </c>
      <c r="G78" s="87">
        <v>0</v>
      </c>
      <c r="H78" s="87">
        <v>13.252679202597369</v>
      </c>
      <c r="I78" s="87">
        <v>12.646081293897067</v>
      </c>
      <c r="J78" s="87">
        <v>0.48247695531264284</v>
      </c>
      <c r="K78" s="87">
        <v>9.2020646598040585</v>
      </c>
      <c r="L78" s="87">
        <v>8.5527781443123629</v>
      </c>
      <c r="M78" s="87">
        <v>8.3255505415151827</v>
      </c>
      <c r="N78" s="87">
        <v>6.360439957434588</v>
      </c>
      <c r="O78" s="87">
        <v>10.379987939858976</v>
      </c>
      <c r="P78" s="87">
        <v>10.871204325098446</v>
      </c>
      <c r="Q78" s="87">
        <v>8.8479983141910861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21.320123898773577</v>
      </c>
      <c r="E81" s="87">
        <v>21.793905375345172</v>
      </c>
      <c r="F81" s="87">
        <v>25.024185952553658</v>
      </c>
      <c r="G81" s="87">
        <v>25.285980931335612</v>
      </c>
      <c r="H81" s="87">
        <v>10.76507725612217</v>
      </c>
      <c r="I81" s="87">
        <v>12.49313543270646</v>
      </c>
      <c r="J81" s="87">
        <v>21.943331619693424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1.6593110565710545</v>
      </c>
      <c r="C82" s="151">
        <v>1.7913739229738475</v>
      </c>
      <c r="D82" s="151">
        <v>1.8956232845912746</v>
      </c>
      <c r="E82" s="151">
        <v>2.029200591330643</v>
      </c>
      <c r="F82" s="151">
        <v>2.2249603142471104</v>
      </c>
      <c r="G82" s="151">
        <v>2.248237132896211</v>
      </c>
      <c r="H82" s="151">
        <v>2.2670576399443245</v>
      </c>
      <c r="I82" s="151">
        <v>2.3148262330663631</v>
      </c>
      <c r="J82" s="151">
        <v>1.9939565282947056</v>
      </c>
      <c r="K82" s="151">
        <v>0.88383947476280011</v>
      </c>
      <c r="L82" s="151">
        <v>0.82142668464314628</v>
      </c>
      <c r="M82" s="151">
        <v>0.79959792336164892</v>
      </c>
      <c r="N82" s="151">
        <v>0.61124992096432906</v>
      </c>
      <c r="O82" s="151">
        <v>0.99689406254593882</v>
      </c>
      <c r="P82" s="151">
        <v>1.0441376649715151</v>
      </c>
      <c r="Q82" s="151">
        <v>0.84979016284632836</v>
      </c>
    </row>
    <row r="83" spans="1:17" x14ac:dyDescent="0.25">
      <c r="A83" s="156" t="s">
        <v>181</v>
      </c>
      <c r="B83" s="204">
        <v>140.72320597843552</v>
      </c>
      <c r="C83" s="204">
        <v>151.43599924642839</v>
      </c>
      <c r="D83" s="204">
        <v>160.11996595965599</v>
      </c>
      <c r="E83" s="204">
        <v>171.43516159919795</v>
      </c>
      <c r="F83" s="204">
        <v>188.00154617012259</v>
      </c>
      <c r="G83" s="204">
        <v>190.19150615895228</v>
      </c>
      <c r="H83" s="204">
        <v>192.12696810128284</v>
      </c>
      <c r="I83" s="204">
        <v>196.32477683750378</v>
      </c>
      <c r="J83" s="204">
        <v>169.9742578060843</v>
      </c>
      <c r="K83" s="204">
        <v>77.001390053528596</v>
      </c>
      <c r="L83" s="204">
        <v>71.7407725117165</v>
      </c>
      <c r="M83" s="204">
        <v>69.973784942892522</v>
      </c>
      <c r="N83" s="204">
        <v>53.215825265161946</v>
      </c>
      <c r="O83" s="204">
        <v>86.642627683056148</v>
      </c>
      <c r="P83" s="204">
        <v>90.375187773737963</v>
      </c>
      <c r="Q83" s="204">
        <v>74.368492939629277</v>
      </c>
    </row>
    <row r="84" spans="1:17" x14ac:dyDescent="0.25">
      <c r="A84" s="152" t="s">
        <v>190</v>
      </c>
      <c r="B84" s="151">
        <v>137.25497712109996</v>
      </c>
      <c r="C84" s="151">
        <v>150.1974531783963</v>
      </c>
      <c r="D84" s="151">
        <v>159.47216094246065</v>
      </c>
      <c r="E84" s="151">
        <v>170.57633764148545</v>
      </c>
      <c r="F84" s="151">
        <v>186.91688402878194</v>
      </c>
      <c r="G84" s="151">
        <v>187.8991489325004</v>
      </c>
      <c r="H84" s="151">
        <v>188.09888339075357</v>
      </c>
      <c r="I84" s="151">
        <v>191.27311202895629</v>
      </c>
      <c r="J84" s="151">
        <v>161.3303910802521</v>
      </c>
      <c r="K84" s="151">
        <v>64.63922789941526</v>
      </c>
      <c r="L84" s="151">
        <v>59.341922017726745</v>
      </c>
      <c r="M84" s="151">
        <v>57.165363920041479</v>
      </c>
      <c r="N84" s="151">
        <v>44.840370160350844</v>
      </c>
      <c r="O84" s="151">
        <v>73.660642468137922</v>
      </c>
      <c r="P84" s="151">
        <v>78.640246431626068</v>
      </c>
      <c r="Q84" s="151">
        <v>59.978431989749296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0.11435758130311324</v>
      </c>
      <c r="H86" s="208">
        <v>0</v>
      </c>
      <c r="I86" s="208">
        <v>0.39800294366659045</v>
      </c>
      <c r="J86" s="208">
        <v>0</v>
      </c>
      <c r="K86" s="208">
        <v>0</v>
      </c>
      <c r="L86" s="208">
        <v>0</v>
      </c>
      <c r="M86" s="208">
        <v>5.1171444560649704E-2</v>
      </c>
      <c r="N86" s="208">
        <v>4.0127656933405371E-2</v>
      </c>
      <c r="O86" s="208">
        <v>0.25700329743970907</v>
      </c>
      <c r="P86" s="208">
        <v>0.4067135562303153</v>
      </c>
      <c r="Q86" s="208">
        <v>1.8513305967818923</v>
      </c>
    </row>
    <row r="87" spans="1:17" x14ac:dyDescent="0.25">
      <c r="A87" s="154" t="s">
        <v>125</v>
      </c>
      <c r="B87" s="208">
        <v>2.9447184327709174E-17</v>
      </c>
      <c r="C87" s="208">
        <v>1.8165812503282041E-17</v>
      </c>
      <c r="D87" s="208">
        <v>0</v>
      </c>
      <c r="E87" s="208">
        <v>0</v>
      </c>
      <c r="F87" s="208">
        <v>4.3907671153701621E-19</v>
      </c>
      <c r="G87" s="208">
        <v>0</v>
      </c>
      <c r="H87" s="208">
        <v>5.6988726645362582E-18</v>
      </c>
      <c r="I87" s="208">
        <v>2.1761915189804964E-18</v>
      </c>
      <c r="J87" s="208">
        <v>1.3590136265856171E-18</v>
      </c>
      <c r="K87" s="208">
        <v>0</v>
      </c>
      <c r="L87" s="208">
        <v>0</v>
      </c>
      <c r="M87" s="208">
        <v>0</v>
      </c>
      <c r="N87" s="208">
        <v>0</v>
      </c>
      <c r="O87" s="208">
        <v>3.2971264091721891E-18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137.25497712109996</v>
      </c>
      <c r="C89" s="208">
        <v>150.1974531783963</v>
      </c>
      <c r="D89" s="208">
        <v>159.47216094246065</v>
      </c>
      <c r="E89" s="208">
        <v>170.57633764148545</v>
      </c>
      <c r="F89" s="208">
        <v>186.91688402878194</v>
      </c>
      <c r="G89" s="208">
        <v>187.78479135119727</v>
      </c>
      <c r="H89" s="208">
        <v>188.09888339075357</v>
      </c>
      <c r="I89" s="208">
        <v>190.87510908528969</v>
      </c>
      <c r="J89" s="208">
        <v>161.3303910802521</v>
      </c>
      <c r="K89" s="208">
        <v>64.63922789941526</v>
      </c>
      <c r="L89" s="208">
        <v>59.341922017726745</v>
      </c>
      <c r="M89" s="208">
        <v>57.114192475480827</v>
      </c>
      <c r="N89" s="208">
        <v>44.800242503417437</v>
      </c>
      <c r="O89" s="208">
        <v>73.403639170698213</v>
      </c>
      <c r="P89" s="208">
        <v>78.233532875395753</v>
      </c>
      <c r="Q89" s="208">
        <v>58.127101392967404</v>
      </c>
    </row>
    <row r="90" spans="1:17" x14ac:dyDescent="0.25">
      <c r="A90" s="152" t="s">
        <v>189</v>
      </c>
      <c r="B90" s="151">
        <v>3.4682288573355664</v>
      </c>
      <c r="C90" s="151">
        <v>1.2385460680320983</v>
      </c>
      <c r="D90" s="151">
        <v>0.64780501719533512</v>
      </c>
      <c r="E90" s="151">
        <v>0.85882395771250475</v>
      </c>
      <c r="F90" s="151">
        <v>1.0846621413406659</v>
      </c>
      <c r="G90" s="151">
        <v>2.2923572264518706</v>
      </c>
      <c r="H90" s="151">
        <v>4.0280847105292841</v>
      </c>
      <c r="I90" s="151">
        <v>5.0516648085474802</v>
      </c>
      <c r="J90" s="151">
        <v>8.6438667258321864</v>
      </c>
      <c r="K90" s="151">
        <v>12.362162154113335</v>
      </c>
      <c r="L90" s="151">
        <v>12.398850493989755</v>
      </c>
      <c r="M90" s="151">
        <v>12.808421022851039</v>
      </c>
      <c r="N90" s="151">
        <v>8.3754551048111043</v>
      </c>
      <c r="O90" s="151">
        <v>12.981985214918222</v>
      </c>
      <c r="P90" s="151">
        <v>11.734941342111888</v>
      </c>
      <c r="Q90" s="151">
        <v>14.390060949879988</v>
      </c>
    </row>
    <row r="91" spans="1:17" x14ac:dyDescent="0.25">
      <c r="A91" s="156" t="s">
        <v>180</v>
      </c>
      <c r="B91" s="155">
        <v>31.912274426555435</v>
      </c>
      <c r="C91" s="155">
        <v>34.284437288640973</v>
      </c>
      <c r="D91" s="155">
        <v>37.27330740073424</v>
      </c>
      <c r="E91" s="155">
        <v>39.69175389688565</v>
      </c>
      <c r="F91" s="155">
        <v>43.770738513119269</v>
      </c>
      <c r="G91" s="155">
        <v>44.308832048229299</v>
      </c>
      <c r="H91" s="155">
        <v>43.554289398767239</v>
      </c>
      <c r="I91" s="155">
        <v>44.535404615947606</v>
      </c>
      <c r="J91" s="155">
        <v>39.676794164826987</v>
      </c>
      <c r="K91" s="155">
        <v>17.703576170541531</v>
      </c>
      <c r="L91" s="155">
        <v>16.514412199124155</v>
      </c>
      <c r="M91" s="155">
        <v>16.125088054077324</v>
      </c>
      <c r="N91" s="155">
        <v>12.231727058855718</v>
      </c>
      <c r="O91" s="155">
        <v>19.903690324638525</v>
      </c>
      <c r="P91" s="155">
        <v>20.722108171571509</v>
      </c>
      <c r="Q91" s="155">
        <v>17.189399742145174</v>
      </c>
    </row>
    <row r="92" spans="1:17" x14ac:dyDescent="0.25">
      <c r="A92" s="152" t="s">
        <v>193</v>
      </c>
      <c r="B92" s="151">
        <v>19.872991040245328</v>
      </c>
      <c r="C92" s="151">
        <v>21.746917335087854</v>
      </c>
      <c r="D92" s="151">
        <v>23.089791656749242</v>
      </c>
      <c r="E92" s="151">
        <v>24.697552691559071</v>
      </c>
      <c r="F92" s="151">
        <v>27.063481700173028</v>
      </c>
      <c r="G92" s="151">
        <v>27.20707456225643</v>
      </c>
      <c r="H92" s="151">
        <v>27.234622034918871</v>
      </c>
      <c r="I92" s="151">
        <v>27.698989470184635</v>
      </c>
      <c r="J92" s="151">
        <v>23.358842671536554</v>
      </c>
      <c r="K92" s="151">
        <v>9.3590398238169232</v>
      </c>
      <c r="L92" s="151">
        <v>8.5920489683133567</v>
      </c>
      <c r="M92" s="151">
        <v>8.2775214729918929</v>
      </c>
      <c r="N92" s="151">
        <v>6.4928672503154923</v>
      </c>
      <c r="O92" s="151">
        <v>10.668323164281388</v>
      </c>
      <c r="P92" s="151">
        <v>11.391110269714343</v>
      </c>
      <c r="Q92" s="151">
        <v>8.7064173620626555</v>
      </c>
    </row>
    <row r="93" spans="1:17" x14ac:dyDescent="0.25">
      <c r="A93" s="152" t="s">
        <v>187</v>
      </c>
      <c r="B93" s="151">
        <v>11.402327284592419</v>
      </c>
      <c r="C93" s="151">
        <v>12.310055300053424</v>
      </c>
      <c r="D93" s="151">
        <v>14.064543387949971</v>
      </c>
      <c r="E93" s="151">
        <v>14.83647425515451</v>
      </c>
      <c r="F93" s="151">
        <v>16.508053646820734</v>
      </c>
      <c r="G93" s="151">
        <v>16.680755590548092</v>
      </c>
      <c r="H93" s="151">
        <v>15.579891172556762</v>
      </c>
      <c r="I93" s="151">
        <v>15.908653785139048</v>
      </c>
      <c r="J93" s="151">
        <v>14.73046581113651</v>
      </c>
      <c r="K93" s="151">
        <v>6.0741686926894651</v>
      </c>
      <c r="L93" s="151">
        <v>5.6452575952561421</v>
      </c>
      <c r="M93" s="151">
        <v>5.4952414435390988</v>
      </c>
      <c r="N93" s="151">
        <v>4.2006691489508334</v>
      </c>
      <c r="O93" s="151">
        <v>6.851166164635222</v>
      </c>
      <c r="P93" s="151">
        <v>7.1758222203712556</v>
      </c>
      <c r="Q93" s="151">
        <v>5.8401818316905052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5.3971830170458722E-15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2.7841065765078554E-2</v>
      </c>
      <c r="C97" s="87">
        <v>2.6254838435967334E-2</v>
      </c>
      <c r="D97" s="87">
        <v>0</v>
      </c>
      <c r="E97" s="87">
        <v>8.241538888164267E-4</v>
      </c>
      <c r="F97" s="87">
        <v>0</v>
      </c>
      <c r="G97" s="87">
        <v>0</v>
      </c>
      <c r="H97" s="87">
        <v>8.829507876987398E-3</v>
      </c>
      <c r="I97" s="87">
        <v>4.3475047525914634E-3</v>
      </c>
      <c r="J97" s="87">
        <v>1.7856210010117957E-4</v>
      </c>
      <c r="K97" s="87">
        <v>3.7143988483199809E-3</v>
      </c>
      <c r="L97" s="87">
        <v>3.1271897611212466E-3</v>
      </c>
      <c r="M97" s="87">
        <v>3.009438900206848E-3</v>
      </c>
      <c r="N97" s="87">
        <v>4.789041849983201E-3</v>
      </c>
      <c r="O97" s="87">
        <v>3.654797454945481E-3</v>
      </c>
      <c r="P97" s="87">
        <v>4.2632915597875017E-3</v>
      </c>
      <c r="Q97" s="87">
        <v>3.299420626880387E-3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0.17715896039705986</v>
      </c>
      <c r="F98" s="87">
        <v>0</v>
      </c>
      <c r="G98" s="87">
        <v>0</v>
      </c>
      <c r="H98" s="87">
        <v>0.43256937644283466</v>
      </c>
      <c r="I98" s="87">
        <v>0.22630628983017836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11.374486218827339</v>
      </c>
      <c r="C100" s="87">
        <v>12.283800461617457</v>
      </c>
      <c r="D100" s="87">
        <v>0</v>
      </c>
      <c r="E100" s="87">
        <v>0.49066892467094436</v>
      </c>
      <c r="F100" s="87">
        <v>0</v>
      </c>
      <c r="G100" s="87">
        <v>0</v>
      </c>
      <c r="H100" s="87">
        <v>8.3532190965389734</v>
      </c>
      <c r="I100" s="87">
        <v>7.8866921178366827</v>
      </c>
      <c r="J100" s="87">
        <v>0.31691272664819897</v>
      </c>
      <c r="K100" s="87">
        <v>6.070454293841145</v>
      </c>
      <c r="L100" s="87">
        <v>5.6421304054950205</v>
      </c>
      <c r="M100" s="87">
        <v>5.4922320046388862</v>
      </c>
      <c r="N100" s="87">
        <v>4.1958801071008498</v>
      </c>
      <c r="O100" s="87">
        <v>6.8475113671802763</v>
      </c>
      <c r="P100" s="87">
        <v>7.1715589288114678</v>
      </c>
      <c r="Q100" s="87">
        <v>5.836882411063625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14.064543387949971</v>
      </c>
      <c r="E103" s="87">
        <v>14.167822216197688</v>
      </c>
      <c r="F103" s="87">
        <v>16.508053646820734</v>
      </c>
      <c r="G103" s="87">
        <v>16.680755590548092</v>
      </c>
      <c r="H103" s="87">
        <v>6.7852731916979661</v>
      </c>
      <c r="I103" s="87">
        <v>7.7913078727195959</v>
      </c>
      <c r="J103" s="87">
        <v>14.41337452238821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0.63695610171768469</v>
      </c>
      <c r="C104" s="151">
        <v>0.22746465349969744</v>
      </c>
      <c r="D104" s="151">
        <v>0.11897235603503332</v>
      </c>
      <c r="E104" s="151">
        <v>0.15772695017207108</v>
      </c>
      <c r="F104" s="151">
        <v>0.19920316612550923</v>
      </c>
      <c r="G104" s="151">
        <v>0.42100189542476946</v>
      </c>
      <c r="H104" s="151">
        <v>0.73977619129160366</v>
      </c>
      <c r="I104" s="151">
        <v>0.92776136062392855</v>
      </c>
      <c r="J104" s="151">
        <v>1.5874856821539258</v>
      </c>
      <c r="K104" s="151">
        <v>2.2703676540351414</v>
      </c>
      <c r="L104" s="151">
        <v>2.2771056355546562</v>
      </c>
      <c r="M104" s="151">
        <v>2.3523251375463308</v>
      </c>
      <c r="N104" s="151">
        <v>1.5381906595893937</v>
      </c>
      <c r="O104" s="151">
        <v>2.3842009957219141</v>
      </c>
      <c r="P104" s="151">
        <v>2.1551756814859124</v>
      </c>
      <c r="Q104" s="151">
        <v>2.6428005483920143</v>
      </c>
    </row>
    <row r="105" spans="1:17" x14ac:dyDescent="0.25">
      <c r="A105" s="243" t="s">
        <v>179</v>
      </c>
      <c r="B105" s="242">
        <v>47.618773980534272</v>
      </c>
      <c r="C105" s="242">
        <v>51.408703398259945</v>
      </c>
      <c r="D105" s="242">
        <v>54.400443113858358</v>
      </c>
      <c r="E105" s="242">
        <v>58.233833817404324</v>
      </c>
      <c r="F105" s="242">
        <v>63.851730451754904</v>
      </c>
      <c r="G105" s="242">
        <v>64.519726703481226</v>
      </c>
      <c r="H105" s="242">
        <v>65.059836086694276</v>
      </c>
      <c r="I105" s="242">
        <v>66.430695293735823</v>
      </c>
      <c r="J105" s="242">
        <v>57.222402557895826</v>
      </c>
      <c r="K105" s="242">
        <v>25.364353487029035</v>
      </c>
      <c r="L105" s="242">
        <v>23.573236303525231</v>
      </c>
      <c r="M105" s="242">
        <v>22.946796284565359</v>
      </c>
      <c r="N105" s="242">
        <v>17.541600603909071</v>
      </c>
      <c r="O105" s="242">
        <v>28.608784868226945</v>
      </c>
      <c r="P105" s="242">
        <v>29.964577934885956</v>
      </c>
      <c r="Q105" s="242">
        <v>24.38720909814408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24.645247554264071</v>
      </c>
      <c r="C108" s="96">
        <v>26.69472861658673</v>
      </c>
      <c r="D108" s="96">
        <v>29.318597910060351</v>
      </c>
      <c r="E108" s="96">
        <v>27.85884378301294</v>
      </c>
      <c r="F108" s="96">
        <v>26.497824801444622</v>
      </c>
      <c r="G108" s="96">
        <v>24.136904972673769</v>
      </c>
      <c r="H108" s="96">
        <v>21.332493352021842</v>
      </c>
      <c r="I108" s="96">
        <v>23.708308022027921</v>
      </c>
      <c r="J108" s="96">
        <v>22.354755263973694</v>
      </c>
      <c r="K108" s="96">
        <v>22.496516112734405</v>
      </c>
      <c r="L108" s="96">
        <v>20.224781254834419</v>
      </c>
      <c r="M108" s="96">
        <v>17.431419865870211</v>
      </c>
      <c r="N108" s="96">
        <v>19.547865264062047</v>
      </c>
      <c r="O108" s="96">
        <v>12.477306098389809</v>
      </c>
      <c r="P108" s="96">
        <v>11.40023261955068</v>
      </c>
      <c r="Q108" s="96">
        <v>10.210613388386699</v>
      </c>
    </row>
    <row r="109" spans="1:17" x14ac:dyDescent="0.25">
      <c r="A109" s="132" t="s">
        <v>83</v>
      </c>
      <c r="B109" s="160">
        <v>0.2318260398343128</v>
      </c>
      <c r="C109" s="160">
        <v>0.25144720060337206</v>
      </c>
      <c r="D109" s="160">
        <v>0.27508166060608064</v>
      </c>
      <c r="E109" s="160">
        <v>0.26246417387451598</v>
      </c>
      <c r="F109" s="160">
        <v>0.24730520744326231</v>
      </c>
      <c r="G109" s="160">
        <v>0.22448746084677479</v>
      </c>
      <c r="H109" s="160">
        <v>0.20069351116960141</v>
      </c>
      <c r="I109" s="160">
        <v>0.22294780101177872</v>
      </c>
      <c r="J109" s="160">
        <v>0.20976370581864245</v>
      </c>
      <c r="K109" s="160">
        <v>0.20908503744531476</v>
      </c>
      <c r="L109" s="160">
        <v>0.18776513357638641</v>
      </c>
      <c r="M109" s="160">
        <v>0.16168638285176404</v>
      </c>
      <c r="N109" s="160">
        <v>0.18174220491955947</v>
      </c>
      <c r="O109" s="160">
        <v>0.11608032961976104</v>
      </c>
      <c r="P109" s="160">
        <v>0.1062501753088224</v>
      </c>
      <c r="Q109" s="160">
        <v>9.4660035929046399E-2</v>
      </c>
    </row>
    <row r="110" spans="1:17" x14ac:dyDescent="0.25">
      <c r="A110" s="76" t="s">
        <v>82</v>
      </c>
      <c r="B110" s="159">
        <v>0.42118878476336447</v>
      </c>
      <c r="C110" s="159">
        <v>0.45683712205055244</v>
      </c>
      <c r="D110" s="159">
        <v>0.49977694664572625</v>
      </c>
      <c r="E110" s="159">
        <v>0.47685310294363942</v>
      </c>
      <c r="F110" s="159">
        <v>0.44931181960026845</v>
      </c>
      <c r="G110" s="159">
        <v>0.40785582541220528</v>
      </c>
      <c r="H110" s="159">
        <v>0.36462623499858349</v>
      </c>
      <c r="I110" s="159">
        <v>0.40505852336919734</v>
      </c>
      <c r="J110" s="159">
        <v>0.38110524772953963</v>
      </c>
      <c r="K110" s="159">
        <v>0.37987222184675473</v>
      </c>
      <c r="L110" s="159">
        <v>0.34113755507574173</v>
      </c>
      <c r="M110" s="159">
        <v>0.29375686680750074</v>
      </c>
      <c r="N110" s="159">
        <v>0.33019491030857739</v>
      </c>
      <c r="O110" s="159">
        <v>0.21089836587132788</v>
      </c>
      <c r="P110" s="159">
        <v>0.19303863470730628</v>
      </c>
      <c r="Q110" s="159">
        <v>0.17198130773879661</v>
      </c>
    </row>
    <row r="111" spans="1:17" x14ac:dyDescent="0.25">
      <c r="A111" s="76" t="s">
        <v>81</v>
      </c>
      <c r="B111" s="159">
        <v>0.38626967408750201</v>
      </c>
      <c r="C111" s="159">
        <v>0.41896254750629397</v>
      </c>
      <c r="D111" s="159">
        <v>0.45834239961007439</v>
      </c>
      <c r="E111" s="159">
        <v>0.43731908190560881</v>
      </c>
      <c r="F111" s="159">
        <v>0.41206113837567299</v>
      </c>
      <c r="G111" s="159">
        <v>0.37404209811800498</v>
      </c>
      <c r="H111" s="159">
        <v>0.33439650354362094</v>
      </c>
      <c r="I111" s="159">
        <v>0.37147670941924371</v>
      </c>
      <c r="J111" s="159">
        <v>0.34950930594277896</v>
      </c>
      <c r="K111" s="159">
        <v>0.34837850540127746</v>
      </c>
      <c r="L111" s="159">
        <v>0.31285517797475715</v>
      </c>
      <c r="M111" s="159">
        <v>0.26940263679254733</v>
      </c>
      <c r="N111" s="159">
        <v>0.30281974497944925</v>
      </c>
      <c r="O111" s="159">
        <v>0.19341360928324128</v>
      </c>
      <c r="P111" s="159">
        <v>0.17703455840254681</v>
      </c>
      <c r="Q111" s="159">
        <v>0.15772301184783499</v>
      </c>
    </row>
    <row r="112" spans="1:17" x14ac:dyDescent="0.25">
      <c r="A112" s="76" t="s">
        <v>80</v>
      </c>
      <c r="B112" s="159">
        <v>2.3657057280248122</v>
      </c>
      <c r="C112" s="159">
        <v>2.5659329865978111</v>
      </c>
      <c r="D112" s="159">
        <v>2.8071145960802562</v>
      </c>
      <c r="E112" s="159">
        <v>2.6783574441422213</v>
      </c>
      <c r="F112" s="159">
        <v>2.5236653580289308</v>
      </c>
      <c r="G112" s="159">
        <v>2.2908180305133969</v>
      </c>
      <c r="H112" s="159">
        <v>2.0480088832586132</v>
      </c>
      <c r="I112" s="159">
        <v>2.2751063266277463</v>
      </c>
      <c r="J112" s="159">
        <v>2.1405671284448404</v>
      </c>
      <c r="K112" s="159">
        <v>2.1336415489915654</v>
      </c>
      <c r="L112" s="159">
        <v>1.9160791960319516</v>
      </c>
      <c r="M112" s="159">
        <v>1.6499544327695341</v>
      </c>
      <c r="N112" s="159">
        <v>1.854617261759496</v>
      </c>
      <c r="O112" s="159">
        <v>1.1845602025067736</v>
      </c>
      <c r="P112" s="159">
        <v>1.0842468279722477</v>
      </c>
      <c r="Q112" s="159">
        <v>0.96597340562962231</v>
      </c>
    </row>
    <row r="113" spans="1:17" x14ac:dyDescent="0.25">
      <c r="A113" s="129" t="s">
        <v>79</v>
      </c>
      <c r="B113" s="158">
        <v>1.0819775959245943</v>
      </c>
      <c r="C113" s="158">
        <v>1.1743368638883678</v>
      </c>
      <c r="D113" s="158">
        <v>1.2864706382256192</v>
      </c>
      <c r="E113" s="158">
        <v>1.2276352870074838</v>
      </c>
      <c r="F113" s="158">
        <v>1.1567893422651077</v>
      </c>
      <c r="G113" s="158">
        <v>1.0514071699318759</v>
      </c>
      <c r="H113" s="158">
        <v>0.93998106172790197</v>
      </c>
      <c r="I113" s="158">
        <v>1.0455729227109243</v>
      </c>
      <c r="J113" s="158">
        <v>0.98361466805413644</v>
      </c>
      <c r="K113" s="158">
        <v>0.98055650624326463</v>
      </c>
      <c r="L113" s="158">
        <v>0.88069499086875014</v>
      </c>
      <c r="M113" s="158">
        <v>0.7583926206249072</v>
      </c>
      <c r="N113" s="158">
        <v>0.85144353234841286</v>
      </c>
      <c r="O113" s="158">
        <v>0.54446450675757696</v>
      </c>
      <c r="P113" s="158">
        <v>0.49828274702680619</v>
      </c>
      <c r="Q113" s="158">
        <v>0.44400287915699999</v>
      </c>
    </row>
    <row r="114" spans="1:17" x14ac:dyDescent="0.25">
      <c r="A114" s="92" t="s">
        <v>125</v>
      </c>
      <c r="B114" s="91">
        <v>1.7237605744152389E-2</v>
      </c>
      <c r="C114" s="91">
        <v>1.6647470691095352E-2</v>
      </c>
      <c r="D114" s="91">
        <v>1.362616187639804E-2</v>
      </c>
      <c r="E114" s="91">
        <v>1.2549534210411824E-2</v>
      </c>
      <c r="F114" s="91">
        <v>1.1673654498115853E-2</v>
      </c>
      <c r="G114" s="91">
        <v>7.0667785814684499E-3</v>
      </c>
      <c r="H114" s="91">
        <v>6.2785476952840133E-3</v>
      </c>
      <c r="I114" s="91">
        <v>3.4171732261131823E-3</v>
      </c>
      <c r="J114" s="91">
        <v>3.5497111166462639E-3</v>
      </c>
      <c r="K114" s="91">
        <v>3.2133395855266584E-3</v>
      </c>
      <c r="L114" s="91">
        <v>2.5626817464289094E-3</v>
      </c>
      <c r="M114" s="91">
        <v>2.1607246758449661E-3</v>
      </c>
      <c r="N114" s="91">
        <v>5.0997384862912524E-3</v>
      </c>
      <c r="O114" s="91">
        <v>1.5831054394563927E-3</v>
      </c>
      <c r="P114" s="91">
        <v>1.6433447956151661E-3</v>
      </c>
      <c r="Q114" s="91">
        <v>1.2691020846431304E-3</v>
      </c>
    </row>
    <row r="115" spans="1:17" x14ac:dyDescent="0.25">
      <c r="A115" s="92" t="s">
        <v>26</v>
      </c>
      <c r="B115" s="91">
        <v>0.27859423111215853</v>
      </c>
      <c r="C115" s="91">
        <v>0.30217373150776095</v>
      </c>
      <c r="D115" s="91">
        <v>0.33057616730363426</v>
      </c>
      <c r="E115" s="91">
        <v>0.31541325024280537</v>
      </c>
      <c r="F115" s="91">
        <v>0.29719613968702618</v>
      </c>
      <c r="G115" s="91">
        <v>0.26977517967190523</v>
      </c>
      <c r="H115" s="91">
        <v>0.2411810790257001</v>
      </c>
      <c r="I115" s="91">
        <v>0.26792491147851527</v>
      </c>
      <c r="J115" s="91">
        <v>0.25208107932805274</v>
      </c>
      <c r="K115" s="91">
        <v>0.25126549755051597</v>
      </c>
      <c r="L115" s="91">
        <v>0.22564455250916385</v>
      </c>
      <c r="M115" s="91">
        <v>0.19430471893531512</v>
      </c>
      <c r="N115" s="91">
        <v>0.21840656846133502</v>
      </c>
      <c r="O115" s="91">
        <v>0.13949817803373732</v>
      </c>
      <c r="P115" s="91">
        <v>0.12768490509888011</v>
      </c>
      <c r="Q115" s="91">
        <v>0.1137565906985686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0.78614575906828332</v>
      </c>
      <c r="C117" s="157">
        <v>0.85551566168951143</v>
      </c>
      <c r="D117" s="157">
        <v>0.942268309045587</v>
      </c>
      <c r="E117" s="157">
        <v>0.89967250255426656</v>
      </c>
      <c r="F117" s="157">
        <v>0.84791954807996561</v>
      </c>
      <c r="G117" s="157">
        <v>0.77456521167850212</v>
      </c>
      <c r="H117" s="157">
        <v>0.69252143500691787</v>
      </c>
      <c r="I117" s="157">
        <v>0.77423083800629577</v>
      </c>
      <c r="J117" s="157">
        <v>0.72798387760943739</v>
      </c>
      <c r="K117" s="157">
        <v>0.72607766910722205</v>
      </c>
      <c r="L117" s="157">
        <v>0.65248775661315739</v>
      </c>
      <c r="M117" s="157">
        <v>0.56192717701374706</v>
      </c>
      <c r="N117" s="157">
        <v>0.62793722540078656</v>
      </c>
      <c r="O117" s="157">
        <v>0.40338322328438325</v>
      </c>
      <c r="P117" s="157">
        <v>0.36895449713231093</v>
      </c>
      <c r="Q117" s="157">
        <v>0.32897718637378826</v>
      </c>
    </row>
    <row r="118" spans="1:17" x14ac:dyDescent="0.25">
      <c r="A118" s="156" t="s">
        <v>183</v>
      </c>
      <c r="B118" s="204">
        <v>3.1237964822055639</v>
      </c>
      <c r="C118" s="204">
        <v>3.3882413375586875</v>
      </c>
      <c r="D118" s="204">
        <v>3.8298532387056654</v>
      </c>
      <c r="E118" s="204">
        <v>3.536778973814259</v>
      </c>
      <c r="F118" s="204">
        <v>3.5607091847086374</v>
      </c>
      <c r="G118" s="204">
        <v>3.2321784565430867</v>
      </c>
      <c r="H118" s="204">
        <v>2.7044896604513649</v>
      </c>
      <c r="I118" s="204">
        <v>3.0044616073495165</v>
      </c>
      <c r="J118" s="204">
        <v>2.8267899313108411</v>
      </c>
      <c r="K118" s="204">
        <v>2.8176370193456997</v>
      </c>
      <c r="L118" s="204">
        <v>2.5303368936914978</v>
      </c>
      <c r="M118" s="204">
        <v>2.178898429562925</v>
      </c>
      <c r="N118" s="204">
        <v>2.4490963726895911</v>
      </c>
      <c r="O118" s="204">
        <v>1.5643088253117758</v>
      </c>
      <c r="P118" s="204">
        <v>1.4318322497957756</v>
      </c>
      <c r="Q118" s="204">
        <v>1.2756449446397653</v>
      </c>
    </row>
    <row r="119" spans="1:17" x14ac:dyDescent="0.25">
      <c r="A119" s="152" t="s">
        <v>192</v>
      </c>
      <c r="B119" s="151">
        <v>2.7192686703647957</v>
      </c>
      <c r="C119" s="151">
        <v>2.9494753303997561</v>
      </c>
      <c r="D119" s="151">
        <v>3.3498459784253547</v>
      </c>
      <c r="E119" s="151">
        <v>3.0787887583063891</v>
      </c>
      <c r="F119" s="151">
        <v>3.1291708014651047</v>
      </c>
      <c r="G119" s="151">
        <v>2.8404561919219971</v>
      </c>
      <c r="H119" s="151">
        <v>2.3542869524980055</v>
      </c>
      <c r="I119" s="151">
        <v>2.6154259918403007</v>
      </c>
      <c r="J119" s="151">
        <v>2.4607600712525297</v>
      </c>
      <c r="K119" s="151">
        <v>2.4527914103414283</v>
      </c>
      <c r="L119" s="151">
        <v>2.2026937234940025</v>
      </c>
      <c r="M119" s="151">
        <v>1.896761708829485</v>
      </c>
      <c r="N119" s="151">
        <v>2.1319629888481089</v>
      </c>
      <c r="O119" s="151">
        <v>1.3617529701869677</v>
      </c>
      <c r="P119" s="151">
        <v>1.2464296481031669</v>
      </c>
      <c r="Q119" s="151">
        <v>1.1104667048246282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1.8629154310068614E-15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6.6396390837548391E-3</v>
      </c>
      <c r="C123" s="87">
        <v>6.290629601816723E-3</v>
      </c>
      <c r="D123" s="87">
        <v>3.6714590257830751E-3</v>
      </c>
      <c r="E123" s="87">
        <v>5.1626275906833221E-3</v>
      </c>
      <c r="F123" s="87">
        <v>1.2222929960035839E-3</v>
      </c>
      <c r="G123" s="87">
        <v>5.9623854159762792E-5</v>
      </c>
      <c r="H123" s="87">
        <v>2.485897436758758E-3</v>
      </c>
      <c r="I123" s="87">
        <v>1.440947894498841E-3</v>
      </c>
      <c r="J123" s="87">
        <v>1.3857160438007629E-3</v>
      </c>
      <c r="K123" s="87">
        <v>1.4998999946620535E-3</v>
      </c>
      <c r="L123" s="87">
        <v>1.2201819213324909E-3</v>
      </c>
      <c r="M123" s="87">
        <v>1.0387511685561218E-3</v>
      </c>
      <c r="N123" s="87">
        <v>2.4305794182241051E-3</v>
      </c>
      <c r="O123" s="87">
        <v>7.2643564177351464E-4</v>
      </c>
      <c r="P123" s="87">
        <v>7.4052740375056428E-4</v>
      </c>
      <c r="Q123" s="87">
        <v>6.2736004750415728E-4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2.712629031281041</v>
      </c>
      <c r="C126" s="87">
        <v>2.9431847007979393</v>
      </c>
      <c r="D126" s="87">
        <v>2.1689790988272977</v>
      </c>
      <c r="E126" s="87">
        <v>3.0736261307157058</v>
      </c>
      <c r="F126" s="87">
        <v>0.75466255272340466</v>
      </c>
      <c r="G126" s="87">
        <v>5.8560591838897891E-2</v>
      </c>
      <c r="H126" s="87">
        <v>2.3518010550612467</v>
      </c>
      <c r="I126" s="87">
        <v>2.6139850439458017</v>
      </c>
      <c r="J126" s="87">
        <v>2.459374355208729</v>
      </c>
      <c r="K126" s="87">
        <v>2.4512915103467661</v>
      </c>
      <c r="L126" s="87">
        <v>2.2014735415726698</v>
      </c>
      <c r="M126" s="87">
        <v>1.8957229576609271</v>
      </c>
      <c r="N126" s="87">
        <v>2.1295324094298849</v>
      </c>
      <c r="O126" s="87">
        <v>1.3610265345451942</v>
      </c>
      <c r="P126" s="87">
        <v>1.2456891206994163</v>
      </c>
      <c r="Q126" s="87">
        <v>1.109839344777124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1.1771954205722741</v>
      </c>
      <c r="E129" s="87">
        <v>0</v>
      </c>
      <c r="F129" s="87">
        <v>2.3732859557456965</v>
      </c>
      <c r="G129" s="87">
        <v>2.7818359762289395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0.40452781184076847</v>
      </c>
      <c r="C130" s="151">
        <v>0.43876600715893144</v>
      </c>
      <c r="D130" s="151">
        <v>0.48000726028031077</v>
      </c>
      <c r="E130" s="151">
        <v>0.45799021550786989</v>
      </c>
      <c r="F130" s="151">
        <v>0.43153838324353283</v>
      </c>
      <c r="G130" s="151">
        <v>0.39172226462108961</v>
      </c>
      <c r="H130" s="151">
        <v>0.35020270795335939</v>
      </c>
      <c r="I130" s="151">
        <v>0.389035615509216</v>
      </c>
      <c r="J130" s="151">
        <v>0.36602986005831134</v>
      </c>
      <c r="K130" s="151">
        <v>0.36484560900427138</v>
      </c>
      <c r="L130" s="151">
        <v>0.32764317019749556</v>
      </c>
      <c r="M130" s="151">
        <v>0.28213672073344009</v>
      </c>
      <c r="N130" s="151">
        <v>0.31713338384148243</v>
      </c>
      <c r="O130" s="151">
        <v>0.20255585512480823</v>
      </c>
      <c r="P130" s="151">
        <v>0.1854026016926088</v>
      </c>
      <c r="Q130" s="151">
        <v>0.16517823981513718</v>
      </c>
    </row>
    <row r="131" spans="1:17" x14ac:dyDescent="0.25">
      <c r="A131" s="156" t="s">
        <v>181</v>
      </c>
      <c r="B131" s="204">
        <v>4.5911425098271224</v>
      </c>
      <c r="C131" s="204">
        <v>4.9637548913227558</v>
      </c>
      <c r="D131" s="204">
        <v>5.4259493487026038</v>
      </c>
      <c r="E131" s="204">
        <v>5.1780423171470078</v>
      </c>
      <c r="F131" s="204">
        <v>4.8796992577638791</v>
      </c>
      <c r="G131" s="204">
        <v>4.4346743333105749</v>
      </c>
      <c r="H131" s="204">
        <v>3.9717302227402835</v>
      </c>
      <c r="I131" s="204">
        <v>4.415506756276482</v>
      </c>
      <c r="J131" s="204">
        <v>4.1755958584119304</v>
      </c>
      <c r="K131" s="204">
        <v>4.2537187262626794</v>
      </c>
      <c r="L131" s="204">
        <v>3.8294185414685051</v>
      </c>
      <c r="M131" s="204">
        <v>3.3041351050658392</v>
      </c>
      <c r="N131" s="204">
        <v>3.6948636942912088</v>
      </c>
      <c r="O131" s="204">
        <v>2.3559272838177567</v>
      </c>
      <c r="P131" s="204">
        <v>2.1475424099844265</v>
      </c>
      <c r="Q131" s="204">
        <v>1.9344815396696495</v>
      </c>
    </row>
    <row r="132" spans="1:17" x14ac:dyDescent="0.25">
      <c r="A132" s="152" t="s">
        <v>190</v>
      </c>
      <c r="B132" s="151">
        <v>4.4779903624608766</v>
      </c>
      <c r="C132" s="151">
        <v>4.9231579451942551</v>
      </c>
      <c r="D132" s="151">
        <v>5.4039973254800726</v>
      </c>
      <c r="E132" s="151">
        <v>5.1521023247059485</v>
      </c>
      <c r="F132" s="151">
        <v>4.8515461645907241</v>
      </c>
      <c r="G132" s="151">
        <v>4.3812236931624859</v>
      </c>
      <c r="H132" s="151">
        <v>3.8884599460962814</v>
      </c>
      <c r="I132" s="151">
        <v>4.3018906327698305</v>
      </c>
      <c r="J132" s="151">
        <v>3.9632502093300164</v>
      </c>
      <c r="K132" s="151">
        <v>3.570806890314103</v>
      </c>
      <c r="L132" s="151">
        <v>3.1675858581526692</v>
      </c>
      <c r="M132" s="151">
        <v>2.6993264102581405</v>
      </c>
      <c r="N132" s="151">
        <v>3.1133418474395427</v>
      </c>
      <c r="O132" s="151">
        <v>2.0029299892547976</v>
      </c>
      <c r="P132" s="151">
        <v>1.8686906052837997</v>
      </c>
      <c r="Q132" s="151">
        <v>1.5601656679622362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2.6664630869506502E-3</v>
      </c>
      <c r="H134" s="208">
        <v>0</v>
      </c>
      <c r="I134" s="208">
        <v>8.9514156852057904E-3</v>
      </c>
      <c r="J134" s="208">
        <v>0</v>
      </c>
      <c r="K134" s="208">
        <v>0</v>
      </c>
      <c r="L134" s="208">
        <v>0</v>
      </c>
      <c r="M134" s="208">
        <v>2.4162958526219732E-3</v>
      </c>
      <c r="N134" s="208">
        <v>2.7861302911575021E-3</v>
      </c>
      <c r="O134" s="208">
        <v>6.9882585127060848E-3</v>
      </c>
      <c r="P134" s="208">
        <v>9.6645399277831261E-3</v>
      </c>
      <c r="Q134" s="208">
        <v>4.8157018136799415E-2</v>
      </c>
    </row>
    <row r="135" spans="1:17" x14ac:dyDescent="0.25">
      <c r="A135" s="154" t="s">
        <v>125</v>
      </c>
      <c r="B135" s="208">
        <v>9.6072441514996561E-19</v>
      </c>
      <c r="C135" s="208">
        <v>5.9543728780952314E-19</v>
      </c>
      <c r="D135" s="208">
        <v>0</v>
      </c>
      <c r="E135" s="208">
        <v>0</v>
      </c>
      <c r="F135" s="208">
        <v>1.1396514268291055E-20</v>
      </c>
      <c r="G135" s="208">
        <v>0</v>
      </c>
      <c r="H135" s="208">
        <v>1.1780951430699221E-19</v>
      </c>
      <c r="I135" s="208">
        <v>4.8944348796908277E-20</v>
      </c>
      <c r="J135" s="208">
        <v>3.33855946420444E-20</v>
      </c>
      <c r="K135" s="208">
        <v>0</v>
      </c>
      <c r="L135" s="208">
        <v>0</v>
      </c>
      <c r="M135" s="208">
        <v>0</v>
      </c>
      <c r="N135" s="208">
        <v>0</v>
      </c>
      <c r="O135" s="208">
        <v>8.9653214281310427E-20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4.4779903624608766</v>
      </c>
      <c r="C137" s="208">
        <v>4.9231579451942551</v>
      </c>
      <c r="D137" s="208">
        <v>5.4039973254800726</v>
      </c>
      <c r="E137" s="208">
        <v>5.1521023247059485</v>
      </c>
      <c r="F137" s="208">
        <v>4.8515461645907241</v>
      </c>
      <c r="G137" s="208">
        <v>4.3785572300755353</v>
      </c>
      <c r="H137" s="208">
        <v>3.8884599460962814</v>
      </c>
      <c r="I137" s="208">
        <v>4.2929392170846246</v>
      </c>
      <c r="J137" s="208">
        <v>3.9632502093300164</v>
      </c>
      <c r="K137" s="208">
        <v>3.570806890314103</v>
      </c>
      <c r="L137" s="208">
        <v>3.1675858581526692</v>
      </c>
      <c r="M137" s="208">
        <v>2.6969101144055183</v>
      </c>
      <c r="N137" s="208">
        <v>3.1105557171483853</v>
      </c>
      <c r="O137" s="208">
        <v>1.9959417307420917</v>
      </c>
      <c r="P137" s="208">
        <v>1.8590260653560167</v>
      </c>
      <c r="Q137" s="208">
        <v>1.5120086498254368</v>
      </c>
    </row>
    <row r="138" spans="1:17" x14ac:dyDescent="0.25">
      <c r="A138" s="152" t="s">
        <v>189</v>
      </c>
      <c r="B138" s="151">
        <v>0.1131521473662456</v>
      </c>
      <c r="C138" s="151">
        <v>4.0596946128500504E-2</v>
      </c>
      <c r="D138" s="151">
        <v>2.1952023222531414E-2</v>
      </c>
      <c r="E138" s="151">
        <v>2.593999244105958E-2</v>
      </c>
      <c r="F138" s="151">
        <v>2.8153093173154804E-2</v>
      </c>
      <c r="G138" s="151">
        <v>5.3450640148088556E-2</v>
      </c>
      <c r="H138" s="151">
        <v>8.3270276644002203E-2</v>
      </c>
      <c r="I138" s="151">
        <v>0.11361612350665111</v>
      </c>
      <c r="J138" s="151">
        <v>0.21234564908191414</v>
      </c>
      <c r="K138" s="151">
        <v>0.68291183594857674</v>
      </c>
      <c r="L138" s="151">
        <v>0.661832683315836</v>
      </c>
      <c r="M138" s="151">
        <v>0.6048086948076985</v>
      </c>
      <c r="N138" s="151">
        <v>0.58152184685166597</v>
      </c>
      <c r="O138" s="151">
        <v>0.3529972945629592</v>
      </c>
      <c r="P138" s="151">
        <v>0.2788518047006267</v>
      </c>
      <c r="Q138" s="151">
        <v>0.37431587170741332</v>
      </c>
    </row>
    <row r="139" spans="1:17" x14ac:dyDescent="0.25">
      <c r="A139" s="156" t="s">
        <v>180</v>
      </c>
      <c r="B139" s="155">
        <v>3.8153165419791963</v>
      </c>
      <c r="C139" s="155">
        <v>4.1169376548923156</v>
      </c>
      <c r="D139" s="155">
        <v>4.4981116230004297</v>
      </c>
      <c r="E139" s="155">
        <v>4.2930893548178606</v>
      </c>
      <c r="F139" s="155">
        <v>4.0641608004745935</v>
      </c>
      <c r="G139" s="155">
        <v>3.7665421844893143</v>
      </c>
      <c r="H139" s="155">
        <v>3.2992231404282828</v>
      </c>
      <c r="I139" s="155">
        <v>3.6705805077581299</v>
      </c>
      <c r="J139" s="155">
        <v>3.4808938065432762</v>
      </c>
      <c r="K139" s="155">
        <v>3.5919693885487183</v>
      </c>
      <c r="L139" s="155">
        <v>3.238313675921352</v>
      </c>
      <c r="M139" s="155">
        <v>2.7976035439935734</v>
      </c>
      <c r="N139" s="155">
        <v>3.119066801631373</v>
      </c>
      <c r="O139" s="155">
        <v>1.9874139997271518</v>
      </c>
      <c r="P139" s="155">
        <v>1.8076214439946872</v>
      </c>
      <c r="Q139" s="155">
        <v>1.6431206315945599</v>
      </c>
    </row>
    <row r="140" spans="1:17" x14ac:dyDescent="0.25">
      <c r="A140" s="152" t="s">
        <v>193</v>
      </c>
      <c r="B140" s="151">
        <v>2.5115210809540924</v>
      </c>
      <c r="C140" s="151">
        <v>2.7611973147318327</v>
      </c>
      <c r="D140" s="151">
        <v>3.0308803962910056</v>
      </c>
      <c r="E140" s="151">
        <v>2.8896028245627159</v>
      </c>
      <c r="F140" s="151">
        <v>2.7210332049253094</v>
      </c>
      <c r="G140" s="151">
        <v>2.4573725331464988</v>
      </c>
      <c r="H140" s="151">
        <v>2.1808776564002144</v>
      </c>
      <c r="I140" s="151">
        <v>2.4131699278409573</v>
      </c>
      <c r="J140" s="151">
        <v>2.2228244467140734</v>
      </c>
      <c r="K140" s="151">
        <v>2.0027190893978499</v>
      </c>
      <c r="L140" s="151">
        <v>1.7765689549431198</v>
      </c>
      <c r="M140" s="151">
        <v>1.5140537234814782</v>
      </c>
      <c r="N140" s="151">
        <v>1.746275182587038</v>
      </c>
      <c r="O140" s="151">
        <v>1.1236859943451185</v>
      </c>
      <c r="P140" s="151">
        <v>1.0485209944724649</v>
      </c>
      <c r="Q140" s="151">
        <v>0.87727070996136114</v>
      </c>
    </row>
    <row r="141" spans="1:17" x14ac:dyDescent="0.25">
      <c r="A141" s="152" t="s">
        <v>187</v>
      </c>
      <c r="B141" s="151">
        <v>1.2232978311581828</v>
      </c>
      <c r="C141" s="151">
        <v>1.3268592449338781</v>
      </c>
      <c r="D141" s="151">
        <v>1.4516143260908461</v>
      </c>
      <c r="E141" s="151">
        <v>1.3850325463151627</v>
      </c>
      <c r="F141" s="151">
        <v>1.323099188430096</v>
      </c>
      <c r="G141" s="151">
        <v>1.2711443027573908</v>
      </c>
      <c r="H141" s="151">
        <v>1.0591061318440673</v>
      </c>
      <c r="I141" s="151">
        <v>1.1765828725352705</v>
      </c>
      <c r="J141" s="151">
        <v>1.1070044276868176</v>
      </c>
      <c r="K141" s="151">
        <v>1.1034196235385474</v>
      </c>
      <c r="L141" s="151">
        <v>0.99090997664988878</v>
      </c>
      <c r="M141" s="151">
        <v>0.85328254244319401</v>
      </c>
      <c r="N141" s="151">
        <v>0.95909084997384064</v>
      </c>
      <c r="O141" s="151">
        <v>0.6126020106646749</v>
      </c>
      <c r="P141" s="151">
        <v>0.56072233752882927</v>
      </c>
      <c r="Q141" s="151">
        <v>0.49955766651152733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8.3805636096858503E-16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2.9869266613294157E-3</v>
      </c>
      <c r="C145" s="87">
        <v>2.8299202768697048E-3</v>
      </c>
      <c r="D145" s="87">
        <v>1.5909813626677496E-3</v>
      </c>
      <c r="E145" s="87">
        <v>2.3224741282784215E-3</v>
      </c>
      <c r="F145" s="87">
        <v>5.1681898293277516E-4</v>
      </c>
      <c r="G145" s="87">
        <v>2.6682517667113284E-5</v>
      </c>
      <c r="H145" s="87">
        <v>1.1183127934396853E-3</v>
      </c>
      <c r="I145" s="87">
        <v>6.4822886144454053E-4</v>
      </c>
      <c r="J145" s="87">
        <v>6.2338210617311415E-4</v>
      </c>
      <c r="K145" s="87">
        <v>6.7474921857504921E-4</v>
      </c>
      <c r="L145" s="87">
        <v>5.4891446154315391E-4</v>
      </c>
      <c r="M145" s="87">
        <v>4.6729551421532153E-4</v>
      </c>
      <c r="N145" s="87">
        <v>1.0934272744636099E-3</v>
      </c>
      <c r="O145" s="87">
        <v>3.2679637534246617E-4</v>
      </c>
      <c r="P145" s="87">
        <v>3.3313573491056982E-4</v>
      </c>
      <c r="Q145" s="87">
        <v>2.8222595061346955E-4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1.2203109044968534</v>
      </c>
      <c r="C148" s="87">
        <v>1.3240293246570083</v>
      </c>
      <c r="D148" s="87">
        <v>0.93990026799062809</v>
      </c>
      <c r="E148" s="87">
        <v>1.3827100721868844</v>
      </c>
      <c r="F148" s="87">
        <v>0.31909201331529047</v>
      </c>
      <c r="G148" s="87">
        <v>2.6206692746684052E-2</v>
      </c>
      <c r="H148" s="87">
        <v>1.0579878190506276</v>
      </c>
      <c r="I148" s="87">
        <v>1.1759346436738261</v>
      </c>
      <c r="J148" s="87">
        <v>1.1063810455806444</v>
      </c>
      <c r="K148" s="87">
        <v>1.1027448743199724</v>
      </c>
      <c r="L148" s="87">
        <v>0.99036106218834563</v>
      </c>
      <c r="M148" s="87">
        <v>0.85281524692897781</v>
      </c>
      <c r="N148" s="87">
        <v>0.95799742269937704</v>
      </c>
      <c r="O148" s="87">
        <v>0.6122752142893324</v>
      </c>
      <c r="P148" s="87">
        <v>0.56038920179391871</v>
      </c>
      <c r="Q148" s="87">
        <v>0.49927544056091389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0.5101230767375502</v>
      </c>
      <c r="E151" s="87">
        <v>0</v>
      </c>
      <c r="F151" s="87">
        <v>1.0034903561318727</v>
      </c>
      <c r="G151" s="87">
        <v>1.2449109274930397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8.0497629866920939E-2</v>
      </c>
      <c r="C152" s="151">
        <v>2.8881095226604616E-2</v>
      </c>
      <c r="D152" s="151">
        <v>1.561690061857853E-2</v>
      </c>
      <c r="E152" s="151">
        <v>1.8453983939981548E-2</v>
      </c>
      <c r="F152" s="151">
        <v>2.002840711918813E-2</v>
      </c>
      <c r="G152" s="151">
        <v>3.8025348585424772E-2</v>
      </c>
      <c r="H152" s="151">
        <v>5.9239352184000858E-2</v>
      </c>
      <c r="I152" s="151">
        <v>8.0827707381902217E-2</v>
      </c>
      <c r="J152" s="151">
        <v>0.15106493214238487</v>
      </c>
      <c r="K152" s="151">
        <v>0.48583067561232079</v>
      </c>
      <c r="L152" s="151">
        <v>0.47083474432834332</v>
      </c>
      <c r="M152" s="151">
        <v>0.43026727806890103</v>
      </c>
      <c r="N152" s="151">
        <v>0.4137007690704943</v>
      </c>
      <c r="O152" s="151">
        <v>0.25112599471735841</v>
      </c>
      <c r="P152" s="151">
        <v>0.198378111993393</v>
      </c>
      <c r="Q152" s="151">
        <v>0.26629225512167132</v>
      </c>
    </row>
    <row r="153" spans="1:17" x14ac:dyDescent="0.25">
      <c r="A153" s="243" t="s">
        <v>179</v>
      </c>
      <c r="B153" s="242">
        <v>8.628024197617604</v>
      </c>
      <c r="C153" s="242">
        <v>9.3582780121665703</v>
      </c>
      <c r="D153" s="242">
        <v>10.237897458483891</v>
      </c>
      <c r="E153" s="242">
        <v>9.7683040473603437</v>
      </c>
      <c r="F153" s="242">
        <v>9.2041226927842672</v>
      </c>
      <c r="G153" s="242">
        <v>8.3548994135085355</v>
      </c>
      <c r="H153" s="242">
        <v>7.4693441337035917</v>
      </c>
      <c r="I153" s="242">
        <v>8.2975968675049039</v>
      </c>
      <c r="J153" s="242">
        <v>7.8069156117177068</v>
      </c>
      <c r="K153" s="242">
        <v>7.7816571586491277</v>
      </c>
      <c r="L153" s="242">
        <v>6.9881800902254776</v>
      </c>
      <c r="M153" s="242">
        <v>6.0175898474016201</v>
      </c>
      <c r="N153" s="242">
        <v>6.7640207411343765</v>
      </c>
      <c r="O153" s="242">
        <v>4.3202389754944441</v>
      </c>
      <c r="P153" s="242">
        <v>3.9543835723580609</v>
      </c>
      <c r="Q153" s="242">
        <v>3.5230256321804241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1.0000000000000002</v>
      </c>
      <c r="D157" s="77">
        <f t="shared" si="0"/>
        <v>0.99999999999999978</v>
      </c>
      <c r="E157" s="77">
        <f t="shared" si="0"/>
        <v>1.0000000000000002</v>
      </c>
      <c r="F157" s="77">
        <f t="shared" si="0"/>
        <v>0.99999999999999989</v>
      </c>
      <c r="G157" s="77">
        <f t="shared" si="0"/>
        <v>1.0000000000000002</v>
      </c>
      <c r="H157" s="77">
        <f t="shared" si="0"/>
        <v>0.99999999999999978</v>
      </c>
      <c r="I157" s="77">
        <f t="shared" si="0"/>
        <v>1</v>
      </c>
      <c r="J157" s="77">
        <f t="shared" si="0"/>
        <v>1</v>
      </c>
      <c r="K157" s="77">
        <f t="shared" si="0"/>
        <v>1.0000000000000002</v>
      </c>
      <c r="L157" s="77">
        <f t="shared" si="0"/>
        <v>0.99999999999999989</v>
      </c>
      <c r="M157" s="77">
        <f t="shared" si="0"/>
        <v>1</v>
      </c>
      <c r="N157" s="77">
        <f t="shared" si="0"/>
        <v>0.99999999999999989</v>
      </c>
      <c r="O157" s="77">
        <f t="shared" si="0"/>
        <v>1.0000000000000002</v>
      </c>
      <c r="P157" s="77">
        <f t="shared" si="0"/>
        <v>0.99999999999999989</v>
      </c>
      <c r="Q157" s="77">
        <f t="shared" si="0"/>
        <v>1.0000000000000002</v>
      </c>
    </row>
    <row r="158" spans="1:17" x14ac:dyDescent="0.25">
      <c r="A158" s="132" t="s">
        <v>83</v>
      </c>
      <c r="B158" s="240">
        <f t="shared" ref="B158:Q158" si="1">IF(B$6=0,0,B$6/B$5)</f>
        <v>1.79793309203343E-3</v>
      </c>
      <c r="C158" s="240">
        <f t="shared" si="1"/>
        <v>1.7936941499837817E-3</v>
      </c>
      <c r="D158" s="240">
        <f t="shared" si="1"/>
        <v>1.7769237676261026E-3</v>
      </c>
      <c r="E158" s="240">
        <f t="shared" si="1"/>
        <v>1.6558818939332246E-3</v>
      </c>
      <c r="F158" s="240">
        <f t="shared" si="1"/>
        <v>1.6438764959449098E-3</v>
      </c>
      <c r="G158" s="240">
        <f t="shared" si="1"/>
        <v>1.6245215197440391E-3</v>
      </c>
      <c r="H158" s="240">
        <f t="shared" si="1"/>
        <v>1.5928959879404974E-3</v>
      </c>
      <c r="I158" s="240">
        <f t="shared" si="1"/>
        <v>1.6134679043981249E-3</v>
      </c>
      <c r="J158" s="240">
        <f t="shared" si="1"/>
        <v>1.6881220384712731E-3</v>
      </c>
      <c r="K158" s="240">
        <f t="shared" si="1"/>
        <v>1.6602283763637636E-3</v>
      </c>
      <c r="L158" s="240">
        <f t="shared" si="1"/>
        <v>1.6812552038453182E-3</v>
      </c>
      <c r="M158" s="240">
        <f t="shared" si="1"/>
        <v>1.8043954274356638E-3</v>
      </c>
      <c r="N158" s="240">
        <f t="shared" si="1"/>
        <v>1.7563217523105922E-3</v>
      </c>
      <c r="O158" s="240">
        <f t="shared" si="1"/>
        <v>1.7154708660544076E-3</v>
      </c>
      <c r="P158" s="240">
        <f t="shared" si="1"/>
        <v>1.6827057637224664E-3</v>
      </c>
      <c r="Q158" s="240">
        <f t="shared" si="1"/>
        <v>1.8101118852415969E-3</v>
      </c>
    </row>
    <row r="159" spans="1:17" x14ac:dyDescent="0.25">
      <c r="A159" s="76" t="s">
        <v>82</v>
      </c>
      <c r="B159" s="239">
        <f t="shared" ref="B159:Q159" si="2">IF(B$7=0,0,B$7/B$5)</f>
        <v>1.2815340333301747E-3</v>
      </c>
      <c r="C159" s="239">
        <f t="shared" si="2"/>
        <v>1.2785125924734439E-3</v>
      </c>
      <c r="D159" s="239">
        <f t="shared" si="2"/>
        <v>1.26655896870482E-3</v>
      </c>
      <c r="E159" s="239">
        <f t="shared" si="2"/>
        <v>1.180282520886599E-3</v>
      </c>
      <c r="F159" s="239">
        <f t="shared" si="2"/>
        <v>1.1717252913801893E-3</v>
      </c>
      <c r="G159" s="239">
        <f t="shared" si="2"/>
        <v>1.1579294160911607E-3</v>
      </c>
      <c r="H159" s="239">
        <f t="shared" si="2"/>
        <v>1.1353873117670406E-3</v>
      </c>
      <c r="I159" s="239">
        <f t="shared" si="2"/>
        <v>1.1500505999550664E-3</v>
      </c>
      <c r="J159" s="239">
        <f t="shared" si="2"/>
        <v>1.2032627099982328E-3</v>
      </c>
      <c r="K159" s="239">
        <f t="shared" si="2"/>
        <v>1.1833806145724478E-3</v>
      </c>
      <c r="L159" s="239">
        <f t="shared" si="2"/>
        <v>1.19836815507102E-3</v>
      </c>
      <c r="M159" s="239">
        <f t="shared" si="2"/>
        <v>1.2861402685618707E-3</v>
      </c>
      <c r="N159" s="239">
        <f t="shared" si="2"/>
        <v>1.2518742265978963E-3</v>
      </c>
      <c r="O159" s="239">
        <f t="shared" si="2"/>
        <v>1.222756457276574E-3</v>
      </c>
      <c r="P159" s="239">
        <f t="shared" si="2"/>
        <v>1.1994020877897547E-3</v>
      </c>
      <c r="Q159" s="239">
        <f t="shared" si="2"/>
        <v>1.2902148557981036E-3</v>
      </c>
    </row>
    <row r="160" spans="1:17" x14ac:dyDescent="0.25">
      <c r="A160" s="76" t="s">
        <v>81</v>
      </c>
      <c r="B160" s="239">
        <f t="shared" ref="B160:Q160" si="3">IF(B$8=0,0,B$8/B$5)</f>
        <v>3.0732714471384376E-3</v>
      </c>
      <c r="C160" s="239">
        <f t="shared" si="3"/>
        <v>3.0660256716282248E-3</v>
      </c>
      <c r="D160" s="239">
        <f t="shared" si="3"/>
        <v>3.0373594562468948E-3</v>
      </c>
      <c r="E160" s="239">
        <f t="shared" si="3"/>
        <v>2.8304582450857283E-3</v>
      </c>
      <c r="F160" s="239">
        <f t="shared" si="3"/>
        <v>2.809936988197747E-3</v>
      </c>
      <c r="G160" s="239">
        <f t="shared" si="3"/>
        <v>2.7768528339643405E-3</v>
      </c>
      <c r="H160" s="239">
        <f t="shared" si="3"/>
        <v>2.7227941794331703E-3</v>
      </c>
      <c r="I160" s="239">
        <f t="shared" si="3"/>
        <v>2.7579584932456709E-3</v>
      </c>
      <c r="J160" s="239">
        <f t="shared" si="3"/>
        <v>2.8855674791831666E-3</v>
      </c>
      <c r="K160" s="239">
        <f t="shared" si="3"/>
        <v>2.8378878432217501E-3</v>
      </c>
      <c r="L160" s="239">
        <f t="shared" si="3"/>
        <v>2.8738297527451358E-3</v>
      </c>
      <c r="M160" s="239">
        <f t="shared" si="3"/>
        <v>3.0843177485617326E-3</v>
      </c>
      <c r="N160" s="239">
        <f t="shared" si="3"/>
        <v>3.0021436933782911E-3</v>
      </c>
      <c r="O160" s="239">
        <f t="shared" si="3"/>
        <v>2.9323158099727733E-3</v>
      </c>
      <c r="P160" s="239">
        <f t="shared" si="3"/>
        <v>2.8763092467110449E-3</v>
      </c>
      <c r="Q160" s="239">
        <f t="shared" si="3"/>
        <v>3.0940890946877871E-3</v>
      </c>
    </row>
    <row r="161" spans="1:17" x14ac:dyDescent="0.25">
      <c r="A161" s="76" t="s">
        <v>80</v>
      </c>
      <c r="B161" s="239">
        <f t="shared" ref="B161:Q161" si="4">IF(B$9=0,0,B$9/B$5)</f>
        <v>4.3622581286147221E-3</v>
      </c>
      <c r="C161" s="239">
        <f t="shared" si="4"/>
        <v>4.351973341324953E-3</v>
      </c>
      <c r="D161" s="239">
        <f t="shared" si="4"/>
        <v>4.3112839869302207E-3</v>
      </c>
      <c r="E161" s="239">
        <f t="shared" si="4"/>
        <v>4.0176045948776837E-3</v>
      </c>
      <c r="F161" s="239">
        <f t="shared" si="4"/>
        <v>3.9884763446698043E-3</v>
      </c>
      <c r="G161" s="239">
        <f t="shared" si="4"/>
        <v>3.9415160864513495E-3</v>
      </c>
      <c r="H161" s="239">
        <f t="shared" si="4"/>
        <v>3.8647842359764602E-3</v>
      </c>
      <c r="I161" s="239">
        <f t="shared" si="4"/>
        <v>3.9146971110362193E-3</v>
      </c>
      <c r="J161" s="239">
        <f t="shared" si="4"/>
        <v>4.0958276573498003E-3</v>
      </c>
      <c r="K161" s="239">
        <f t="shared" si="4"/>
        <v>4.0281503033901492E-3</v>
      </c>
      <c r="L161" s="239">
        <f t="shared" si="4"/>
        <v>4.0791669121320534E-3</v>
      </c>
      <c r="M161" s="239">
        <f t="shared" si="4"/>
        <v>4.3779374524244557E-3</v>
      </c>
      <c r="N161" s="239">
        <f t="shared" si="4"/>
        <v>4.2612980841320886E-3</v>
      </c>
      <c r="O161" s="239">
        <f t="shared" si="4"/>
        <v>4.1621830995857995E-3</v>
      </c>
      <c r="P161" s="239">
        <f t="shared" si="4"/>
        <v>4.0826863515612353E-3</v>
      </c>
      <c r="Q161" s="239">
        <f t="shared" si="4"/>
        <v>4.391807081189459E-3</v>
      </c>
    </row>
    <row r="162" spans="1:17" x14ac:dyDescent="0.25">
      <c r="A162" s="129" t="s">
        <v>79</v>
      </c>
      <c r="B162" s="238">
        <f t="shared" ref="B162:Q162" si="5">IF(B$10=0,0,B$10/B$5)</f>
        <v>8.3532376957470133E-3</v>
      </c>
      <c r="C162" s="238">
        <f t="shared" si="5"/>
        <v>8.3391069355650185E-3</v>
      </c>
      <c r="D162" s="238">
        <f t="shared" si="5"/>
        <v>8.2724147362279697E-3</v>
      </c>
      <c r="E162" s="238">
        <f t="shared" si="5"/>
        <v>7.7099924320676635E-3</v>
      </c>
      <c r="F162" s="238">
        <f t="shared" si="5"/>
        <v>7.654475996401444E-3</v>
      </c>
      <c r="G162" s="238">
        <f t="shared" si="5"/>
        <v>7.5740745835427784E-3</v>
      </c>
      <c r="H162" s="238">
        <f t="shared" si="5"/>
        <v>7.4267439842623456E-3</v>
      </c>
      <c r="I162" s="238">
        <f t="shared" si="5"/>
        <v>7.5324581489794049E-3</v>
      </c>
      <c r="J162" s="238">
        <f t="shared" si="5"/>
        <v>7.8799552517770689E-3</v>
      </c>
      <c r="K162" s="238">
        <f t="shared" si="5"/>
        <v>7.7507328017340244E-3</v>
      </c>
      <c r="L162" s="238">
        <f t="shared" si="5"/>
        <v>7.84999679291154E-3</v>
      </c>
      <c r="M162" s="238">
        <f t="shared" si="5"/>
        <v>8.4251498327503772E-3</v>
      </c>
      <c r="N162" s="238">
        <f t="shared" si="5"/>
        <v>8.1908580670710315E-3</v>
      </c>
      <c r="O162" s="238">
        <f t="shared" si="5"/>
        <v>8.00976085903231E-3</v>
      </c>
      <c r="P162" s="238">
        <f t="shared" si="5"/>
        <v>7.8556050223700293E-3</v>
      </c>
      <c r="Q162" s="238">
        <f t="shared" si="5"/>
        <v>8.45181151820764E-3</v>
      </c>
    </row>
    <row r="163" spans="1:17" x14ac:dyDescent="0.25">
      <c r="A163" s="232" t="s">
        <v>185</v>
      </c>
      <c r="B163" s="241">
        <f t="shared" ref="B163:Q163" si="6">IF(B$15=0,0,B$15/B$5)</f>
        <v>0.77496851533998501</v>
      </c>
      <c r="C163" s="241">
        <f t="shared" si="6"/>
        <v>0.77612633467045289</v>
      </c>
      <c r="D163" s="241">
        <f t="shared" si="6"/>
        <v>0.77750667877720558</v>
      </c>
      <c r="E163" s="241">
        <f t="shared" si="6"/>
        <v>0.79211886225879369</v>
      </c>
      <c r="F163" s="241">
        <f t="shared" si="6"/>
        <v>0.79324927259659617</v>
      </c>
      <c r="G163" s="241">
        <f t="shared" si="6"/>
        <v>0.79682804899202209</v>
      </c>
      <c r="H163" s="241">
        <f t="shared" si="6"/>
        <v>0.80161162036218014</v>
      </c>
      <c r="I163" s="241">
        <f t="shared" si="6"/>
        <v>0.79827784959578596</v>
      </c>
      <c r="J163" s="241">
        <f t="shared" si="6"/>
        <v>0.79048795894245916</v>
      </c>
      <c r="K163" s="241">
        <f t="shared" si="6"/>
        <v>0.79341260443821027</v>
      </c>
      <c r="L163" s="241">
        <f t="shared" si="6"/>
        <v>0.7910417722016666</v>
      </c>
      <c r="M163" s="241">
        <f t="shared" si="6"/>
        <v>0.77512837620788833</v>
      </c>
      <c r="N163" s="241">
        <f t="shared" si="6"/>
        <v>0.7818013688888904</v>
      </c>
      <c r="O163" s="241">
        <f t="shared" si="6"/>
        <v>0.78644156297189227</v>
      </c>
      <c r="P163" s="241">
        <f t="shared" si="6"/>
        <v>0.79092528947170193</v>
      </c>
      <c r="Q163" s="241">
        <f t="shared" si="6"/>
        <v>0.77468342852464156</v>
      </c>
    </row>
    <row r="164" spans="1:17" x14ac:dyDescent="0.25">
      <c r="A164" s="127" t="s">
        <v>184</v>
      </c>
      <c r="B164" s="237">
        <f t="shared" ref="B164:Q164" si="7">IF(B$24=0,0,B$24/B$5)</f>
        <v>0.15841591615482009</v>
      </c>
      <c r="C164" s="237">
        <f t="shared" si="7"/>
        <v>0.15748722973643878</v>
      </c>
      <c r="D164" s="237">
        <f t="shared" si="7"/>
        <v>0.15952943473580714</v>
      </c>
      <c r="E164" s="237">
        <f t="shared" si="7"/>
        <v>0.15152644447093169</v>
      </c>
      <c r="F164" s="237">
        <f t="shared" si="7"/>
        <v>0.15081126460571057</v>
      </c>
      <c r="G164" s="237">
        <f t="shared" si="7"/>
        <v>0.14417096932251453</v>
      </c>
      <c r="H164" s="237">
        <f t="shared" si="7"/>
        <v>0.14135963442175259</v>
      </c>
      <c r="I164" s="237">
        <f t="shared" si="7"/>
        <v>0.14600355338612755</v>
      </c>
      <c r="J164" s="237">
        <f t="shared" si="7"/>
        <v>0.14684824417602232</v>
      </c>
      <c r="K164" s="237">
        <f t="shared" si="7"/>
        <v>0.14422385646224459</v>
      </c>
      <c r="L164" s="237">
        <f t="shared" si="7"/>
        <v>0.14574242346676178</v>
      </c>
      <c r="M164" s="237">
        <f t="shared" si="7"/>
        <v>0.15693715862823404</v>
      </c>
      <c r="N164" s="237">
        <f t="shared" si="7"/>
        <v>0.15228272937823803</v>
      </c>
      <c r="O164" s="237">
        <f t="shared" si="7"/>
        <v>0.14921506373171206</v>
      </c>
      <c r="P164" s="237">
        <f t="shared" si="7"/>
        <v>0.14609080901320085</v>
      </c>
      <c r="Q164" s="237">
        <f t="shared" si="7"/>
        <v>0.15717358284005975</v>
      </c>
    </row>
    <row r="165" spans="1:17" x14ac:dyDescent="0.25">
      <c r="A165" s="127" t="s">
        <v>181</v>
      </c>
      <c r="B165" s="237">
        <f t="shared" ref="B165:Q165" si="8">IF(B$35=0,0,B$35/B$5)</f>
        <v>2.8186772825354506E-2</v>
      </c>
      <c r="C165" s="237">
        <f t="shared" si="8"/>
        <v>2.803013484505924E-2</v>
      </c>
      <c r="D165" s="237">
        <f t="shared" si="8"/>
        <v>2.5339251603174153E-2</v>
      </c>
      <c r="E165" s="237">
        <f t="shared" si="8"/>
        <v>2.2524586822250489E-2</v>
      </c>
      <c r="F165" s="237">
        <f t="shared" si="8"/>
        <v>2.2873583381011003E-2</v>
      </c>
      <c r="G165" s="237">
        <f t="shared" si="8"/>
        <v>2.5404367436245481E-2</v>
      </c>
      <c r="H165" s="237">
        <f t="shared" si="8"/>
        <v>2.2823153526307864E-2</v>
      </c>
      <c r="I165" s="237">
        <f t="shared" si="8"/>
        <v>2.105514852949774E-2</v>
      </c>
      <c r="J165" s="237">
        <f t="shared" si="8"/>
        <v>2.6362529243390852E-2</v>
      </c>
      <c r="K165" s="237">
        <f t="shared" si="8"/>
        <v>2.6737876864426035E-2</v>
      </c>
      <c r="L165" s="237">
        <f t="shared" si="8"/>
        <v>2.7143434515620447E-2</v>
      </c>
      <c r="M165" s="237">
        <f t="shared" si="8"/>
        <v>2.9189680533673788E-2</v>
      </c>
      <c r="N165" s="237">
        <f t="shared" si="8"/>
        <v>2.8265715367894424E-2</v>
      </c>
      <c r="O165" s="237">
        <f t="shared" si="8"/>
        <v>2.7561310773250591E-2</v>
      </c>
      <c r="P165" s="237">
        <f t="shared" si="8"/>
        <v>2.6923625953122254E-2</v>
      </c>
      <c r="Q165" s="237">
        <f t="shared" si="8"/>
        <v>2.9283070758831627E-2</v>
      </c>
    </row>
    <row r="166" spans="1:17" x14ac:dyDescent="0.25">
      <c r="A166" s="142" t="s">
        <v>190</v>
      </c>
      <c r="B166" s="235">
        <f t="shared" ref="B166:Q166" si="9">IF(B$36=0,0,B$36/B$5)</f>
        <v>2.749208868830438E-2</v>
      </c>
      <c r="C166" s="235">
        <f t="shared" si="9"/>
        <v>2.7800885436256091E-2</v>
      </c>
      <c r="D166" s="235">
        <f t="shared" si="9"/>
        <v>2.523673537902852E-2</v>
      </c>
      <c r="E166" s="235">
        <f t="shared" si="9"/>
        <v>2.2411747340430825E-2</v>
      </c>
      <c r="F166" s="235">
        <f t="shared" si="9"/>
        <v>2.2741615796511828E-2</v>
      </c>
      <c r="G166" s="235">
        <f t="shared" si="9"/>
        <v>2.5098171400197242E-2</v>
      </c>
      <c r="H166" s="235">
        <f t="shared" si="9"/>
        <v>2.2344649146241246E-2</v>
      </c>
      <c r="I166" s="235">
        <f t="shared" si="9"/>
        <v>2.0513375073398305E-2</v>
      </c>
      <c r="J166" s="235">
        <f t="shared" si="9"/>
        <v>2.502188982965271E-2</v>
      </c>
      <c r="K166" s="235">
        <f t="shared" si="9"/>
        <v>2.2445253455615207E-2</v>
      </c>
      <c r="L166" s="235">
        <f t="shared" si="9"/>
        <v>2.2452275295142092E-2</v>
      </c>
      <c r="M166" s="235">
        <f t="shared" si="9"/>
        <v>2.3846626444160957E-2</v>
      </c>
      <c r="N166" s="235">
        <f t="shared" si="9"/>
        <v>2.3817071963614624E-2</v>
      </c>
      <c r="O166" s="235">
        <f t="shared" si="9"/>
        <v>2.3431697688673321E-2</v>
      </c>
      <c r="P166" s="235">
        <f t="shared" si="9"/>
        <v>2.3427675581568372E-2</v>
      </c>
      <c r="Q166" s="235">
        <f t="shared" si="9"/>
        <v>2.3616892026914776E-2</v>
      </c>
    </row>
    <row r="167" spans="1:17" x14ac:dyDescent="0.25">
      <c r="A167" s="142" t="s">
        <v>189</v>
      </c>
      <c r="B167" s="235">
        <f t="shared" ref="B167:Q167" si="10">IF(B$42=0,0,B$42/B$5)</f>
        <v>6.9468413705012493E-4</v>
      </c>
      <c r="C167" s="235">
        <f t="shared" si="10"/>
        <v>2.2924940880314777E-4</v>
      </c>
      <c r="D167" s="235">
        <f t="shared" si="10"/>
        <v>1.0251622414563262E-4</v>
      </c>
      <c r="E167" s="235">
        <f t="shared" si="10"/>
        <v>1.1283948181966543E-4</v>
      </c>
      <c r="F167" s="235">
        <f t="shared" si="10"/>
        <v>1.3196758449917744E-4</v>
      </c>
      <c r="G167" s="235">
        <f t="shared" si="10"/>
        <v>3.061960360482416E-4</v>
      </c>
      <c r="H167" s="235">
        <f t="shared" si="10"/>
        <v>4.7850438006661814E-4</v>
      </c>
      <c r="I167" s="235">
        <f t="shared" si="10"/>
        <v>5.4177345609943118E-4</v>
      </c>
      <c r="J167" s="235">
        <f t="shared" si="10"/>
        <v>1.3406394137381397E-3</v>
      </c>
      <c r="K167" s="235">
        <f t="shared" si="10"/>
        <v>4.2926234088108278E-3</v>
      </c>
      <c r="L167" s="235">
        <f t="shared" si="10"/>
        <v>4.691159220478359E-3</v>
      </c>
      <c r="M167" s="235">
        <f t="shared" si="10"/>
        <v>5.3430540895128293E-3</v>
      </c>
      <c r="N167" s="235">
        <f t="shared" si="10"/>
        <v>4.4486434042797993E-3</v>
      </c>
      <c r="O167" s="235">
        <f t="shared" si="10"/>
        <v>4.1296130845772713E-3</v>
      </c>
      <c r="P167" s="235">
        <f t="shared" si="10"/>
        <v>3.4959503715538808E-3</v>
      </c>
      <c r="Q167" s="235">
        <f t="shared" si="10"/>
        <v>5.6661787319168475E-3</v>
      </c>
    </row>
    <row r="168" spans="1:17" x14ac:dyDescent="0.25">
      <c r="A168" s="127" t="s">
        <v>180</v>
      </c>
      <c r="B168" s="236">
        <f t="shared" ref="B168:Q168" si="11">IF(B$43=0,0,B$43/B$5)</f>
        <v>1.3480943925663506E-2</v>
      </c>
      <c r="C168" s="236">
        <f t="shared" si="11"/>
        <v>1.3461704462110155E-2</v>
      </c>
      <c r="D168" s="236">
        <f t="shared" si="11"/>
        <v>1.3447363954324406E-2</v>
      </c>
      <c r="E168" s="236">
        <f t="shared" si="11"/>
        <v>1.2532645223673894E-2</v>
      </c>
      <c r="F168" s="236">
        <f t="shared" si="11"/>
        <v>1.2441434156135946E-2</v>
      </c>
      <c r="G168" s="236">
        <f t="shared" si="11"/>
        <v>1.2295398661384415E-2</v>
      </c>
      <c r="H168" s="236">
        <f t="shared" si="11"/>
        <v>1.2076690949931553E-2</v>
      </c>
      <c r="I168" s="236">
        <f t="shared" si="11"/>
        <v>1.2238958323630063E-2</v>
      </c>
      <c r="J168" s="236">
        <f t="shared" si="11"/>
        <v>1.2840235517534647E-2</v>
      </c>
      <c r="K168" s="236">
        <f t="shared" si="11"/>
        <v>1.255130628150765E-2</v>
      </c>
      <c r="L168" s="236">
        <f t="shared" si="11"/>
        <v>1.2704675860023509E-2</v>
      </c>
      <c r="M168" s="236">
        <f t="shared" si="11"/>
        <v>1.366537449167903E-2</v>
      </c>
      <c r="N168" s="236">
        <f t="shared" si="11"/>
        <v>1.3248779767951312E-2</v>
      </c>
      <c r="O168" s="236">
        <f t="shared" si="11"/>
        <v>1.2938799807568705E-2</v>
      </c>
      <c r="P168" s="236">
        <f t="shared" si="11"/>
        <v>1.2673584957722323E-2</v>
      </c>
      <c r="Q168" s="236">
        <f t="shared" si="11"/>
        <v>1.3701084127421758E-2</v>
      </c>
    </row>
    <row r="169" spans="1:17" x14ac:dyDescent="0.25">
      <c r="A169" s="142" t="s">
        <v>188</v>
      </c>
      <c r="B169" s="235">
        <f t="shared" ref="B169:Q169" si="12">IF(B$44=0,0,B$44/B$5)</f>
        <v>3.0934408660698415E-3</v>
      </c>
      <c r="C169" s="235">
        <f t="shared" si="12"/>
        <v>3.1281870248740539E-3</v>
      </c>
      <c r="D169" s="235">
        <f t="shared" si="12"/>
        <v>3.1093502022748079E-3</v>
      </c>
      <c r="E169" s="235">
        <f t="shared" si="12"/>
        <v>2.8952839361469232E-3</v>
      </c>
      <c r="F169" s="235">
        <f t="shared" si="12"/>
        <v>2.7370119471490156E-3</v>
      </c>
      <c r="G169" s="235">
        <f t="shared" si="12"/>
        <v>2.118583625798334E-3</v>
      </c>
      <c r="H169" s="235">
        <f t="shared" si="12"/>
        <v>2.7490274189381461E-3</v>
      </c>
      <c r="I169" s="235">
        <f t="shared" si="12"/>
        <v>2.7735673954616875E-3</v>
      </c>
      <c r="J169" s="235">
        <f t="shared" si="12"/>
        <v>2.8410072263424743E-3</v>
      </c>
      <c r="K169" s="235">
        <f t="shared" si="12"/>
        <v>2.5255652662881682E-3</v>
      </c>
      <c r="L169" s="235">
        <f t="shared" si="12"/>
        <v>2.5263553716015092E-3</v>
      </c>
      <c r="M169" s="235">
        <f t="shared" si="12"/>
        <v>2.6834483418795942E-3</v>
      </c>
      <c r="N169" s="235">
        <f t="shared" si="12"/>
        <v>2.6801225367619978E-3</v>
      </c>
      <c r="O169" s="235">
        <f t="shared" si="12"/>
        <v>2.6373232483810202E-3</v>
      </c>
      <c r="P169" s="235">
        <f t="shared" si="12"/>
        <v>2.6372380852894574E-3</v>
      </c>
      <c r="Q169" s="235">
        <f t="shared" si="12"/>
        <v>2.6641953482503403E-3</v>
      </c>
    </row>
    <row r="170" spans="1:17" x14ac:dyDescent="0.25">
      <c r="A170" s="142" t="s">
        <v>187</v>
      </c>
      <c r="B170" s="235">
        <f t="shared" ref="B170:Q170" si="13">IF(B$45=0,0,B$45/B$5)</f>
        <v>1.0288354117647495E-2</v>
      </c>
      <c r="C170" s="235">
        <f t="shared" si="13"/>
        <v>1.0300797766363617E-2</v>
      </c>
      <c r="D170" s="235">
        <f t="shared" si="13"/>
        <v>1.0321992528263695E-2</v>
      </c>
      <c r="E170" s="235">
        <f t="shared" si="13"/>
        <v>9.618871022081088E-3</v>
      </c>
      <c r="F170" s="235">
        <f t="shared" si="13"/>
        <v>9.6842761889132465E-3</v>
      </c>
      <c r="G170" s="235">
        <f t="shared" si="13"/>
        <v>1.0144032101866542E-2</v>
      </c>
      <c r="H170" s="235">
        <f t="shared" si="13"/>
        <v>9.2529914818960928E-3</v>
      </c>
      <c r="I170" s="235">
        <f t="shared" si="13"/>
        <v>9.3724919195830435E-3</v>
      </c>
      <c r="J170" s="235">
        <f t="shared" si="13"/>
        <v>9.8061511615529472E-3</v>
      </c>
      <c r="K170" s="235">
        <f t="shared" si="13"/>
        <v>9.4130754216675133E-3</v>
      </c>
      <c r="L170" s="235">
        <f t="shared" si="13"/>
        <v>9.5087737859645E-3</v>
      </c>
      <c r="M170" s="235">
        <f t="shared" si="13"/>
        <v>1.0219337612819318E-2</v>
      </c>
      <c r="N170" s="235">
        <f t="shared" si="13"/>
        <v>9.933723650435447E-3</v>
      </c>
      <c r="O170" s="235">
        <f t="shared" si="13"/>
        <v>9.7120766490046938E-3</v>
      </c>
      <c r="P170" s="235">
        <f t="shared" si="13"/>
        <v>9.5373866084087662E-3</v>
      </c>
      <c r="Q170" s="235">
        <f t="shared" si="13"/>
        <v>1.0228182208537712E-2</v>
      </c>
    </row>
    <row r="171" spans="1:17" x14ac:dyDescent="0.25">
      <c r="A171" s="142" t="s">
        <v>186</v>
      </c>
      <c r="B171" s="235">
        <f t="shared" ref="B171:Q171" si="14">IF(B$56=0,0,B$56/B$5)</f>
        <v>9.9148941946169196E-5</v>
      </c>
      <c r="C171" s="235">
        <f t="shared" si="14"/>
        <v>3.2719670872485578E-5</v>
      </c>
      <c r="D171" s="235">
        <f t="shared" si="14"/>
        <v>1.6021223785902384E-5</v>
      </c>
      <c r="E171" s="235">
        <f t="shared" si="14"/>
        <v>1.8490265445884377E-5</v>
      </c>
      <c r="F171" s="235">
        <f t="shared" si="14"/>
        <v>2.0146020073682645E-5</v>
      </c>
      <c r="G171" s="235">
        <f t="shared" si="14"/>
        <v>3.2782933719537952E-5</v>
      </c>
      <c r="H171" s="235">
        <f t="shared" si="14"/>
        <v>7.4672049097313894E-5</v>
      </c>
      <c r="I171" s="235">
        <f t="shared" si="14"/>
        <v>9.2899008585331901E-5</v>
      </c>
      <c r="J171" s="235">
        <f t="shared" si="14"/>
        <v>1.9307712963922459E-4</v>
      </c>
      <c r="K171" s="235">
        <f t="shared" si="14"/>
        <v>6.1266559355196862E-4</v>
      </c>
      <c r="L171" s="235">
        <f t="shared" si="14"/>
        <v>6.6954670245750029E-4</v>
      </c>
      <c r="M171" s="235">
        <f t="shared" si="14"/>
        <v>7.6258853698011654E-4</v>
      </c>
      <c r="N171" s="235">
        <f t="shared" si="14"/>
        <v>6.3493358075386792E-4</v>
      </c>
      <c r="O171" s="235">
        <f t="shared" si="14"/>
        <v>5.8939991018299169E-4</v>
      </c>
      <c r="P171" s="235">
        <f t="shared" si="14"/>
        <v>4.9896026402410033E-4</v>
      </c>
      <c r="Q171" s="235">
        <f t="shared" si="14"/>
        <v>8.0870657063370648E-4</v>
      </c>
    </row>
    <row r="172" spans="1:17" x14ac:dyDescent="0.25">
      <c r="A172" s="72" t="s">
        <v>179</v>
      </c>
      <c r="B172" s="234">
        <f t="shared" ref="B172:Q172" si="15">IF(B$57=0,0,B$57/B$5)</f>
        <v>6.079617357313152E-3</v>
      </c>
      <c r="C172" s="234">
        <f t="shared" si="15"/>
        <v>6.0652835949635536E-3</v>
      </c>
      <c r="D172" s="234">
        <f t="shared" si="15"/>
        <v>5.5127300137526843E-3</v>
      </c>
      <c r="E172" s="234">
        <f t="shared" si="15"/>
        <v>3.9032415374995063E-3</v>
      </c>
      <c r="F172" s="234">
        <f t="shared" si="15"/>
        <v>3.3559541439521163E-3</v>
      </c>
      <c r="G172" s="234">
        <f t="shared" si="15"/>
        <v>4.2263211480400896E-3</v>
      </c>
      <c r="H172" s="234">
        <f t="shared" si="15"/>
        <v>5.3862950404482933E-3</v>
      </c>
      <c r="I172" s="234">
        <f t="shared" si="15"/>
        <v>5.4558579073442689E-3</v>
      </c>
      <c r="J172" s="234">
        <f t="shared" si="15"/>
        <v>5.7082969838134455E-3</v>
      </c>
      <c r="K172" s="234">
        <f t="shared" si="15"/>
        <v>5.6139760143295112E-3</v>
      </c>
      <c r="L172" s="234">
        <f t="shared" si="15"/>
        <v>5.6850771392225998E-3</v>
      </c>
      <c r="M172" s="234">
        <f t="shared" si="15"/>
        <v>6.1014694087906428E-3</v>
      </c>
      <c r="N172" s="234">
        <f t="shared" si="15"/>
        <v>5.938910773535944E-3</v>
      </c>
      <c r="O172" s="234">
        <f t="shared" si="15"/>
        <v>5.8007756236545674E-3</v>
      </c>
      <c r="P172" s="234">
        <f t="shared" si="15"/>
        <v>5.6899821320980362E-3</v>
      </c>
      <c r="Q172" s="234">
        <f t="shared" si="15"/>
        <v>6.1207993139207589E-3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1</v>
      </c>
      <c r="E175" s="77">
        <f t="shared" si="16"/>
        <v>1</v>
      </c>
      <c r="F175" s="77">
        <f t="shared" si="16"/>
        <v>1</v>
      </c>
      <c r="G175" s="77">
        <f t="shared" si="16"/>
        <v>1.0000000000000002</v>
      </c>
      <c r="H175" s="77">
        <f t="shared" si="16"/>
        <v>1</v>
      </c>
      <c r="I175" s="77">
        <f t="shared" si="16"/>
        <v>1</v>
      </c>
      <c r="J175" s="77">
        <f t="shared" si="16"/>
        <v>1</v>
      </c>
      <c r="K175" s="77">
        <f t="shared" si="16"/>
        <v>1.0000000000000002</v>
      </c>
      <c r="L175" s="77">
        <f t="shared" si="16"/>
        <v>1.0000000000000002</v>
      </c>
      <c r="M175" s="77">
        <f t="shared" si="16"/>
        <v>1.0000000000000002</v>
      </c>
      <c r="N175" s="77">
        <f t="shared" si="16"/>
        <v>0.99999999999999978</v>
      </c>
      <c r="O175" s="77">
        <f t="shared" si="16"/>
        <v>0.99999999999999978</v>
      </c>
      <c r="P175" s="77">
        <f t="shared" si="16"/>
        <v>0.99999999999999989</v>
      </c>
      <c r="Q175" s="77">
        <f t="shared" si="16"/>
        <v>0.99999999999999989</v>
      </c>
    </row>
    <row r="176" spans="1:17" x14ac:dyDescent="0.25">
      <c r="A176" s="132" t="s">
        <v>83</v>
      </c>
      <c r="B176" s="240">
        <f t="shared" ref="B176:Q176" si="17">IF(B$61=0,0,B$61/B$60)</f>
        <v>1.0788064953871275E-2</v>
      </c>
      <c r="C176" s="240">
        <f t="shared" si="17"/>
        <v>1.0810538560646551E-2</v>
      </c>
      <c r="D176" s="240">
        <f t="shared" si="17"/>
        <v>1.0729840680078342E-2</v>
      </c>
      <c r="E176" s="240">
        <f t="shared" si="17"/>
        <v>1.0735115784111198E-2</v>
      </c>
      <c r="F176" s="240">
        <f t="shared" si="17"/>
        <v>1.0727387400891141E-2</v>
      </c>
      <c r="G176" s="240">
        <f t="shared" si="17"/>
        <v>1.0718383595438152E-2</v>
      </c>
      <c r="H176" s="240">
        <f t="shared" si="17"/>
        <v>1.0760953856688156E-2</v>
      </c>
      <c r="I176" s="240">
        <f t="shared" si="17"/>
        <v>1.0747313855367879E-2</v>
      </c>
      <c r="J176" s="240">
        <f t="shared" si="17"/>
        <v>1.0666337406322831E-2</v>
      </c>
      <c r="K176" s="240">
        <f t="shared" si="17"/>
        <v>1.0594850674497502E-2</v>
      </c>
      <c r="L176" s="240">
        <f t="shared" si="17"/>
        <v>1.0577385130289501E-2</v>
      </c>
      <c r="M176" s="240">
        <f t="shared" si="17"/>
        <v>1.0563220288510367E-2</v>
      </c>
      <c r="N176" s="240">
        <f t="shared" si="17"/>
        <v>1.0600235803504884E-2</v>
      </c>
      <c r="O176" s="240">
        <f t="shared" si="17"/>
        <v>1.061125053493487E-2</v>
      </c>
      <c r="P176" s="240">
        <f t="shared" si="17"/>
        <v>1.0640208557540685E-2</v>
      </c>
      <c r="Q176" s="240">
        <f t="shared" si="17"/>
        <v>1.0559393969255407E-2</v>
      </c>
    </row>
    <row r="177" spans="1:17" x14ac:dyDescent="0.25">
      <c r="A177" s="76" t="s">
        <v>82</v>
      </c>
      <c r="B177" s="239">
        <f t="shared" ref="B177:Q177" si="18">IF(B$62=0,0,B$62/B$60)</f>
        <v>1.6467301436353509E-2</v>
      </c>
      <c r="C177" s="239">
        <f t="shared" si="18"/>
        <v>1.6501605981117835E-2</v>
      </c>
      <c r="D177" s="239">
        <f t="shared" si="18"/>
        <v>1.6378425750902904E-2</v>
      </c>
      <c r="E177" s="239">
        <f t="shared" si="18"/>
        <v>1.6386477864844429E-2</v>
      </c>
      <c r="F177" s="239">
        <f t="shared" si="18"/>
        <v>1.6374680974795608E-2</v>
      </c>
      <c r="G177" s="239">
        <f t="shared" si="18"/>
        <v>1.6360937233067818E-2</v>
      </c>
      <c r="H177" s="239">
        <f t="shared" si="18"/>
        <v>1.6425918054672587E-2</v>
      </c>
      <c r="I177" s="239">
        <f t="shared" si="18"/>
        <v>1.6405097452062783E-2</v>
      </c>
      <c r="J177" s="239">
        <f t="shared" si="18"/>
        <v>1.6281492004619508E-2</v>
      </c>
      <c r="K177" s="239">
        <f t="shared" si="18"/>
        <v>1.6172372012600453E-2</v>
      </c>
      <c r="L177" s="239">
        <f t="shared" si="18"/>
        <v>1.6145711959805732E-2</v>
      </c>
      <c r="M177" s="239">
        <f t="shared" si="18"/>
        <v>1.6124090221303729E-2</v>
      </c>
      <c r="N177" s="239">
        <f t="shared" si="18"/>
        <v>1.6180592072733341E-2</v>
      </c>
      <c r="O177" s="239">
        <f t="shared" si="18"/>
        <v>1.6197405366264069E-2</v>
      </c>
      <c r="P177" s="239">
        <f t="shared" si="18"/>
        <v>1.6241607963234862E-2</v>
      </c>
      <c r="Q177" s="239">
        <f t="shared" si="18"/>
        <v>1.6118249586043139E-2</v>
      </c>
    </row>
    <row r="178" spans="1:17" x14ac:dyDescent="0.25">
      <c r="A178" s="76" t="s">
        <v>81</v>
      </c>
      <c r="B178" s="239">
        <f t="shared" ref="B178:Q178" si="19">IF(B$63=0,0,B$63/B$60)</f>
        <v>1.8470387198373631E-2</v>
      </c>
      <c r="C178" s="239">
        <f t="shared" si="19"/>
        <v>1.8508864554661185E-2</v>
      </c>
      <c r="D178" s="239">
        <f t="shared" si="19"/>
        <v>1.837070065719151E-2</v>
      </c>
      <c r="E178" s="239">
        <f t="shared" si="19"/>
        <v>1.8379732231845081E-2</v>
      </c>
      <c r="F178" s="239">
        <f t="shared" si="19"/>
        <v>1.8366500365787339E-2</v>
      </c>
      <c r="G178" s="239">
        <f t="shared" si="19"/>
        <v>1.8351084832632265E-2</v>
      </c>
      <c r="H178" s="239">
        <f t="shared" si="19"/>
        <v>1.8423969934064786E-2</v>
      </c>
      <c r="I178" s="239">
        <f t="shared" si="19"/>
        <v>1.8400616709288227E-2</v>
      </c>
      <c r="J178" s="239">
        <f t="shared" si="19"/>
        <v>1.8261975871083528E-2</v>
      </c>
      <c r="K178" s="239">
        <f t="shared" si="19"/>
        <v>1.8139582501929191E-2</v>
      </c>
      <c r="L178" s="239">
        <f t="shared" si="19"/>
        <v>1.8109679515107044E-2</v>
      </c>
      <c r="M178" s="239">
        <f t="shared" si="19"/>
        <v>1.808542770411193E-2</v>
      </c>
      <c r="N178" s="239">
        <f t="shared" si="19"/>
        <v>1.8148802451781632E-2</v>
      </c>
      <c r="O178" s="239">
        <f t="shared" si="19"/>
        <v>1.8167660917620305E-2</v>
      </c>
      <c r="P178" s="239">
        <f t="shared" si="19"/>
        <v>1.8217240327117343E-2</v>
      </c>
      <c r="Q178" s="239">
        <f t="shared" si="19"/>
        <v>1.8078876612837837E-2</v>
      </c>
    </row>
    <row r="179" spans="1:17" x14ac:dyDescent="0.25">
      <c r="A179" s="76" t="s">
        <v>80</v>
      </c>
      <c r="B179" s="239">
        <f t="shared" ref="B179:Q179" si="20">IF(B$64=0,0,B$64/B$60)</f>
        <v>7.0582810636213272E-2</v>
      </c>
      <c r="C179" s="239">
        <f t="shared" si="20"/>
        <v>7.072984815759592E-2</v>
      </c>
      <c r="D179" s="239">
        <f t="shared" si="20"/>
        <v>7.0201868093771241E-2</v>
      </c>
      <c r="E179" s="239">
        <f t="shared" si="20"/>
        <v>7.0236381388845887E-2</v>
      </c>
      <c r="F179" s="239">
        <f t="shared" si="20"/>
        <v>7.0185817083599472E-2</v>
      </c>
      <c r="G179" s="239">
        <f t="shared" si="20"/>
        <v>7.0126908104277352E-2</v>
      </c>
      <c r="H179" s="239">
        <f t="shared" si="20"/>
        <v>7.0405431518938938E-2</v>
      </c>
      <c r="I179" s="239">
        <f t="shared" si="20"/>
        <v>7.0316189413484095E-2</v>
      </c>
      <c r="J179" s="239">
        <f t="shared" si="20"/>
        <v>6.9786386766449743E-2</v>
      </c>
      <c r="K179" s="239">
        <f t="shared" si="20"/>
        <v>6.9318672261855632E-2</v>
      </c>
      <c r="L179" s="239">
        <f t="shared" si="20"/>
        <v>6.9204400869834634E-2</v>
      </c>
      <c r="M179" s="239">
        <f t="shared" si="20"/>
        <v>6.9111724903452951E-2</v>
      </c>
      <c r="N179" s="239">
        <f t="shared" si="20"/>
        <v>6.9353905414659675E-2</v>
      </c>
      <c r="O179" s="239">
        <f t="shared" si="20"/>
        <v>6.9425971230545641E-2</v>
      </c>
      <c r="P179" s="239">
        <f t="shared" si="20"/>
        <v>6.9615434181939162E-2</v>
      </c>
      <c r="Q179" s="239">
        <f t="shared" si="20"/>
        <v>6.9086690537367726E-2</v>
      </c>
    </row>
    <row r="180" spans="1:17" x14ac:dyDescent="0.25">
      <c r="A180" s="129" t="s">
        <v>79</v>
      </c>
      <c r="B180" s="238">
        <f t="shared" ref="B180:Q180" si="21">IF(B$65=0,0,B$65/B$60)</f>
        <v>5.0315155761198563E-2</v>
      </c>
      <c r="C180" s="238">
        <f t="shared" si="21"/>
        <v>5.0453632165197222E-2</v>
      </c>
      <c r="D180" s="238">
        <f t="shared" si="21"/>
        <v>5.0145357491230773E-2</v>
      </c>
      <c r="E180" s="238">
        <f t="shared" si="21"/>
        <v>5.0177068208238487E-2</v>
      </c>
      <c r="F180" s="238">
        <f t="shared" si="21"/>
        <v>5.0143448623827747E-2</v>
      </c>
      <c r="G180" s="238">
        <f t="shared" si="21"/>
        <v>5.0165755777416478E-2</v>
      </c>
      <c r="H180" s="238">
        <f t="shared" si="21"/>
        <v>5.0365802596059189E-2</v>
      </c>
      <c r="I180" s="238">
        <f t="shared" si="21"/>
        <v>5.0367487070237422E-2</v>
      </c>
      <c r="J180" s="238">
        <f t="shared" si="21"/>
        <v>4.998148833279193E-2</v>
      </c>
      <c r="K180" s="238">
        <f t="shared" si="21"/>
        <v>4.9652798165161598E-2</v>
      </c>
      <c r="L180" s="238">
        <f t="shared" si="21"/>
        <v>4.9577898096028618E-2</v>
      </c>
      <c r="M180" s="238">
        <f t="shared" si="21"/>
        <v>4.9512654106853793E-2</v>
      </c>
      <c r="N180" s="238">
        <f t="shared" si="21"/>
        <v>4.9626631964562899E-2</v>
      </c>
      <c r="O180" s="238">
        <f t="shared" si="21"/>
        <v>4.9736672513269173E-2</v>
      </c>
      <c r="P180" s="238">
        <f t="shared" si="21"/>
        <v>4.9864968903152097E-2</v>
      </c>
      <c r="Q180" s="238">
        <f t="shared" si="21"/>
        <v>4.9494544545784787E-2</v>
      </c>
    </row>
    <row r="181" spans="1:17" x14ac:dyDescent="0.25">
      <c r="A181" s="127" t="s">
        <v>183</v>
      </c>
      <c r="B181" s="237">
        <f t="shared" ref="B181:Q181" si="22">IF(B$70=0,0,B$70/B$60)</f>
        <v>6.6001145257790911E-2</v>
      </c>
      <c r="C181" s="237">
        <f t="shared" si="22"/>
        <v>6.6139758316487565E-2</v>
      </c>
      <c r="D181" s="237">
        <f t="shared" si="22"/>
        <v>7.0419279250677327E-2</v>
      </c>
      <c r="E181" s="237">
        <f t="shared" si="22"/>
        <v>7.0453899431446226E-2</v>
      </c>
      <c r="F181" s="237">
        <f t="shared" si="22"/>
        <v>7.0403178531448174E-2</v>
      </c>
      <c r="G181" s="237">
        <f t="shared" si="22"/>
        <v>7.0344087114397602E-2</v>
      </c>
      <c r="H181" s="237">
        <f t="shared" si="22"/>
        <v>6.8640439687482693E-2</v>
      </c>
      <c r="I181" s="237">
        <f t="shared" si="22"/>
        <v>6.9225651094427118E-2</v>
      </c>
      <c r="J181" s="237">
        <f t="shared" si="22"/>
        <v>7.000251120152777E-2</v>
      </c>
      <c r="K181" s="237">
        <f t="shared" si="22"/>
        <v>6.4825568634691882E-2</v>
      </c>
      <c r="L181" s="237">
        <f t="shared" si="22"/>
        <v>6.4718908328308691E-2</v>
      </c>
      <c r="M181" s="237">
        <f t="shared" si="22"/>
        <v>6.4632261510718242E-2</v>
      </c>
      <c r="N181" s="237">
        <f t="shared" si="22"/>
        <v>6.4856638555887761E-2</v>
      </c>
      <c r="O181" s="237">
        <f t="shared" si="22"/>
        <v>6.4926190527560212E-2</v>
      </c>
      <c r="P181" s="237">
        <f t="shared" si="22"/>
        <v>6.5103157081532817E-2</v>
      </c>
      <c r="Q181" s="237">
        <f t="shared" si="22"/>
        <v>6.4608788435102524E-2</v>
      </c>
    </row>
    <row r="182" spans="1:17" x14ac:dyDescent="0.25">
      <c r="A182" s="142" t="s">
        <v>192</v>
      </c>
      <c r="B182" s="235">
        <f t="shared" ref="B182:Q182" si="23">IF(B$71=0,0,B$71/B$60)</f>
        <v>6.0220035380067954E-2</v>
      </c>
      <c r="C182" s="235">
        <f t="shared" si="23"/>
        <v>6.0346605278969775E-2</v>
      </c>
      <c r="D182" s="235">
        <f t="shared" si="23"/>
        <v>6.4669370605593107E-2</v>
      </c>
      <c r="E182" s="235">
        <f t="shared" si="23"/>
        <v>6.4701163962815736E-2</v>
      </c>
      <c r="F182" s="235">
        <f t="shared" si="23"/>
        <v>6.465458454998553E-2</v>
      </c>
      <c r="G182" s="235">
        <f t="shared" si="23"/>
        <v>6.4600318093561718E-2</v>
      </c>
      <c r="H182" s="235">
        <f t="shared" si="23"/>
        <v>6.2873858108615135E-2</v>
      </c>
      <c r="I182" s="235">
        <f t="shared" si="23"/>
        <v>6.3466378921528274E-2</v>
      </c>
      <c r="J182" s="235">
        <f t="shared" si="23"/>
        <v>6.4286632700379973E-2</v>
      </c>
      <c r="K182" s="235">
        <f t="shared" si="23"/>
        <v>5.9147998454197395E-2</v>
      </c>
      <c r="L182" s="235">
        <f t="shared" si="23"/>
        <v>5.9050697586283701E-2</v>
      </c>
      <c r="M182" s="235">
        <f t="shared" si="23"/>
        <v>5.897164142624637E-2</v>
      </c>
      <c r="N182" s="235">
        <f t="shared" si="23"/>
        <v>5.9176182591647017E-2</v>
      </c>
      <c r="O182" s="235">
        <f t="shared" si="23"/>
        <v>5.9239831987376271E-2</v>
      </c>
      <c r="P182" s="235">
        <f t="shared" si="23"/>
        <v>5.9401280511818866E-2</v>
      </c>
      <c r="Q182" s="235">
        <f t="shared" si="23"/>
        <v>5.8950218799171207E-2</v>
      </c>
    </row>
    <row r="183" spans="1:17" x14ac:dyDescent="0.25">
      <c r="A183" s="142" t="s">
        <v>191</v>
      </c>
      <c r="B183" s="235">
        <f t="shared" ref="B183:Q183" si="24">IF(B$82=0,0,B$82/B$60)</f>
        <v>5.7811098777229529E-3</v>
      </c>
      <c r="C183" s="235">
        <f t="shared" si="24"/>
        <v>5.793153037517795E-3</v>
      </c>
      <c r="D183" s="235">
        <f t="shared" si="24"/>
        <v>5.7499086450842176E-3</v>
      </c>
      <c r="E183" s="235">
        <f t="shared" si="24"/>
        <v>5.7527354686304887E-3</v>
      </c>
      <c r="F183" s="235">
        <f t="shared" si="24"/>
        <v>5.7485939814626505E-3</v>
      </c>
      <c r="G183" s="235">
        <f t="shared" si="24"/>
        <v>5.7437690208358852E-3</v>
      </c>
      <c r="H183" s="235">
        <f t="shared" si="24"/>
        <v>5.766581578867557E-3</v>
      </c>
      <c r="I183" s="235">
        <f t="shared" si="24"/>
        <v>5.759272172898843E-3</v>
      </c>
      <c r="J183" s="235">
        <f t="shared" si="24"/>
        <v>5.7158785011477888E-3</v>
      </c>
      <c r="K183" s="235">
        <f t="shared" si="24"/>
        <v>5.6775701804944925E-3</v>
      </c>
      <c r="L183" s="235">
        <f t="shared" si="24"/>
        <v>5.6682107420249908E-3</v>
      </c>
      <c r="M183" s="235">
        <f t="shared" si="24"/>
        <v>5.6606200844718686E-3</v>
      </c>
      <c r="N183" s="235">
        <f t="shared" si="24"/>
        <v>5.6804559642407437E-3</v>
      </c>
      <c r="O183" s="235">
        <f t="shared" si="24"/>
        <v>5.6863585401839374E-3</v>
      </c>
      <c r="P183" s="235">
        <f t="shared" si="24"/>
        <v>5.7018765697139503E-3</v>
      </c>
      <c r="Q183" s="235">
        <f t="shared" si="24"/>
        <v>5.6585696359313081E-3</v>
      </c>
    </row>
    <row r="184" spans="1:17" x14ac:dyDescent="0.25">
      <c r="A184" s="127" t="s">
        <v>181</v>
      </c>
      <c r="B184" s="237">
        <f t="shared" ref="B184:Q184" si="25">IF(B$83=0,0,B$83/B$60)</f>
        <v>0.49028559948725819</v>
      </c>
      <c r="C184" s="237">
        <f t="shared" si="25"/>
        <v>0.48973132173745326</v>
      </c>
      <c r="D184" s="237">
        <f t="shared" si="25"/>
        <v>0.48568467374599078</v>
      </c>
      <c r="E184" s="237">
        <f t="shared" si="25"/>
        <v>0.48601461034238791</v>
      </c>
      <c r="F184" s="237">
        <f t="shared" si="25"/>
        <v>0.48573655444499259</v>
      </c>
      <c r="G184" s="237">
        <f t="shared" si="25"/>
        <v>0.48589895839619091</v>
      </c>
      <c r="H184" s="237">
        <f t="shared" si="25"/>
        <v>0.48870210246782309</v>
      </c>
      <c r="I184" s="237">
        <f t="shared" si="25"/>
        <v>0.48845473061406913</v>
      </c>
      <c r="J184" s="237">
        <f t="shared" si="25"/>
        <v>0.48724843904859405</v>
      </c>
      <c r="K184" s="237">
        <f t="shared" si="25"/>
        <v>0.49463823296856857</v>
      </c>
      <c r="L184" s="237">
        <f t="shared" si="25"/>
        <v>0.49504334957019414</v>
      </c>
      <c r="M184" s="237">
        <f t="shared" si="25"/>
        <v>0.49536773528500455</v>
      </c>
      <c r="N184" s="237">
        <f t="shared" si="25"/>
        <v>0.49454427992821498</v>
      </c>
      <c r="O184" s="237">
        <f t="shared" si="25"/>
        <v>0.49421605000964669</v>
      </c>
      <c r="P184" s="237">
        <f t="shared" si="25"/>
        <v>0.49352511928073506</v>
      </c>
      <c r="Q184" s="237">
        <f t="shared" si="25"/>
        <v>0.4952037743160565</v>
      </c>
    </row>
    <row r="185" spans="1:17" x14ac:dyDescent="0.25">
      <c r="A185" s="142" t="s">
        <v>190</v>
      </c>
      <c r="B185" s="235">
        <f t="shared" ref="B185:Q185" si="26">IF(B$84=0,0,B$84/B$60)</f>
        <v>0.47820214350958279</v>
      </c>
      <c r="C185" s="235">
        <f t="shared" si="26"/>
        <v>0.48572596762120346</v>
      </c>
      <c r="D185" s="235">
        <f t="shared" si="26"/>
        <v>0.48371971599358399</v>
      </c>
      <c r="E185" s="235">
        <f t="shared" si="26"/>
        <v>0.48357986482538479</v>
      </c>
      <c r="F185" s="235">
        <f t="shared" si="26"/>
        <v>0.48293413041176159</v>
      </c>
      <c r="G185" s="235">
        <f t="shared" si="26"/>
        <v>0.48004247189424348</v>
      </c>
      <c r="H185" s="235">
        <f t="shared" si="26"/>
        <v>0.47845609959582436</v>
      </c>
      <c r="I185" s="235">
        <f t="shared" si="26"/>
        <v>0.47588622238520728</v>
      </c>
      <c r="J185" s="235">
        <f t="shared" si="26"/>
        <v>0.46246991891344058</v>
      </c>
      <c r="K185" s="235">
        <f t="shared" si="26"/>
        <v>0.41522670495159708</v>
      </c>
      <c r="L185" s="235">
        <f t="shared" si="26"/>
        <v>0.40948574732438181</v>
      </c>
      <c r="M185" s="235">
        <f t="shared" si="26"/>
        <v>0.40469265575565239</v>
      </c>
      <c r="N185" s="235">
        <f t="shared" si="26"/>
        <v>0.41670966225121531</v>
      </c>
      <c r="O185" s="235">
        <f t="shared" si="26"/>
        <v>0.42016583216918274</v>
      </c>
      <c r="P185" s="235">
        <f t="shared" si="26"/>
        <v>0.42944239405179624</v>
      </c>
      <c r="Q185" s="235">
        <f t="shared" si="26"/>
        <v>0.39938345830127042</v>
      </c>
    </row>
    <row r="186" spans="1:17" x14ac:dyDescent="0.25">
      <c r="A186" s="142" t="s">
        <v>189</v>
      </c>
      <c r="B186" s="235">
        <f t="shared" ref="B186:Q186" si="27">IF(B$90=0,0,B$90/B$60)</f>
        <v>1.2083455977675425E-2</v>
      </c>
      <c r="C186" s="235">
        <f t="shared" si="27"/>
        <v>4.005354116249811E-3</v>
      </c>
      <c r="D186" s="235">
        <f t="shared" si="27"/>
        <v>1.9649577524067582E-3</v>
      </c>
      <c r="E186" s="235">
        <f t="shared" si="27"/>
        <v>2.4347455170031069E-3</v>
      </c>
      <c r="F186" s="235">
        <f t="shared" si="27"/>
        <v>2.802424033231019E-3</v>
      </c>
      <c r="G186" s="235">
        <f t="shared" si="27"/>
        <v>5.8564865019473744E-3</v>
      </c>
      <c r="H186" s="235">
        <f t="shared" si="27"/>
        <v>1.0246002871998736E-2</v>
      </c>
      <c r="I186" s="235">
        <f t="shared" si="27"/>
        <v>1.256850822886185E-2</v>
      </c>
      <c r="J186" s="235">
        <f t="shared" si="27"/>
        <v>2.4778520135153397E-2</v>
      </c>
      <c r="K186" s="235">
        <f t="shared" si="27"/>
        <v>7.9411528016971461E-2</v>
      </c>
      <c r="L186" s="235">
        <f t="shared" si="27"/>
        <v>8.5557602245812298E-2</v>
      </c>
      <c r="M186" s="235">
        <f t="shared" si="27"/>
        <v>9.0675079529352109E-2</v>
      </c>
      <c r="N186" s="235">
        <f t="shared" si="27"/>
        <v>7.7834617676999673E-2</v>
      </c>
      <c r="O186" s="235">
        <f t="shared" si="27"/>
        <v>7.4050217840463922E-2</v>
      </c>
      <c r="P186" s="235">
        <f t="shared" si="27"/>
        <v>6.4082725228938792E-2</v>
      </c>
      <c r="Q186" s="235">
        <f t="shared" si="27"/>
        <v>9.5820316014786105E-2</v>
      </c>
    </row>
    <row r="187" spans="1:17" x14ac:dyDescent="0.25">
      <c r="A187" s="127" t="s">
        <v>180</v>
      </c>
      <c r="B187" s="236">
        <f t="shared" ref="B187:Q187" si="28">IF(B$91=0,0,B$91/B$60)</f>
        <v>0.11118371337150497</v>
      </c>
      <c r="C187" s="236">
        <f t="shared" si="28"/>
        <v>0.11087299500740717</v>
      </c>
      <c r="D187" s="236">
        <f t="shared" si="28"/>
        <v>0.11305944287373196</v>
      </c>
      <c r="E187" s="236">
        <f t="shared" si="28"/>
        <v>0.11252517933923706</v>
      </c>
      <c r="F187" s="236">
        <f t="shared" si="28"/>
        <v>0.11308974922810566</v>
      </c>
      <c r="G187" s="236">
        <f t="shared" si="28"/>
        <v>0.11319966792835129</v>
      </c>
      <c r="H187" s="236">
        <f t="shared" si="28"/>
        <v>0.11078649192782138</v>
      </c>
      <c r="I187" s="236">
        <f t="shared" si="28"/>
        <v>0.11080378857364731</v>
      </c>
      <c r="J187" s="236">
        <f t="shared" si="28"/>
        <v>0.11373755221993563</v>
      </c>
      <c r="K187" s="236">
        <f t="shared" si="28"/>
        <v>0.1137234747078418</v>
      </c>
      <c r="L187" s="236">
        <f t="shared" si="28"/>
        <v>0.11395681486287484</v>
      </c>
      <c r="M187" s="236">
        <f t="shared" si="28"/>
        <v>0.11415487038665496</v>
      </c>
      <c r="N187" s="236">
        <f t="shared" si="28"/>
        <v>0.11367164974815044</v>
      </c>
      <c r="O187" s="236">
        <f t="shared" si="28"/>
        <v>0.11353214319447223</v>
      </c>
      <c r="P187" s="236">
        <f t="shared" si="28"/>
        <v>0.11316027284753198</v>
      </c>
      <c r="Q187" s="236">
        <f t="shared" si="28"/>
        <v>0.11446051000990166</v>
      </c>
    </row>
    <row r="188" spans="1:17" x14ac:dyDescent="0.25">
      <c r="A188" s="142" t="s">
        <v>188</v>
      </c>
      <c r="B188" s="235">
        <f t="shared" ref="B188:Q188" si="29">IF(B$92=0,0,B$92/B$60)</f>
        <v>6.9238341025748662E-2</v>
      </c>
      <c r="C188" s="235">
        <f t="shared" si="29"/>
        <v>7.0327706907371251E-2</v>
      </c>
      <c r="D188" s="235">
        <f t="shared" si="29"/>
        <v>7.0037224030491854E-2</v>
      </c>
      <c r="E188" s="235">
        <f t="shared" si="29"/>
        <v>7.0016975139916879E-2</v>
      </c>
      <c r="F188" s="235">
        <f t="shared" si="29"/>
        <v>6.9923479993252782E-2</v>
      </c>
      <c r="G188" s="235">
        <f t="shared" si="29"/>
        <v>6.9508304854368194E-2</v>
      </c>
      <c r="H188" s="235">
        <f t="shared" si="29"/>
        <v>6.927511103680653E-2</v>
      </c>
      <c r="I188" s="235">
        <f t="shared" si="29"/>
        <v>6.8914900390486034E-2</v>
      </c>
      <c r="J188" s="235">
        <f t="shared" si="29"/>
        <v>6.6960490233012621E-2</v>
      </c>
      <c r="K188" s="235">
        <f t="shared" si="29"/>
        <v>6.0120199356363778E-2</v>
      </c>
      <c r="L188" s="235">
        <f t="shared" si="29"/>
        <v>5.9288972672413245E-2</v>
      </c>
      <c r="M188" s="235">
        <f t="shared" si="29"/>
        <v>5.8599332152683307E-2</v>
      </c>
      <c r="N188" s="235">
        <f t="shared" si="29"/>
        <v>6.0339388574301996E-2</v>
      </c>
      <c r="O188" s="235">
        <f t="shared" si="29"/>
        <v>6.0852915885290557E-2</v>
      </c>
      <c r="P188" s="235">
        <f t="shared" si="29"/>
        <v>6.2205116172764516E-2</v>
      </c>
      <c r="Q188" s="235">
        <f t="shared" si="29"/>
        <v>5.7974157711710154E-2</v>
      </c>
    </row>
    <row r="189" spans="1:17" x14ac:dyDescent="0.25">
      <c r="A189" s="142" t="s">
        <v>187</v>
      </c>
      <c r="B189" s="235">
        <f t="shared" ref="B189:Q189" si="30">IF(B$93=0,0,B$93/B$60)</f>
        <v>3.9726190356500192E-2</v>
      </c>
      <c r="C189" s="235">
        <f t="shared" si="30"/>
        <v>3.980968648640848E-2</v>
      </c>
      <c r="D189" s="235">
        <f t="shared" si="30"/>
        <v>4.266134535954088E-2</v>
      </c>
      <c r="E189" s="235">
        <f t="shared" si="30"/>
        <v>4.2061052042707228E-2</v>
      </c>
      <c r="F189" s="235">
        <f t="shared" si="30"/>
        <v>4.2651591236083766E-2</v>
      </c>
      <c r="G189" s="235">
        <f t="shared" si="30"/>
        <v>4.2615792526165069E-2</v>
      </c>
      <c r="H189" s="235">
        <f t="shared" si="30"/>
        <v>3.9629655573571343E-2</v>
      </c>
      <c r="I189" s="235">
        <f t="shared" si="30"/>
        <v>3.9580624128172509E-2</v>
      </c>
      <c r="J189" s="235">
        <f t="shared" si="30"/>
        <v>4.2226373367214833E-2</v>
      </c>
      <c r="K189" s="235">
        <f t="shared" si="30"/>
        <v>3.9018984810745436E-2</v>
      </c>
      <c r="L189" s="235">
        <f t="shared" si="30"/>
        <v>3.8954796990592289E-2</v>
      </c>
      <c r="M189" s="235">
        <f t="shared" si="30"/>
        <v>3.8902644911260616E-2</v>
      </c>
      <c r="N189" s="235">
        <f t="shared" si="30"/>
        <v>3.903757743365395E-2</v>
      </c>
      <c r="O189" s="235">
        <f t="shared" si="30"/>
        <v>3.907956591796579E-2</v>
      </c>
      <c r="P189" s="235">
        <f t="shared" si="30"/>
        <v>3.9186070917079513E-2</v>
      </c>
      <c r="Q189" s="235">
        <f t="shared" si="30"/>
        <v>3.8888512748173155E-2</v>
      </c>
    </row>
    <row r="190" spans="1:17" x14ac:dyDescent="0.25">
      <c r="A190" s="142" t="s">
        <v>186</v>
      </c>
      <c r="B190" s="235">
        <f t="shared" ref="B190:Q190" si="31">IF(B$104=0,0,B$104/B$60)</f>
        <v>2.2191819892561112E-3</v>
      </c>
      <c r="C190" s="235">
        <f t="shared" si="31"/>
        <v>7.3560161362745409E-4</v>
      </c>
      <c r="D190" s="235">
        <f t="shared" si="31"/>
        <v>3.6087348369925399E-4</v>
      </c>
      <c r="E190" s="235">
        <f t="shared" si="31"/>
        <v>4.471521566129582E-4</v>
      </c>
      <c r="F190" s="235">
        <f t="shared" si="31"/>
        <v>5.146779987691163E-4</v>
      </c>
      <c r="G190" s="235">
        <f t="shared" si="31"/>
        <v>1.0755705478180143E-3</v>
      </c>
      <c r="H190" s="235">
        <f t="shared" si="31"/>
        <v>1.881725317443508E-3</v>
      </c>
      <c r="I190" s="235">
        <f t="shared" si="31"/>
        <v>2.3082640549887774E-3</v>
      </c>
      <c r="J190" s="235">
        <f t="shared" si="31"/>
        <v>4.5506886197081847E-3</v>
      </c>
      <c r="K190" s="235">
        <f t="shared" si="31"/>
        <v>1.4584290540732578E-2</v>
      </c>
      <c r="L190" s="235">
        <f t="shared" si="31"/>
        <v>1.5713045199869304E-2</v>
      </c>
      <c r="M190" s="235">
        <f t="shared" si="31"/>
        <v>1.6652893322711033E-2</v>
      </c>
      <c r="N190" s="235">
        <f t="shared" si="31"/>
        <v>1.4294683740194512E-2</v>
      </c>
      <c r="O190" s="235">
        <f t="shared" si="31"/>
        <v>1.3599661391215882E-2</v>
      </c>
      <c r="P190" s="235">
        <f t="shared" si="31"/>
        <v>1.176908575768796E-2</v>
      </c>
      <c r="Q190" s="235">
        <f t="shared" si="31"/>
        <v>1.7597839550018361E-2</v>
      </c>
    </row>
    <row r="191" spans="1:17" x14ac:dyDescent="0.25">
      <c r="A191" s="72" t="s">
        <v>179</v>
      </c>
      <c r="B191" s="234">
        <f t="shared" ref="B191:Q191" si="32">IF(B$105=0,0,B$105/B$60)</f>
        <v>0.1659058218974358</v>
      </c>
      <c r="C191" s="234">
        <f t="shared" si="32"/>
        <v>0.16625143551943336</v>
      </c>
      <c r="D191" s="234">
        <f t="shared" si="32"/>
        <v>0.16501041145642517</v>
      </c>
      <c r="E191" s="234">
        <f t="shared" si="32"/>
        <v>0.16509153540904378</v>
      </c>
      <c r="F191" s="234">
        <f t="shared" si="32"/>
        <v>0.16497268334655213</v>
      </c>
      <c r="G191" s="234">
        <f t="shared" si="32"/>
        <v>0.16483421701822823</v>
      </c>
      <c r="H191" s="234">
        <f t="shared" si="32"/>
        <v>0.16548888995644928</v>
      </c>
      <c r="I191" s="234">
        <f t="shared" si="32"/>
        <v>0.165279125217416</v>
      </c>
      <c r="J191" s="234">
        <f t="shared" si="32"/>
        <v>0.16403381714867524</v>
      </c>
      <c r="K191" s="234">
        <f t="shared" si="32"/>
        <v>0.16293444807285348</v>
      </c>
      <c r="L191" s="234">
        <f t="shared" si="32"/>
        <v>0.16266585166755707</v>
      </c>
      <c r="M191" s="234">
        <f t="shared" si="32"/>
        <v>0.16244801559338964</v>
      </c>
      <c r="N191" s="234">
        <f t="shared" si="32"/>
        <v>0.16301726406050415</v>
      </c>
      <c r="O191" s="234">
        <f t="shared" si="32"/>
        <v>0.16318665570568658</v>
      </c>
      <c r="P191" s="234">
        <f t="shared" si="32"/>
        <v>0.16363199085721605</v>
      </c>
      <c r="Q191" s="234">
        <f t="shared" si="32"/>
        <v>0.16238917198765035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0.99999999999999978</v>
      </c>
      <c r="D194" s="77">
        <f t="shared" si="33"/>
        <v>0.99999999999999978</v>
      </c>
      <c r="E194" s="77">
        <f t="shared" si="33"/>
        <v>1</v>
      </c>
      <c r="F194" s="77">
        <f t="shared" si="33"/>
        <v>0.99999999999999989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0.99999999999999989</v>
      </c>
      <c r="K194" s="77">
        <f t="shared" si="33"/>
        <v>0.99999999999999989</v>
      </c>
      <c r="L194" s="77">
        <f t="shared" si="33"/>
        <v>1</v>
      </c>
      <c r="M194" s="77">
        <f t="shared" si="33"/>
        <v>0.99999999999999989</v>
      </c>
      <c r="N194" s="77">
        <f t="shared" si="33"/>
        <v>0.99999999999999978</v>
      </c>
      <c r="O194" s="77">
        <f t="shared" si="33"/>
        <v>1.0000000000000002</v>
      </c>
      <c r="P194" s="77">
        <f t="shared" si="33"/>
        <v>0.99999999999999989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9.4065210472679042E-3</v>
      </c>
      <c r="C195" s="240">
        <f t="shared" si="34"/>
        <v>9.4193578146037314E-3</v>
      </c>
      <c r="D195" s="240">
        <f t="shared" si="34"/>
        <v>9.3824971252015228E-3</v>
      </c>
      <c r="E195" s="240">
        <f t="shared" si="34"/>
        <v>9.4212156081852454E-3</v>
      </c>
      <c r="F195" s="240">
        <f t="shared" si="34"/>
        <v>9.3330380624216218E-3</v>
      </c>
      <c r="G195" s="240">
        <f t="shared" si="34"/>
        <v>9.3005901585528419E-3</v>
      </c>
      <c r="H195" s="240">
        <f t="shared" si="34"/>
        <v>9.4078787630598355E-3</v>
      </c>
      <c r="I195" s="240">
        <f t="shared" si="34"/>
        <v>9.4037837202314446E-3</v>
      </c>
      <c r="J195" s="240">
        <f t="shared" si="34"/>
        <v>9.3834042619420598E-3</v>
      </c>
      <c r="K195" s="240">
        <f t="shared" si="34"/>
        <v>9.2941074252363837E-3</v>
      </c>
      <c r="L195" s="240">
        <f t="shared" si="34"/>
        <v>9.2839141848075155E-3</v>
      </c>
      <c r="M195" s="240">
        <f t="shared" si="34"/>
        <v>9.2755715883097584E-3</v>
      </c>
      <c r="N195" s="240">
        <f t="shared" si="34"/>
        <v>9.2972916717246421E-3</v>
      </c>
      <c r="O195" s="240">
        <f t="shared" si="34"/>
        <v>9.3033166538040741E-3</v>
      </c>
      <c r="P195" s="240">
        <f t="shared" si="34"/>
        <v>9.3200006398650188E-3</v>
      </c>
      <c r="Q195" s="240">
        <f t="shared" si="34"/>
        <v>9.2707492026591082E-3</v>
      </c>
    </row>
    <row r="196" spans="1:17" x14ac:dyDescent="0.25">
      <c r="A196" s="76" t="s">
        <v>82</v>
      </c>
      <c r="B196" s="239">
        <f t="shared" ref="B196:Q196" si="35">IF(B$110=0,0,B$110/B$108)</f>
        <v>1.7090061028439182E-2</v>
      </c>
      <c r="C196" s="239">
        <f t="shared" si="35"/>
        <v>1.7113383267987125E-2</v>
      </c>
      <c r="D196" s="239">
        <f t="shared" si="35"/>
        <v>1.7046413617011109E-2</v>
      </c>
      <c r="E196" s="239">
        <f t="shared" si="35"/>
        <v>1.7116758565350183E-2</v>
      </c>
      <c r="F196" s="239">
        <f t="shared" si="35"/>
        <v>1.6956554848070873E-2</v>
      </c>
      <c r="G196" s="239">
        <f t="shared" si="35"/>
        <v>1.689760248358077E-2</v>
      </c>
      <c r="H196" s="239">
        <f t="shared" si="35"/>
        <v>1.7092527768866037E-2</v>
      </c>
      <c r="I196" s="239">
        <f t="shared" si="35"/>
        <v>1.7085087767243802E-2</v>
      </c>
      <c r="J196" s="239">
        <f t="shared" si="35"/>
        <v>1.7048061731354237E-2</v>
      </c>
      <c r="K196" s="239">
        <f t="shared" si="35"/>
        <v>1.6885824451356883E-2</v>
      </c>
      <c r="L196" s="239">
        <f t="shared" si="35"/>
        <v>1.6867305054001417E-2</v>
      </c>
      <c r="M196" s="239">
        <f t="shared" si="35"/>
        <v>1.6852147964301002E-2</v>
      </c>
      <c r="N196" s="239">
        <f t="shared" si="35"/>
        <v>1.6891609689761229E-2</v>
      </c>
      <c r="O196" s="239">
        <f t="shared" si="35"/>
        <v>1.6902556065250672E-2</v>
      </c>
      <c r="P196" s="239">
        <f t="shared" si="35"/>
        <v>1.6932868051855118E-2</v>
      </c>
      <c r="Q196" s="239">
        <f t="shared" si="35"/>
        <v>1.6843386503537967E-2</v>
      </c>
    </row>
    <row r="197" spans="1:17" x14ac:dyDescent="0.25">
      <c r="A197" s="76" t="s">
        <v>81</v>
      </c>
      <c r="B197" s="239">
        <f t="shared" ref="B197:Q197" si="36">IF(B$111=0,0,B$111/B$108)</f>
        <v>1.567319107819919E-2</v>
      </c>
      <c r="C197" s="239">
        <f t="shared" si="36"/>
        <v>1.5694579762312033E-2</v>
      </c>
      <c r="D197" s="239">
        <f t="shared" si="36"/>
        <v>1.5633162302512403E-2</v>
      </c>
      <c r="E197" s="239">
        <f t="shared" si="36"/>
        <v>1.5697675227005155E-2</v>
      </c>
      <c r="F197" s="239">
        <f t="shared" si="36"/>
        <v>1.5550753371771408E-2</v>
      </c>
      <c r="G197" s="239">
        <f t="shared" si="36"/>
        <v>1.5496688516670678E-2</v>
      </c>
      <c r="H197" s="239">
        <f t="shared" si="36"/>
        <v>1.5675453310849276E-2</v>
      </c>
      <c r="I197" s="239">
        <f t="shared" si="36"/>
        <v>1.5668630130589511E-2</v>
      </c>
      <c r="J197" s="239">
        <f t="shared" si="36"/>
        <v>1.5634673778157551E-2</v>
      </c>
      <c r="K197" s="239">
        <f t="shared" si="36"/>
        <v>1.5485886954917162E-2</v>
      </c>
      <c r="L197" s="239">
        <f t="shared" si="36"/>
        <v>1.5468902928182425E-2</v>
      </c>
      <c r="M197" s="239">
        <f t="shared" si="36"/>
        <v>1.5455002453358565E-2</v>
      </c>
      <c r="N197" s="239">
        <f t="shared" si="36"/>
        <v>1.5491192561889149E-2</v>
      </c>
      <c r="O197" s="239">
        <f t="shared" si="36"/>
        <v>1.550123141630718E-2</v>
      </c>
      <c r="P197" s="239">
        <f t="shared" si="36"/>
        <v>1.5529030354954662E-2</v>
      </c>
      <c r="Q197" s="239">
        <f t="shared" si="36"/>
        <v>1.5446967370953959E-2</v>
      </c>
    </row>
    <row r="198" spans="1:17" x14ac:dyDescent="0.25">
      <c r="A198" s="76" t="s">
        <v>80</v>
      </c>
      <c r="B198" s="239">
        <f t="shared" ref="B198:Q198" si="37">IF(B$112=0,0,B$112/B$108)</f>
        <v>9.5990341456947653E-2</v>
      </c>
      <c r="C198" s="239">
        <f t="shared" si="37"/>
        <v>9.6121336292719323E-2</v>
      </c>
      <c r="D198" s="239">
        <f t="shared" si="37"/>
        <v>9.5745185519837767E-2</v>
      </c>
      <c r="E198" s="239">
        <f t="shared" si="37"/>
        <v>9.6140294443065225E-2</v>
      </c>
      <c r="F198" s="239">
        <f t="shared" si="37"/>
        <v>9.5240472640280432E-2</v>
      </c>
      <c r="G198" s="239">
        <f t="shared" si="37"/>
        <v>9.4909352839848846E-2</v>
      </c>
      <c r="H198" s="239">
        <f t="shared" si="37"/>
        <v>9.6004196483882073E-2</v>
      </c>
      <c r="I198" s="239">
        <f t="shared" si="37"/>
        <v>9.5962407967447275E-2</v>
      </c>
      <c r="J198" s="239">
        <f t="shared" si="37"/>
        <v>9.575444254111426E-2</v>
      </c>
      <c r="K198" s="239">
        <f t="shared" si="37"/>
        <v>9.4843198755730621E-2</v>
      </c>
      <c r="L198" s="239">
        <f t="shared" si="37"/>
        <v>9.4739180211105764E-2</v>
      </c>
      <c r="M198" s="239">
        <f t="shared" si="37"/>
        <v>9.4654046857081148E-2</v>
      </c>
      <c r="N198" s="239">
        <f t="shared" si="37"/>
        <v>9.4875692905922279E-2</v>
      </c>
      <c r="O198" s="239">
        <f t="shared" si="37"/>
        <v>9.493717579467259E-2</v>
      </c>
      <c r="P198" s="239">
        <f t="shared" si="37"/>
        <v>9.5107430186365916E-2</v>
      </c>
      <c r="Q198" s="239">
        <f t="shared" si="37"/>
        <v>9.4604836055030422E-2</v>
      </c>
    </row>
    <row r="199" spans="1:17" x14ac:dyDescent="0.25">
      <c r="A199" s="129" t="s">
        <v>79</v>
      </c>
      <c r="B199" s="238">
        <f t="shared" ref="B199:Q199" si="38">IF(B$113=0,0,B$113/B$108)</f>
        <v>4.3902078627625421E-2</v>
      </c>
      <c r="C199" s="238">
        <f t="shared" si="38"/>
        <v>4.3991339292308647E-2</v>
      </c>
      <c r="D199" s="238">
        <f t="shared" si="38"/>
        <v>4.3878995925114864E-2</v>
      </c>
      <c r="E199" s="238">
        <f t="shared" si="38"/>
        <v>4.406626838390329E-2</v>
      </c>
      <c r="F199" s="238">
        <f t="shared" si="38"/>
        <v>4.3656011424833677E-2</v>
      </c>
      <c r="G199" s="238">
        <f t="shared" si="38"/>
        <v>4.3560148706812685E-2</v>
      </c>
      <c r="H199" s="238">
        <f t="shared" si="38"/>
        <v>4.4063347224191814E-2</v>
      </c>
      <c r="I199" s="238">
        <f t="shared" si="38"/>
        <v>4.4101541187142455E-2</v>
      </c>
      <c r="J199" s="238">
        <f t="shared" si="38"/>
        <v>4.4000243189389894E-2</v>
      </c>
      <c r="K199" s="238">
        <f t="shared" si="38"/>
        <v>4.3587038158686697E-2</v>
      </c>
      <c r="L199" s="238">
        <f t="shared" si="38"/>
        <v>4.354534072689828E-2</v>
      </c>
      <c r="M199" s="238">
        <f t="shared" si="38"/>
        <v>4.3507220092254183E-2</v>
      </c>
      <c r="N199" s="238">
        <f t="shared" si="38"/>
        <v>4.3556854973507364E-2</v>
      </c>
      <c r="O199" s="238">
        <f t="shared" si="38"/>
        <v>4.3636382923060602E-2</v>
      </c>
      <c r="P199" s="238">
        <f t="shared" si="38"/>
        <v>4.3708121023099365E-2</v>
      </c>
      <c r="Q199" s="238">
        <f t="shared" si="38"/>
        <v>4.3484447238203924E-2</v>
      </c>
    </row>
    <row r="200" spans="1:17" x14ac:dyDescent="0.25">
      <c r="A200" s="127" t="s">
        <v>183</v>
      </c>
      <c r="B200" s="237">
        <f t="shared" ref="B200:Q200" si="39">IF(B$118=0,0,B$118/B$108)</f>
        <v>0.12675046072584858</v>
      </c>
      <c r="C200" s="237">
        <f t="shared" si="39"/>
        <v>0.12692548353735308</v>
      </c>
      <c r="D200" s="237">
        <f t="shared" si="39"/>
        <v>0.13062879918249753</v>
      </c>
      <c r="E200" s="237">
        <f t="shared" si="39"/>
        <v>0.12695354485496727</v>
      </c>
      <c r="F200" s="237">
        <f t="shared" si="39"/>
        <v>0.13437741442514606</v>
      </c>
      <c r="G200" s="237">
        <f t="shared" si="39"/>
        <v>0.13391022834958949</v>
      </c>
      <c r="H200" s="237">
        <f t="shared" si="39"/>
        <v>0.12677794460416603</v>
      </c>
      <c r="I200" s="237">
        <f t="shared" si="39"/>
        <v>0.12672610818781346</v>
      </c>
      <c r="J200" s="237">
        <f t="shared" si="39"/>
        <v>0.12645139246352732</v>
      </c>
      <c r="K200" s="237">
        <f t="shared" si="39"/>
        <v>0.12524770525471474</v>
      </c>
      <c r="L200" s="237">
        <f t="shared" si="39"/>
        <v>0.12511071748114261</v>
      </c>
      <c r="M200" s="237">
        <f t="shared" si="39"/>
        <v>0.12499833325850247</v>
      </c>
      <c r="N200" s="237">
        <f t="shared" si="39"/>
        <v>0.1252871523108027</v>
      </c>
      <c r="O200" s="237">
        <f t="shared" si="39"/>
        <v>0.12537232099432499</v>
      </c>
      <c r="P200" s="237">
        <f t="shared" si="39"/>
        <v>0.1255967573275894</v>
      </c>
      <c r="Q200" s="237">
        <f t="shared" si="39"/>
        <v>0.12493323330512665</v>
      </c>
    </row>
    <row r="201" spans="1:17" x14ac:dyDescent="0.25">
      <c r="A201" s="142" t="s">
        <v>192</v>
      </c>
      <c r="B201" s="235">
        <f t="shared" ref="B201:Q201" si="40">IF(B$119=0,0,B$119/B$108)</f>
        <v>0.1103364315727603</v>
      </c>
      <c r="C201" s="235">
        <f t="shared" si="40"/>
        <v>0.1104890547029987</v>
      </c>
      <c r="D201" s="235">
        <f t="shared" si="40"/>
        <v>0.11425669087933746</v>
      </c>
      <c r="E201" s="235">
        <f t="shared" si="40"/>
        <v>0.11051387423995301</v>
      </c>
      <c r="F201" s="235">
        <f t="shared" si="40"/>
        <v>0.11809161034586156</v>
      </c>
      <c r="G201" s="235">
        <f t="shared" si="40"/>
        <v>0.11768104465497033</v>
      </c>
      <c r="H201" s="235">
        <f t="shared" si="40"/>
        <v>0.11036154628754972</v>
      </c>
      <c r="I201" s="235">
        <f t="shared" si="40"/>
        <v>0.11031685556853106</v>
      </c>
      <c r="J201" s="235">
        <f t="shared" si="40"/>
        <v>0.11007770124051515</v>
      </c>
      <c r="K201" s="235">
        <f t="shared" si="40"/>
        <v>0.10902983368847047</v>
      </c>
      <c r="L201" s="235">
        <f t="shared" si="40"/>
        <v>0.10891063274009369</v>
      </c>
      <c r="M201" s="235">
        <f t="shared" si="40"/>
        <v>0.10881280603786288</v>
      </c>
      <c r="N201" s="235">
        <f t="shared" si="40"/>
        <v>0.1090637243529418</v>
      </c>
      <c r="O201" s="235">
        <f t="shared" si="40"/>
        <v>0.10913837966696203</v>
      </c>
      <c r="P201" s="235">
        <f t="shared" si="40"/>
        <v>0.10933370306546365</v>
      </c>
      <c r="Q201" s="235">
        <f t="shared" si="40"/>
        <v>0.10875612096797688</v>
      </c>
    </row>
    <row r="202" spans="1:17" x14ac:dyDescent="0.25">
      <c r="A202" s="142" t="s">
        <v>191</v>
      </c>
      <c r="B202" s="235">
        <f t="shared" ref="B202:Q202" si="41">IF(B$130=0,0,B$130/B$108)</f>
        <v>1.6414029153088296E-2</v>
      </c>
      <c r="C202" s="235">
        <f t="shared" si="41"/>
        <v>1.6436428834354391E-2</v>
      </c>
      <c r="D202" s="235">
        <f t="shared" si="41"/>
        <v>1.6372108303160077E-2</v>
      </c>
      <c r="E202" s="235">
        <f t="shared" si="41"/>
        <v>1.6439670615014237E-2</v>
      </c>
      <c r="F202" s="235">
        <f t="shared" si="41"/>
        <v>1.62858040792845E-2</v>
      </c>
      <c r="G202" s="235">
        <f t="shared" si="41"/>
        <v>1.6229183694619176E-2</v>
      </c>
      <c r="H202" s="235">
        <f t="shared" si="41"/>
        <v>1.6416398316616281E-2</v>
      </c>
      <c r="I202" s="235">
        <f t="shared" si="41"/>
        <v>1.6409252619282416E-2</v>
      </c>
      <c r="J202" s="235">
        <f t="shared" si="41"/>
        <v>1.6373691223012177E-2</v>
      </c>
      <c r="K202" s="235">
        <f t="shared" si="41"/>
        <v>1.6217871566244269E-2</v>
      </c>
      <c r="L202" s="235">
        <f t="shared" si="41"/>
        <v>1.6200084741048934E-2</v>
      </c>
      <c r="M202" s="235">
        <f t="shared" si="41"/>
        <v>1.6185527220639595E-2</v>
      </c>
      <c r="N202" s="235">
        <f t="shared" si="41"/>
        <v>1.6223427957860914E-2</v>
      </c>
      <c r="O202" s="235">
        <f t="shared" si="41"/>
        <v>1.6233941327362961E-2</v>
      </c>
      <c r="P202" s="235">
        <f t="shared" si="41"/>
        <v>1.6263054262125761E-2</v>
      </c>
      <c r="Q202" s="235">
        <f t="shared" si="41"/>
        <v>1.6177112337149781E-2</v>
      </c>
    </row>
    <row r="203" spans="1:17" x14ac:dyDescent="0.25">
      <c r="A203" s="127" t="s">
        <v>181</v>
      </c>
      <c r="B203" s="237">
        <f t="shared" ref="B203:Q203" si="42">IF(B$131=0,0,B$131/B$108)</f>
        <v>0.18628916182393032</v>
      </c>
      <c r="C203" s="237">
        <f t="shared" si="42"/>
        <v>0.18594513406060753</v>
      </c>
      <c r="D203" s="237">
        <f t="shared" si="42"/>
        <v>0.18506851403152363</v>
      </c>
      <c r="E203" s="237">
        <f t="shared" si="42"/>
        <v>0.18586709331793386</v>
      </c>
      <c r="F203" s="237">
        <f t="shared" si="42"/>
        <v>0.18415471059714475</v>
      </c>
      <c r="G203" s="237">
        <f t="shared" si="42"/>
        <v>0.18373003242674338</v>
      </c>
      <c r="H203" s="237">
        <f t="shared" si="42"/>
        <v>0.18618218495138322</v>
      </c>
      <c r="I203" s="237">
        <f t="shared" si="42"/>
        <v>0.18624301456577735</v>
      </c>
      <c r="J203" s="237">
        <f t="shared" si="42"/>
        <v>0.18678781355934615</v>
      </c>
      <c r="K203" s="237">
        <f t="shared" si="42"/>
        <v>0.18908344318500117</v>
      </c>
      <c r="L203" s="237">
        <f t="shared" si="42"/>
        <v>0.18934289044798161</v>
      </c>
      <c r="M203" s="237">
        <f t="shared" si="42"/>
        <v>0.18955054324261669</v>
      </c>
      <c r="N203" s="237">
        <f t="shared" si="42"/>
        <v>0.18901622475800797</v>
      </c>
      <c r="O203" s="237">
        <f t="shared" si="42"/>
        <v>0.18881698222677956</v>
      </c>
      <c r="P203" s="237">
        <f t="shared" si="42"/>
        <v>0.18837706928028175</v>
      </c>
      <c r="Q203" s="237">
        <f t="shared" si="42"/>
        <v>0.18945791658999461</v>
      </c>
    </row>
    <row r="204" spans="1:17" x14ac:dyDescent="0.25">
      <c r="A204" s="142" t="s">
        <v>190</v>
      </c>
      <c r="B204" s="235">
        <f t="shared" ref="B204:Q204" si="43">IF(B$132=0,0,B$132/B$108)</f>
        <v>0.18169792584153222</v>
      </c>
      <c r="C204" s="235">
        <f t="shared" si="43"/>
        <v>0.18442434893813672</v>
      </c>
      <c r="D204" s="235">
        <f t="shared" si="43"/>
        <v>0.18431977347817682</v>
      </c>
      <c r="E204" s="235">
        <f t="shared" si="43"/>
        <v>0.18493597095538714</v>
      </c>
      <c r="F204" s="235">
        <f t="shared" si="43"/>
        <v>0.18309224251215614</v>
      </c>
      <c r="G204" s="235">
        <f t="shared" si="43"/>
        <v>0.18151555462983435</v>
      </c>
      <c r="H204" s="235">
        <f t="shared" si="43"/>
        <v>0.18227873703885358</v>
      </c>
      <c r="I204" s="235">
        <f t="shared" si="43"/>
        <v>0.18145076522427697</v>
      </c>
      <c r="J204" s="235">
        <f t="shared" si="43"/>
        <v>0.17728891068277902</v>
      </c>
      <c r="K204" s="235">
        <f t="shared" si="43"/>
        <v>0.15872710567361173</v>
      </c>
      <c r="L204" s="235">
        <f t="shared" si="43"/>
        <v>0.1566190416717366</v>
      </c>
      <c r="M204" s="235">
        <f t="shared" si="43"/>
        <v>0.15485407563059608</v>
      </c>
      <c r="N204" s="235">
        <f t="shared" si="43"/>
        <v>0.15926761338811224</v>
      </c>
      <c r="O204" s="235">
        <f t="shared" si="43"/>
        <v>0.16052583574216192</v>
      </c>
      <c r="P204" s="235">
        <f t="shared" si="43"/>
        <v>0.16391688377297786</v>
      </c>
      <c r="Q204" s="235">
        <f t="shared" si="43"/>
        <v>0.15279842734391749</v>
      </c>
    </row>
    <row r="205" spans="1:17" x14ac:dyDescent="0.25">
      <c r="A205" s="142" t="s">
        <v>189</v>
      </c>
      <c r="B205" s="235">
        <f t="shared" ref="B205:Q205" si="44">IF(B$138=0,0,B$138/B$108)</f>
        <v>4.5912359823980847E-3</v>
      </c>
      <c r="C205" s="235">
        <f t="shared" si="44"/>
        <v>1.5207851224707956E-3</v>
      </c>
      <c r="D205" s="235">
        <f t="shared" si="44"/>
        <v>7.4874055334681684E-4</v>
      </c>
      <c r="E205" s="235">
        <f t="shared" si="44"/>
        <v>9.311223625467404E-4</v>
      </c>
      <c r="F205" s="235">
        <f t="shared" si="44"/>
        <v>1.062468084988619E-3</v>
      </c>
      <c r="G205" s="235">
        <f t="shared" si="44"/>
        <v>2.2144777969090026E-3</v>
      </c>
      <c r="H205" s="235">
        <f t="shared" si="44"/>
        <v>3.9034479125296456E-3</v>
      </c>
      <c r="I205" s="235">
        <f t="shared" si="44"/>
        <v>4.7922493415003646E-3</v>
      </c>
      <c r="J205" s="235">
        <f t="shared" si="44"/>
        <v>9.4989028765671401E-3</v>
      </c>
      <c r="K205" s="235">
        <f t="shared" si="44"/>
        <v>3.0356337511389456E-2</v>
      </c>
      <c r="L205" s="235">
        <f t="shared" si="44"/>
        <v>3.2723848776244992E-2</v>
      </c>
      <c r="M205" s="235">
        <f t="shared" si="44"/>
        <v>3.4696467612020616E-2</v>
      </c>
      <c r="N205" s="235">
        <f t="shared" si="44"/>
        <v>2.974861136989573E-2</v>
      </c>
      <c r="O205" s="235">
        <f t="shared" si="44"/>
        <v>2.8291146484617648E-2</v>
      </c>
      <c r="P205" s="235">
        <f t="shared" si="44"/>
        <v>2.4460185507303899E-2</v>
      </c>
      <c r="Q205" s="235">
        <f t="shared" si="44"/>
        <v>3.6659489246077127E-2</v>
      </c>
    </row>
    <row r="206" spans="1:17" x14ac:dyDescent="0.25">
      <c r="A206" s="127" t="s">
        <v>180</v>
      </c>
      <c r="B206" s="236">
        <f t="shared" ref="B206:Q206" si="45">IF(B$139=0,0,B$139/B$108)</f>
        <v>0.15480942252978416</v>
      </c>
      <c r="C206" s="236">
        <f t="shared" si="45"/>
        <v>0.1542228697666648</v>
      </c>
      <c r="D206" s="236">
        <f t="shared" si="45"/>
        <v>0.15342178492979544</v>
      </c>
      <c r="E206" s="236">
        <f t="shared" si="45"/>
        <v>0.15410149065251558</v>
      </c>
      <c r="F206" s="236">
        <f t="shared" si="45"/>
        <v>0.1533771481594603</v>
      </c>
      <c r="G206" s="236">
        <f t="shared" si="45"/>
        <v>0.15604909530669106</v>
      </c>
      <c r="H206" s="236">
        <f t="shared" si="45"/>
        <v>0.15465717419832645</v>
      </c>
      <c r="I206" s="236">
        <f t="shared" si="45"/>
        <v>0.15482254171608159</v>
      </c>
      <c r="J206" s="236">
        <f t="shared" si="45"/>
        <v>0.15571155959613606</v>
      </c>
      <c r="K206" s="236">
        <f t="shared" si="45"/>
        <v>0.15966780680833703</v>
      </c>
      <c r="L206" s="236">
        <f t="shared" si="45"/>
        <v>0.16011612858098445</v>
      </c>
      <c r="M206" s="236">
        <f t="shared" si="45"/>
        <v>0.16049200613147593</v>
      </c>
      <c r="N206" s="236">
        <f t="shared" si="45"/>
        <v>0.15956048189904654</v>
      </c>
      <c r="O206" s="236">
        <f t="shared" si="45"/>
        <v>0.15928229892377385</v>
      </c>
      <c r="P206" s="236">
        <f t="shared" si="45"/>
        <v>0.15856004910765858</v>
      </c>
      <c r="Q206" s="236">
        <f t="shared" si="45"/>
        <v>0.16092281326246324</v>
      </c>
    </row>
    <row r="207" spans="1:17" x14ac:dyDescent="0.25">
      <c r="A207" s="142" t="s">
        <v>188</v>
      </c>
      <c r="B207" s="235">
        <f t="shared" ref="B207:Q207" si="46">IF(B$140=0,0,B$140/B$108)</f>
        <v>0.10190691229309864</v>
      </c>
      <c r="C207" s="235">
        <f t="shared" si="46"/>
        <v>0.10343605115416558</v>
      </c>
      <c r="D207" s="235">
        <f t="shared" si="46"/>
        <v>0.10337739906897092</v>
      </c>
      <c r="E207" s="235">
        <f t="shared" si="46"/>
        <v>0.1037229989539144</v>
      </c>
      <c r="F207" s="235">
        <f t="shared" si="46"/>
        <v>0.10268892731062826</v>
      </c>
      <c r="G207" s="235">
        <f t="shared" si="46"/>
        <v>0.10180976127339342</v>
      </c>
      <c r="H207" s="235">
        <f t="shared" si="46"/>
        <v>0.10223266546540449</v>
      </c>
      <c r="I207" s="235">
        <f t="shared" si="46"/>
        <v>0.1017858349739183</v>
      </c>
      <c r="J207" s="235">
        <f t="shared" si="46"/>
        <v>9.9434076574137942E-2</v>
      </c>
      <c r="K207" s="235">
        <f t="shared" si="46"/>
        <v>8.9023521658279717E-2</v>
      </c>
      <c r="L207" s="235">
        <f t="shared" si="46"/>
        <v>8.7841195044740403E-2</v>
      </c>
      <c r="M207" s="235">
        <f t="shared" si="46"/>
        <v>8.6857739365564499E-2</v>
      </c>
      <c r="N207" s="235">
        <f t="shared" si="46"/>
        <v>8.9333293379993448E-2</v>
      </c>
      <c r="O207" s="235">
        <f t="shared" si="46"/>
        <v>9.0058381631763426E-2</v>
      </c>
      <c r="P207" s="235">
        <f t="shared" si="46"/>
        <v>9.1973649088029796E-2</v>
      </c>
      <c r="Q207" s="235">
        <f t="shared" si="46"/>
        <v>8.591753272718633E-2</v>
      </c>
    </row>
    <row r="208" spans="1:17" x14ac:dyDescent="0.25">
      <c r="A208" s="142" t="s">
        <v>187</v>
      </c>
      <c r="B208" s="235">
        <f t="shared" ref="B208:Q208" si="47">IF(B$141=0,0,B$141/B$108)</f>
        <v>4.9636256583128958E-2</v>
      </c>
      <c r="C208" s="235">
        <f t="shared" si="47"/>
        <v>4.9704916052581108E-2</v>
      </c>
      <c r="D208" s="235">
        <f t="shared" si="47"/>
        <v>4.9511723942049106E-2</v>
      </c>
      <c r="E208" s="235">
        <f t="shared" si="47"/>
        <v>4.971608143909019E-2</v>
      </c>
      <c r="F208" s="235">
        <f t="shared" si="47"/>
        <v>4.9932369858448254E-2</v>
      </c>
      <c r="G208" s="235">
        <f t="shared" si="47"/>
        <v>5.2663931195673079E-2</v>
      </c>
      <c r="H208" s="235">
        <f t="shared" si="47"/>
        <v>4.9647554759166858E-2</v>
      </c>
      <c r="I208" s="235">
        <f t="shared" si="47"/>
        <v>4.9627450066958845E-2</v>
      </c>
      <c r="J208" s="235">
        <f t="shared" si="47"/>
        <v>4.9519863430168495E-2</v>
      </c>
      <c r="K208" s="235">
        <f t="shared" si="47"/>
        <v>4.9048466794107036E-2</v>
      </c>
      <c r="L208" s="235">
        <f t="shared" si="47"/>
        <v>4.8994842721130902E-2</v>
      </c>
      <c r="M208" s="235">
        <f t="shared" si="47"/>
        <v>4.8950834126477306E-2</v>
      </c>
      <c r="N208" s="235">
        <f t="shared" si="47"/>
        <v>4.9063712943483911E-2</v>
      </c>
      <c r="O208" s="235">
        <f t="shared" si="47"/>
        <v>4.9097297592445133E-2</v>
      </c>
      <c r="P208" s="235">
        <f t="shared" si="47"/>
        <v>4.9185166324345504E-2</v>
      </c>
      <c r="Q208" s="235">
        <f t="shared" si="47"/>
        <v>4.8925333621945961E-2</v>
      </c>
    </row>
    <row r="209" spans="1:17" x14ac:dyDescent="0.25">
      <c r="A209" s="142" t="s">
        <v>186</v>
      </c>
      <c r="B209" s="235">
        <f t="shared" ref="B209:Q209" si="48">IF(B$152=0,0,B$152/B$108)</f>
        <v>3.2662536535565619E-3</v>
      </c>
      <c r="C209" s="235">
        <f t="shared" si="48"/>
        <v>1.0819025599181178E-3</v>
      </c>
      <c r="D209" s="235">
        <f t="shared" si="48"/>
        <v>5.3266191877544605E-4</v>
      </c>
      <c r="E209" s="235">
        <f t="shared" si="48"/>
        <v>6.6241025951098334E-4</v>
      </c>
      <c r="F209" s="235">
        <f t="shared" si="48"/>
        <v>7.558509903837922E-4</v>
      </c>
      <c r="G209" s="235">
        <f t="shared" si="48"/>
        <v>1.5754028376245668E-3</v>
      </c>
      <c r="H209" s="235">
        <f t="shared" si="48"/>
        <v>2.7769539737550787E-3</v>
      </c>
      <c r="I209" s="235">
        <f t="shared" si="48"/>
        <v>3.4092566752044634E-3</v>
      </c>
      <c r="J209" s="235">
        <f t="shared" si="48"/>
        <v>6.757619591829616E-3</v>
      </c>
      <c r="K209" s="235">
        <f t="shared" si="48"/>
        <v>2.1595818355950275E-2</v>
      </c>
      <c r="L209" s="235">
        <f t="shared" si="48"/>
        <v>2.3280090815113147E-2</v>
      </c>
      <c r="M209" s="235">
        <f t="shared" si="48"/>
        <v>2.4683432639434115E-2</v>
      </c>
      <c r="N209" s="235">
        <f t="shared" si="48"/>
        <v>2.116347557556918E-2</v>
      </c>
      <c r="O209" s="235">
        <f t="shared" si="48"/>
        <v>2.0126619699565286E-2</v>
      </c>
      <c r="P209" s="235">
        <f t="shared" si="48"/>
        <v>1.7401233695283291E-2</v>
      </c>
      <c r="Q209" s="235">
        <f t="shared" si="48"/>
        <v>2.6079946913330945E-2</v>
      </c>
    </row>
    <row r="210" spans="1:17" x14ac:dyDescent="0.25">
      <c r="A210" s="72" t="s">
        <v>179</v>
      </c>
      <c r="B210" s="234">
        <f t="shared" ref="B210:Q210" si="49">IF(B$153=0,0,B$153/B$108)</f>
        <v>0.35008876168195768</v>
      </c>
      <c r="C210" s="234">
        <f t="shared" si="49"/>
        <v>0.3505665162054436</v>
      </c>
      <c r="D210" s="234">
        <f t="shared" si="49"/>
        <v>0.34919464736650557</v>
      </c>
      <c r="E210" s="234">
        <f t="shared" si="49"/>
        <v>0.35063565894707421</v>
      </c>
      <c r="F210" s="234">
        <f t="shared" si="49"/>
        <v>0.34735389647087078</v>
      </c>
      <c r="G210" s="234">
        <f t="shared" si="49"/>
        <v>0.34614626121151026</v>
      </c>
      <c r="H210" s="234">
        <f t="shared" si="49"/>
        <v>0.35013929269527538</v>
      </c>
      <c r="I210" s="234">
        <f t="shared" si="49"/>
        <v>0.34998688475767314</v>
      </c>
      <c r="J210" s="234">
        <f t="shared" si="49"/>
        <v>0.34922840887903239</v>
      </c>
      <c r="K210" s="234">
        <f t="shared" si="49"/>
        <v>0.34590498900601918</v>
      </c>
      <c r="L210" s="234">
        <f t="shared" si="49"/>
        <v>0.34552562038489598</v>
      </c>
      <c r="M210" s="234">
        <f t="shared" si="49"/>
        <v>0.34521512841210023</v>
      </c>
      <c r="N210" s="234">
        <f t="shared" si="49"/>
        <v>0.34602349922933801</v>
      </c>
      <c r="O210" s="234">
        <f t="shared" si="49"/>
        <v>0.34624773500202655</v>
      </c>
      <c r="P210" s="234">
        <f t="shared" si="49"/>
        <v>0.3468686740283301</v>
      </c>
      <c r="Q210" s="234">
        <f t="shared" si="49"/>
        <v>0.34503565047203011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0.49228952114182484</v>
      </c>
      <c r="C214" s="253">
        <f>IF(C$5=0,0,(C$5-C$15)/(CHI_fec!C$5-CHI_fec!C$15))</f>
        <v>0.49091403659423127</v>
      </c>
      <c r="D214" s="253">
        <f>IF(D$5=0,0,(D$5-D$15)/(CHI_fec!D$5-CHI_fec!D$15))</f>
        <v>0.49801779972543464</v>
      </c>
      <c r="E214" s="253">
        <f>IF(E$5=0,0,(E$5-E$15)/(CHI_fec!E$5-CHI_fec!E$15))</f>
        <v>0.50387929170385182</v>
      </c>
      <c r="F214" s="253">
        <f>IF(F$5=0,0,(F$5-F$15)/(CHI_fec!F$5-CHI_fec!F$15))</f>
        <v>0.50754307655321984</v>
      </c>
      <c r="G214" s="253">
        <f>IF(G$5=0,0,(G$5-G$15)/(CHI_fec!G$5-CHI_fec!G$15))</f>
        <v>0.51122090471746584</v>
      </c>
      <c r="H214" s="253">
        <f>IF(H$5=0,0,(H$5-H$15)/(CHI_fec!H$5-CHI_fec!H$15))</f>
        <v>0.50909535455383781</v>
      </c>
      <c r="I214" s="253">
        <f>IF(I$5=0,0,(I$5-I$15)/(CHI_fec!I$5-CHI_fec!I$15))</f>
        <v>0.51568969873570003</v>
      </c>
      <c r="J214" s="253">
        <f>IF(J$5=0,0,(J$5-J$15)/(CHI_fec!J$5-CHI_fec!J$15))</f>
        <v>0.52987642950113067</v>
      </c>
      <c r="K214" s="253">
        <f>IF(K$5=0,0,(K$5-K$15)/(CHI_fec!K$5-CHI_fec!K$15))</f>
        <v>0.53125794885820776</v>
      </c>
      <c r="L214" s="253">
        <f>IF(L$5=0,0,(L$5-L$15)/(CHI_fec!L$5-CHI_fec!L$15))</f>
        <v>0.55259589244099505</v>
      </c>
      <c r="M214" s="253">
        <f>IF(M$5=0,0,(M$5-M$15)/(CHI_fec!M$5-CHI_fec!M$15))</f>
        <v>0.56580536276690119</v>
      </c>
      <c r="N214" s="253">
        <f>IF(N$5=0,0,(N$5-N$15)/(CHI_fec!N$5-CHI_fec!N$15))</f>
        <v>0.56404280395788486</v>
      </c>
      <c r="O214" s="253">
        <f>IF(O$5=0,0,(O$5-O$15)/(CHI_fec!O$5-CHI_fec!O$15))</f>
        <v>0.56519395507492787</v>
      </c>
      <c r="P214" s="253">
        <f>IF(P$5=0,0,(P$5-P$15)/(CHI_fec!P$5-CHI_fec!P$15))</f>
        <v>0.56410174505449506</v>
      </c>
      <c r="Q214" s="253">
        <f>IF(Q$5=0,0,(Q$5-Q$15)/(CHI_fec!Q$5-CHI_fec!Q$15))</f>
        <v>0.58387804650875319</v>
      </c>
    </row>
    <row r="215" spans="1:17" x14ac:dyDescent="0.25">
      <c r="A215" s="132" t="s">
        <v>83</v>
      </c>
      <c r="B215" s="252">
        <f>IF(B$6=0,0,B$6/CHI_fec!B$6)</f>
        <v>0.37662922439737212</v>
      </c>
      <c r="C215" s="252">
        <f>IF(C$6=0,0,C$6/CHI_fec!C$6)</f>
        <v>0.37662922439737206</v>
      </c>
      <c r="D215" s="252">
        <f>IF(D$6=0,0,D$6/CHI_fec!D$6)</f>
        <v>0.38085517986928741</v>
      </c>
      <c r="E215" s="252">
        <f>IF(E$6=0,0,E$6/CHI_fec!E$6)</f>
        <v>0.38432971734042193</v>
      </c>
      <c r="F215" s="252">
        <f>IF(F$6=0,0,F$6/CHI_fec!F$6)</f>
        <v>0.38641878588749035</v>
      </c>
      <c r="G215" s="252">
        <f>IF(G$6=0,0,G$6/CHI_fec!G$6)</f>
        <v>0.39141143220237407</v>
      </c>
      <c r="H215" s="252">
        <f>IF(H$6=0,0,H$6/CHI_fec!H$6)</f>
        <v>0.39141143220237407</v>
      </c>
      <c r="I215" s="252">
        <f>IF(I$6=0,0,I$6/CHI_fec!I$6)</f>
        <v>0.39496479035901194</v>
      </c>
      <c r="J215" s="252">
        <f>IF(J$6=0,0,J$6/CHI_fec!J$6)</f>
        <v>0.40882047363910451</v>
      </c>
      <c r="K215" s="252">
        <f>IF(K$6=0,0,K$6/CHI_fec!K$6)</f>
        <v>0.40882047363910445</v>
      </c>
      <c r="L215" s="252">
        <f>IF(L$6=0,0,L$6/CHI_fec!L$6)</f>
        <v>0.42574053504342801</v>
      </c>
      <c r="M215" s="252">
        <f>IF(M$6=0,0,M$6/CHI_fec!M$6)</f>
        <v>0.43473770192673827</v>
      </c>
      <c r="N215" s="252">
        <f>IF(N$6=0,0,N$6/CHI_fec!N$6)</f>
        <v>0.43473770192673816</v>
      </c>
      <c r="O215" s="252">
        <f>IF(O$6=0,0,O$6/CHI_fec!O$6)</f>
        <v>0.43473770192673816</v>
      </c>
      <c r="P215" s="252">
        <f>IF(P$6=0,0,P$6/CHI_fec!P$6)</f>
        <v>0.43473770192673822</v>
      </c>
      <c r="Q215" s="252">
        <f>IF(Q$6=0,0,Q$6/CHI_fec!Q$6)</f>
        <v>0.44915642458263555</v>
      </c>
    </row>
    <row r="216" spans="1:17" x14ac:dyDescent="0.25">
      <c r="A216" s="76" t="s">
        <v>82</v>
      </c>
      <c r="B216" s="251">
        <f>IF(B$7=0,0,B$7/CHI_fec!B$7)</f>
        <v>9.8881262308028892E-2</v>
      </c>
      <c r="C216" s="251">
        <f>IF(C$7=0,0,C$7/CHI_fec!C$7)</f>
        <v>9.8881262308028878E-2</v>
      </c>
      <c r="D216" s="251">
        <f>IF(D$7=0,0,D$7/CHI_fec!D$7)</f>
        <v>9.9990756166847494E-2</v>
      </c>
      <c r="E216" s="251">
        <f>IF(E$7=0,0,E$7/CHI_fec!E$7)</f>
        <v>0.10090297069728406</v>
      </c>
      <c r="F216" s="251">
        <f>IF(F$7=0,0,F$7/CHI_fec!F$7)</f>
        <v>0.10145144044312666</v>
      </c>
      <c r="G216" s="251">
        <f>IF(G$7=0,0,G$7/CHI_fec!G$7)</f>
        <v>0.10276222340391032</v>
      </c>
      <c r="H216" s="251">
        <f>IF(H$7=0,0,H$7/CHI_fec!H$7)</f>
        <v>0.10276222340391029</v>
      </c>
      <c r="I216" s="251">
        <f>IF(I$7=0,0,I$7/CHI_fec!I$7)</f>
        <v>0.10369513173178388</v>
      </c>
      <c r="J216" s="251">
        <f>IF(J$7=0,0,J$7/CHI_fec!J$7)</f>
        <v>0.10733284055554282</v>
      </c>
      <c r="K216" s="251">
        <f>IF(K$7=0,0,K$7/CHI_fec!K$7)</f>
        <v>0.10733284055554282</v>
      </c>
      <c r="L216" s="251">
        <f>IF(L$7=0,0,L$7/CHI_fec!L$7)</f>
        <v>0.11177507955774954</v>
      </c>
      <c r="M216" s="251">
        <f>IF(M$7=0,0,M$7/CHI_fec!M$7)</f>
        <v>0.11413722025472064</v>
      </c>
      <c r="N216" s="251">
        <f>IF(N$7=0,0,N$7/CHI_fec!N$7)</f>
        <v>0.11413722025472069</v>
      </c>
      <c r="O216" s="251">
        <f>IF(O$7=0,0,O$7/CHI_fec!O$7)</f>
        <v>0.11413722025472064</v>
      </c>
      <c r="P216" s="251">
        <f>IF(P$7=0,0,P$7/CHI_fec!P$7)</f>
        <v>0.11413722025472069</v>
      </c>
      <c r="Q216" s="251">
        <f>IF(Q$7=0,0,Q$7/CHI_fec!Q$7)</f>
        <v>0.11792275096961877</v>
      </c>
    </row>
    <row r="217" spans="1:17" x14ac:dyDescent="0.25">
      <c r="A217" s="76" t="s">
        <v>81</v>
      </c>
      <c r="B217" s="251">
        <f>IF(B$8=0,0,B$8/CHI_fec!B$8)</f>
        <v>0.53648818868135484</v>
      </c>
      <c r="C217" s="251">
        <f>IF(C$8=0,0,C$8/CHI_fec!C$8)</f>
        <v>0.53648818868135495</v>
      </c>
      <c r="D217" s="251">
        <f>IF(D$8=0,0,D$8/CHI_fec!D$8)</f>
        <v>0.54250783625438503</v>
      </c>
      <c r="E217" s="251">
        <f>IF(E$8=0,0,E$8/CHI_fec!E$8)</f>
        <v>0.54745712906982469</v>
      </c>
      <c r="F217" s="251">
        <f>IF(F$8=0,0,F$8/CHI_fec!F$8)</f>
        <v>0.55043289549538876</v>
      </c>
      <c r="G217" s="251">
        <f>IF(G$8=0,0,G$8/CHI_fec!G$8)</f>
        <v>0.55754465317294122</v>
      </c>
      <c r="H217" s="251">
        <f>IF(H$8=0,0,H$8/CHI_fec!H$8)</f>
        <v>0.55754465317294111</v>
      </c>
      <c r="I217" s="251">
        <f>IF(I$8=0,0,I$8/CHI_fec!I$8)</f>
        <v>0.56260622183968745</v>
      </c>
      <c r="J217" s="251">
        <f>IF(J$8=0,0,J$8/CHI_fec!J$8)</f>
        <v>0.58234290169445269</v>
      </c>
      <c r="K217" s="251">
        <f>IF(K$8=0,0,K$8/CHI_fec!K$8)</f>
        <v>0.58234290169445246</v>
      </c>
      <c r="L217" s="251">
        <f>IF(L$8=0,0,L$8/CHI_fec!L$8)</f>
        <v>0.606444624309598</v>
      </c>
      <c r="M217" s="251">
        <f>IF(M$8=0,0,M$8/CHI_fec!M$8)</f>
        <v>0.61926060738211253</v>
      </c>
      <c r="N217" s="251">
        <f>IF(N$8=0,0,N$8/CHI_fec!N$8)</f>
        <v>0.61926060738211242</v>
      </c>
      <c r="O217" s="251">
        <f>IF(O$8=0,0,O$8/CHI_fec!O$8)</f>
        <v>0.61926060738211242</v>
      </c>
      <c r="P217" s="251">
        <f>IF(P$8=0,0,P$8/CHI_fec!P$8)</f>
        <v>0.61926060738211242</v>
      </c>
      <c r="Q217" s="251">
        <f>IF(Q$8=0,0,Q$8/CHI_fec!Q$8)</f>
        <v>0.63979930671734953</v>
      </c>
    </row>
    <row r="218" spans="1:17" x14ac:dyDescent="0.25">
      <c r="A218" s="76" t="s">
        <v>80</v>
      </c>
      <c r="B218" s="251">
        <f>IF(B$9=0,0,B$9/CHI_fec!B$9)</f>
        <v>0.38027997384776302</v>
      </c>
      <c r="C218" s="251">
        <f>IF(C$9=0,0,C$9/CHI_fec!C$9)</f>
        <v>0.38027997384776308</v>
      </c>
      <c r="D218" s="251">
        <f>IF(D$9=0,0,D$9/CHI_fec!D$9)</f>
        <v>0.38454689243039064</v>
      </c>
      <c r="E218" s="251">
        <f>IF(E$9=0,0,E$9/CHI_fec!E$9)</f>
        <v>0.38805510935320175</v>
      </c>
      <c r="F218" s="251">
        <f>IF(F$9=0,0,F$9/CHI_fec!F$9)</f>
        <v>0.39016442769862897</v>
      </c>
      <c r="G218" s="251">
        <f>IF(G$9=0,0,G$9/CHI_fec!G$9)</f>
        <v>0.39520546882626045</v>
      </c>
      <c r="H218" s="251">
        <f>IF(H$9=0,0,H$9/CHI_fec!H$9)</f>
        <v>0.39520546882626051</v>
      </c>
      <c r="I218" s="251">
        <f>IF(I$9=0,0,I$9/CHI_fec!I$9)</f>
        <v>0.39879327046071966</v>
      </c>
      <c r="J218" s="251">
        <f>IF(J$9=0,0,J$9/CHI_fec!J$9)</f>
        <v>0.41278325990943338</v>
      </c>
      <c r="K218" s="251">
        <f>IF(K$9=0,0,K$9/CHI_fec!K$9)</f>
        <v>0.41278325990943332</v>
      </c>
      <c r="L218" s="251">
        <f>IF(L$9=0,0,L$9/CHI_fec!L$9)</f>
        <v>0.42986733116979298</v>
      </c>
      <c r="M218" s="251">
        <f>IF(M$9=0,0,M$9/CHI_fec!M$9)</f>
        <v>0.43895170955961033</v>
      </c>
      <c r="N218" s="251">
        <f>IF(N$9=0,0,N$9/CHI_fec!N$9)</f>
        <v>0.43895170955961038</v>
      </c>
      <c r="O218" s="251">
        <f>IF(O$9=0,0,O$9/CHI_fec!O$9)</f>
        <v>0.43895170955961049</v>
      </c>
      <c r="P218" s="251">
        <f>IF(P$9=0,0,P$9/CHI_fec!P$9)</f>
        <v>0.43895170955961044</v>
      </c>
      <c r="Q218" s="251">
        <f>IF(Q$9=0,0,Q$9/CHI_fec!Q$9)</f>
        <v>0.45351019604794945</v>
      </c>
    </row>
    <row r="219" spans="1:17" x14ac:dyDescent="0.25">
      <c r="A219" s="129" t="s">
        <v>79</v>
      </c>
      <c r="B219" s="250">
        <f>IF(B$10=0,0,B$10/CHI_fec!B$10)</f>
        <v>0.62493852534180494</v>
      </c>
      <c r="C219" s="250">
        <f>IF(C$10=0,0,C$10/CHI_fec!C$10)</f>
        <v>0.62535573329349303</v>
      </c>
      <c r="D219" s="250">
        <f>IF(D$10=0,0,D$10/CHI_fec!D$10)</f>
        <v>0.63323562321586757</v>
      </c>
      <c r="E219" s="250">
        <f>IF(E$10=0,0,E$10/CHI_fec!E$10)</f>
        <v>0.63910251927856454</v>
      </c>
      <c r="F219" s="250">
        <f>IF(F$10=0,0,F$10/CHI_fec!F$10)</f>
        <v>0.64260852069368679</v>
      </c>
      <c r="G219" s="250">
        <f>IF(G$10=0,0,G$10/CHI_fec!G$10)</f>
        <v>0.65174781451498665</v>
      </c>
      <c r="H219" s="250">
        <f>IF(H$10=0,0,H$10/CHI_fec!H$10)</f>
        <v>0.65175820856391531</v>
      </c>
      <c r="I219" s="250">
        <f>IF(I$10=0,0,I$10/CHI_fec!I$10)</f>
        <v>0.65853179300269638</v>
      </c>
      <c r="J219" s="250">
        <f>IF(J$10=0,0,J$10/CHI_fec!J$10)</f>
        <v>0.68154497061373576</v>
      </c>
      <c r="K219" s="250">
        <f>IF(K$10=0,0,K$10/CHI_fec!K$10)</f>
        <v>0.6816313217090243</v>
      </c>
      <c r="L219" s="250">
        <f>IF(L$10=0,0,L$10/CHI_fec!L$10)</f>
        <v>0.70994189916206774</v>
      </c>
      <c r="M219" s="250">
        <f>IF(M$10=0,0,M$10/CHI_fec!M$10)</f>
        <v>0.72496191027018775</v>
      </c>
      <c r="N219" s="250">
        <f>IF(N$10=0,0,N$10/CHI_fec!N$10)</f>
        <v>0.72409340881262363</v>
      </c>
      <c r="O219" s="250">
        <f>IF(O$10=0,0,O$10/CHI_fec!O$10)</f>
        <v>0.72494569811348519</v>
      </c>
      <c r="P219" s="250">
        <f>IF(P$10=0,0,P$10/CHI_fec!P$10)</f>
        <v>0.72483762849949973</v>
      </c>
      <c r="Q219" s="250">
        <f>IF(Q$10=0,0,Q$10/CHI_fec!Q$10)</f>
        <v>0.74900370873597766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0.54795383058585934</v>
      </c>
      <c r="C221" s="249">
        <f>IF(C$24=0,0,C$24/CHI_fec!C$24)</f>
        <v>0.54602890300416529</v>
      </c>
      <c r="D221" s="249">
        <f>IF(D$24=0,0,D$24/CHI_fec!D$24)</f>
        <v>0.54978339699726109</v>
      </c>
      <c r="E221" s="249">
        <f>IF(E$24=0,0,E$24/CHI_fec!E$24)</f>
        <v>0.55459677923085982</v>
      </c>
      <c r="F221" s="249">
        <f>IF(F$24=0,0,F$24/CHI_fec!F$24)</f>
        <v>0.55998093505618274</v>
      </c>
      <c r="G221" s="249">
        <f>IF(G$24=0,0,G$24/CHI_fec!G$24)</f>
        <v>0.56845417250856989</v>
      </c>
      <c r="H221" s="249">
        <f>IF(H$24=0,0,H$24/CHI_fec!H$24)</f>
        <v>0.56046779340313202</v>
      </c>
      <c r="I221" s="249">
        <f>IF(I$24=0,0,I$24/CHI_fec!I$24)</f>
        <v>0.56428751651357467</v>
      </c>
      <c r="J221" s="249">
        <f>IF(J$24=0,0,J$24/CHI_fec!J$24)</f>
        <v>0.58578328707852878</v>
      </c>
      <c r="K221" s="249">
        <f>IF(K$24=0,0,K$24/CHI_fec!K$24)</f>
        <v>0.58641702824640085</v>
      </c>
      <c r="L221" s="249">
        <f>IF(L$24=0,0,L$24/CHI_fec!L$24)</f>
        <v>0.60939938408971206</v>
      </c>
      <c r="M221" s="249">
        <f>IF(M$24=0,0,M$24/CHI_fec!M$24)</f>
        <v>0.62434701091287115</v>
      </c>
      <c r="N221" s="249">
        <f>IF(N$24=0,0,N$24/CHI_fec!N$24)</f>
        <v>0.62241283712554851</v>
      </c>
      <c r="O221" s="249">
        <f>IF(O$24=0,0,O$24/CHI_fec!O$24)</f>
        <v>0.62439769517856214</v>
      </c>
      <c r="P221" s="249">
        <f>IF(P$24=0,0,P$24/CHI_fec!P$24)</f>
        <v>0.62322760439695057</v>
      </c>
      <c r="Q221" s="249">
        <f>IF(Q$24=0,0,Q$24/CHI_fec!Q$24)</f>
        <v>0.64398598111721017</v>
      </c>
    </row>
    <row r="222" spans="1:17" x14ac:dyDescent="0.25">
      <c r="A222" s="127" t="s">
        <v>181</v>
      </c>
      <c r="B222" s="249">
        <f>IF(B$35=0,0,B$35/CHI_fec!B$35)</f>
        <v>0.35655984685289349</v>
      </c>
      <c r="C222" s="249">
        <f>IF(C$35=0,0,C$35/CHI_fec!C$35)</f>
        <v>0.35541634839371256</v>
      </c>
      <c r="D222" s="249">
        <f>IF(D$35=0,0,D$35/CHI_fec!D$35)</f>
        <v>0.35911523183769162</v>
      </c>
      <c r="E222" s="249">
        <f>IF(E$35=0,0,E$35/CHI_fec!E$35)</f>
        <v>0.36245942104816486</v>
      </c>
      <c r="F222" s="249">
        <f>IF(F$35=0,0,F$35/CHI_fec!F$35)</f>
        <v>0.36448351325893197</v>
      </c>
      <c r="G222" s="249">
        <f>IF(G$35=0,0,G$35/CHI_fec!G$35)</f>
        <v>0.36962642542789581</v>
      </c>
      <c r="H222" s="249">
        <f>IF(H$35=0,0,H$35/CHI_fec!H$35)</f>
        <v>0.37028811963828961</v>
      </c>
      <c r="I222" s="249">
        <f>IF(I$35=0,0,I$35/CHI_fec!I$35)</f>
        <v>0.3739345582792663</v>
      </c>
      <c r="J222" s="249">
        <f>IF(J$35=0,0,J$35/CHI_fec!J$35)</f>
        <v>0.3890277754622023</v>
      </c>
      <c r="K222" s="249">
        <f>IF(K$35=0,0,K$35/CHI_fec!K$35)</f>
        <v>0.39759261840085081</v>
      </c>
      <c r="L222" s="249">
        <f>IF(L$35=0,0,L$35/CHI_fec!L$35)</f>
        <v>0.4150713412160682</v>
      </c>
      <c r="M222" s="249">
        <f>IF(M$35=0,0,M$35/CHI_fec!M$35)</f>
        <v>0.42468949511835957</v>
      </c>
      <c r="N222" s="249">
        <f>IF(N$35=0,0,N$35/CHI_fec!N$35)</f>
        <v>0.42250299884773879</v>
      </c>
      <c r="O222" s="249">
        <f>IF(O$35=0,0,O$35/CHI_fec!O$35)</f>
        <v>0.42178430573280473</v>
      </c>
      <c r="P222" s="249">
        <f>IF(P$35=0,0,P$35/CHI_fec!P$35)</f>
        <v>0.42004832831157662</v>
      </c>
      <c r="Q222" s="249">
        <f>IF(Q$35=0,0,Q$35/CHI_fec!Q$35)</f>
        <v>0.43878866721486309</v>
      </c>
    </row>
    <row r="223" spans="1:17" x14ac:dyDescent="0.25">
      <c r="A223" s="127" t="s">
        <v>180</v>
      </c>
      <c r="B223" s="248">
        <f>IF(B$43=0,0,B$43/CHI_fec!B$43)</f>
        <v>0.45912619696109003</v>
      </c>
      <c r="C223" s="248">
        <f>IF(C$43=0,0,C$43/CHI_fec!C$43)</f>
        <v>0.45955443046014288</v>
      </c>
      <c r="D223" s="248">
        <f>IF(D$43=0,0,D$43/CHI_fec!D$43)</f>
        <v>0.46859700756403944</v>
      </c>
      <c r="E223" s="248">
        <f>IF(E$43=0,0,E$43/CHI_fec!E$43)</f>
        <v>0.4729210402698823</v>
      </c>
      <c r="F223" s="248">
        <f>IF(F$43=0,0,F$43/CHI_fec!F$43)</f>
        <v>0.4754783779843279</v>
      </c>
      <c r="G223" s="248">
        <f>IF(G$43=0,0,G$43/CHI_fec!G$43)</f>
        <v>0.48163931888977696</v>
      </c>
      <c r="H223" s="248">
        <f>IF(H$43=0,0,H$43/CHI_fec!H$43)</f>
        <v>0.48246445394565202</v>
      </c>
      <c r="I223" s="248">
        <f>IF(I$43=0,0,I$43/CHI_fec!I$43)</f>
        <v>0.48709513079595107</v>
      </c>
      <c r="J223" s="248">
        <f>IF(J$43=0,0,J$43/CHI_fec!J$43)</f>
        <v>0.5055604229312739</v>
      </c>
      <c r="K223" s="248">
        <f>IF(K$43=0,0,K$43/CHI_fec!K$43)</f>
        <v>0.50248721172176303</v>
      </c>
      <c r="L223" s="248">
        <f>IF(L$43=0,0,L$43/CHI_fec!L$43)</f>
        <v>0.5230536422141</v>
      </c>
      <c r="M223" s="248">
        <f>IF(M$43=0,0,M$43/CHI_fec!M$43)</f>
        <v>0.53528910812604324</v>
      </c>
      <c r="N223" s="248">
        <f>IF(N$43=0,0,N$43/CHI_fec!N$43)</f>
        <v>0.53317574871770712</v>
      </c>
      <c r="O223" s="248">
        <f>IF(O$43=0,0,O$43/CHI_fec!O$43)</f>
        <v>0.53310067606735001</v>
      </c>
      <c r="P223" s="248">
        <f>IF(P$43=0,0,P$43/CHI_fec!P$43)</f>
        <v>0.53234096173382661</v>
      </c>
      <c r="Q223" s="248">
        <f>IF(Q$43=0,0,Q$43/CHI_fec!Q$43)</f>
        <v>0.55273683887287084</v>
      </c>
    </row>
    <row r="224" spans="1:17" x14ac:dyDescent="0.25">
      <c r="A224" s="72" t="s">
        <v>179</v>
      </c>
      <c r="B224" s="247">
        <f>IF(B$57=0,0,B$57/CHI_fec!B$57)</f>
        <v>0.53834584508677386</v>
      </c>
      <c r="C224" s="247">
        <f>IF(C$57=0,0,C$57/CHI_fec!C$57)</f>
        <v>0.53834584508677374</v>
      </c>
      <c r="D224" s="247">
        <f>IF(D$57=0,0,D$57/CHI_fec!D$57)</f>
        <v>0.54438633643066103</v>
      </c>
      <c r="E224" s="247">
        <f>IF(E$57=0,0,E$57/CHI_fec!E$57)</f>
        <v>0.54935276678182809</v>
      </c>
      <c r="F224" s="247">
        <f>IF(F$57=0,0,F$57/CHI_fec!F$57)</f>
        <v>0.55233883716501531</v>
      </c>
      <c r="G224" s="247">
        <f>IF(G$57=0,0,G$57/CHI_fec!G$57)</f>
        <v>0.55947522017912166</v>
      </c>
      <c r="H224" s="247">
        <f>IF(H$57=0,0,H$57/CHI_fec!H$57)</f>
        <v>0.55947522017912155</v>
      </c>
      <c r="I224" s="247">
        <f>IF(I$57=0,0,I$57/CHI_fec!I$57)</f>
        <v>0.5645543151505541</v>
      </c>
      <c r="J224" s="247">
        <f>IF(J$57=0,0,J$57/CHI_fec!J$57)</f>
        <v>0.58435933568928455</v>
      </c>
      <c r="K224" s="247">
        <f>IF(K$57=0,0,K$57/CHI_fec!K$57)</f>
        <v>0.58435933568928455</v>
      </c>
      <c r="L224" s="247">
        <f>IF(L$57=0,0,L$57/CHI_fec!L$57)</f>
        <v>0.60854451348637484</v>
      </c>
      <c r="M224" s="247">
        <f>IF(M$57=0,0,M$57/CHI_fec!M$57)</f>
        <v>0.62140487347817408</v>
      </c>
      <c r="N224" s="247">
        <f>IF(N$57=0,0,N$57/CHI_fec!N$57)</f>
        <v>0.62140487347817419</v>
      </c>
      <c r="O224" s="247">
        <f>IF(O$57=0,0,O$57/CHI_fec!O$57)</f>
        <v>0.62140487347817419</v>
      </c>
      <c r="P224" s="247">
        <f>IF(P$57=0,0,P$57/CHI_fec!P$57)</f>
        <v>0.62140487347817419</v>
      </c>
      <c r="Q224" s="247">
        <f>IF(Q$57=0,0,Q$57/CHI_fec!Q$57)</f>
        <v>0.64201469058857208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0.47355294411502791</v>
      </c>
      <c r="C226" s="253">
        <f>IF(C$60=0,0,C$60/CHI_fec!C$60)</f>
        <v>0.47256849337803519</v>
      </c>
      <c r="D226" s="253">
        <f>IF(D$60=0,0,D$60/CHI_fec!D$60)</f>
        <v>0.47857098973101841</v>
      </c>
      <c r="E226" s="253">
        <f>IF(E$60=0,0,E$60/CHI_fec!E$60)</f>
        <v>0.4849058695617306</v>
      </c>
      <c r="F226" s="253">
        <f>IF(F$60=0,0,F$60/CHI_fec!F$60)</f>
        <v>0.48525521262594368</v>
      </c>
      <c r="G226" s="253">
        <f>IF(G$60=0,0,G$60/CHI_fec!G$60)</f>
        <v>0.4909816132864106</v>
      </c>
      <c r="H226" s="253">
        <f>IF(H$60=0,0,H$60/CHI_fec!H$60)</f>
        <v>0.49526269781242299</v>
      </c>
      <c r="I226" s="253">
        <f>IF(I$60=0,0,I$60/CHI_fec!I$60)</f>
        <v>0.49589126267457878</v>
      </c>
      <c r="J226" s="253">
        <f>IF(J$60=0,0,J$60/CHI_fec!J$60)</f>
        <v>0.49965595828040621</v>
      </c>
      <c r="K226" s="253">
        <f>IF(K$60=0,0,K$60/CHI_fec!K$60)</f>
        <v>0.5446036316844195</v>
      </c>
      <c r="L226" s="253">
        <f>IF(L$60=0,0,L$60/CHI_fec!L$60)</f>
        <v>0.54550288974185601</v>
      </c>
      <c r="M226" s="253">
        <f>IF(M$60=0,0,M$60/CHI_fec!M$60)</f>
        <v>0.54623438656879053</v>
      </c>
      <c r="N226" s="253">
        <f>IF(N$60=0,0,N$60/CHI_fec!N$60)</f>
        <v>0.54432696229056177</v>
      </c>
      <c r="O226" s="253">
        <f>IF(O$60=0,0,O$60/CHI_fec!O$60)</f>
        <v>0.54376193790630123</v>
      </c>
      <c r="P226" s="253">
        <f>IF(P$60=0,0,P$60/CHI_fec!P$60)</f>
        <v>0.54228205427385967</v>
      </c>
      <c r="Q226" s="253">
        <f>IF(Q$60=0,0,Q$60/CHI_fec!Q$60)</f>
        <v>0.54643232095376881</v>
      </c>
    </row>
    <row r="227" spans="1:17" x14ac:dyDescent="0.25">
      <c r="A227" s="132" t="s">
        <v>83</v>
      </c>
      <c r="B227" s="252">
        <f>IF(B$61=0,0,B$61/CHI_fec!B$61)</f>
        <v>0.43852936557536498</v>
      </c>
      <c r="C227" s="252">
        <f>IF(C$61=0,0,C$61/CHI_fec!C$61)</f>
        <v>0.43852936557536493</v>
      </c>
      <c r="D227" s="252">
        <f>IF(D$61=0,0,D$61/CHI_fec!D$61)</f>
        <v>0.44078441369549654</v>
      </c>
      <c r="E227" s="252">
        <f>IF(E$61=0,0,E$61/CHI_fec!E$61)</f>
        <v>0.44683868084430334</v>
      </c>
      <c r="F227" s="252">
        <f>IF(F$61=0,0,F$61/CHI_fec!F$61)</f>
        <v>0.44683868084430339</v>
      </c>
      <c r="G227" s="252">
        <f>IF(G$61=0,0,G$61/CHI_fec!G$61)</f>
        <v>0.45173226521009829</v>
      </c>
      <c r="H227" s="252">
        <f>IF(H$61=0,0,H$61/CHI_fec!H$61)</f>
        <v>0.45748090882143616</v>
      </c>
      <c r="I227" s="252">
        <f>IF(I$61=0,0,I$61/CHI_fec!I$61)</f>
        <v>0.45748090882143616</v>
      </c>
      <c r="J227" s="252">
        <f>IF(J$61=0,0,J$61/CHI_fec!J$61)</f>
        <v>0.45748090882143633</v>
      </c>
      <c r="K227" s="252">
        <f>IF(K$61=0,0,K$61/CHI_fec!K$61)</f>
        <v>0.49529273780115834</v>
      </c>
      <c r="L227" s="252">
        <f>IF(L$61=0,0,L$61/CHI_fec!L$61)</f>
        <v>0.49529273780115823</v>
      </c>
      <c r="M227" s="252">
        <f>IF(M$61=0,0,M$61/CHI_fec!M$61)</f>
        <v>0.49529273780115823</v>
      </c>
      <c r="N227" s="252">
        <f>IF(N$61=0,0,N$61/CHI_fec!N$61)</f>
        <v>0.49529273780115823</v>
      </c>
      <c r="O227" s="252">
        <f>IF(O$61=0,0,O$61/CHI_fec!O$61)</f>
        <v>0.49529273780115818</v>
      </c>
      <c r="P227" s="252">
        <f>IF(P$61=0,0,P$61/CHI_fec!P$61)</f>
        <v>0.49529273780115823</v>
      </c>
      <c r="Q227" s="252">
        <f>IF(Q$61=0,0,Q$61/CHI_fec!Q$61)</f>
        <v>0.49529273780115823</v>
      </c>
    </row>
    <row r="228" spans="1:17" x14ac:dyDescent="0.25">
      <c r="A228" s="76" t="s">
        <v>82</v>
      </c>
      <c r="B228" s="251">
        <f>IF(B$62=0,0,B$62/CHI_fec!B$62)</f>
        <v>0.1178437463349974</v>
      </c>
      <c r="C228" s="251">
        <f>IF(C$62=0,0,C$62/CHI_fec!C$62)</f>
        <v>0.11784374633499739</v>
      </c>
      <c r="D228" s="251">
        <f>IF(D$62=0,0,D$62/CHI_fec!D$62)</f>
        <v>0.11844973384576156</v>
      </c>
      <c r="E228" s="251">
        <f>IF(E$62=0,0,E$62/CHI_fec!E$62)</f>
        <v>0.12007666599246562</v>
      </c>
      <c r="F228" s="251">
        <f>IF(F$62=0,0,F$62/CHI_fec!F$62)</f>
        <v>0.12007666599246565</v>
      </c>
      <c r="G228" s="251">
        <f>IF(G$62=0,0,G$62/CHI_fec!G$62)</f>
        <v>0.12139169381030634</v>
      </c>
      <c r="H228" s="251">
        <f>IF(H$62=0,0,H$62/CHI_fec!H$62)</f>
        <v>0.12293649731192814</v>
      </c>
      <c r="I228" s="251">
        <f>IF(I$62=0,0,I$62/CHI_fec!I$62)</f>
        <v>0.12293649731192814</v>
      </c>
      <c r="J228" s="251">
        <f>IF(J$62=0,0,J$62/CHI_fec!J$62)</f>
        <v>0.12293649731192814</v>
      </c>
      <c r="K228" s="251">
        <f>IF(K$62=0,0,K$62/CHI_fec!K$62)</f>
        <v>0.13309747610271536</v>
      </c>
      <c r="L228" s="251">
        <f>IF(L$62=0,0,L$62/CHI_fec!L$62)</f>
        <v>0.13309747610271536</v>
      </c>
      <c r="M228" s="251">
        <f>IF(M$62=0,0,M$62/CHI_fec!M$62)</f>
        <v>0.13309747610271536</v>
      </c>
      <c r="N228" s="251">
        <f>IF(N$62=0,0,N$62/CHI_fec!N$62)</f>
        <v>0.13309747610271538</v>
      </c>
      <c r="O228" s="251">
        <f>IF(O$62=0,0,O$62/CHI_fec!O$62)</f>
        <v>0.13309747610271536</v>
      </c>
      <c r="P228" s="251">
        <f>IF(P$62=0,0,P$62/CHI_fec!P$62)</f>
        <v>0.13309747610271538</v>
      </c>
      <c r="Q228" s="251">
        <f>IF(Q$62=0,0,Q$62/CHI_fec!Q$62)</f>
        <v>0.13309747610271536</v>
      </c>
    </row>
    <row r="229" spans="1:17" x14ac:dyDescent="0.25">
      <c r="A229" s="76" t="s">
        <v>81</v>
      </c>
      <c r="B229" s="251">
        <f>IF(B$63=0,0,B$63/CHI_fec!B$63)</f>
        <v>0.6257928843595888</v>
      </c>
      <c r="C229" s="251">
        <f>IF(C$63=0,0,C$63/CHI_fec!C$63)</f>
        <v>0.62579288435958869</v>
      </c>
      <c r="D229" s="251">
        <f>IF(D$63=0,0,D$63/CHI_fec!D$63)</f>
        <v>0.62901089705895574</v>
      </c>
      <c r="E229" s="251">
        <f>IF(E$63=0,0,E$63/CHI_fec!E$63)</f>
        <v>0.63765049476700053</v>
      </c>
      <c r="F229" s="251">
        <f>IF(F$63=0,0,F$63/CHI_fec!F$63)</f>
        <v>0.63765049476700064</v>
      </c>
      <c r="G229" s="251">
        <f>IF(G$63=0,0,G$63/CHI_fec!G$63)</f>
        <v>0.64463376775969961</v>
      </c>
      <c r="H229" s="251">
        <f>IF(H$63=0,0,H$63/CHI_fec!H$63)</f>
        <v>0.65283723267925953</v>
      </c>
      <c r="I229" s="251">
        <f>IF(I$63=0,0,I$63/CHI_fec!I$63)</f>
        <v>0.65283723267925975</v>
      </c>
      <c r="J229" s="251">
        <f>IF(J$63=0,0,J$63/CHI_fec!J$63)</f>
        <v>0.65283723267925964</v>
      </c>
      <c r="K229" s="251">
        <f>IF(K$63=0,0,K$63/CHI_fec!K$63)</f>
        <v>0.70679570245946677</v>
      </c>
      <c r="L229" s="251">
        <f>IF(L$63=0,0,L$63/CHI_fec!L$63)</f>
        <v>0.70679570245946677</v>
      </c>
      <c r="M229" s="251">
        <f>IF(M$63=0,0,M$63/CHI_fec!M$63)</f>
        <v>0.70679570245946677</v>
      </c>
      <c r="N229" s="251">
        <f>IF(N$63=0,0,N$63/CHI_fec!N$63)</f>
        <v>0.70679570245946677</v>
      </c>
      <c r="O229" s="251">
        <f>IF(O$63=0,0,O$63/CHI_fec!O$63)</f>
        <v>0.70679570245946677</v>
      </c>
      <c r="P229" s="251">
        <f>IF(P$63=0,0,P$63/CHI_fec!P$63)</f>
        <v>0.70679570245946666</v>
      </c>
      <c r="Q229" s="251">
        <f>IF(Q$63=0,0,Q$63/CHI_fec!Q$63)</f>
        <v>0.70679570245946677</v>
      </c>
    </row>
    <row r="230" spans="1:17" x14ac:dyDescent="0.25">
      <c r="A230" s="76" t="s">
        <v>80</v>
      </c>
      <c r="B230" s="251">
        <f>IF(B$64=0,0,B$64/CHI_fec!B$64)</f>
        <v>0.46154964282248656</v>
      </c>
      <c r="C230" s="251">
        <f>IF(C$64=0,0,C$64/CHI_fec!C$64)</f>
        <v>0.46154964282248656</v>
      </c>
      <c r="D230" s="251">
        <f>IF(D$64=0,0,D$64/CHI_fec!D$64)</f>
        <v>0.46392306803889971</v>
      </c>
      <c r="E230" s="251">
        <f>IF(E$64=0,0,E$64/CHI_fec!E$64)</f>
        <v>0.47029514949898044</v>
      </c>
      <c r="F230" s="251">
        <f>IF(F$64=0,0,F$64/CHI_fec!F$64)</f>
        <v>0.47029514949898027</v>
      </c>
      <c r="G230" s="251">
        <f>IF(G$64=0,0,G$64/CHI_fec!G$64)</f>
        <v>0.47544561898507964</v>
      </c>
      <c r="H230" s="251">
        <f>IF(H$64=0,0,H$64/CHI_fec!H$64)</f>
        <v>0.48149603342436254</v>
      </c>
      <c r="I230" s="251">
        <f>IF(I$64=0,0,I$64/CHI_fec!I$64)</f>
        <v>0.48149603342436248</v>
      </c>
      <c r="J230" s="251">
        <f>IF(J$64=0,0,J$64/CHI_fec!J$64)</f>
        <v>0.48149603342436254</v>
      </c>
      <c r="K230" s="251">
        <f>IF(K$64=0,0,K$64/CHI_fec!K$64)</f>
        <v>0.52129276661954549</v>
      </c>
      <c r="L230" s="251">
        <f>IF(L$64=0,0,L$64/CHI_fec!L$64)</f>
        <v>0.52129276661954549</v>
      </c>
      <c r="M230" s="251">
        <f>IF(M$64=0,0,M$64/CHI_fec!M$64)</f>
        <v>0.52129276661954549</v>
      </c>
      <c r="N230" s="251">
        <f>IF(N$64=0,0,N$64/CHI_fec!N$64)</f>
        <v>0.52129276661954549</v>
      </c>
      <c r="O230" s="251">
        <f>IF(O$64=0,0,O$64/CHI_fec!O$64)</f>
        <v>0.52129276661954549</v>
      </c>
      <c r="P230" s="251">
        <f>IF(P$64=0,0,P$64/CHI_fec!P$64)</f>
        <v>0.52129276661954549</v>
      </c>
      <c r="Q230" s="251">
        <f>IF(Q$64=0,0,Q$64/CHI_fec!Q$64)</f>
        <v>0.52129276661954549</v>
      </c>
    </row>
    <row r="231" spans="1:17" x14ac:dyDescent="0.25">
      <c r="A231" s="129" t="s">
        <v>79</v>
      </c>
      <c r="B231" s="250">
        <f>IF(B$65=0,0,B$65/CHI_fec!B$65)</f>
        <v>0.73045912407866909</v>
      </c>
      <c r="C231" s="250">
        <f>IF(C$65=0,0,C$65/CHI_fec!C$65)</f>
        <v>0.73094677741190228</v>
      </c>
      <c r="D231" s="250">
        <f>IF(D$65=0,0,D$65/CHI_fec!D$65)</f>
        <v>0.73570830108148466</v>
      </c>
      <c r="E231" s="250">
        <f>IF(E$65=0,0,E$65/CHI_fec!E$65)</f>
        <v>0.74591832934425817</v>
      </c>
      <c r="F231" s="250">
        <f>IF(F$65=0,0,F$65/CHI_fec!F$65)</f>
        <v>0.74595557542590174</v>
      </c>
      <c r="G231" s="250">
        <f>IF(G$65=0,0,G$65/CHI_fec!G$65)</f>
        <v>0.7550942163835852</v>
      </c>
      <c r="H231" s="250">
        <f>IF(H$65=0,0,H$65/CHI_fec!H$65)</f>
        <v>0.76471557168716642</v>
      </c>
      <c r="I231" s="250">
        <f>IF(I$65=0,0,I$65/CHI_fec!I$65)</f>
        <v>0.76571172208484495</v>
      </c>
      <c r="J231" s="250">
        <f>IF(J$65=0,0,J$65/CHI_fec!J$65)</f>
        <v>0.76561213884169743</v>
      </c>
      <c r="K231" s="250">
        <f>IF(K$65=0,0,K$65/CHI_fec!K$65)</f>
        <v>0.82899672877030539</v>
      </c>
      <c r="L231" s="250">
        <f>IF(L$65=0,0,L$65/CHI_fec!L$65)</f>
        <v>0.82911299437228025</v>
      </c>
      <c r="M231" s="250">
        <f>IF(M$65=0,0,M$65/CHI_fec!M$65)</f>
        <v>0.82913223357583798</v>
      </c>
      <c r="N231" s="250">
        <f>IF(N$65=0,0,N$65/CHI_fec!N$65)</f>
        <v>0.82813893648922887</v>
      </c>
      <c r="O231" s="250">
        <f>IF(O$65=0,0,O$65/CHI_fec!O$65)</f>
        <v>0.82911369188211925</v>
      </c>
      <c r="P231" s="250">
        <f>IF(P$65=0,0,P$65/CHI_fec!P$65)</f>
        <v>0.82899009366384613</v>
      </c>
      <c r="Q231" s="250">
        <f>IF(Q$65=0,0,Q$65/CHI_fec!Q$65)</f>
        <v>0.82912930912778471</v>
      </c>
    </row>
    <row r="232" spans="1:17" x14ac:dyDescent="0.25">
      <c r="A232" s="127" t="s">
        <v>183</v>
      </c>
      <c r="B232" s="249">
        <f>IF(B$70=0,0,B$70/CHI_fec!B$70)</f>
        <v>0.65364222854039034</v>
      </c>
      <c r="C232" s="249">
        <f>IF(C$70=0,0,C$70/CHI_fec!C$70)</f>
        <v>0.65365329764055269</v>
      </c>
      <c r="D232" s="249">
        <f>IF(D$70=0,0,D$70/CHI_fec!D$70)</f>
        <v>0.70478724210840615</v>
      </c>
      <c r="E232" s="249">
        <f>IF(E$70=0,0,E$70/CHI_fec!E$70)</f>
        <v>0.71446764394253914</v>
      </c>
      <c r="F232" s="249">
        <f>IF(F$70=0,0,F$70/CHI_fec!F$70)</f>
        <v>0.71446764394253925</v>
      </c>
      <c r="G232" s="249">
        <f>IF(G$70=0,0,G$70/CHI_fec!G$70)</f>
        <v>0.72229218519679517</v>
      </c>
      <c r="H232" s="249">
        <f>IF(H$70=0,0,H$70/CHI_fec!H$70)</f>
        <v>0.71094460891585942</v>
      </c>
      <c r="I232" s="249">
        <f>IF(I$70=0,0,I$70/CHI_fec!I$70)</f>
        <v>0.71791593805754472</v>
      </c>
      <c r="J232" s="249">
        <f>IF(J$70=0,0,J$70/CHI_fec!J$70)</f>
        <v>0.73148391373985089</v>
      </c>
      <c r="K232" s="249">
        <f>IF(K$70=0,0,K$70/CHI_fec!K$70)</f>
        <v>0.73832395194080869</v>
      </c>
      <c r="L232" s="249">
        <f>IF(L$70=0,0,L$70/CHI_fec!L$70)</f>
        <v>0.7383262818692724</v>
      </c>
      <c r="M232" s="249">
        <f>IF(M$70=0,0,M$70/CHI_fec!M$70)</f>
        <v>0.73832653711109042</v>
      </c>
      <c r="N232" s="249">
        <f>IF(N$70=0,0,N$70/CHI_fec!N$70)</f>
        <v>0.73830255660764021</v>
      </c>
      <c r="O232" s="249">
        <f>IF(O$70=0,0,O$70/CHI_fec!O$70)</f>
        <v>0.73832711145560725</v>
      </c>
      <c r="P232" s="249">
        <f>IF(P$70=0,0,P$70/CHI_fec!P$70)</f>
        <v>0.73832465582465157</v>
      </c>
      <c r="Q232" s="249">
        <f>IF(Q$70=0,0,Q$70/CHI_fec!Q$70)</f>
        <v>0.7383258365141685</v>
      </c>
    </row>
    <row r="233" spans="1:17" x14ac:dyDescent="0.25">
      <c r="A233" s="127" t="s">
        <v>181</v>
      </c>
      <c r="B233" s="249">
        <f>IF(B$83=0,0,B$83/CHI_fec!B$83)</f>
        <v>0.43365920160472576</v>
      </c>
      <c r="C233" s="249">
        <f>IF(C$83=0,0,C$83/CHI_fec!C$83)</f>
        <v>0.43226844312975587</v>
      </c>
      <c r="D233" s="249">
        <f>IF(D$83=0,0,D$83/CHI_fec!D$83)</f>
        <v>0.4341418527511347</v>
      </c>
      <c r="E233" s="249">
        <f>IF(E$83=0,0,E$83/CHI_fec!E$83)</f>
        <v>0.44018744708761004</v>
      </c>
      <c r="F233" s="249">
        <f>IF(F$83=0,0,F$83/CHI_fec!F$83)</f>
        <v>0.4402525544884342</v>
      </c>
      <c r="G233" s="249">
        <f>IF(G$83=0,0,G$83/CHI_fec!G$83)</f>
        <v>0.44559682129971118</v>
      </c>
      <c r="H233" s="249">
        <f>IF(H$83=0,0,H$83/CHI_fec!H$83)</f>
        <v>0.45207523205218003</v>
      </c>
      <c r="I233" s="249">
        <f>IF(I$83=0,0,I$83/CHI_fec!I$83)</f>
        <v>0.45241986290858777</v>
      </c>
      <c r="J233" s="249">
        <f>IF(J$83=0,0,J$83/CHI_fec!J$83)</f>
        <v>0.45472875149854647</v>
      </c>
      <c r="K233" s="249">
        <f>IF(K$83=0,0,K$83/CHI_fec!K$83)</f>
        <v>0.50315188327175542</v>
      </c>
      <c r="L233" s="249">
        <f>IF(L$83=0,0,L$83/CHI_fec!L$83)</f>
        <v>0.50439546541765512</v>
      </c>
      <c r="M233" s="249">
        <f>IF(M$83=0,0,M$83/CHI_fec!M$83)</f>
        <v>0.5054027959435774</v>
      </c>
      <c r="N233" s="249">
        <f>IF(N$83=0,0,N$83/CHI_fec!N$83)</f>
        <v>0.50280075058763074</v>
      </c>
      <c r="O233" s="249">
        <f>IF(O$83=0,0,O$83/CHI_fec!O$83)</f>
        <v>0.50194546804853291</v>
      </c>
      <c r="P233" s="249">
        <f>IF(P$83=0,0,P$83/CHI_fec!P$83)</f>
        <v>0.49987956377619119</v>
      </c>
      <c r="Q233" s="249">
        <f>IF(Q$83=0,0,Q$83/CHI_fec!Q$83)</f>
        <v>0.5054185914523901</v>
      </c>
    </row>
    <row r="234" spans="1:17" x14ac:dyDescent="0.25">
      <c r="A234" s="127" t="s">
        <v>180</v>
      </c>
      <c r="B234" s="248">
        <f>IF(B$91=0,0,B$91/CHI_fec!B$91)</f>
        <v>0.55055385707089577</v>
      </c>
      <c r="C234" s="248">
        <f>IF(C$91=0,0,C$91/CHI_fec!C$91)</f>
        <v>0.54787393128264583</v>
      </c>
      <c r="D234" s="248">
        <f>IF(D$91=0,0,D$91/CHI_fec!D$91)</f>
        <v>0.56577441423134145</v>
      </c>
      <c r="E234" s="248">
        <f>IF(E$91=0,0,E$91/CHI_fec!E$91)</f>
        <v>0.57055464932032418</v>
      </c>
      <c r="F234" s="248">
        <f>IF(F$91=0,0,F$91/CHI_fec!F$91)</f>
        <v>0.57383038926975016</v>
      </c>
      <c r="G234" s="248">
        <f>IF(G$91=0,0,G$91/CHI_fec!G$91)</f>
        <v>0.58116636995055715</v>
      </c>
      <c r="H234" s="248">
        <f>IF(H$91=0,0,H$91/CHI_fec!H$91)</f>
        <v>0.5737365577448964</v>
      </c>
      <c r="I234" s="248">
        <f>IF(I$91=0,0,I$91/CHI_fec!I$91)</f>
        <v>0.57455440690382842</v>
      </c>
      <c r="J234" s="248">
        <f>IF(J$91=0,0,J$91/CHI_fec!J$91)</f>
        <v>0.59424432358944745</v>
      </c>
      <c r="K234" s="248">
        <f>IF(K$91=0,0,K$91/CHI_fec!K$91)</f>
        <v>0.64762073856919466</v>
      </c>
      <c r="L234" s="248">
        <f>IF(L$91=0,0,L$91/CHI_fec!L$91)</f>
        <v>0.65002109572488664</v>
      </c>
      <c r="M234" s="248">
        <f>IF(M$91=0,0,M$91/CHI_fec!M$91)</f>
        <v>0.6520239906270896</v>
      </c>
      <c r="N234" s="248">
        <f>IF(N$91=0,0,N$91/CHI_fec!N$91)</f>
        <v>0.64699675693606373</v>
      </c>
      <c r="O234" s="248">
        <f>IF(O$91=0,0,O$91/CHI_fec!O$91)</f>
        <v>0.64553193912214113</v>
      </c>
      <c r="P234" s="248">
        <f>IF(P$91=0,0,P$91/CHI_fec!P$91)</f>
        <v>0.64166642025166276</v>
      </c>
      <c r="Q234" s="248">
        <f>IF(Q$91=0,0,Q$91/CHI_fec!Q$91)</f>
        <v>0.65400662857024283</v>
      </c>
    </row>
    <row r="235" spans="1:17" x14ac:dyDescent="0.25">
      <c r="A235" s="72" t="s">
        <v>179</v>
      </c>
      <c r="B235" s="247">
        <f>IF(B$105=0,0,B$105/CHI_fec!B$105)</f>
        <v>0.63194154684916781</v>
      </c>
      <c r="C235" s="247">
        <f>IF(C$105=0,0,C$105/CHI_fec!C$105)</f>
        <v>0.63194154684916792</v>
      </c>
      <c r="D235" s="247">
        <f>IF(D$105=0,0,D$105/CHI_fec!D$105)</f>
        <v>0.63519117779551415</v>
      </c>
      <c r="E235" s="247">
        <f>IF(E$105=0,0,E$105/CHI_fec!E$105)</f>
        <v>0.64391566296661606</v>
      </c>
      <c r="F235" s="247">
        <f>IF(F$105=0,0,F$105/CHI_fec!F$105)</f>
        <v>0.64391566296661618</v>
      </c>
      <c r="G235" s="247">
        <f>IF(G$105=0,0,G$105/CHI_fec!G$105)</f>
        <v>0.65096754937723322</v>
      </c>
      <c r="H235" s="247">
        <f>IF(H$105=0,0,H$105/CHI_fec!H$105)</f>
        <v>0.65925161658278297</v>
      </c>
      <c r="I235" s="247">
        <f>IF(I$105=0,0,I$105/CHI_fec!I$105)</f>
        <v>0.65925161658278286</v>
      </c>
      <c r="J235" s="247">
        <f>IF(J$105=0,0,J$105/CHI_fec!J$105)</f>
        <v>0.65925161658278275</v>
      </c>
      <c r="K235" s="247">
        <f>IF(K$105=0,0,K$105/CHI_fec!K$105)</f>
        <v>0.71374024966050353</v>
      </c>
      <c r="L235" s="247">
        <f>IF(L$105=0,0,L$105/CHI_fec!L$105)</f>
        <v>0.71374024966050365</v>
      </c>
      <c r="M235" s="247">
        <f>IF(M$105=0,0,M$105/CHI_fec!M$105)</f>
        <v>0.71374024966050353</v>
      </c>
      <c r="N235" s="247">
        <f>IF(N$105=0,0,N$105/CHI_fec!N$105)</f>
        <v>0.71374024966050365</v>
      </c>
      <c r="O235" s="247">
        <f>IF(O$105=0,0,O$105/CHI_fec!O$105)</f>
        <v>0.71374024966050365</v>
      </c>
      <c r="P235" s="247">
        <f>IF(P$105=0,0,P$105/CHI_fec!P$105)</f>
        <v>0.71374024966050353</v>
      </c>
      <c r="Q235" s="247">
        <f>IF(Q$105=0,0,Q$105/CHI_fec!Q$105)</f>
        <v>0.71374024966050365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0.46108535973927672</v>
      </c>
      <c r="C237" s="253">
        <f>IF(C$108=0,0,C$108/CHI_fec!C$108)</f>
        <v>0.46045698935549612</v>
      </c>
      <c r="D237" s="253">
        <f>IF(D$108=0,0,D$108/CHI_fec!D$108)</f>
        <v>0.46226597067904168</v>
      </c>
      <c r="E237" s="253">
        <f>IF(E$108=0,0,E$108/CHI_fec!E$108)</f>
        <v>0.46645668745114555</v>
      </c>
      <c r="F237" s="253">
        <f>IF(F$108=0,0,F$108/CHI_fec!F$108)</f>
        <v>0.47086372036254875</v>
      </c>
      <c r="G237" s="253">
        <f>IF(G$108=0,0,G$108/CHI_fec!G$108)</f>
        <v>0.49091594647247205</v>
      </c>
      <c r="H237" s="253">
        <f>IF(H$108=0,0,H$108/CHI_fec!H$108)</f>
        <v>0.48531748074456843</v>
      </c>
      <c r="I237" s="253">
        <f>IF(I$108=0,0,I$108/CHI_fec!I$108)</f>
        <v>0.48552882076770604</v>
      </c>
      <c r="J237" s="253">
        <f>IF(J$108=0,0,J$108/CHI_fec!J$108)</f>
        <v>0.48658332231905249</v>
      </c>
      <c r="K237" s="253">
        <f>IF(K$108=0,0,K$108/CHI_fec!K$108)</f>
        <v>0.52999944414388378</v>
      </c>
      <c r="L237" s="253">
        <f>IF(L$108=0,0,L$108/CHI_fec!L$108)</f>
        <v>0.53058135514109694</v>
      </c>
      <c r="M237" s="253">
        <f>IF(M$108=0,0,M$108/CHI_fec!M$108)</f>
        <v>0.53105856844413002</v>
      </c>
      <c r="N237" s="253">
        <f>IF(N$108=0,0,N$108/CHI_fec!N$108)</f>
        <v>0.55366438008958418</v>
      </c>
      <c r="O237" s="253">
        <f>IF(O$108=0,0,O$108/CHI_fec!O$108)</f>
        <v>0.55330581785933941</v>
      </c>
      <c r="P237" s="253">
        <f>IF(P$108=0,0,P$108/CHI_fec!P$108)</f>
        <v>0.55231533009980871</v>
      </c>
      <c r="Q237" s="253">
        <f>IF(Q$108=0,0,Q$108/CHI_fec!Q$108)</f>
        <v>0.55524953996824855</v>
      </c>
    </row>
    <row r="238" spans="1:17" x14ac:dyDescent="0.25">
      <c r="A238" s="132" t="s">
        <v>83</v>
      </c>
      <c r="B238" s="252">
        <f>IF(B$109=0,0,B$109/CHI_fec!B$109)</f>
        <v>0.38551478579890053</v>
      </c>
      <c r="C238" s="252">
        <f>IF(C$109=0,0,C$109/CHI_fec!C$109)</f>
        <v>0.38551478579890053</v>
      </c>
      <c r="D238" s="252">
        <f>IF(D$109=0,0,D$109/CHI_fec!D$109)</f>
        <v>0.38551478579890053</v>
      </c>
      <c r="E238" s="252">
        <f>IF(E$109=0,0,E$109/CHI_fec!E$109)</f>
        <v>0.39061502254847247</v>
      </c>
      <c r="F238" s="252">
        <f>IF(F$109=0,0,F$109/CHI_fec!F$109)</f>
        <v>0.39061502254847252</v>
      </c>
      <c r="G238" s="252">
        <f>IF(G$109=0,0,G$109/CHI_fec!G$109)</f>
        <v>0.40583390004631753</v>
      </c>
      <c r="H238" s="252">
        <f>IF(H$109=0,0,H$109/CHI_fec!H$109)</f>
        <v>0.40583390004631748</v>
      </c>
      <c r="I238" s="252">
        <f>IF(I$109=0,0,I$109/CHI_fec!I$109)</f>
        <v>0.40583390004631748</v>
      </c>
      <c r="J238" s="252">
        <f>IF(J$109=0,0,J$109/CHI_fec!J$109)</f>
        <v>0.40583390004631736</v>
      </c>
      <c r="K238" s="252">
        <f>IF(K$109=0,0,K$109/CHI_fec!K$109)</f>
        <v>0.43783832834608571</v>
      </c>
      <c r="L238" s="252">
        <f>IF(L$109=0,0,L$109/CHI_fec!L$109)</f>
        <v>0.43783832834608577</v>
      </c>
      <c r="M238" s="252">
        <f>IF(M$109=0,0,M$109/CHI_fec!M$109)</f>
        <v>0.43783832834608566</v>
      </c>
      <c r="N238" s="252">
        <f>IF(N$109=0,0,N$109/CHI_fec!N$109)</f>
        <v>0.45754489574055734</v>
      </c>
      <c r="O238" s="252">
        <f>IF(O$109=0,0,O$109/CHI_fec!O$109)</f>
        <v>0.45754489574055734</v>
      </c>
      <c r="P238" s="252">
        <f>IF(P$109=0,0,P$109/CHI_fec!P$109)</f>
        <v>0.45754489574055734</v>
      </c>
      <c r="Q238" s="252">
        <f>IF(Q$109=0,0,Q$109/CHI_fec!Q$109)</f>
        <v>0.45754489574055734</v>
      </c>
    </row>
    <row r="239" spans="1:17" x14ac:dyDescent="0.25">
      <c r="A239" s="76" t="s">
        <v>82</v>
      </c>
      <c r="B239" s="251">
        <f>IF(B$110=0,0,B$110/CHI_fec!B$110)</f>
        <v>0.1048062388768546</v>
      </c>
      <c r="C239" s="251">
        <f>IF(C$110=0,0,C$110/CHI_fec!C$110)</f>
        <v>0.1048062388768546</v>
      </c>
      <c r="D239" s="251">
        <f>IF(D$110=0,0,D$110/CHI_fec!D$110)</f>
        <v>0.1048062388768546</v>
      </c>
      <c r="E239" s="251">
        <f>IF(E$110=0,0,E$110/CHI_fec!E$110)</f>
        <v>0.10619279174277502</v>
      </c>
      <c r="F239" s="251">
        <f>IF(F$110=0,0,F$110/CHI_fec!F$110)</f>
        <v>0.10619279174277496</v>
      </c>
      <c r="G239" s="251">
        <f>IF(G$110=0,0,G$110/CHI_fec!G$110)</f>
        <v>0.11033020324872111</v>
      </c>
      <c r="H239" s="251">
        <f>IF(H$110=0,0,H$110/CHI_fec!H$110)</f>
        <v>0.1103302032487211</v>
      </c>
      <c r="I239" s="251">
        <f>IF(I$110=0,0,I$110/CHI_fec!I$110)</f>
        <v>0.1103302032487211</v>
      </c>
      <c r="J239" s="251">
        <f>IF(J$110=0,0,J$110/CHI_fec!J$110)</f>
        <v>0.11033020324872109</v>
      </c>
      <c r="K239" s="251">
        <f>IF(K$110=0,0,K$110/CHI_fec!K$110)</f>
        <v>0.11903094283397891</v>
      </c>
      <c r="L239" s="251">
        <f>IF(L$110=0,0,L$110/CHI_fec!L$110)</f>
        <v>0.11903094283397891</v>
      </c>
      <c r="M239" s="251">
        <f>IF(M$110=0,0,M$110/CHI_fec!M$110)</f>
        <v>0.11903094283397891</v>
      </c>
      <c r="N239" s="251">
        <f>IF(N$110=0,0,N$110/CHI_fec!N$110)</f>
        <v>0.12438837991776745</v>
      </c>
      <c r="O239" s="251">
        <f>IF(O$110=0,0,O$110/CHI_fec!O$110)</f>
        <v>0.12438837991776745</v>
      </c>
      <c r="P239" s="251">
        <f>IF(P$110=0,0,P$110/CHI_fec!P$110)</f>
        <v>0.12438837991776747</v>
      </c>
      <c r="Q239" s="251">
        <f>IF(Q$110=0,0,Q$110/CHI_fec!Q$110)</f>
        <v>0.12438837991776747</v>
      </c>
    </row>
    <row r="240" spans="1:17" x14ac:dyDescent="0.25">
      <c r="A240" s="76" t="s">
        <v>81</v>
      </c>
      <c r="B240" s="251">
        <f>IF(B$111=0,0,B$111/CHI_fec!B$111)</f>
        <v>0.55035550991336413</v>
      </c>
      <c r="C240" s="251">
        <f>IF(C$111=0,0,C$111/CHI_fec!C$111)</f>
        <v>0.55035550991336413</v>
      </c>
      <c r="D240" s="251">
        <f>IF(D$111=0,0,D$111/CHI_fec!D$111)</f>
        <v>0.55035550991336413</v>
      </c>
      <c r="E240" s="251">
        <f>IF(E$111=0,0,E$111/CHI_fec!E$111)</f>
        <v>0.55763653647936928</v>
      </c>
      <c r="F240" s="251">
        <f>IF(F$111=0,0,F$111/CHI_fec!F$111)</f>
        <v>0.55763653647936928</v>
      </c>
      <c r="G240" s="251">
        <f>IF(G$111=0,0,G$111/CHI_fec!G$111)</f>
        <v>0.57936279288813031</v>
      </c>
      <c r="H240" s="251">
        <f>IF(H$111=0,0,H$111/CHI_fec!H$111)</f>
        <v>0.5793627928881302</v>
      </c>
      <c r="I240" s="251">
        <f>IF(I$111=0,0,I$111/CHI_fec!I$111)</f>
        <v>0.57936279288813031</v>
      </c>
      <c r="J240" s="251">
        <f>IF(J$111=0,0,J$111/CHI_fec!J$111)</f>
        <v>0.57936279288813031</v>
      </c>
      <c r="K240" s="251">
        <f>IF(K$111=0,0,K$111/CHI_fec!K$111)</f>
        <v>0.62505186657671441</v>
      </c>
      <c r="L240" s="251">
        <f>IF(L$111=0,0,L$111/CHI_fec!L$111)</f>
        <v>0.62505186657671441</v>
      </c>
      <c r="M240" s="251">
        <f>IF(M$111=0,0,M$111/CHI_fec!M$111)</f>
        <v>0.6250518665767143</v>
      </c>
      <c r="N240" s="251">
        <f>IF(N$111=0,0,N$111/CHI_fec!N$111)</f>
        <v>0.65318468624159731</v>
      </c>
      <c r="O240" s="251">
        <f>IF(O$111=0,0,O$111/CHI_fec!O$111)</f>
        <v>0.65318468624159742</v>
      </c>
      <c r="P240" s="251">
        <f>IF(P$111=0,0,P$111/CHI_fec!P$111)</f>
        <v>0.65318468624159742</v>
      </c>
      <c r="Q240" s="251">
        <f>IF(Q$111=0,0,Q$111/CHI_fec!Q$111)</f>
        <v>0.65318468624159742</v>
      </c>
    </row>
    <row r="241" spans="1:17" x14ac:dyDescent="0.25">
      <c r="A241" s="76" t="s">
        <v>80</v>
      </c>
      <c r="B241" s="251">
        <f>IF(B$112=0,0,B$112/CHI_fec!B$112)</f>
        <v>0.41411021074002363</v>
      </c>
      <c r="C241" s="251">
        <f>IF(C$112=0,0,C$112/CHI_fec!C$112)</f>
        <v>0.41411021074002369</v>
      </c>
      <c r="D241" s="251">
        <f>IF(D$112=0,0,D$112/CHI_fec!D$112)</f>
        <v>0.41411021074002369</v>
      </c>
      <c r="E241" s="251">
        <f>IF(E$112=0,0,E$112/CHI_fec!E$112)</f>
        <v>0.41958875577380866</v>
      </c>
      <c r="F241" s="251">
        <f>IF(F$112=0,0,F$112/CHI_fec!F$112)</f>
        <v>0.41958875577380872</v>
      </c>
      <c r="G241" s="251">
        <f>IF(G$112=0,0,G$112/CHI_fec!G$112)</f>
        <v>0.43593648820850367</v>
      </c>
      <c r="H241" s="251">
        <f>IF(H$112=0,0,H$112/CHI_fec!H$112)</f>
        <v>0.43593648820850373</v>
      </c>
      <c r="I241" s="251">
        <f>IF(I$112=0,0,I$112/CHI_fec!I$112)</f>
        <v>0.43593648820850367</v>
      </c>
      <c r="J241" s="251">
        <f>IF(J$112=0,0,J$112/CHI_fec!J$112)</f>
        <v>0.43593648820850361</v>
      </c>
      <c r="K241" s="251">
        <f>IF(K$112=0,0,K$112/CHI_fec!K$112)</f>
        <v>0.47031483382854555</v>
      </c>
      <c r="L241" s="251">
        <f>IF(L$112=0,0,L$112/CHI_fec!L$112)</f>
        <v>0.47031483382854555</v>
      </c>
      <c r="M241" s="251">
        <f>IF(M$112=0,0,M$112/CHI_fec!M$112)</f>
        <v>0.4703148338285455</v>
      </c>
      <c r="N241" s="251">
        <f>IF(N$112=0,0,N$112/CHI_fec!N$112)</f>
        <v>0.49148312899464597</v>
      </c>
      <c r="O241" s="251">
        <f>IF(O$112=0,0,O$112/CHI_fec!O$112)</f>
        <v>0.49148312899464597</v>
      </c>
      <c r="P241" s="251">
        <f>IF(P$112=0,0,P$112/CHI_fec!P$112)</f>
        <v>0.49148312899464597</v>
      </c>
      <c r="Q241" s="251">
        <f>IF(Q$112=0,0,Q$112/CHI_fec!Q$112)</f>
        <v>0.49148312899464608</v>
      </c>
    </row>
    <row r="242" spans="1:17" x14ac:dyDescent="0.25">
      <c r="A242" s="129" t="s">
        <v>79</v>
      </c>
      <c r="B242" s="250">
        <f>IF(B$113=0,0,B$113/CHI_fec!B$113)</f>
        <v>0.64259754153557169</v>
      </c>
      <c r="C242" s="250">
        <f>IF(C$113=0,0,C$113/CHI_fec!C$113)</f>
        <v>0.6430265386179923</v>
      </c>
      <c r="D242" s="250">
        <f>IF(D$113=0,0,D$113/CHI_fec!D$113)</f>
        <v>0.64390418705823382</v>
      </c>
      <c r="E242" s="250">
        <f>IF(E$113=0,0,E$113/CHI_fec!E$113)</f>
        <v>0.65251461375910258</v>
      </c>
      <c r="F242" s="250">
        <f>IF(F$113=0,0,F$113/CHI_fec!F$113)</f>
        <v>0.65254719589527121</v>
      </c>
      <c r="G242" s="250">
        <f>IF(G$113=0,0,G$113/CHI_fec!G$113)</f>
        <v>0.67884267614483629</v>
      </c>
      <c r="H242" s="250">
        <f>IF(H$113=0,0,H$113/CHI_fec!H$113)</f>
        <v>0.67885350230156993</v>
      </c>
      <c r="I242" s="250">
        <f>IF(I$113=0,0,I$113/CHI_fec!I$113)</f>
        <v>0.67973780518661675</v>
      </c>
      <c r="J242" s="250">
        <f>IF(J$113=0,0,J$113/CHI_fec!J$113)</f>
        <v>0.67964940312461608</v>
      </c>
      <c r="K242" s="250">
        <f>IF(K$113=0,0,K$113/CHI_fec!K$113)</f>
        <v>0.733340071286814</v>
      </c>
      <c r="L242" s="250">
        <f>IF(L$113=0,0,L$113/CHI_fec!L$113)</f>
        <v>0.7334429211798007</v>
      </c>
      <c r="M242" s="250">
        <f>IF(M$113=0,0,M$113/CHI_fec!M$113)</f>
        <v>0.7334599404012514</v>
      </c>
      <c r="N242" s="250">
        <f>IF(N$113=0,0,N$113/CHI_fec!N$113)</f>
        <v>0.76555384434655449</v>
      </c>
      <c r="O242" s="250">
        <f>IF(O$113=0,0,O$113/CHI_fec!O$113)</f>
        <v>0.76645493437558776</v>
      </c>
      <c r="P242" s="250">
        <f>IF(P$113=0,0,P$113/CHI_fec!P$113)</f>
        <v>0.76634067686759677</v>
      </c>
      <c r="Q242" s="250">
        <f>IF(Q$113=0,0,Q$113/CHI_fec!Q$113)</f>
        <v>0.76646937137634985</v>
      </c>
    </row>
    <row r="243" spans="1:17" x14ac:dyDescent="0.25">
      <c r="A243" s="127" t="s">
        <v>182</v>
      </c>
      <c r="B243" s="249">
        <f>IF(B$118=0,0,B$118/CHI_fec!B$118)</f>
        <v>0.58566267548834539</v>
      </c>
      <c r="C243" s="249">
        <f>IF(C$118=0,0,C$118/CHI_fec!C$118)</f>
        <v>0.58567213785157568</v>
      </c>
      <c r="D243" s="249">
        <f>IF(D$118=0,0,D$118/CHI_fec!D$118)</f>
        <v>0.60512838725875751</v>
      </c>
      <c r="E243" s="249">
        <f>IF(E$118=0,0,E$118/CHI_fec!E$118)</f>
        <v>0.59343454443714228</v>
      </c>
      <c r="F243" s="249">
        <f>IF(F$118=0,0,F$118/CHI_fec!F$118)</f>
        <v>0.63407141940735345</v>
      </c>
      <c r="G243" s="249">
        <f>IF(G$118=0,0,G$118/CHI_fec!G$118)</f>
        <v>0.65877567986791408</v>
      </c>
      <c r="H243" s="249">
        <f>IF(H$118=0,0,H$118/CHI_fec!H$118)</f>
        <v>0.61657556375979128</v>
      </c>
      <c r="I243" s="249">
        <f>IF(I$118=0,0,I$118/CHI_fec!I$118)</f>
        <v>0.61659184989518745</v>
      </c>
      <c r="J243" s="249">
        <f>IF(J$118=0,0,J$118/CHI_fec!J$118)</f>
        <v>0.6165914569452976</v>
      </c>
      <c r="K243" s="249">
        <f>IF(K$118=0,0,K$118/CHI_fec!K$118)</f>
        <v>0.665214733206276</v>
      </c>
      <c r="L243" s="249">
        <f>IF(L$118=0,0,L$118/CHI_fec!L$118)</f>
        <v>0.66521673601439379</v>
      </c>
      <c r="M243" s="249">
        <f>IF(M$118=0,0,M$118/CHI_fec!M$118)</f>
        <v>0.66521695542043668</v>
      </c>
      <c r="N243" s="249">
        <f>IF(N$118=0,0,N$118/CHI_fec!N$118)</f>
        <v>0.69513601513301104</v>
      </c>
      <c r="O243" s="249">
        <f>IF(O$118=0,0,O$118/CHI_fec!O$118)</f>
        <v>0.69515807251393147</v>
      </c>
      <c r="P243" s="249">
        <f>IF(P$118=0,0,P$118/CHI_fec!P$118)</f>
        <v>0.69515586664454621</v>
      </c>
      <c r="Q243" s="249">
        <f>IF(Q$118=0,0,Q$118/CHI_fec!Q$118)</f>
        <v>0.69515692724644684</v>
      </c>
    </row>
    <row r="244" spans="1:17" x14ac:dyDescent="0.25">
      <c r="A244" s="127" t="s">
        <v>181</v>
      </c>
      <c r="B244" s="249">
        <f>IF(B$131=0,0,B$131/CHI_fec!B$131)</f>
        <v>0.37037783576990529</v>
      </c>
      <c r="C244" s="249">
        <f>IF(C$131=0,0,C$131/CHI_fec!C$131)</f>
        <v>0.36919002259280237</v>
      </c>
      <c r="D244" s="249">
        <f>IF(D$131=0,0,D$131/CHI_fec!D$131)</f>
        <v>0.36889309866791431</v>
      </c>
      <c r="E244" s="249">
        <f>IF(E$131=0,0,E$131/CHI_fec!E$131)</f>
        <v>0.37384355615097969</v>
      </c>
      <c r="F244" s="249">
        <f>IF(F$131=0,0,F$131/CHI_fec!F$131)</f>
        <v>0.37389885073608631</v>
      </c>
      <c r="G244" s="249">
        <f>IF(G$131=0,0,G$131/CHI_fec!G$131)</f>
        <v>0.3889227602753067</v>
      </c>
      <c r="H244" s="249">
        <f>IF(H$131=0,0,H$131/CHI_fec!H$131)</f>
        <v>0.38961899820923324</v>
      </c>
      <c r="I244" s="249">
        <f>IF(I$131=0,0,I$131/CHI_fec!I$131)</f>
        <v>0.38991601675726584</v>
      </c>
      <c r="J244" s="249">
        <f>IF(J$131=0,0,J$131/CHI_fec!J$131)</f>
        <v>0.39190592196687607</v>
      </c>
      <c r="K244" s="249">
        <f>IF(K$131=0,0,K$131/CHI_fec!K$131)</f>
        <v>0.43212061389445428</v>
      </c>
      <c r="L244" s="249">
        <f>IF(L$131=0,0,L$131/CHI_fec!L$131)</f>
        <v>0.43318863629123067</v>
      </c>
      <c r="M244" s="249">
        <f>IF(M$131=0,0,M$131/CHI_fec!M$131)</f>
        <v>0.4340537593280871</v>
      </c>
      <c r="N244" s="249">
        <f>IF(N$131=0,0,N$131/CHI_fec!N$131)</f>
        <v>0.45125469864171369</v>
      </c>
      <c r="O244" s="249">
        <f>IF(O$131=0,0,O$131/CHI_fec!O$131)</f>
        <v>0.45048709782969598</v>
      </c>
      <c r="P244" s="249">
        <f>IF(P$131=0,0,P$131/CHI_fec!P$131)</f>
        <v>0.44863298562173182</v>
      </c>
      <c r="Q244" s="249">
        <f>IF(Q$131=0,0,Q$131/CHI_fec!Q$131)</f>
        <v>0.45360416408928583</v>
      </c>
    </row>
    <row r="245" spans="1:17" x14ac:dyDescent="0.25">
      <c r="A245" s="127" t="s">
        <v>180</v>
      </c>
      <c r="B245" s="248">
        <f>IF(B$139=0,0,B$139/CHI_fec!B$139)</f>
        <v>0.49759677646797346</v>
      </c>
      <c r="C245" s="248">
        <f>IF(C$139=0,0,C$139/CHI_fec!C$139)</f>
        <v>0.49503588795330122</v>
      </c>
      <c r="D245" s="248">
        <f>IF(D$139=0,0,D$139/CHI_fec!D$139)</f>
        <v>0.49439923518364676</v>
      </c>
      <c r="E245" s="248">
        <f>IF(E$139=0,0,E$139/CHI_fec!E$139)</f>
        <v>0.50109145667498811</v>
      </c>
      <c r="F245" s="248">
        <f>IF(F$139=0,0,F$139/CHI_fec!F$139)</f>
        <v>0.50344811936589262</v>
      </c>
      <c r="G245" s="248">
        <f>IF(G$139=0,0,G$139/CHI_fec!G$139)</f>
        <v>0.53403193622713208</v>
      </c>
      <c r="H245" s="248">
        <f>IF(H$139=0,0,H$139/CHI_fec!H$139)</f>
        <v>0.52323265444040901</v>
      </c>
      <c r="I245" s="248">
        <f>IF(I$139=0,0,I$139/CHI_fec!I$139)</f>
        <v>0.52402021656861475</v>
      </c>
      <c r="J245" s="248">
        <f>IF(J$139=0,0,J$139/CHI_fec!J$139)</f>
        <v>0.52817386622749973</v>
      </c>
      <c r="K245" s="248">
        <f>IF(K$139=0,0,K$139/CHI_fec!K$139)</f>
        <v>0.5899179468811806</v>
      </c>
      <c r="L245" s="248">
        <f>IF(L$139=0,0,L$139/CHI_fec!L$139)</f>
        <v>0.59222385946206613</v>
      </c>
      <c r="M245" s="248">
        <f>IF(M$139=0,0,M$139/CHI_fec!M$139)</f>
        <v>0.59414802921520404</v>
      </c>
      <c r="N245" s="248">
        <f>IF(N$139=0,0,N$139/CHI_fec!N$139)</f>
        <v>0.61584406186843921</v>
      </c>
      <c r="O245" s="248">
        <f>IF(O$139=0,0,O$139/CHI_fec!O$139)</f>
        <v>0.61437224365262311</v>
      </c>
      <c r="P245" s="248">
        <f>IF(P$139=0,0,P$139/CHI_fec!P$139)</f>
        <v>0.61049161606314173</v>
      </c>
      <c r="Q245" s="248">
        <f>IF(Q$139=0,0,Q$139/CHI_fec!Q$139)</f>
        <v>0.62288039029698217</v>
      </c>
    </row>
    <row r="246" spans="1:17" x14ac:dyDescent="0.25">
      <c r="A246" s="72" t="s">
        <v>179</v>
      </c>
      <c r="B246" s="247">
        <f>IF(B$153=0,0,B$153/CHI_fec!B$153)</f>
        <v>0.56263706835122196</v>
      </c>
      <c r="C246" s="247">
        <f>IF(C$153=0,0,C$153/CHI_fec!C$153)</f>
        <v>0.56263706835122174</v>
      </c>
      <c r="D246" s="247">
        <f>IF(D$153=0,0,D$153/CHI_fec!D$153)</f>
        <v>0.56263706835122174</v>
      </c>
      <c r="E246" s="247">
        <f>IF(E$153=0,0,E$153/CHI_fec!E$153)</f>
        <v>0.57008057598927453</v>
      </c>
      <c r="F246" s="247">
        <f>IF(F$153=0,0,F$153/CHI_fec!F$153)</f>
        <v>0.57008057598927442</v>
      </c>
      <c r="G246" s="247">
        <f>IF(G$153=0,0,G$153/CHI_fec!G$153)</f>
        <v>0.59229166862282767</v>
      </c>
      <c r="H246" s="247">
        <f>IF(H$153=0,0,H$153/CHI_fec!H$153)</f>
        <v>0.59229166862282789</v>
      </c>
      <c r="I246" s="247">
        <f>IF(I$153=0,0,I$153/CHI_fec!I$153)</f>
        <v>0.59229166862282789</v>
      </c>
      <c r="J246" s="247">
        <f>IF(J$153=0,0,J$153/CHI_fec!J$153)</f>
        <v>0.59229166862282778</v>
      </c>
      <c r="K246" s="247">
        <f>IF(K$153=0,0,K$153/CHI_fec!K$153)</f>
        <v>0.63900032514172866</v>
      </c>
      <c r="L246" s="247">
        <f>IF(L$153=0,0,L$153/CHI_fec!L$153)</f>
        <v>0.63900032514172878</v>
      </c>
      <c r="M246" s="247">
        <f>IF(M$153=0,0,M$153/CHI_fec!M$153)</f>
        <v>0.63900032514172878</v>
      </c>
      <c r="N246" s="247">
        <f>IF(N$153=0,0,N$153/CHI_fec!N$153)</f>
        <v>0.66776094785847973</v>
      </c>
      <c r="O246" s="247">
        <f>IF(O$153=0,0,O$153/CHI_fec!O$153)</f>
        <v>0.66776094785847995</v>
      </c>
      <c r="P246" s="247">
        <f>IF(P$153=0,0,P$153/CHI_fec!P$153)</f>
        <v>0.66776094785847984</v>
      </c>
      <c r="Q246" s="247">
        <f>IF(Q$153=0,0,Q$153/CHI_fec!Q$153)</f>
        <v>0.66776094785847995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13003.153732880946</v>
      </c>
      <c r="C5" s="96">
        <v>12395.116731973831</v>
      </c>
      <c r="D5" s="96">
        <v>12832.63604129928</v>
      </c>
      <c r="E5" s="96">
        <v>13090.053408318116</v>
      </c>
      <c r="F5" s="96">
        <v>13165.621436923193</v>
      </c>
      <c r="G5" s="96">
        <v>12925.729601158428</v>
      </c>
      <c r="H5" s="96">
        <v>13612.420851514295</v>
      </c>
      <c r="I5" s="96">
        <v>13780.746037015777</v>
      </c>
      <c r="J5" s="96">
        <v>12861.097022378775</v>
      </c>
      <c r="K5" s="96">
        <v>12853.727878155019</v>
      </c>
      <c r="L5" s="96">
        <v>14249.927255695591</v>
      </c>
      <c r="M5" s="96">
        <v>13782.533875171321</v>
      </c>
      <c r="N5" s="96">
        <v>13657.10131927773</v>
      </c>
      <c r="O5" s="96">
        <v>13444.000631938892</v>
      </c>
      <c r="P5" s="96">
        <v>13040.88894565185</v>
      </c>
      <c r="Q5" s="96">
        <v>13353.491771125653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146.29067732434365</v>
      </c>
      <c r="C10" s="158">
        <v>145.4241262198195</v>
      </c>
      <c r="D10" s="158">
        <v>150.0098712568597</v>
      </c>
      <c r="E10" s="158">
        <v>154.34225345790477</v>
      </c>
      <c r="F10" s="158">
        <v>155.62968964379857</v>
      </c>
      <c r="G10" s="158">
        <v>150.03004177824022</v>
      </c>
      <c r="H10" s="158">
        <v>144.65676790398487</v>
      </c>
      <c r="I10" s="158">
        <v>144.62212813645255</v>
      </c>
      <c r="J10" s="158">
        <v>135.23246007207069</v>
      </c>
      <c r="K10" s="158">
        <v>134.61867709201601</v>
      </c>
      <c r="L10" s="158">
        <v>144.95122319650858</v>
      </c>
      <c r="M10" s="158">
        <v>141.45089173175657</v>
      </c>
      <c r="N10" s="158">
        <v>143.56867131906543</v>
      </c>
      <c r="O10" s="158">
        <v>136.81514809461163</v>
      </c>
      <c r="P10" s="158">
        <v>134.93175537090099</v>
      </c>
      <c r="Q10" s="158">
        <v>131.32823083643356</v>
      </c>
    </row>
    <row r="11" spans="1:17" x14ac:dyDescent="0.25">
      <c r="A11" s="92" t="s">
        <v>125</v>
      </c>
      <c r="B11" s="91">
        <v>12.163083218886559</v>
      </c>
      <c r="C11" s="91">
        <v>10.864984362647686</v>
      </c>
      <c r="D11" s="91">
        <v>8.5462335287632314</v>
      </c>
      <c r="E11" s="91">
        <v>8.5082407776350895</v>
      </c>
      <c r="F11" s="91">
        <v>8.4799262004633995</v>
      </c>
      <c r="G11" s="91">
        <v>5.5523909260997772</v>
      </c>
      <c r="H11" s="91">
        <v>5.3217099808380279</v>
      </c>
      <c r="I11" s="91">
        <v>2.6564922425085298</v>
      </c>
      <c r="J11" s="91">
        <v>2.7373808639426502</v>
      </c>
      <c r="K11" s="91">
        <v>2.4799343146315014</v>
      </c>
      <c r="L11" s="91">
        <v>2.3750963304240718</v>
      </c>
      <c r="M11" s="91">
        <v>2.2696573662710047</v>
      </c>
      <c r="N11" s="91">
        <v>4.7542918689570728</v>
      </c>
      <c r="O11" s="91">
        <v>2.2396507707530557</v>
      </c>
      <c r="P11" s="91">
        <v>2.4976945811386475</v>
      </c>
      <c r="Q11" s="91">
        <v>2.1124481227006986</v>
      </c>
    </row>
    <row r="12" spans="1:17" x14ac:dyDescent="0.25">
      <c r="A12" s="92" t="s">
        <v>26</v>
      </c>
      <c r="B12" s="91">
        <v>134.12759410545709</v>
      </c>
      <c r="C12" s="91">
        <v>134.55914185717182</v>
      </c>
      <c r="D12" s="91">
        <v>141.46363772809647</v>
      </c>
      <c r="E12" s="91">
        <v>145.83401268026969</v>
      </c>
      <c r="F12" s="91">
        <v>147.14976344333516</v>
      </c>
      <c r="G12" s="91">
        <v>144.47765085214044</v>
      </c>
      <c r="H12" s="91">
        <v>139.33505792314685</v>
      </c>
      <c r="I12" s="91">
        <v>141.96563589394401</v>
      </c>
      <c r="J12" s="91">
        <v>132.49507920812803</v>
      </c>
      <c r="K12" s="91">
        <v>132.13874277738452</v>
      </c>
      <c r="L12" s="91">
        <v>142.57612686608451</v>
      </c>
      <c r="M12" s="91">
        <v>139.18123436548558</v>
      </c>
      <c r="N12" s="91">
        <v>138.81437945010836</v>
      </c>
      <c r="O12" s="91">
        <v>134.57549732385857</v>
      </c>
      <c r="P12" s="91">
        <v>132.43406078976233</v>
      </c>
      <c r="Q12" s="91">
        <v>129.21578271373286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4540.0384252341082</v>
      </c>
      <c r="C24" s="206">
        <v>4549.6568115434229</v>
      </c>
      <c r="D24" s="206">
        <v>5172.7529450841712</v>
      </c>
      <c r="E24" s="206">
        <v>5490.5934028880065</v>
      </c>
      <c r="F24" s="206">
        <v>5205.2979047606877</v>
      </c>
      <c r="G24" s="206">
        <v>4731.5145755208023</v>
      </c>
      <c r="H24" s="206">
        <v>5726.587789495371</v>
      </c>
      <c r="I24" s="206">
        <v>6139.4653557190477</v>
      </c>
      <c r="J24" s="206">
        <v>5275.8075435349301</v>
      </c>
      <c r="K24" s="206">
        <v>5550.7323477437267</v>
      </c>
      <c r="L24" s="206">
        <v>6293.2493365928767</v>
      </c>
      <c r="M24" s="206">
        <v>5972.0877103051689</v>
      </c>
      <c r="N24" s="206">
        <v>6107.3477626893109</v>
      </c>
      <c r="O24" s="206">
        <v>5807.9771112130929</v>
      </c>
      <c r="P24" s="206">
        <v>5613.5965448740117</v>
      </c>
      <c r="Q24" s="206">
        <v>5785.4037750221223</v>
      </c>
    </row>
    <row r="25" spans="1:17" x14ac:dyDescent="0.25">
      <c r="A25" s="88" t="s">
        <v>33</v>
      </c>
      <c r="B25" s="87">
        <v>10.704881159420289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5.6566444107509186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3694.4002346897501</v>
      </c>
      <c r="C26" s="87">
        <v>4189.3201582667689</v>
      </c>
      <c r="D26" s="87">
        <v>4889.2649287554041</v>
      </c>
      <c r="E26" s="87">
        <v>5264.1239495702339</v>
      </c>
      <c r="F26" s="87">
        <v>5096.3245668475784</v>
      </c>
      <c r="G26" s="87">
        <v>4628.6590492613022</v>
      </c>
      <c r="H26" s="87">
        <v>5647.6074400767948</v>
      </c>
      <c r="I26" s="87">
        <v>6019.530422550296</v>
      </c>
      <c r="J26" s="87">
        <v>5177.8695720103724</v>
      </c>
      <c r="K26" s="87">
        <v>5036.9239877008713</v>
      </c>
      <c r="L26" s="87">
        <v>5437.7412007900311</v>
      </c>
      <c r="M26" s="87">
        <v>4954.8248620130189</v>
      </c>
      <c r="N26" s="87">
        <v>5273.5821913043474</v>
      </c>
      <c r="O26" s="87">
        <v>4809.9506086956617</v>
      </c>
      <c r="P26" s="87">
        <v>4928.2893913043499</v>
      </c>
      <c r="Q26" s="87">
        <v>4667.5015027067311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1.0523941205097887E-12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1.7430670688453445</v>
      </c>
      <c r="C28" s="87">
        <v>0.11093166740112387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0.39387432501799308</v>
      </c>
      <c r="L28" s="87">
        <v>0.60073630558831892</v>
      </c>
      <c r="M28" s="87">
        <v>0.70742982353555661</v>
      </c>
      <c r="N28" s="87">
        <v>1.1923174318210792</v>
      </c>
      <c r="O28" s="87">
        <v>0.70929612943352105</v>
      </c>
      <c r="P28" s="87">
        <v>0.44104731143398146</v>
      </c>
      <c r="Q28" s="87">
        <v>0.85186669270143678</v>
      </c>
    </row>
    <row r="29" spans="1:17" x14ac:dyDescent="0.25">
      <c r="A29" s="88" t="s">
        <v>29</v>
      </c>
      <c r="B29" s="87">
        <v>20.102276007124093</v>
      </c>
      <c r="C29" s="87">
        <v>40.278093412908561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304.58788836814819</v>
      </c>
      <c r="C30" s="87">
        <v>282.88755174080563</v>
      </c>
      <c r="D30" s="87">
        <v>283.48801632876723</v>
      </c>
      <c r="E30" s="87">
        <v>226.46945331777255</v>
      </c>
      <c r="F30" s="87">
        <v>108.97333791310918</v>
      </c>
      <c r="G30" s="87">
        <v>102.85552625950046</v>
      </c>
      <c r="H30" s="87">
        <v>78.980349418576154</v>
      </c>
      <c r="I30" s="87">
        <v>119.93493316875184</v>
      </c>
      <c r="J30" s="87">
        <v>97.937971524558137</v>
      </c>
      <c r="K30" s="87">
        <v>54.368915227124667</v>
      </c>
      <c r="L30" s="87">
        <v>81.586259473608592</v>
      </c>
      <c r="M30" s="87">
        <v>95.183675551279066</v>
      </c>
      <c r="N30" s="87">
        <v>81.586148497059582</v>
      </c>
      <c r="O30" s="87">
        <v>48.951708360536244</v>
      </c>
      <c r="P30" s="87">
        <v>155.01367848134763</v>
      </c>
      <c r="Q30" s="87">
        <v>40.793106989590378</v>
      </c>
    </row>
    <row r="31" spans="1:17" x14ac:dyDescent="0.25">
      <c r="A31" s="88" t="s">
        <v>26</v>
      </c>
      <c r="B31" s="87">
        <v>508.50007794082052</v>
      </c>
      <c r="C31" s="87">
        <v>37.060076455538393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459.04557049071258</v>
      </c>
      <c r="L31" s="87">
        <v>773.32114002364824</v>
      </c>
      <c r="M31" s="87">
        <v>921.37174291733459</v>
      </c>
      <c r="N31" s="87">
        <v>745.3304610453323</v>
      </c>
      <c r="O31" s="87">
        <v>948.3654980274614</v>
      </c>
      <c r="P31" s="87">
        <v>529.85242777687995</v>
      </c>
      <c r="Q31" s="87">
        <v>1076.2572986330997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2591.4383511128353</v>
      </c>
      <c r="C35" s="204">
        <v>2635.1902921922774</v>
      </c>
      <c r="D35" s="204">
        <v>2538.6202270114554</v>
      </c>
      <c r="E35" s="204">
        <v>2493.9843442212186</v>
      </c>
      <c r="F35" s="204">
        <v>2572.1733677410002</v>
      </c>
      <c r="G35" s="204">
        <v>2820.7448700870991</v>
      </c>
      <c r="H35" s="204">
        <v>2469.6480180529002</v>
      </c>
      <c r="I35" s="204">
        <v>2281.6383560801969</v>
      </c>
      <c r="J35" s="204">
        <v>2481.4444294475761</v>
      </c>
      <c r="K35" s="204">
        <v>2257.2277908634969</v>
      </c>
      <c r="L35" s="204">
        <v>2405.8141039992415</v>
      </c>
      <c r="M35" s="204">
        <v>2324.6068924649812</v>
      </c>
      <c r="N35" s="204">
        <v>2378.9890497993906</v>
      </c>
      <c r="O35" s="204">
        <v>2324.3764246649025</v>
      </c>
      <c r="P35" s="204">
        <v>2332.3759413930834</v>
      </c>
      <c r="Q35" s="204">
        <v>2144.5369953905933</v>
      </c>
    </row>
    <row r="36" spans="1:17" x14ac:dyDescent="0.25">
      <c r="A36" s="152" t="s">
        <v>190</v>
      </c>
      <c r="B36" s="151">
        <v>2591.4383511128353</v>
      </c>
      <c r="C36" s="151">
        <v>2635.1902921922774</v>
      </c>
      <c r="D36" s="151">
        <v>2538.6202270114554</v>
      </c>
      <c r="E36" s="151">
        <v>2493.9843442212186</v>
      </c>
      <c r="F36" s="151">
        <v>2572.1733677410002</v>
      </c>
      <c r="G36" s="151">
        <v>2820.7448700870991</v>
      </c>
      <c r="H36" s="151">
        <v>2469.6480180529002</v>
      </c>
      <c r="I36" s="151">
        <v>2281.6383560801969</v>
      </c>
      <c r="J36" s="151">
        <v>2481.4444294475761</v>
      </c>
      <c r="K36" s="151">
        <v>2257.2277908634969</v>
      </c>
      <c r="L36" s="151">
        <v>2405.8141039992415</v>
      </c>
      <c r="M36" s="151">
        <v>2324.6068924649812</v>
      </c>
      <c r="N36" s="151">
        <v>2378.9890497993906</v>
      </c>
      <c r="O36" s="151">
        <v>2324.3764246649025</v>
      </c>
      <c r="P36" s="151">
        <v>2332.3759413930834</v>
      </c>
      <c r="Q36" s="151">
        <v>2144.5369953905933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2.0931060529163203</v>
      </c>
      <c r="H38" s="208">
        <v>0</v>
      </c>
      <c r="I38" s="208">
        <v>5.7867901607880547</v>
      </c>
      <c r="J38" s="208">
        <v>0</v>
      </c>
      <c r="K38" s="208">
        <v>0</v>
      </c>
      <c r="L38" s="208">
        <v>0</v>
      </c>
      <c r="M38" s="208">
        <v>2.5357596248296663</v>
      </c>
      <c r="N38" s="208">
        <v>2.5949946190892788</v>
      </c>
      <c r="O38" s="208">
        <v>9.8772610267192018</v>
      </c>
      <c r="P38" s="208">
        <v>14.675365567339343</v>
      </c>
      <c r="Q38" s="208">
        <v>80.084079593263198</v>
      </c>
    </row>
    <row r="39" spans="1:17" x14ac:dyDescent="0.25">
      <c r="A39" s="154" t="s">
        <v>125</v>
      </c>
      <c r="B39" s="208">
        <v>7.9533760498452685E-16</v>
      </c>
      <c r="C39" s="208">
        <v>4.5593489174027962E-16</v>
      </c>
      <c r="D39" s="208">
        <v>0</v>
      </c>
      <c r="E39" s="208">
        <v>0</v>
      </c>
      <c r="F39" s="208">
        <v>8.6523720049218034E-18</v>
      </c>
      <c r="G39" s="208">
        <v>0</v>
      </c>
      <c r="H39" s="208">
        <v>1.0714869251815845E-16</v>
      </c>
      <c r="I39" s="208">
        <v>3.7156723644366971E-17</v>
      </c>
      <c r="J39" s="208">
        <v>2.993430217732618E-17</v>
      </c>
      <c r="K39" s="208">
        <v>0</v>
      </c>
      <c r="L39" s="208">
        <v>0</v>
      </c>
      <c r="M39" s="208">
        <v>0</v>
      </c>
      <c r="N39" s="208">
        <v>0</v>
      </c>
      <c r="O39" s="208">
        <v>1.4880663028135396E-16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2591.4383511128353</v>
      </c>
      <c r="C41" s="208">
        <v>2635.1902921922774</v>
      </c>
      <c r="D41" s="208">
        <v>2538.6202270114554</v>
      </c>
      <c r="E41" s="208">
        <v>2493.9843442212186</v>
      </c>
      <c r="F41" s="208">
        <v>2572.1733677410002</v>
      </c>
      <c r="G41" s="208">
        <v>2818.6517640341826</v>
      </c>
      <c r="H41" s="208">
        <v>2469.6480180529002</v>
      </c>
      <c r="I41" s="208">
        <v>2275.851565919409</v>
      </c>
      <c r="J41" s="208">
        <v>2481.4444294475761</v>
      </c>
      <c r="K41" s="208">
        <v>2257.2277908634969</v>
      </c>
      <c r="L41" s="208">
        <v>2405.8141039992415</v>
      </c>
      <c r="M41" s="208">
        <v>2322.0711328401517</v>
      </c>
      <c r="N41" s="208">
        <v>2376.3940551803012</v>
      </c>
      <c r="O41" s="208">
        <v>2314.4991636381833</v>
      </c>
      <c r="P41" s="208">
        <v>2317.7005758257442</v>
      </c>
      <c r="Q41" s="208">
        <v>2064.4529157973302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576.8137892096579</v>
      </c>
      <c r="C43" s="155">
        <v>581.31539201831117</v>
      </c>
      <c r="D43" s="155">
        <v>631.78121794679498</v>
      </c>
      <c r="E43" s="155">
        <v>655.08601775098498</v>
      </c>
      <c r="F43" s="155">
        <v>630.35095477770574</v>
      </c>
      <c r="G43" s="155">
        <v>575.16348377228474</v>
      </c>
      <c r="H43" s="155">
        <v>668.6315160620378</v>
      </c>
      <c r="I43" s="155">
        <v>693.51457708008149</v>
      </c>
      <c r="J43" s="155">
        <v>625.78554932419866</v>
      </c>
      <c r="K43" s="155">
        <v>627.12763245577776</v>
      </c>
      <c r="L43" s="155">
        <v>697.87274190696814</v>
      </c>
      <c r="M43" s="155">
        <v>665.79712066941465</v>
      </c>
      <c r="N43" s="155">
        <v>681.025025469963</v>
      </c>
      <c r="O43" s="155">
        <v>652.8859979662858</v>
      </c>
      <c r="P43" s="155">
        <v>638.34062401385438</v>
      </c>
      <c r="Q43" s="155">
        <v>635.04062987650423</v>
      </c>
    </row>
    <row r="44" spans="1:17" x14ac:dyDescent="0.25">
      <c r="A44" s="152" t="s">
        <v>193</v>
      </c>
      <c r="B44" s="151">
        <v>222.12328723824314</v>
      </c>
      <c r="C44" s="151">
        <v>225.87345361648104</v>
      </c>
      <c r="D44" s="151">
        <v>238.2612023802773</v>
      </c>
      <c r="E44" s="151">
        <v>245.43036541713499</v>
      </c>
      <c r="F44" s="151">
        <v>235.81679922060556</v>
      </c>
      <c r="G44" s="151">
        <v>181.3545596296764</v>
      </c>
      <c r="H44" s="151">
        <v>231.45135120972103</v>
      </c>
      <c r="I44" s="151">
        <v>234.89257541900849</v>
      </c>
      <c r="J44" s="151">
        <v>214.62282785005686</v>
      </c>
      <c r="K44" s="151">
        <v>193.47666778829981</v>
      </c>
      <c r="L44" s="151">
        <v>206.21263748564937</v>
      </c>
      <c r="M44" s="151">
        <v>199.22776830182431</v>
      </c>
      <c r="N44" s="151">
        <v>203.8884815098609</v>
      </c>
      <c r="O44" s="151">
        <v>199.13778615276308</v>
      </c>
      <c r="P44" s="151">
        <v>199.77839394557265</v>
      </c>
      <c r="Q44" s="151">
        <v>183.05595995290076</v>
      </c>
    </row>
    <row r="45" spans="1:17" x14ac:dyDescent="0.25">
      <c r="A45" s="152" t="s">
        <v>187</v>
      </c>
      <c r="B45" s="151">
        <v>354.69050197141479</v>
      </c>
      <c r="C45" s="151">
        <v>355.4419384018301</v>
      </c>
      <c r="D45" s="151">
        <v>393.52001556651766</v>
      </c>
      <c r="E45" s="151">
        <v>409.65565233385001</v>
      </c>
      <c r="F45" s="151">
        <v>394.53415555710018</v>
      </c>
      <c r="G45" s="151">
        <v>393.8089241426083</v>
      </c>
      <c r="H45" s="151">
        <v>437.18016485231681</v>
      </c>
      <c r="I45" s="151">
        <v>458.622001661073</v>
      </c>
      <c r="J45" s="151">
        <v>411.16272147414179</v>
      </c>
      <c r="K45" s="151">
        <v>433.65096466747798</v>
      </c>
      <c r="L45" s="151">
        <v>491.66010442131881</v>
      </c>
      <c r="M45" s="151">
        <v>466.56935236759028</v>
      </c>
      <c r="N45" s="151">
        <v>477.13654396010207</v>
      </c>
      <c r="O45" s="151">
        <v>453.74821181352274</v>
      </c>
      <c r="P45" s="151">
        <v>438.56223006828174</v>
      </c>
      <c r="Q45" s="151">
        <v>451.98466992360341</v>
      </c>
    </row>
    <row r="46" spans="1:17" x14ac:dyDescent="0.25">
      <c r="A46" s="150" t="s">
        <v>33</v>
      </c>
      <c r="B46" s="87">
        <v>0.83631884057971084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0.44192534458991484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288.6250183351367</v>
      </c>
      <c r="C47" s="87">
        <v>327.29063736459153</v>
      </c>
      <c r="D47" s="87">
        <v>371.95350933995701</v>
      </c>
      <c r="E47" s="87">
        <v>392.75866418976636</v>
      </c>
      <c r="F47" s="87">
        <v>386.27455070096585</v>
      </c>
      <c r="G47" s="87">
        <v>385.24815073868888</v>
      </c>
      <c r="H47" s="87">
        <v>431.15063322752542</v>
      </c>
      <c r="I47" s="87">
        <v>449.66278519319246</v>
      </c>
      <c r="J47" s="87">
        <v>403.53006190962827</v>
      </c>
      <c r="K47" s="87">
        <v>393.50968653912992</v>
      </c>
      <c r="L47" s="87">
        <v>424.82353131172152</v>
      </c>
      <c r="M47" s="87">
        <v>387.09569234476618</v>
      </c>
      <c r="N47" s="87">
        <v>411.99860869565174</v>
      </c>
      <c r="O47" s="87">
        <v>375.7773913043485</v>
      </c>
      <c r="P47" s="87">
        <v>385.02260869565191</v>
      </c>
      <c r="Q47" s="87">
        <v>364.64855489896343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8.2218290664827239E-14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0.13617711475354263</v>
      </c>
      <c r="C49" s="87">
        <v>8.6665365157127944E-3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3.0771431642030597E-2</v>
      </c>
      <c r="L49" s="87">
        <v>4.6932523874087376E-2</v>
      </c>
      <c r="M49" s="87">
        <v>5.5267954963715296E-2</v>
      </c>
      <c r="N49" s="87">
        <v>9.3149799361021884E-2</v>
      </c>
      <c r="O49" s="87">
        <v>5.5413760111993747E-2</v>
      </c>
      <c r="P49" s="87">
        <v>3.4456821205779829E-2</v>
      </c>
      <c r="Q49" s="87">
        <v>6.6552085367299729E-2</v>
      </c>
    </row>
    <row r="50" spans="1:17" x14ac:dyDescent="0.25">
      <c r="A50" s="150" t="s">
        <v>29</v>
      </c>
      <c r="B50" s="87">
        <v>1.5704903130565695</v>
      </c>
      <c r="C50" s="87">
        <v>3.1467260478834751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23.795928778761617</v>
      </c>
      <c r="C51" s="87">
        <v>22.100589979750445</v>
      </c>
      <c r="D51" s="87">
        <v>21.56650622656063</v>
      </c>
      <c r="E51" s="87">
        <v>16.896988144083664</v>
      </c>
      <c r="F51" s="87">
        <v>8.2596048561343132</v>
      </c>
      <c r="G51" s="87">
        <v>8.5607734039194483</v>
      </c>
      <c r="H51" s="87">
        <v>6.0295316247914128</v>
      </c>
      <c r="I51" s="87">
        <v>8.9592164678805233</v>
      </c>
      <c r="J51" s="87">
        <v>7.6326595645135011</v>
      </c>
      <c r="K51" s="87">
        <v>4.2475715021191078</v>
      </c>
      <c r="L51" s="87">
        <v>6.3739265213756742</v>
      </c>
      <c r="M51" s="87">
        <v>7.4362246524436664</v>
      </c>
      <c r="N51" s="87">
        <v>6.3739178513327781</v>
      </c>
      <c r="O51" s="87">
        <v>3.8243522156668863</v>
      </c>
      <c r="P51" s="87">
        <v>12.110443631355306</v>
      </c>
      <c r="Q51" s="87">
        <v>3.1869614835617526</v>
      </c>
    </row>
    <row r="52" spans="1:17" x14ac:dyDescent="0.25">
      <c r="A52" s="150" t="s">
        <v>26</v>
      </c>
      <c r="B52" s="87">
        <v>39.72656858912665</v>
      </c>
      <c r="C52" s="87">
        <v>2.8953184730889374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35.862935194586896</v>
      </c>
      <c r="L52" s="87">
        <v>60.415714064347505</v>
      </c>
      <c r="M52" s="87">
        <v>71.982167415416654</v>
      </c>
      <c r="N52" s="87">
        <v>58.228942269166645</v>
      </c>
      <c r="O52" s="87">
        <v>74.091054533395365</v>
      </c>
      <c r="P52" s="87">
        <v>41.394720920068771</v>
      </c>
      <c r="Q52" s="87">
        <v>84.082601455710986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5148.5724899999996</v>
      </c>
      <c r="C58" s="176">
        <v>4483.5301099999997</v>
      </c>
      <c r="D58" s="176">
        <v>4339.4717799999999</v>
      </c>
      <c r="E58" s="176">
        <v>4296.0473899999997</v>
      </c>
      <c r="F58" s="176">
        <v>4602.1695200000004</v>
      </c>
      <c r="G58" s="176">
        <v>4648.2766300000003</v>
      </c>
      <c r="H58" s="176">
        <v>4602.8967599999996</v>
      </c>
      <c r="I58" s="176">
        <v>4521.5056199999999</v>
      </c>
      <c r="J58" s="176">
        <v>4342.8270400000001</v>
      </c>
      <c r="K58" s="176">
        <v>4284.0214299999998</v>
      </c>
      <c r="L58" s="176">
        <v>4708.0398500000001</v>
      </c>
      <c r="M58" s="176">
        <v>4678.5912600000001</v>
      </c>
      <c r="N58" s="176">
        <v>4346.1708099999996</v>
      </c>
      <c r="O58" s="176">
        <v>4521.9459500000003</v>
      </c>
      <c r="P58" s="176">
        <v>4321.64408</v>
      </c>
      <c r="Q58" s="176">
        <v>4657.1821399999999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957.84362103172816</v>
      </c>
      <c r="C60" s="96">
        <v>1046.106284945801</v>
      </c>
      <c r="D60" s="96">
        <v>975.69728119694184</v>
      </c>
      <c r="E60" s="96">
        <v>1037.7826652070546</v>
      </c>
      <c r="F60" s="96">
        <v>1126.9485912415287</v>
      </c>
      <c r="G60" s="96">
        <v>1120.5079468137583</v>
      </c>
      <c r="H60" s="96">
        <v>1201.9451938831135</v>
      </c>
      <c r="I60" s="96">
        <v>1214.5375231720416</v>
      </c>
      <c r="J60" s="96">
        <v>953.53401893466264</v>
      </c>
      <c r="K60" s="96">
        <v>405.36677869447283</v>
      </c>
      <c r="L60" s="96">
        <v>373.00182307022095</v>
      </c>
      <c r="M60" s="96">
        <v>360.02123254358986</v>
      </c>
      <c r="N60" s="96">
        <v>281.33848277278884</v>
      </c>
      <c r="O60" s="96">
        <v>461.8415772667052</v>
      </c>
      <c r="P60" s="96">
        <v>492.22402048731192</v>
      </c>
      <c r="Q60" s="96">
        <v>380.71377482876744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15.191970721315847</v>
      </c>
      <c r="C65" s="158">
        <v>16.251508060323925</v>
      </c>
      <c r="D65" s="158">
        <v>16.787270298961289</v>
      </c>
      <c r="E65" s="158">
        <v>17.683741145486749</v>
      </c>
      <c r="F65" s="158">
        <v>19.366125851840685</v>
      </c>
      <c r="G65" s="158">
        <v>19.005788183488729</v>
      </c>
      <c r="H65" s="158">
        <v>18.919092341075373</v>
      </c>
      <c r="I65" s="158">
        <v>18.95538923861325</v>
      </c>
      <c r="J65" s="158">
        <v>16.358684809306748</v>
      </c>
      <c r="K65" s="158">
        <v>6.6835551016202617</v>
      </c>
      <c r="L65" s="158">
        <v>6.2018965342649386</v>
      </c>
      <c r="M65" s="158">
        <v>6.0364048912716974</v>
      </c>
      <c r="N65" s="158">
        <v>4.6948324688035745</v>
      </c>
      <c r="O65" s="158">
        <v>7.5281701683420961</v>
      </c>
      <c r="P65" s="158">
        <v>7.908005597776695</v>
      </c>
      <c r="Q65" s="158">
        <v>6.4202059828147888</v>
      </c>
    </row>
    <row r="66" spans="1:17" x14ac:dyDescent="0.25">
      <c r="A66" s="92" t="s">
        <v>125</v>
      </c>
      <c r="B66" s="91">
        <v>1.263109909133656</v>
      </c>
      <c r="C66" s="91">
        <v>1.2141890450691777</v>
      </c>
      <c r="D66" s="91">
        <v>0.9563899434306965</v>
      </c>
      <c r="E66" s="91">
        <v>0.97483044431646526</v>
      </c>
      <c r="F66" s="91">
        <v>1.0552184380009093</v>
      </c>
      <c r="G66" s="91">
        <v>0.70337623453679876</v>
      </c>
      <c r="H66" s="91">
        <v>0.69600561383152282</v>
      </c>
      <c r="I66" s="91">
        <v>0.3481821565963642</v>
      </c>
      <c r="J66" s="91">
        <v>0.33113315199916221</v>
      </c>
      <c r="K66" s="91">
        <v>0.1231239081996709</v>
      </c>
      <c r="L66" s="91">
        <v>0.10162109277431215</v>
      </c>
      <c r="M66" s="91">
        <v>9.6857436948863493E-2</v>
      </c>
      <c r="N66" s="91">
        <v>0.15546987812503629</v>
      </c>
      <c r="O66" s="91">
        <v>0.12323541913815007</v>
      </c>
      <c r="P66" s="91">
        <v>0.1463835008659537</v>
      </c>
      <c r="Q66" s="91">
        <v>0.1032706523903494</v>
      </c>
    </row>
    <row r="67" spans="1:17" x14ac:dyDescent="0.25">
      <c r="A67" s="92" t="s">
        <v>26</v>
      </c>
      <c r="B67" s="91">
        <v>13.928860812182192</v>
      </c>
      <c r="C67" s="91">
        <v>15.037319015254747</v>
      </c>
      <c r="D67" s="91">
        <v>15.830880355530592</v>
      </c>
      <c r="E67" s="91">
        <v>16.708910701170286</v>
      </c>
      <c r="F67" s="91">
        <v>18.310907413839775</v>
      </c>
      <c r="G67" s="91">
        <v>18.302411948951931</v>
      </c>
      <c r="H67" s="91">
        <v>18.223086727243849</v>
      </c>
      <c r="I67" s="91">
        <v>18.607207082016885</v>
      </c>
      <c r="J67" s="91">
        <v>16.027551657307587</v>
      </c>
      <c r="K67" s="91">
        <v>6.560431193420591</v>
      </c>
      <c r="L67" s="91">
        <v>6.1002754414906262</v>
      </c>
      <c r="M67" s="91">
        <v>5.9395474543228337</v>
      </c>
      <c r="N67" s="91">
        <v>4.5393625906785386</v>
      </c>
      <c r="O67" s="91">
        <v>7.4049347492039459</v>
      </c>
      <c r="P67" s="91">
        <v>7.7616220969107417</v>
      </c>
      <c r="Q67" s="91">
        <v>6.3169353304244398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61.306432288052235</v>
      </c>
      <c r="C70" s="204">
        <v>66.178246451628482</v>
      </c>
      <c r="D70" s="204">
        <v>0</v>
      </c>
      <c r="E70" s="204">
        <v>4.7681305182180322</v>
      </c>
      <c r="F70" s="204">
        <v>0</v>
      </c>
      <c r="G70" s="204">
        <v>0</v>
      </c>
      <c r="H70" s="204">
        <v>51.171487230098485</v>
      </c>
      <c r="I70" s="204">
        <v>47.756928412600907</v>
      </c>
      <c r="J70" s="204">
        <v>1.8839040099159003</v>
      </c>
      <c r="K70" s="204">
        <v>28.857118922350438</v>
      </c>
      <c r="L70" s="204">
        <v>26.832510361234167</v>
      </c>
      <c r="M70" s="204">
        <v>26.125475582657298</v>
      </c>
      <c r="N70" s="204">
        <v>19.970715704064435</v>
      </c>
      <c r="O70" s="204">
        <v>32.570917308395238</v>
      </c>
      <c r="P70" s="204">
        <v>34.14050693754541</v>
      </c>
      <c r="Q70" s="204">
        <v>27.785588218834413</v>
      </c>
    </row>
    <row r="71" spans="1:17" x14ac:dyDescent="0.25">
      <c r="A71" s="152" t="s">
        <v>192</v>
      </c>
      <c r="B71" s="151">
        <v>61.306432288052235</v>
      </c>
      <c r="C71" s="151">
        <v>66.178246451628482</v>
      </c>
      <c r="D71" s="151">
        <v>0</v>
      </c>
      <c r="E71" s="151">
        <v>4.7681305182180322</v>
      </c>
      <c r="F71" s="151">
        <v>0</v>
      </c>
      <c r="G71" s="151">
        <v>0</v>
      </c>
      <c r="H71" s="151">
        <v>51.171487230098485</v>
      </c>
      <c r="I71" s="151">
        <v>47.756928412600907</v>
      </c>
      <c r="J71" s="151">
        <v>1.8839040099159003</v>
      </c>
      <c r="K71" s="151">
        <v>28.857118922350438</v>
      </c>
      <c r="L71" s="151">
        <v>26.832510361234167</v>
      </c>
      <c r="M71" s="151">
        <v>26.125475582657298</v>
      </c>
      <c r="N71" s="151">
        <v>19.970715704064435</v>
      </c>
      <c r="O71" s="151">
        <v>32.570917308395238</v>
      </c>
      <c r="P71" s="151">
        <v>34.14050693754541</v>
      </c>
      <c r="Q71" s="151">
        <v>27.785588218834413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2.9817718165115984E-14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0.20943196253557991</v>
      </c>
      <c r="C75" s="87">
        <v>0.19749970730632702</v>
      </c>
      <c r="D75" s="87">
        <v>0</v>
      </c>
      <c r="E75" s="87">
        <v>7.070600355859288E-3</v>
      </c>
      <c r="F75" s="87">
        <v>0</v>
      </c>
      <c r="G75" s="87">
        <v>0</v>
      </c>
      <c r="H75" s="87">
        <v>7.0781709472816909E-2</v>
      </c>
      <c r="I75" s="87">
        <v>3.5521698765612793E-2</v>
      </c>
      <c r="J75" s="87">
        <v>1.4869503222549449E-3</v>
      </c>
      <c r="K75" s="87">
        <v>2.4739012650651659E-2</v>
      </c>
      <c r="L75" s="87">
        <v>2.0828023650814539E-2</v>
      </c>
      <c r="M75" s="87">
        <v>2.0043767528426397E-2</v>
      </c>
      <c r="N75" s="87">
        <v>3.1896458013608658E-2</v>
      </c>
      <c r="O75" s="87">
        <v>2.4342049458248364E-2</v>
      </c>
      <c r="P75" s="87">
        <v>2.8394803072562681E-2</v>
      </c>
      <c r="Q75" s="87">
        <v>2.1975132978822021E-2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1.7566791573903655</v>
      </c>
      <c r="F76" s="87">
        <v>0</v>
      </c>
      <c r="G76" s="87">
        <v>0</v>
      </c>
      <c r="H76" s="87">
        <v>3.3350989085609477</v>
      </c>
      <c r="I76" s="87">
        <v>1.7562399217156643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61.097000325516653</v>
      </c>
      <c r="C78" s="87">
        <v>65.980746744322161</v>
      </c>
      <c r="D78" s="87">
        <v>0</v>
      </c>
      <c r="E78" s="87">
        <v>3.0043807604718071</v>
      </c>
      <c r="F78" s="87">
        <v>0</v>
      </c>
      <c r="G78" s="87">
        <v>0</v>
      </c>
      <c r="H78" s="87">
        <v>47.765606612064722</v>
      </c>
      <c r="I78" s="87">
        <v>45.965166792119632</v>
      </c>
      <c r="J78" s="87">
        <v>1.8824170595936454</v>
      </c>
      <c r="K78" s="87">
        <v>28.832379909699785</v>
      </c>
      <c r="L78" s="87">
        <v>26.811682337583353</v>
      </c>
      <c r="M78" s="87">
        <v>26.105431815128842</v>
      </c>
      <c r="N78" s="87">
        <v>19.938819246050826</v>
      </c>
      <c r="O78" s="87">
        <v>32.54657525893699</v>
      </c>
      <c r="P78" s="87">
        <v>34.112112134472845</v>
      </c>
      <c r="Q78" s="87">
        <v>27.763613085855592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746.8624666556176</v>
      </c>
      <c r="C83" s="204">
        <v>817.2811369763217</v>
      </c>
      <c r="D83" s="204">
        <v>863.30181225900344</v>
      </c>
      <c r="E83" s="204">
        <v>910.47218962984664</v>
      </c>
      <c r="F83" s="204">
        <v>997.15086789196255</v>
      </c>
      <c r="G83" s="204">
        <v>991.68501436372014</v>
      </c>
      <c r="H83" s="204">
        <v>980.09988602612066</v>
      </c>
      <c r="I83" s="204">
        <v>997.10228352957665</v>
      </c>
      <c r="J83" s="204">
        <v>840.60588772250719</v>
      </c>
      <c r="K83" s="204">
        <v>311.01396651368736</v>
      </c>
      <c r="L83" s="204">
        <v>285.67154764438283</v>
      </c>
      <c r="M83" s="204">
        <v>275.31158249248995</v>
      </c>
      <c r="N83" s="204">
        <v>215.90124676632914</v>
      </c>
      <c r="O83" s="204">
        <v>354.94739514358616</v>
      </c>
      <c r="P83" s="204">
        <v>379.36183706768986</v>
      </c>
      <c r="Q83" s="204">
        <v>290.95558616273439</v>
      </c>
    </row>
    <row r="84" spans="1:17" x14ac:dyDescent="0.25">
      <c r="A84" s="152" t="s">
        <v>190</v>
      </c>
      <c r="B84" s="151">
        <v>746.8624666556176</v>
      </c>
      <c r="C84" s="151">
        <v>817.2811369763217</v>
      </c>
      <c r="D84" s="151">
        <v>863.30181225900344</v>
      </c>
      <c r="E84" s="151">
        <v>910.47218962984664</v>
      </c>
      <c r="F84" s="151">
        <v>997.15086789196255</v>
      </c>
      <c r="G84" s="151">
        <v>991.68501436372014</v>
      </c>
      <c r="H84" s="151">
        <v>980.09988602612066</v>
      </c>
      <c r="I84" s="151">
        <v>997.10228352957665</v>
      </c>
      <c r="J84" s="151">
        <v>840.60588772250719</v>
      </c>
      <c r="K84" s="151">
        <v>311.01396651368736</v>
      </c>
      <c r="L84" s="151">
        <v>285.67154764438283</v>
      </c>
      <c r="M84" s="151">
        <v>275.31158249248995</v>
      </c>
      <c r="N84" s="151">
        <v>215.90124676632914</v>
      </c>
      <c r="O84" s="151">
        <v>354.94739514358616</v>
      </c>
      <c r="P84" s="151">
        <v>379.36183706768986</v>
      </c>
      <c r="Q84" s="151">
        <v>290.95558616273439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0.73587013421990799</v>
      </c>
      <c r="H86" s="208">
        <v>0</v>
      </c>
      <c r="I86" s="208">
        <v>2.5288940590659692</v>
      </c>
      <c r="J86" s="208">
        <v>0</v>
      </c>
      <c r="K86" s="208">
        <v>0</v>
      </c>
      <c r="L86" s="208">
        <v>0</v>
      </c>
      <c r="M86" s="208">
        <v>0.30031916251961938</v>
      </c>
      <c r="N86" s="208">
        <v>0.23550447769422694</v>
      </c>
      <c r="O86" s="208">
        <v>1.5083219892374697</v>
      </c>
      <c r="P86" s="208">
        <v>2.3869538106882322</v>
      </c>
      <c r="Q86" s="208">
        <v>10.865240548632771</v>
      </c>
    </row>
    <row r="87" spans="1:17" x14ac:dyDescent="0.25">
      <c r="A87" s="154" t="s">
        <v>125</v>
      </c>
      <c r="B87" s="208">
        <v>2.2921934655618243E-16</v>
      </c>
      <c r="C87" s="208">
        <v>1.4140420439947613E-16</v>
      </c>
      <c r="D87" s="208">
        <v>0</v>
      </c>
      <c r="E87" s="208">
        <v>0</v>
      </c>
      <c r="F87" s="208">
        <v>3.3542530072959871E-18</v>
      </c>
      <c r="G87" s="208">
        <v>0</v>
      </c>
      <c r="H87" s="208">
        <v>4.2522829389951343E-17</v>
      </c>
      <c r="I87" s="208">
        <v>1.6237916887900303E-17</v>
      </c>
      <c r="J87" s="208">
        <v>1.0140444958796388E-17</v>
      </c>
      <c r="K87" s="208">
        <v>0</v>
      </c>
      <c r="L87" s="208">
        <v>0</v>
      </c>
      <c r="M87" s="208">
        <v>0</v>
      </c>
      <c r="N87" s="208">
        <v>0</v>
      </c>
      <c r="O87" s="208">
        <v>2.2723740112824431E-17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746.8624666556176</v>
      </c>
      <c r="C89" s="208">
        <v>817.2811369763217</v>
      </c>
      <c r="D89" s="208">
        <v>863.30181225900344</v>
      </c>
      <c r="E89" s="208">
        <v>910.47218962984664</v>
      </c>
      <c r="F89" s="208">
        <v>997.15086789196255</v>
      </c>
      <c r="G89" s="208">
        <v>990.94914422950023</v>
      </c>
      <c r="H89" s="208">
        <v>980.09988602612066</v>
      </c>
      <c r="I89" s="208">
        <v>994.57338947051073</v>
      </c>
      <c r="J89" s="208">
        <v>840.60588772250719</v>
      </c>
      <c r="K89" s="208">
        <v>311.01396651368736</v>
      </c>
      <c r="L89" s="208">
        <v>285.67154764438283</v>
      </c>
      <c r="M89" s="208">
        <v>275.01126332997035</v>
      </c>
      <c r="N89" s="208">
        <v>215.6657422886349</v>
      </c>
      <c r="O89" s="208">
        <v>353.4390731543487</v>
      </c>
      <c r="P89" s="208">
        <v>376.97488325700164</v>
      </c>
      <c r="Q89" s="208">
        <v>280.09034561410164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134.48275136674243</v>
      </c>
      <c r="C91" s="155">
        <v>146.39539345752695</v>
      </c>
      <c r="D91" s="155">
        <v>95.608198638977072</v>
      </c>
      <c r="E91" s="155">
        <v>104.85860391350325</v>
      </c>
      <c r="F91" s="155">
        <v>110.43159749772535</v>
      </c>
      <c r="G91" s="155">
        <v>109.81714426654952</v>
      </c>
      <c r="H91" s="155">
        <v>151.75472828581928</v>
      </c>
      <c r="I91" s="155">
        <v>150.7229219912509</v>
      </c>
      <c r="J91" s="155">
        <v>94.685542392932788</v>
      </c>
      <c r="K91" s="155">
        <v>58.812138156814711</v>
      </c>
      <c r="L91" s="155">
        <v>54.295868530338979</v>
      </c>
      <c r="M91" s="155">
        <v>52.547769577170897</v>
      </c>
      <c r="N91" s="155">
        <v>40.771687833591699</v>
      </c>
      <c r="O91" s="155">
        <v>66.795094646381685</v>
      </c>
      <c r="P91" s="155">
        <v>70.813670884299967</v>
      </c>
      <c r="Q91" s="155">
        <v>55.552394464383795</v>
      </c>
    </row>
    <row r="92" spans="1:17" x14ac:dyDescent="0.25">
      <c r="A92" s="152" t="s">
        <v>193</v>
      </c>
      <c r="B92" s="151">
        <v>82.712875212387203</v>
      </c>
      <c r="C92" s="151">
        <v>90.511540898374022</v>
      </c>
      <c r="D92" s="151">
        <v>95.608198638977072</v>
      </c>
      <c r="E92" s="151">
        <v>100.83218258700802</v>
      </c>
      <c r="F92" s="151">
        <v>110.43159749772535</v>
      </c>
      <c r="G92" s="151">
        <v>109.81714426654952</v>
      </c>
      <c r="H92" s="151">
        <v>108.54325018040278</v>
      </c>
      <c r="I92" s="151">
        <v>110.39484910949903</v>
      </c>
      <c r="J92" s="151">
        <v>93.094690117892696</v>
      </c>
      <c r="K92" s="151">
        <v>34.443904400163241</v>
      </c>
      <c r="L92" s="151">
        <v>31.637304225296795</v>
      </c>
      <c r="M92" s="151">
        <v>30.486256862926954</v>
      </c>
      <c r="N92" s="151">
        <v>23.907527905715071</v>
      </c>
      <c r="O92" s="151">
        <v>39.290764474847933</v>
      </c>
      <c r="P92" s="151">
        <v>41.98390947037273</v>
      </c>
      <c r="Q92" s="151">
        <v>32.089008857368071</v>
      </c>
    </row>
    <row r="93" spans="1:17" x14ac:dyDescent="0.25">
      <c r="A93" s="152" t="s">
        <v>187</v>
      </c>
      <c r="B93" s="151">
        <v>51.769876154355231</v>
      </c>
      <c r="C93" s="151">
        <v>55.883852559152935</v>
      </c>
      <c r="D93" s="151">
        <v>0</v>
      </c>
      <c r="E93" s="151">
        <v>4.0264213264952264</v>
      </c>
      <c r="F93" s="151">
        <v>0</v>
      </c>
      <c r="G93" s="151">
        <v>0</v>
      </c>
      <c r="H93" s="151">
        <v>43.211478105416489</v>
      </c>
      <c r="I93" s="151">
        <v>40.328072881751872</v>
      </c>
      <c r="J93" s="151">
        <v>1.5908522750400944</v>
      </c>
      <c r="K93" s="151">
        <v>24.368233756651474</v>
      </c>
      <c r="L93" s="151">
        <v>22.658564305042184</v>
      </c>
      <c r="M93" s="151">
        <v>22.061512714243943</v>
      </c>
      <c r="N93" s="151">
        <v>16.864159927876631</v>
      </c>
      <c r="O93" s="151">
        <v>27.504330171533752</v>
      </c>
      <c r="P93" s="151">
        <v>28.829761413927233</v>
      </c>
      <c r="Q93" s="151">
        <v>23.463385607015727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2.517940645054239E-14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0.17685365725226745</v>
      </c>
      <c r="C97" s="87">
        <v>0.16677753061423159</v>
      </c>
      <c r="D97" s="87">
        <v>0</v>
      </c>
      <c r="E97" s="87">
        <v>5.9707291893922876E-3</v>
      </c>
      <c r="F97" s="87">
        <v>0</v>
      </c>
      <c r="G97" s="87">
        <v>0</v>
      </c>
      <c r="H97" s="87">
        <v>5.9771221332600939E-2</v>
      </c>
      <c r="I97" s="87">
        <v>2.9996101179850805E-2</v>
      </c>
      <c r="J97" s="87">
        <v>1.2556469387930648E-3</v>
      </c>
      <c r="K97" s="87">
        <v>2.089072179388362E-2</v>
      </c>
      <c r="L97" s="87">
        <v>1.7588108860687835E-2</v>
      </c>
      <c r="M97" s="87">
        <v>1.6925848135115627E-2</v>
      </c>
      <c r="N97" s="87">
        <v>2.693478676704731E-2</v>
      </c>
      <c r="O97" s="87">
        <v>2.0555508431409727E-2</v>
      </c>
      <c r="P97" s="87">
        <v>2.3977833705719591E-2</v>
      </c>
      <c r="Q97" s="87">
        <v>1.8556778959894146E-2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1.483417955129642</v>
      </c>
      <c r="F98" s="87">
        <v>0</v>
      </c>
      <c r="G98" s="87">
        <v>0</v>
      </c>
      <c r="H98" s="87">
        <v>2.816305745007023</v>
      </c>
      <c r="I98" s="87">
        <v>1.4830470450043391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51.593022497102965</v>
      </c>
      <c r="C100" s="87">
        <v>55.717075028538702</v>
      </c>
      <c r="D100" s="87">
        <v>0</v>
      </c>
      <c r="E100" s="87">
        <v>2.5370326421761917</v>
      </c>
      <c r="F100" s="87">
        <v>0</v>
      </c>
      <c r="G100" s="87">
        <v>0</v>
      </c>
      <c r="H100" s="87">
        <v>40.335401139076865</v>
      </c>
      <c r="I100" s="87">
        <v>38.815029735567684</v>
      </c>
      <c r="J100" s="87">
        <v>1.5895966281013014</v>
      </c>
      <c r="K100" s="87">
        <v>24.347343034857591</v>
      </c>
      <c r="L100" s="87">
        <v>22.640976196181494</v>
      </c>
      <c r="M100" s="87">
        <v>22.044586866108801</v>
      </c>
      <c r="N100" s="87">
        <v>16.837225141109585</v>
      </c>
      <c r="O100" s="87">
        <v>27.483774663102341</v>
      </c>
      <c r="P100" s="87">
        <v>28.805783580221515</v>
      </c>
      <c r="Q100" s="87">
        <v>23.444828828055833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58.254740109938929</v>
      </c>
      <c r="C108" s="96">
        <v>63.763128142712361</v>
      </c>
      <c r="D108" s="96">
        <v>63.758572392919561</v>
      </c>
      <c r="E108" s="96">
        <v>65.740747122197092</v>
      </c>
      <c r="F108" s="96">
        <v>49.538399758688705</v>
      </c>
      <c r="G108" s="96">
        <v>38.811724811161717</v>
      </c>
      <c r="H108" s="96">
        <v>47.899503264078504</v>
      </c>
      <c r="I108" s="96">
        <v>53.050333321460236</v>
      </c>
      <c r="J108" s="96">
        <v>49.184408324622183</v>
      </c>
      <c r="K108" s="96">
        <v>42.436883357926327</v>
      </c>
      <c r="L108" s="96">
        <v>37.818642810931891</v>
      </c>
      <c r="M108" s="96">
        <v>32.35337684078808</v>
      </c>
      <c r="N108" s="96">
        <v>35.405771567931332</v>
      </c>
      <c r="O108" s="96">
        <v>22.724549941331354</v>
      </c>
      <c r="P108" s="96">
        <v>21.088371013897671</v>
      </c>
      <c r="Q108" s="96">
        <v>18.049546399375679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1.2938199295988904</v>
      </c>
      <c r="C113" s="158">
        <v>1.3905273555605273</v>
      </c>
      <c r="D113" s="158">
        <v>1.4925969406029425</v>
      </c>
      <c r="E113" s="158">
        <v>1.402131319773259</v>
      </c>
      <c r="F113" s="158">
        <v>1.3195420441572405</v>
      </c>
      <c r="G113" s="158">
        <v>1.1319736484676455</v>
      </c>
      <c r="H113" s="158">
        <v>1.0117271173524487</v>
      </c>
      <c r="I113" s="158">
        <v>1.1028331938570792</v>
      </c>
      <c r="J113" s="158">
        <v>1.039573907942557</v>
      </c>
      <c r="K113" s="158">
        <v>0.95845769327938923</v>
      </c>
      <c r="L113" s="158">
        <v>0.85938251732289028</v>
      </c>
      <c r="M113" s="158">
        <v>0.7399391469345532</v>
      </c>
      <c r="N113" s="158">
        <v>0.80975379616341403</v>
      </c>
      <c r="O113" s="158">
        <v>0.50850469517026342</v>
      </c>
      <c r="P113" s="158">
        <v>0.46680422445565589</v>
      </c>
      <c r="Q113" s="158">
        <v>0.41485835802438836</v>
      </c>
    </row>
    <row r="114" spans="1:17" x14ac:dyDescent="0.25">
      <c r="A114" s="92" t="s">
        <v>125</v>
      </c>
      <c r="B114" s="91">
        <v>0.10757240148034057</v>
      </c>
      <c r="C114" s="91">
        <v>0.10388962524115151</v>
      </c>
      <c r="D114" s="91">
        <v>8.503495077912733E-2</v>
      </c>
      <c r="E114" s="91">
        <v>7.7293615994455084E-2</v>
      </c>
      <c r="F114" s="91">
        <v>7.189900062431881E-2</v>
      </c>
      <c r="G114" s="91">
        <v>4.1892677891977967E-2</v>
      </c>
      <c r="H114" s="91">
        <v>3.7219954353416032E-2</v>
      </c>
      <c r="I114" s="91">
        <v>2.0257396720770583E-2</v>
      </c>
      <c r="J114" s="91">
        <v>2.1043096611120169E-2</v>
      </c>
      <c r="K114" s="91">
        <v>1.7656629629939233E-2</v>
      </c>
      <c r="L114" s="91">
        <v>1.4081400752010779E-2</v>
      </c>
      <c r="M114" s="91">
        <v>1.1872730633731697E-2</v>
      </c>
      <c r="N114" s="91">
        <v>2.6815083357573714E-2</v>
      </c>
      <c r="O114" s="91">
        <v>8.3241727859115766E-3</v>
      </c>
      <c r="P114" s="91">
        <v>8.6409190977364443E-3</v>
      </c>
      <c r="Q114" s="91">
        <v>6.6731026072132894E-3</v>
      </c>
    </row>
    <row r="115" spans="1:17" x14ac:dyDescent="0.25">
      <c r="A115" s="92" t="s">
        <v>26</v>
      </c>
      <c r="B115" s="91">
        <v>1.1862475281185498</v>
      </c>
      <c r="C115" s="91">
        <v>1.2866377303193759</v>
      </c>
      <c r="D115" s="91">
        <v>1.4075619898238152</v>
      </c>
      <c r="E115" s="91">
        <v>1.3248377037788039</v>
      </c>
      <c r="F115" s="91">
        <v>1.2476430435329218</v>
      </c>
      <c r="G115" s="91">
        <v>1.0900809705756676</v>
      </c>
      <c r="H115" s="91">
        <v>0.97450716299903273</v>
      </c>
      <c r="I115" s="91">
        <v>1.0825757971363086</v>
      </c>
      <c r="J115" s="91">
        <v>1.0185308113314369</v>
      </c>
      <c r="K115" s="91">
        <v>0.94080106364945004</v>
      </c>
      <c r="L115" s="91">
        <v>0.84530111657087947</v>
      </c>
      <c r="M115" s="91">
        <v>0.72806641630082147</v>
      </c>
      <c r="N115" s="91">
        <v>0.78293871280584026</v>
      </c>
      <c r="O115" s="91">
        <v>0.50018052238435184</v>
      </c>
      <c r="P115" s="91">
        <v>0.45816330535791944</v>
      </c>
      <c r="Q115" s="91">
        <v>0.4081852554171751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10.655889077680797</v>
      </c>
      <c r="C118" s="204">
        <v>11.556466130558169</v>
      </c>
      <c r="D118" s="204">
        <v>8.7583453293380273</v>
      </c>
      <c r="E118" s="204">
        <v>11.897743330226929</v>
      </c>
      <c r="F118" s="204">
        <v>3.3835779060687807</v>
      </c>
      <c r="G118" s="204">
        <v>0.25688778778043214</v>
      </c>
      <c r="H118" s="204">
        <v>8.7497450216314849</v>
      </c>
      <c r="I118" s="204">
        <v>9.7183768757572988</v>
      </c>
      <c r="J118" s="204">
        <v>9.1434777357775054</v>
      </c>
      <c r="K118" s="204">
        <v>8.4458295033456032</v>
      </c>
      <c r="L118" s="204">
        <v>7.5883478288536876</v>
      </c>
      <c r="M118" s="204">
        <v>6.5359056342851698</v>
      </c>
      <c r="N118" s="204">
        <v>7.0299210633416909</v>
      </c>
      <c r="O118" s="204">
        <v>4.490135590653761</v>
      </c>
      <c r="P118" s="204">
        <v>4.1130283316820977</v>
      </c>
      <c r="Q118" s="204">
        <v>3.6643285246697679</v>
      </c>
    </row>
    <row r="119" spans="1:17" x14ac:dyDescent="0.25">
      <c r="A119" s="152" t="s">
        <v>192</v>
      </c>
      <c r="B119" s="151">
        <v>10.655889077680797</v>
      </c>
      <c r="C119" s="151">
        <v>11.556466130558169</v>
      </c>
      <c r="D119" s="151">
        <v>8.7583453293380273</v>
      </c>
      <c r="E119" s="151">
        <v>11.897743330226929</v>
      </c>
      <c r="F119" s="151">
        <v>3.3835779060687807</v>
      </c>
      <c r="G119" s="151">
        <v>0.25688778778043214</v>
      </c>
      <c r="H119" s="151">
        <v>8.7497450216314849</v>
      </c>
      <c r="I119" s="151">
        <v>9.7183768757572988</v>
      </c>
      <c r="J119" s="151">
        <v>9.1434777357775054</v>
      </c>
      <c r="K119" s="151">
        <v>8.4458295033456032</v>
      </c>
      <c r="L119" s="151">
        <v>7.5883478288536876</v>
      </c>
      <c r="M119" s="151">
        <v>6.5359056342851698</v>
      </c>
      <c r="N119" s="151">
        <v>7.0299210633416909</v>
      </c>
      <c r="O119" s="151">
        <v>4.490135590653761</v>
      </c>
      <c r="P119" s="151">
        <v>4.1130283316820977</v>
      </c>
      <c r="Q119" s="151">
        <v>3.6643285246697679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7.4596074448603947E-15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3.6402114408067808E-2</v>
      </c>
      <c r="C123" s="87">
        <v>3.4488654515029915E-2</v>
      </c>
      <c r="D123" s="87">
        <v>2.0713489963843569E-2</v>
      </c>
      <c r="E123" s="87">
        <v>2.7934765714264884E-2</v>
      </c>
      <c r="F123" s="87">
        <v>7.6653296176645014E-3</v>
      </c>
      <c r="G123" s="87">
        <v>3.661396552480923E-4</v>
      </c>
      <c r="H123" s="87">
        <v>1.2946669508565437E-2</v>
      </c>
      <c r="I123" s="87">
        <v>7.5045236755478103E-3</v>
      </c>
      <c r="J123" s="87">
        <v>7.2168736274159824E-3</v>
      </c>
      <c r="K123" s="87">
        <v>7.2405524436011627E-3</v>
      </c>
      <c r="L123" s="87">
        <v>5.8902534992891437E-3</v>
      </c>
      <c r="M123" s="87">
        <v>5.0144225205342435E-3</v>
      </c>
      <c r="N123" s="87">
        <v>1.1227919187204003E-2</v>
      </c>
      <c r="O123" s="87">
        <v>3.3557268770493913E-3</v>
      </c>
      <c r="P123" s="87">
        <v>3.420822945705821E-3</v>
      </c>
      <c r="Q123" s="87">
        <v>2.8980529752875889E-3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10.619486963272729</v>
      </c>
      <c r="C126" s="87">
        <v>11.521977476043139</v>
      </c>
      <c r="D126" s="87">
        <v>8.737631839374183</v>
      </c>
      <c r="E126" s="87">
        <v>11.869808564512663</v>
      </c>
      <c r="F126" s="87">
        <v>3.3759125764511162</v>
      </c>
      <c r="G126" s="87">
        <v>0.25652164812518408</v>
      </c>
      <c r="H126" s="87">
        <v>8.7367983521229196</v>
      </c>
      <c r="I126" s="87">
        <v>9.7108723520817506</v>
      </c>
      <c r="J126" s="87">
        <v>9.13626086215009</v>
      </c>
      <c r="K126" s="87">
        <v>8.4385889509020018</v>
      </c>
      <c r="L126" s="87">
        <v>7.5824575753543986</v>
      </c>
      <c r="M126" s="87">
        <v>6.5308912117646285</v>
      </c>
      <c r="N126" s="87">
        <v>7.0186931441544873</v>
      </c>
      <c r="O126" s="87">
        <v>4.4867798637767118</v>
      </c>
      <c r="P126" s="87">
        <v>4.1096075087363921</v>
      </c>
      <c r="Q126" s="87">
        <v>3.6614304716944801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28.529835248239909</v>
      </c>
      <c r="C131" s="204">
        <v>31.365791566804489</v>
      </c>
      <c r="D131" s="204">
        <v>34.428969478769112</v>
      </c>
      <c r="E131" s="204">
        <v>32.380245214299386</v>
      </c>
      <c r="F131" s="204">
        <v>30.474757719143486</v>
      </c>
      <c r="G131" s="204">
        <v>26.49250895808979</v>
      </c>
      <c r="H131" s="204">
        <v>23.508901674165475</v>
      </c>
      <c r="I131" s="204">
        <v>26.020506172917369</v>
      </c>
      <c r="J131" s="204">
        <v>23.960634850117739</v>
      </c>
      <c r="K131" s="204">
        <v>20.005260645413234</v>
      </c>
      <c r="L131" s="204">
        <v>17.755295009692912</v>
      </c>
      <c r="M131" s="204">
        <v>15.137042566311056</v>
      </c>
      <c r="N131" s="204">
        <v>16.702710383460598</v>
      </c>
      <c r="O131" s="204">
        <v>10.753960585837625</v>
      </c>
      <c r="P131" s="204">
        <v>10.044315748288474</v>
      </c>
      <c r="Q131" s="204">
        <v>8.4328910443972731</v>
      </c>
    </row>
    <row r="132" spans="1:17" x14ac:dyDescent="0.25">
      <c r="A132" s="152" t="s">
        <v>190</v>
      </c>
      <c r="B132" s="151">
        <v>28.529835248239909</v>
      </c>
      <c r="C132" s="151">
        <v>31.365791566804489</v>
      </c>
      <c r="D132" s="151">
        <v>34.428969478769112</v>
      </c>
      <c r="E132" s="151">
        <v>32.380245214299386</v>
      </c>
      <c r="F132" s="151">
        <v>30.474757719143486</v>
      </c>
      <c r="G132" s="151">
        <v>26.49250895808979</v>
      </c>
      <c r="H132" s="151">
        <v>23.508901674165475</v>
      </c>
      <c r="I132" s="151">
        <v>26.020506172917369</v>
      </c>
      <c r="J132" s="151">
        <v>23.960634850117739</v>
      </c>
      <c r="K132" s="151">
        <v>20.005260645413234</v>
      </c>
      <c r="L132" s="151">
        <v>17.755295009692912</v>
      </c>
      <c r="M132" s="151">
        <v>15.137042566311056</v>
      </c>
      <c r="N132" s="151">
        <v>16.702710383460598</v>
      </c>
      <c r="O132" s="151">
        <v>10.753960585837625</v>
      </c>
      <c r="P132" s="151">
        <v>10.044315748288474</v>
      </c>
      <c r="Q132" s="151">
        <v>8.4328910443972731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1.9658506320497302E-2</v>
      </c>
      <c r="H134" s="208">
        <v>0</v>
      </c>
      <c r="I134" s="208">
        <v>6.599433634997609E-2</v>
      </c>
      <c r="J134" s="208">
        <v>0</v>
      </c>
      <c r="K134" s="208">
        <v>0</v>
      </c>
      <c r="L134" s="208">
        <v>0</v>
      </c>
      <c r="M134" s="208">
        <v>1.6511996717981786E-2</v>
      </c>
      <c r="N134" s="208">
        <v>1.8219269892369553E-2</v>
      </c>
      <c r="O134" s="208">
        <v>4.5698138498664942E-2</v>
      </c>
      <c r="P134" s="208">
        <v>6.3199076471297924E-2</v>
      </c>
      <c r="Q134" s="208">
        <v>0.31491194558656938</v>
      </c>
    </row>
    <row r="135" spans="1:17" x14ac:dyDescent="0.25">
      <c r="A135" s="154" t="s">
        <v>125</v>
      </c>
      <c r="B135" s="208">
        <v>8.7560835962754772E-18</v>
      </c>
      <c r="C135" s="208">
        <v>5.4268410234852692E-18</v>
      </c>
      <c r="D135" s="208">
        <v>0</v>
      </c>
      <c r="E135" s="208">
        <v>0</v>
      </c>
      <c r="F135" s="208">
        <v>1.0251211829374725E-19</v>
      </c>
      <c r="G135" s="208">
        <v>0</v>
      </c>
      <c r="H135" s="208">
        <v>1.0199623827004893E-18</v>
      </c>
      <c r="I135" s="208">
        <v>4.237467144506805E-19</v>
      </c>
      <c r="J135" s="208">
        <v>2.8904329891589447E-19</v>
      </c>
      <c r="K135" s="208">
        <v>0</v>
      </c>
      <c r="L135" s="208">
        <v>0</v>
      </c>
      <c r="M135" s="208">
        <v>0</v>
      </c>
      <c r="N135" s="208">
        <v>0</v>
      </c>
      <c r="O135" s="208">
        <v>6.8846879531902678E-19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28.529835248239909</v>
      </c>
      <c r="C137" s="208">
        <v>31.365791566804489</v>
      </c>
      <c r="D137" s="208">
        <v>34.428969478769112</v>
      </c>
      <c r="E137" s="208">
        <v>32.380245214299386</v>
      </c>
      <c r="F137" s="208">
        <v>30.474757719143486</v>
      </c>
      <c r="G137" s="208">
        <v>26.472850451769293</v>
      </c>
      <c r="H137" s="208">
        <v>23.508901674165475</v>
      </c>
      <c r="I137" s="208">
        <v>25.954511836567391</v>
      </c>
      <c r="J137" s="208">
        <v>23.960634850117739</v>
      </c>
      <c r="K137" s="208">
        <v>20.005260645413234</v>
      </c>
      <c r="L137" s="208">
        <v>17.755295009692912</v>
      </c>
      <c r="M137" s="208">
        <v>15.120530569593074</v>
      </c>
      <c r="N137" s="208">
        <v>16.684491113568228</v>
      </c>
      <c r="O137" s="208">
        <v>10.70826244733896</v>
      </c>
      <c r="P137" s="208">
        <v>9.9811166718171762</v>
      </c>
      <c r="Q137" s="208">
        <v>8.1179790988107037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17.77519585441933</v>
      </c>
      <c r="C139" s="155">
        <v>19.450343089789172</v>
      </c>
      <c r="D139" s="155">
        <v>19.078660644209485</v>
      </c>
      <c r="E139" s="155">
        <v>20.060627257897522</v>
      </c>
      <c r="F139" s="155">
        <v>14.360522089319197</v>
      </c>
      <c r="G139" s="155">
        <v>10.930354416823848</v>
      </c>
      <c r="H139" s="155">
        <v>14.629129450929096</v>
      </c>
      <c r="I139" s="155">
        <v>16.208617078928494</v>
      </c>
      <c r="J139" s="155">
        <v>15.04072183078438</v>
      </c>
      <c r="K139" s="155">
        <v>13.027335515888097</v>
      </c>
      <c r="L139" s="155">
        <v>11.615617455062401</v>
      </c>
      <c r="M139" s="155">
        <v>9.9404894932573029</v>
      </c>
      <c r="N139" s="155">
        <v>10.863386324965624</v>
      </c>
      <c r="O139" s="155">
        <v>6.971949069669706</v>
      </c>
      <c r="P139" s="155">
        <v>6.4642227094714402</v>
      </c>
      <c r="Q139" s="155">
        <v>5.5374684722842478</v>
      </c>
    </row>
    <row r="140" spans="1:17" x14ac:dyDescent="0.25">
      <c r="A140" s="152" t="s">
        <v>193</v>
      </c>
      <c r="B140" s="151">
        <v>11.611876033067377</v>
      </c>
      <c r="C140" s="151">
        <v>12.76613342431528</v>
      </c>
      <c r="D140" s="151">
        <v>14.012871860463722</v>
      </c>
      <c r="E140" s="151">
        <v>13.179024346870836</v>
      </c>
      <c r="F140" s="151">
        <v>12.403475368624441</v>
      </c>
      <c r="G140" s="151">
        <v>10.781771639474313</v>
      </c>
      <c r="H140" s="151">
        <v>9.5683150476945258</v>
      </c>
      <c r="I140" s="151">
        <v>10.58755023100295</v>
      </c>
      <c r="J140" s="151">
        <v>9.7521741409399034</v>
      </c>
      <c r="K140" s="151">
        <v>8.1423045244564136</v>
      </c>
      <c r="L140" s="151">
        <v>7.2265501286346616</v>
      </c>
      <c r="M140" s="151">
        <v>6.1601501473223061</v>
      </c>
      <c r="N140" s="151">
        <v>6.7973106069868212</v>
      </c>
      <c r="O140" s="151">
        <v>4.3748742048047147</v>
      </c>
      <c r="P140" s="151">
        <v>4.0852650403704294</v>
      </c>
      <c r="Q140" s="151">
        <v>3.4180368168490798</v>
      </c>
    </row>
    <row r="141" spans="1:17" x14ac:dyDescent="0.25">
      <c r="A141" s="152" t="s">
        <v>187</v>
      </c>
      <c r="B141" s="151">
        <v>6.163319821351954</v>
      </c>
      <c r="C141" s="151">
        <v>6.6842096654738938</v>
      </c>
      <c r="D141" s="151">
        <v>5.0657887837457647</v>
      </c>
      <c r="E141" s="151">
        <v>6.8816029110266879</v>
      </c>
      <c r="F141" s="151">
        <v>1.9570467206947546</v>
      </c>
      <c r="G141" s="151">
        <v>0.14858277734953537</v>
      </c>
      <c r="H141" s="151">
        <v>5.0608144032345699</v>
      </c>
      <c r="I141" s="151">
        <v>5.6210668479255448</v>
      </c>
      <c r="J141" s="151">
        <v>5.2885476898444761</v>
      </c>
      <c r="K141" s="151">
        <v>4.8850309914316847</v>
      </c>
      <c r="L141" s="151">
        <v>4.3890673264277389</v>
      </c>
      <c r="M141" s="151">
        <v>3.7803393459349963</v>
      </c>
      <c r="N141" s="151">
        <v>4.0660757179788032</v>
      </c>
      <c r="O141" s="151">
        <v>2.5970748648649913</v>
      </c>
      <c r="P141" s="151">
        <v>2.3789576691010108</v>
      </c>
      <c r="Q141" s="151">
        <v>2.119431655435168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4.3146044491689756E-15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2.1054824391921724E-2</v>
      </c>
      <c r="C145" s="87">
        <v>1.9948087525560761E-2</v>
      </c>
      <c r="D145" s="87">
        <v>1.1980592359104886E-2</v>
      </c>
      <c r="E145" s="87">
        <v>1.615734679447544E-2</v>
      </c>
      <c r="F145" s="87">
        <v>4.4335932577134352E-3</v>
      </c>
      <c r="G145" s="87">
        <v>2.1177358154939472E-4</v>
      </c>
      <c r="H145" s="87">
        <v>7.4882972430491178E-3</v>
      </c>
      <c r="I145" s="87">
        <v>4.3405838013260848E-3</v>
      </c>
      <c r="J145" s="87">
        <v>4.1742082666016188E-3</v>
      </c>
      <c r="K145" s="87">
        <v>4.1879039907290394E-3</v>
      </c>
      <c r="L145" s="87">
        <v>3.4068969637639822E-3</v>
      </c>
      <c r="M145" s="87">
        <v>2.9003201411109984E-3</v>
      </c>
      <c r="N145" s="87">
        <v>6.4941795447155384E-3</v>
      </c>
      <c r="O145" s="87">
        <v>1.9409378068398048E-3</v>
      </c>
      <c r="P145" s="87">
        <v>1.9785890893670066E-3</v>
      </c>
      <c r="Q145" s="87">
        <v>1.6762212158654996E-3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6.1422649969600327</v>
      </c>
      <c r="C148" s="87">
        <v>6.6642615779483334</v>
      </c>
      <c r="D148" s="87">
        <v>5.0538081913866595</v>
      </c>
      <c r="E148" s="87">
        <v>6.8654455642322123</v>
      </c>
      <c r="F148" s="87">
        <v>1.9526131274370411</v>
      </c>
      <c r="G148" s="87">
        <v>0.14837100376798598</v>
      </c>
      <c r="H148" s="87">
        <v>5.0533261059915207</v>
      </c>
      <c r="I148" s="87">
        <v>5.6167262641242184</v>
      </c>
      <c r="J148" s="87">
        <v>5.2843734815778749</v>
      </c>
      <c r="K148" s="87">
        <v>4.8808430874409554</v>
      </c>
      <c r="L148" s="87">
        <v>4.3856604294639752</v>
      </c>
      <c r="M148" s="87">
        <v>3.777439025793881</v>
      </c>
      <c r="N148" s="87">
        <v>4.0595815384340881</v>
      </c>
      <c r="O148" s="87">
        <v>2.5951339270581513</v>
      </c>
      <c r="P148" s="87">
        <v>2.3769790800116439</v>
      </c>
      <c r="Q148" s="87">
        <v>2.1177554342193026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0.99999999999999978</v>
      </c>
      <c r="C157" s="77">
        <f t="shared" si="0"/>
        <v>1</v>
      </c>
      <c r="D157" s="77">
        <f t="shared" si="0"/>
        <v>1.0000000000000002</v>
      </c>
      <c r="E157" s="77">
        <f t="shared" si="0"/>
        <v>0.99999999999999978</v>
      </c>
      <c r="F157" s="77">
        <f t="shared" si="0"/>
        <v>1</v>
      </c>
      <c r="G157" s="77">
        <f t="shared" si="0"/>
        <v>0.99999999999999989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0.99999999999999978</v>
      </c>
      <c r="L157" s="77">
        <f t="shared" si="0"/>
        <v>1.0000000000000004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1.1250399736059404E-2</v>
      </c>
      <c r="C162" s="238">
        <f t="shared" si="5"/>
        <v>1.173237246283374E-2</v>
      </c>
      <c r="D162" s="238">
        <f t="shared" si="5"/>
        <v>1.1689716031381459E-2</v>
      </c>
      <c r="E162" s="238">
        <f t="shared" si="5"/>
        <v>1.1790803951940144E-2</v>
      </c>
      <c r="F162" s="238">
        <f t="shared" si="5"/>
        <v>1.182091482649901E-2</v>
      </c>
      <c r="G162" s="238">
        <f t="shared" si="5"/>
        <v>1.1607084969872358E-2</v>
      </c>
      <c r="H162" s="238">
        <f t="shared" si="5"/>
        <v>1.0626821597856544E-2</v>
      </c>
      <c r="I162" s="238">
        <f t="shared" si="5"/>
        <v>1.0494506447473181E-2</v>
      </c>
      <c r="J162" s="238">
        <f t="shared" si="5"/>
        <v>1.0514846426923092E-2</v>
      </c>
      <c r="K162" s="238">
        <f t="shared" si="5"/>
        <v>1.0473123312405049E-2</v>
      </c>
      <c r="L162" s="238">
        <f t="shared" si="5"/>
        <v>1.0172067589929109E-2</v>
      </c>
      <c r="M162" s="238">
        <f t="shared" si="5"/>
        <v>1.0263054167896852E-2</v>
      </c>
      <c r="N162" s="238">
        <f t="shared" si="5"/>
        <v>1.0512382383545077E-2</v>
      </c>
      <c r="O162" s="238">
        <f t="shared" si="5"/>
        <v>1.017666926982881E-2</v>
      </c>
      <c r="P162" s="238">
        <f t="shared" si="5"/>
        <v>1.0346821902496955E-2</v>
      </c>
      <c r="Q162" s="238">
        <f t="shared" si="5"/>
        <v>9.8347483255582253E-3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0.34914902326762143</v>
      </c>
      <c r="C164" s="237">
        <f t="shared" si="7"/>
        <v>0.36705235698243593</v>
      </c>
      <c r="D164" s="237">
        <f t="shared" si="7"/>
        <v>0.40309355992305068</v>
      </c>
      <c r="E164" s="237">
        <f t="shared" si="7"/>
        <v>0.41944774643921556</v>
      </c>
      <c r="F164" s="237">
        <f t="shared" si="7"/>
        <v>0.39537046767593875</v>
      </c>
      <c r="G164" s="237">
        <f t="shared" si="7"/>
        <v>0.36605396534805706</v>
      </c>
      <c r="H164" s="237">
        <f t="shared" si="7"/>
        <v>0.42068841772977689</v>
      </c>
      <c r="I164" s="237">
        <f t="shared" si="7"/>
        <v>0.44551037652302239</v>
      </c>
      <c r="J164" s="237">
        <f t="shared" si="7"/>
        <v>0.41021442683737114</v>
      </c>
      <c r="K164" s="237">
        <f t="shared" si="7"/>
        <v>0.43183832739895067</v>
      </c>
      <c r="L164" s="237">
        <f t="shared" si="7"/>
        <v>0.44163378687266708</v>
      </c>
      <c r="M164" s="237">
        <f t="shared" si="7"/>
        <v>0.43330840064638942</v>
      </c>
      <c r="N164" s="237">
        <f t="shared" si="7"/>
        <v>0.44719209588556413</v>
      </c>
      <c r="O164" s="237">
        <f t="shared" si="7"/>
        <v>0.43201255862894639</v>
      </c>
      <c r="P164" s="237">
        <f t="shared" si="7"/>
        <v>0.43046118775098696</v>
      </c>
      <c r="Q164" s="237">
        <f t="shared" si="7"/>
        <v>0.43325025949631696</v>
      </c>
    </row>
    <row r="165" spans="1:17" x14ac:dyDescent="0.25">
      <c r="A165" s="127" t="s">
        <v>181</v>
      </c>
      <c r="B165" s="237">
        <f t="shared" ref="B165:Q165" si="8">IF(B$35=0,0,B$35/B$5)</f>
        <v>0.19929306415565101</v>
      </c>
      <c r="C165" s="237">
        <f t="shared" si="8"/>
        <v>0.21259907019630325</v>
      </c>
      <c r="D165" s="237">
        <f t="shared" si="8"/>
        <v>0.19782531187212141</v>
      </c>
      <c r="E165" s="237">
        <f t="shared" si="8"/>
        <v>0.19052514656941036</v>
      </c>
      <c r="F165" s="237">
        <f t="shared" si="8"/>
        <v>0.19537044871480957</v>
      </c>
      <c r="G165" s="237">
        <f t="shared" si="8"/>
        <v>0.21822712969597466</v>
      </c>
      <c r="H165" s="237">
        <f t="shared" si="8"/>
        <v>0.18142606998358912</v>
      </c>
      <c r="I165" s="237">
        <f t="shared" si="8"/>
        <v>0.16556711443281819</v>
      </c>
      <c r="J165" s="237">
        <f t="shared" si="8"/>
        <v>0.1929418948577849</v>
      </c>
      <c r="K165" s="237">
        <f t="shared" si="8"/>
        <v>0.17560880487439506</v>
      </c>
      <c r="L165" s="237">
        <f t="shared" si="8"/>
        <v>0.16882992178347123</v>
      </c>
      <c r="M165" s="237">
        <f t="shared" si="8"/>
        <v>0.16866324534508614</v>
      </c>
      <c r="N165" s="237">
        <f t="shared" si="8"/>
        <v>0.17419428868418221</v>
      </c>
      <c r="O165" s="237">
        <f t="shared" si="8"/>
        <v>0.17289321001241884</v>
      </c>
      <c r="P165" s="237">
        <f t="shared" si="8"/>
        <v>0.17885099329603249</v>
      </c>
      <c r="Q165" s="237">
        <f t="shared" si="8"/>
        <v>0.16059747009600445</v>
      </c>
    </row>
    <row r="166" spans="1:17" x14ac:dyDescent="0.25">
      <c r="A166" s="142" t="s">
        <v>190</v>
      </c>
      <c r="B166" s="235">
        <f t="shared" ref="B166:Q166" si="9">IF(B$36=0,0,B$36/B$5)</f>
        <v>0.19929306415565101</v>
      </c>
      <c r="C166" s="235">
        <f t="shared" si="9"/>
        <v>0.21259907019630325</v>
      </c>
      <c r="D166" s="235">
        <f t="shared" si="9"/>
        <v>0.19782531187212141</v>
      </c>
      <c r="E166" s="235">
        <f t="shared" si="9"/>
        <v>0.19052514656941036</v>
      </c>
      <c r="F166" s="235">
        <f t="shared" si="9"/>
        <v>0.19537044871480957</v>
      </c>
      <c r="G166" s="235">
        <f t="shared" si="9"/>
        <v>0.21822712969597466</v>
      </c>
      <c r="H166" s="235">
        <f t="shared" si="9"/>
        <v>0.18142606998358912</v>
      </c>
      <c r="I166" s="235">
        <f t="shared" si="9"/>
        <v>0.16556711443281819</v>
      </c>
      <c r="J166" s="235">
        <f t="shared" si="9"/>
        <v>0.1929418948577849</v>
      </c>
      <c r="K166" s="235">
        <f t="shared" si="9"/>
        <v>0.17560880487439506</v>
      </c>
      <c r="L166" s="235">
        <f t="shared" si="9"/>
        <v>0.16882992178347123</v>
      </c>
      <c r="M166" s="235">
        <f t="shared" si="9"/>
        <v>0.16866324534508614</v>
      </c>
      <c r="N166" s="235">
        <f t="shared" si="9"/>
        <v>0.17419428868418221</v>
      </c>
      <c r="O166" s="235">
        <f t="shared" si="9"/>
        <v>0.17289321001241884</v>
      </c>
      <c r="P166" s="235">
        <f t="shared" si="9"/>
        <v>0.17885099329603249</v>
      </c>
      <c r="Q166" s="235">
        <f t="shared" si="9"/>
        <v>0.16059747009600445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4.4359530084695883E-2</v>
      </c>
      <c r="C168" s="236">
        <f t="shared" si="11"/>
        <v>4.6898742834650252E-2</v>
      </c>
      <c r="D168" s="236">
        <f t="shared" si="11"/>
        <v>4.9232380308576754E-2</v>
      </c>
      <c r="E168" s="236">
        <f t="shared" si="11"/>
        <v>5.004456416768388E-2</v>
      </c>
      <c r="F168" s="236">
        <f t="shared" si="11"/>
        <v>4.7878556876159037E-2</v>
      </c>
      <c r="G168" s="236">
        <f t="shared" si="11"/>
        <v>4.4497564278362864E-2</v>
      </c>
      <c r="H168" s="236">
        <f t="shared" si="11"/>
        <v>4.911922158119706E-2</v>
      </c>
      <c r="I168" s="236">
        <f t="shared" si="11"/>
        <v>5.0324893530238959E-2</v>
      </c>
      <c r="J168" s="236">
        <f t="shared" si="11"/>
        <v>4.8657245041796131E-2</v>
      </c>
      <c r="K168" s="236">
        <f t="shared" si="11"/>
        <v>4.8789552602991122E-2</v>
      </c>
      <c r="L168" s="236">
        <f t="shared" si="11"/>
        <v>4.8973775752296105E-2</v>
      </c>
      <c r="M168" s="236">
        <f t="shared" si="11"/>
        <v>4.8307308851881101E-2</v>
      </c>
      <c r="N168" s="236">
        <f t="shared" si="11"/>
        <v>4.986600081150893E-2</v>
      </c>
      <c r="O168" s="236">
        <f t="shared" si="11"/>
        <v>4.856337156182703E-2</v>
      </c>
      <c r="P168" s="236">
        <f t="shared" si="11"/>
        <v>4.8949164943751219E-2</v>
      </c>
      <c r="Q168" s="236">
        <f t="shared" si="11"/>
        <v>4.7556147917030729E-2</v>
      </c>
    </row>
    <row r="169" spans="1:17" x14ac:dyDescent="0.25">
      <c r="A169" s="142" t="s">
        <v>188</v>
      </c>
      <c r="B169" s="235">
        <f t="shared" ref="B169:Q169" si="12">IF(B$44=0,0,B$44/B$5)</f>
        <v>1.7082262641912951E-2</v>
      </c>
      <c r="C169" s="235">
        <f t="shared" si="12"/>
        <v>1.8222777445397433E-2</v>
      </c>
      <c r="D169" s="235">
        <f t="shared" si="12"/>
        <v>1.8566816795355306E-2</v>
      </c>
      <c r="E169" s="235">
        <f t="shared" si="12"/>
        <v>1.8749378460226562E-2</v>
      </c>
      <c r="F169" s="235">
        <f t="shared" si="12"/>
        <v>1.7911558550457302E-2</v>
      </c>
      <c r="G169" s="235">
        <f t="shared" si="12"/>
        <v>1.4030508545794048E-2</v>
      </c>
      <c r="H169" s="235">
        <f t="shared" si="12"/>
        <v>1.7002952945285522E-2</v>
      </c>
      <c r="I169" s="235">
        <f t="shared" si="12"/>
        <v>1.7044982527656721E-2</v>
      </c>
      <c r="J169" s="235">
        <f t="shared" si="12"/>
        <v>1.6687754355371502E-2</v>
      </c>
      <c r="K169" s="235">
        <f t="shared" si="12"/>
        <v>1.5052183274948155E-2</v>
      </c>
      <c r="L169" s="235">
        <f t="shared" si="12"/>
        <v>1.447113615286897E-2</v>
      </c>
      <c r="M169" s="235">
        <f t="shared" si="12"/>
        <v>1.4455090051381996E-2</v>
      </c>
      <c r="N169" s="235">
        <f t="shared" si="12"/>
        <v>1.4929118320449259E-2</v>
      </c>
      <c r="O169" s="235">
        <f t="shared" si="12"/>
        <v>1.4812390418940604E-2</v>
      </c>
      <c r="P169" s="235">
        <f t="shared" si="12"/>
        <v>1.5319384650705398E-2</v>
      </c>
      <c r="Q169" s="235">
        <f t="shared" si="12"/>
        <v>1.3708471393880957E-2</v>
      </c>
    </row>
    <row r="170" spans="1:17" x14ac:dyDescent="0.25">
      <c r="A170" s="142" t="s">
        <v>187</v>
      </c>
      <c r="B170" s="235">
        <f t="shared" ref="B170:Q170" si="13">IF(B$45=0,0,B$45/B$5)</f>
        <v>2.7277267442782933E-2</v>
      </c>
      <c r="C170" s="235">
        <f t="shared" si="13"/>
        <v>2.8675965389252822E-2</v>
      </c>
      <c r="D170" s="235">
        <f t="shared" si="13"/>
        <v>3.0665563513221444E-2</v>
      </c>
      <c r="E170" s="235">
        <f t="shared" si="13"/>
        <v>3.1295185707457318E-2</v>
      </c>
      <c r="F170" s="235">
        <f t="shared" si="13"/>
        <v>2.9966998325701735E-2</v>
      </c>
      <c r="G170" s="235">
        <f t="shared" si="13"/>
        <v>3.0467055732568814E-2</v>
      </c>
      <c r="H170" s="235">
        <f t="shared" si="13"/>
        <v>3.2116268635911542E-2</v>
      </c>
      <c r="I170" s="235">
        <f t="shared" si="13"/>
        <v>3.3279911002582242E-2</v>
      </c>
      <c r="J170" s="235">
        <f t="shared" si="13"/>
        <v>3.1969490686424629E-2</v>
      </c>
      <c r="K170" s="235">
        <f t="shared" si="13"/>
        <v>3.3737369328042971E-2</v>
      </c>
      <c r="L170" s="235">
        <f t="shared" si="13"/>
        <v>3.4502639599427141E-2</v>
      </c>
      <c r="M170" s="235">
        <f t="shared" si="13"/>
        <v>3.3852218800499101E-2</v>
      </c>
      <c r="N170" s="235">
        <f t="shared" si="13"/>
        <v>3.4936882491059675E-2</v>
      </c>
      <c r="O170" s="235">
        <f t="shared" si="13"/>
        <v>3.3750981142886424E-2</v>
      </c>
      <c r="P170" s="235">
        <f t="shared" si="13"/>
        <v>3.3629780293045829E-2</v>
      </c>
      <c r="Q170" s="235">
        <f t="shared" si="13"/>
        <v>3.3847676523149767E-2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0.39594798275597215</v>
      </c>
      <c r="C173" s="209">
        <f t="shared" si="16"/>
        <v>0.36171745752377682</v>
      </c>
      <c r="D173" s="209">
        <f t="shared" si="16"/>
        <v>0.33815903186486979</v>
      </c>
      <c r="E173" s="209">
        <f t="shared" si="16"/>
        <v>0.32819173887174996</v>
      </c>
      <c r="F173" s="209">
        <f t="shared" si="16"/>
        <v>0.34955961190659357</v>
      </c>
      <c r="G173" s="209">
        <f t="shared" si="16"/>
        <v>0.35961425570773298</v>
      </c>
      <c r="H173" s="209">
        <f t="shared" si="16"/>
        <v>0.3381394691075803</v>
      </c>
      <c r="I173" s="209">
        <f t="shared" si="16"/>
        <v>0.32810310906644735</v>
      </c>
      <c r="J173" s="209">
        <f t="shared" si="16"/>
        <v>0.33767158683612475</v>
      </c>
      <c r="K173" s="209">
        <f t="shared" si="16"/>
        <v>0.33329019181125791</v>
      </c>
      <c r="L173" s="209">
        <f t="shared" si="16"/>
        <v>0.33039044800163675</v>
      </c>
      <c r="M173" s="209">
        <f t="shared" si="16"/>
        <v>0.33945799098874652</v>
      </c>
      <c r="N173" s="209">
        <f t="shared" si="16"/>
        <v>0.31823523223519962</v>
      </c>
      <c r="O173" s="209">
        <f t="shared" si="16"/>
        <v>0.33635419052697901</v>
      </c>
      <c r="P173" s="209">
        <f t="shared" si="16"/>
        <v>0.3313918321067324</v>
      </c>
      <c r="Q173" s="209">
        <f t="shared" si="16"/>
        <v>0.34876137416508968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0.99999999999999989</v>
      </c>
      <c r="C175" s="77">
        <f t="shared" si="17"/>
        <v>1</v>
      </c>
      <c r="D175" s="77">
        <f t="shared" si="17"/>
        <v>0.99999999999999989</v>
      </c>
      <c r="E175" s="77">
        <f t="shared" si="17"/>
        <v>1</v>
      </c>
      <c r="F175" s="77">
        <f t="shared" si="17"/>
        <v>1</v>
      </c>
      <c r="G175" s="77">
        <f t="shared" si="17"/>
        <v>1</v>
      </c>
      <c r="H175" s="77">
        <f t="shared" si="17"/>
        <v>1.0000000000000002</v>
      </c>
      <c r="I175" s="77">
        <f t="shared" si="17"/>
        <v>1.0000000000000002</v>
      </c>
      <c r="J175" s="77">
        <f t="shared" si="17"/>
        <v>1</v>
      </c>
      <c r="K175" s="77">
        <f t="shared" si="17"/>
        <v>0.99999999999999978</v>
      </c>
      <c r="L175" s="77">
        <f t="shared" si="17"/>
        <v>0.99999999999999978</v>
      </c>
      <c r="M175" s="77">
        <f t="shared" si="17"/>
        <v>0.99999999999999989</v>
      </c>
      <c r="N175" s="77">
        <f t="shared" si="17"/>
        <v>1.0000000000000002</v>
      </c>
      <c r="O175" s="77">
        <f t="shared" si="17"/>
        <v>1</v>
      </c>
      <c r="P175" s="77">
        <f t="shared" si="17"/>
        <v>1</v>
      </c>
      <c r="Q175" s="77">
        <f t="shared" si="17"/>
        <v>0.99999999999999989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1.58605960177007E-2</v>
      </c>
      <c r="C180" s="238">
        <f t="shared" si="22"/>
        <v>1.5535236040729761E-2</v>
      </c>
      <c r="D180" s="238">
        <f t="shared" si="22"/>
        <v>1.7205408503718916E-2</v>
      </c>
      <c r="E180" s="238">
        <f t="shared" si="22"/>
        <v>1.7039927277989898E-2</v>
      </c>
      <c r="F180" s="238">
        <f t="shared" si="22"/>
        <v>1.7184569023246703E-2</v>
      </c>
      <c r="G180" s="238">
        <f t="shared" si="22"/>
        <v>1.6961761170487904E-2</v>
      </c>
      <c r="H180" s="238">
        <f t="shared" si="22"/>
        <v>1.5740395183871599E-2</v>
      </c>
      <c r="I180" s="238">
        <f t="shared" si="22"/>
        <v>1.5607084076831921E-2</v>
      </c>
      <c r="J180" s="238">
        <f t="shared" si="22"/>
        <v>1.7155848123366919E-2</v>
      </c>
      <c r="K180" s="238">
        <f t="shared" si="22"/>
        <v>1.6487673516673882E-2</v>
      </c>
      <c r="L180" s="238">
        <f t="shared" si="22"/>
        <v>1.662698719061589E-2</v>
      </c>
      <c r="M180" s="238">
        <f t="shared" si="22"/>
        <v>1.6766802470576051E-2</v>
      </c>
      <c r="N180" s="238">
        <f t="shared" si="22"/>
        <v>1.6687487692876903E-2</v>
      </c>
      <c r="O180" s="238">
        <f t="shared" si="22"/>
        <v>1.6300330110804884E-2</v>
      </c>
      <c r="P180" s="238">
        <f t="shared" si="22"/>
        <v>1.6065866899278112E-2</v>
      </c>
      <c r="Q180" s="238">
        <f t="shared" si="22"/>
        <v>1.6863603072156733E-2</v>
      </c>
    </row>
    <row r="181" spans="1:17" x14ac:dyDescent="0.25">
      <c r="A181" s="127" t="s">
        <v>183</v>
      </c>
      <c r="B181" s="237">
        <f t="shared" ref="B181:Q181" si="23">IF(B$70=0,0,B$70/B$60)</f>
        <v>6.4004635978070046E-2</v>
      </c>
      <c r="C181" s="237">
        <f t="shared" si="23"/>
        <v>6.3261493983909289E-2</v>
      </c>
      <c r="D181" s="237">
        <f t="shared" si="23"/>
        <v>0</v>
      </c>
      <c r="E181" s="237">
        <f t="shared" si="23"/>
        <v>4.5945366771632402E-3</v>
      </c>
      <c r="F181" s="237">
        <f t="shared" si="23"/>
        <v>0</v>
      </c>
      <c r="G181" s="237">
        <f t="shared" si="23"/>
        <v>0</v>
      </c>
      <c r="H181" s="237">
        <f t="shared" si="23"/>
        <v>4.2573893959989326E-2</v>
      </c>
      <c r="I181" s="237">
        <f t="shared" si="23"/>
        <v>3.9321081071149455E-2</v>
      </c>
      <c r="J181" s="237">
        <f t="shared" si="23"/>
        <v>1.9757071824460914E-3</v>
      </c>
      <c r="K181" s="237">
        <f t="shared" si="23"/>
        <v>7.1187676048066598E-2</v>
      </c>
      <c r="L181" s="237">
        <f t="shared" si="23"/>
        <v>7.1936673500340248E-2</v>
      </c>
      <c r="M181" s="237">
        <f t="shared" si="23"/>
        <v>7.2566485587746921E-2</v>
      </c>
      <c r="N181" s="237">
        <f t="shared" si="23"/>
        <v>7.0984657012574212E-2</v>
      </c>
      <c r="O181" s="237">
        <f t="shared" si="23"/>
        <v>7.0524004142628591E-2</v>
      </c>
      <c r="P181" s="237">
        <f t="shared" si="23"/>
        <v>6.9359692978302051E-2</v>
      </c>
      <c r="Q181" s="237">
        <f t="shared" si="23"/>
        <v>7.2982881250701945E-2</v>
      </c>
    </row>
    <row r="182" spans="1:17" x14ac:dyDescent="0.25">
      <c r="A182" s="142" t="s">
        <v>192</v>
      </c>
      <c r="B182" s="235">
        <f t="shared" ref="B182:Q182" si="24">IF(B$71=0,0,B$71/B$60)</f>
        <v>6.4004635978070046E-2</v>
      </c>
      <c r="C182" s="235">
        <f t="shared" si="24"/>
        <v>6.3261493983909289E-2</v>
      </c>
      <c r="D182" s="235">
        <f t="shared" si="24"/>
        <v>0</v>
      </c>
      <c r="E182" s="235">
        <f t="shared" si="24"/>
        <v>4.5945366771632402E-3</v>
      </c>
      <c r="F182" s="235">
        <f t="shared" si="24"/>
        <v>0</v>
      </c>
      <c r="G182" s="235">
        <f t="shared" si="24"/>
        <v>0</v>
      </c>
      <c r="H182" s="235">
        <f t="shared" si="24"/>
        <v>4.2573893959989326E-2</v>
      </c>
      <c r="I182" s="235">
        <f t="shared" si="24"/>
        <v>3.9321081071149455E-2</v>
      </c>
      <c r="J182" s="235">
        <f t="shared" si="24"/>
        <v>1.9757071824460914E-3</v>
      </c>
      <c r="K182" s="235">
        <f t="shared" si="24"/>
        <v>7.1187676048066598E-2</v>
      </c>
      <c r="L182" s="235">
        <f t="shared" si="24"/>
        <v>7.1936673500340248E-2</v>
      </c>
      <c r="M182" s="235">
        <f t="shared" si="24"/>
        <v>7.2566485587746921E-2</v>
      </c>
      <c r="N182" s="235">
        <f t="shared" si="24"/>
        <v>7.0984657012574212E-2</v>
      </c>
      <c r="O182" s="235">
        <f t="shared" si="24"/>
        <v>7.0524004142628591E-2</v>
      </c>
      <c r="P182" s="235">
        <f t="shared" si="24"/>
        <v>6.9359692978302051E-2</v>
      </c>
      <c r="Q182" s="235">
        <f t="shared" si="24"/>
        <v>7.2982881250701945E-2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0.77973319470577551</v>
      </c>
      <c r="C184" s="237">
        <f t="shared" si="26"/>
        <v>0.78126013459393873</v>
      </c>
      <c r="D184" s="237">
        <f t="shared" si="26"/>
        <v>0.88480497885567877</v>
      </c>
      <c r="E184" s="237">
        <f t="shared" si="26"/>
        <v>0.87732453061180449</v>
      </c>
      <c r="F184" s="237">
        <f t="shared" si="26"/>
        <v>0.88482374053409885</v>
      </c>
      <c r="G184" s="237">
        <f t="shared" si="26"/>
        <v>0.88503166549032064</v>
      </c>
      <c r="H184" s="237">
        <f t="shared" si="26"/>
        <v>0.81542810022786549</v>
      </c>
      <c r="I184" s="237">
        <f t="shared" si="26"/>
        <v>0.82097281023102253</v>
      </c>
      <c r="J184" s="237">
        <f t="shared" si="26"/>
        <v>0.88156884917611589</v>
      </c>
      <c r="K184" s="237">
        <f t="shared" si="26"/>
        <v>0.76724088618051334</v>
      </c>
      <c r="L184" s="237">
        <f t="shared" si="26"/>
        <v>0.76587171958835865</v>
      </c>
      <c r="M184" s="237">
        <f t="shared" si="26"/>
        <v>0.76470929380298802</v>
      </c>
      <c r="N184" s="237">
        <f t="shared" si="26"/>
        <v>0.76740744685359197</v>
      </c>
      <c r="O184" s="237">
        <f t="shared" si="26"/>
        <v>0.76854794504265789</v>
      </c>
      <c r="P184" s="237">
        <f t="shared" si="26"/>
        <v>0.77070972012319483</v>
      </c>
      <c r="Q184" s="237">
        <f t="shared" si="26"/>
        <v>0.7642370867552577</v>
      </c>
    </row>
    <row r="185" spans="1:17" x14ac:dyDescent="0.25">
      <c r="A185" s="142" t="s">
        <v>190</v>
      </c>
      <c r="B185" s="235">
        <f t="shared" ref="B185:Q185" si="27">IF(B$84=0,0,B$84/B$60)</f>
        <v>0.77973319470577551</v>
      </c>
      <c r="C185" s="235">
        <f t="shared" si="27"/>
        <v>0.78126013459393873</v>
      </c>
      <c r="D185" s="235">
        <f t="shared" si="27"/>
        <v>0.88480497885567877</v>
      </c>
      <c r="E185" s="235">
        <f t="shared" si="27"/>
        <v>0.87732453061180449</v>
      </c>
      <c r="F185" s="235">
        <f t="shared" si="27"/>
        <v>0.88482374053409885</v>
      </c>
      <c r="G185" s="235">
        <f t="shared" si="27"/>
        <v>0.88503166549032064</v>
      </c>
      <c r="H185" s="235">
        <f t="shared" si="27"/>
        <v>0.81542810022786549</v>
      </c>
      <c r="I185" s="235">
        <f t="shared" si="27"/>
        <v>0.82097281023102253</v>
      </c>
      <c r="J185" s="235">
        <f t="shared" si="27"/>
        <v>0.88156884917611589</v>
      </c>
      <c r="K185" s="235">
        <f t="shared" si="27"/>
        <v>0.76724088618051334</v>
      </c>
      <c r="L185" s="235">
        <f t="shared" si="27"/>
        <v>0.76587171958835865</v>
      </c>
      <c r="M185" s="235">
        <f t="shared" si="27"/>
        <v>0.76470929380298802</v>
      </c>
      <c r="N185" s="235">
        <f t="shared" si="27"/>
        <v>0.76740744685359197</v>
      </c>
      <c r="O185" s="235">
        <f t="shared" si="27"/>
        <v>0.76854794504265789</v>
      </c>
      <c r="P185" s="235">
        <f t="shared" si="27"/>
        <v>0.77070972012319483</v>
      </c>
      <c r="Q185" s="235">
        <f t="shared" si="27"/>
        <v>0.7642370867552577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0.14040157329845365</v>
      </c>
      <c r="C187" s="236">
        <f t="shared" si="29"/>
        <v>0.13994313538142228</v>
      </c>
      <c r="D187" s="236">
        <f t="shared" si="29"/>
        <v>9.7989612640602214E-2</v>
      </c>
      <c r="E187" s="236">
        <f t="shared" si="29"/>
        <v>0.10104100543304242</v>
      </c>
      <c r="F187" s="236">
        <f t="shared" si="29"/>
        <v>9.7991690442654406E-2</v>
      </c>
      <c r="G187" s="236">
        <f t="shared" si="29"/>
        <v>9.8006573339191522E-2</v>
      </c>
      <c r="H187" s="236">
        <f t="shared" si="29"/>
        <v>0.12625761062827387</v>
      </c>
      <c r="I187" s="236">
        <f t="shared" si="29"/>
        <v>0.12409902462099617</v>
      </c>
      <c r="J187" s="236">
        <f t="shared" si="29"/>
        <v>9.9299595518071146E-2</v>
      </c>
      <c r="K187" s="236">
        <f t="shared" si="29"/>
        <v>0.14508376425474606</v>
      </c>
      <c r="L187" s="236">
        <f t="shared" si="29"/>
        <v>0.1455646197206851</v>
      </c>
      <c r="M187" s="236">
        <f t="shared" si="29"/>
        <v>0.1459574181386889</v>
      </c>
      <c r="N187" s="236">
        <f t="shared" si="29"/>
        <v>0.14492040844095699</v>
      </c>
      <c r="O187" s="236">
        <f t="shared" si="29"/>
        <v>0.14462772070390864</v>
      </c>
      <c r="P187" s="236">
        <f t="shared" si="29"/>
        <v>0.14386471999922509</v>
      </c>
      <c r="Q187" s="236">
        <f t="shared" si="29"/>
        <v>0.14591642892188347</v>
      </c>
    </row>
    <row r="188" spans="1:17" x14ac:dyDescent="0.25">
      <c r="A188" s="142" t="s">
        <v>188</v>
      </c>
      <c r="B188" s="235">
        <f t="shared" ref="B188:Q188" si="30">IF(B$92=0,0,B$92/B$60)</f>
        <v>8.635321402808338E-2</v>
      </c>
      <c r="C188" s="235">
        <f t="shared" si="30"/>
        <v>8.6522318239454457E-2</v>
      </c>
      <c r="D188" s="235">
        <f t="shared" si="30"/>
        <v>9.7989612640602214E-2</v>
      </c>
      <c r="E188" s="235">
        <f t="shared" si="30"/>
        <v>9.716117446121568E-2</v>
      </c>
      <c r="F188" s="235">
        <f t="shared" si="30"/>
        <v>9.7991690442654406E-2</v>
      </c>
      <c r="G188" s="235">
        <f t="shared" si="30"/>
        <v>9.8006573339191522E-2</v>
      </c>
      <c r="H188" s="235">
        <f t="shared" si="30"/>
        <v>9.030632239539399E-2</v>
      </c>
      <c r="I188" s="235">
        <f t="shared" si="30"/>
        <v>9.0894556160914422E-2</v>
      </c>
      <c r="J188" s="235">
        <f t="shared" si="30"/>
        <v>9.7631220564005555E-2</v>
      </c>
      <c r="K188" s="235">
        <f t="shared" si="30"/>
        <v>8.4969726703045395E-2</v>
      </c>
      <c r="L188" s="235">
        <f t="shared" si="30"/>
        <v>8.4818095431508894E-2</v>
      </c>
      <c r="M188" s="235">
        <f t="shared" si="30"/>
        <v>8.4679052531258153E-2</v>
      </c>
      <c r="N188" s="235">
        <f t="shared" si="30"/>
        <v>8.4977809185894343E-2</v>
      </c>
      <c r="O188" s="235">
        <f t="shared" si="30"/>
        <v>8.5074117205688957E-2</v>
      </c>
      <c r="P188" s="235">
        <f t="shared" si="30"/>
        <v>8.5294312595325592E-2</v>
      </c>
      <c r="Q188" s="235">
        <f t="shared" si="30"/>
        <v>8.4286440310179622E-2</v>
      </c>
    </row>
    <row r="189" spans="1:17" x14ac:dyDescent="0.25">
      <c r="A189" s="142" t="s">
        <v>187</v>
      </c>
      <c r="B189" s="235">
        <f t="shared" ref="B189:Q189" si="31">IF(B$93=0,0,B$93/B$60)</f>
        <v>5.4048359270370265E-2</v>
      </c>
      <c r="C189" s="235">
        <f t="shared" si="31"/>
        <v>5.3420817141967836E-2</v>
      </c>
      <c r="D189" s="235">
        <f t="shared" si="31"/>
        <v>0</v>
      </c>
      <c r="E189" s="235">
        <f t="shared" si="31"/>
        <v>3.8798309718267357E-3</v>
      </c>
      <c r="F189" s="235">
        <f t="shared" si="31"/>
        <v>0</v>
      </c>
      <c r="G189" s="235">
        <f t="shared" si="31"/>
        <v>0</v>
      </c>
      <c r="H189" s="235">
        <f t="shared" si="31"/>
        <v>3.5951288232879866E-2</v>
      </c>
      <c r="I189" s="235">
        <f t="shared" si="31"/>
        <v>3.3204468460081758E-2</v>
      </c>
      <c r="J189" s="235">
        <f t="shared" si="31"/>
        <v>1.6683749540655891E-3</v>
      </c>
      <c r="K189" s="235">
        <f t="shared" si="31"/>
        <v>6.0114037551700666E-2</v>
      </c>
      <c r="L189" s="235">
        <f t="shared" si="31"/>
        <v>6.0746524289176207E-2</v>
      </c>
      <c r="M189" s="235">
        <f t="shared" si="31"/>
        <v>6.1278365607430746E-2</v>
      </c>
      <c r="N189" s="235">
        <f t="shared" si="31"/>
        <v>5.9942599255062658E-2</v>
      </c>
      <c r="O189" s="235">
        <f t="shared" si="31"/>
        <v>5.9553603498219684E-2</v>
      </c>
      <c r="P189" s="235">
        <f t="shared" si="31"/>
        <v>5.8570407403899502E-2</v>
      </c>
      <c r="Q189" s="235">
        <f t="shared" si="31"/>
        <v>6.1629988611703865E-2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</v>
      </c>
      <c r="C194" s="77">
        <f t="shared" si="35"/>
        <v>1</v>
      </c>
      <c r="D194" s="77">
        <f t="shared" si="35"/>
        <v>1.0000000000000002</v>
      </c>
      <c r="E194" s="77">
        <f t="shared" si="35"/>
        <v>1</v>
      </c>
      <c r="F194" s="77">
        <f t="shared" si="35"/>
        <v>1.0000000000000002</v>
      </c>
      <c r="G194" s="77">
        <f t="shared" si="35"/>
        <v>1</v>
      </c>
      <c r="H194" s="77">
        <f t="shared" si="35"/>
        <v>1</v>
      </c>
      <c r="I194" s="77">
        <f t="shared" si="35"/>
        <v>1</v>
      </c>
      <c r="J194" s="77">
        <f t="shared" si="35"/>
        <v>1</v>
      </c>
      <c r="K194" s="77">
        <f t="shared" si="35"/>
        <v>0.99999999999999989</v>
      </c>
      <c r="L194" s="77">
        <f t="shared" si="35"/>
        <v>1</v>
      </c>
      <c r="M194" s="77">
        <f t="shared" si="35"/>
        <v>1</v>
      </c>
      <c r="N194" s="77">
        <f t="shared" si="35"/>
        <v>0.99999999999999989</v>
      </c>
      <c r="O194" s="77">
        <f t="shared" si="35"/>
        <v>1</v>
      </c>
      <c r="P194" s="77">
        <f t="shared" si="35"/>
        <v>0.99999999999999978</v>
      </c>
      <c r="Q194" s="77">
        <f t="shared" si="35"/>
        <v>0.99999999999999989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2.2209693617329343E-2</v>
      </c>
      <c r="C199" s="238">
        <f t="shared" si="40"/>
        <v>2.1807702916461353E-2</v>
      </c>
      <c r="D199" s="238">
        <f t="shared" si="40"/>
        <v>2.3410137407165292E-2</v>
      </c>
      <c r="E199" s="238">
        <f t="shared" si="40"/>
        <v>2.1328192652983025E-2</v>
      </c>
      <c r="F199" s="238">
        <f t="shared" si="40"/>
        <v>2.6636751501562212E-2</v>
      </c>
      <c r="G199" s="238">
        <f t="shared" si="40"/>
        <v>2.9165765087103408E-2</v>
      </c>
      <c r="H199" s="238">
        <f t="shared" si="40"/>
        <v>2.1121870758755403E-2</v>
      </c>
      <c r="I199" s="238">
        <f t="shared" si="40"/>
        <v>2.0788431001449611E-2</v>
      </c>
      <c r="J199" s="238">
        <f t="shared" si="40"/>
        <v>2.1136249135727356E-2</v>
      </c>
      <c r="K199" s="238">
        <f t="shared" si="40"/>
        <v>2.2585487374165738E-2</v>
      </c>
      <c r="L199" s="238">
        <f t="shared" si="40"/>
        <v>2.2723779952105432E-2</v>
      </c>
      <c r="M199" s="238">
        <f t="shared" si="40"/>
        <v>2.287053838539994E-2</v>
      </c>
      <c r="N199" s="238">
        <f t="shared" si="40"/>
        <v>2.2870672218222355E-2</v>
      </c>
      <c r="O199" s="238">
        <f t="shared" si="40"/>
        <v>2.2376887396365831E-2</v>
      </c>
      <c r="P199" s="238">
        <f t="shared" si="40"/>
        <v>2.213562271585711E-2</v>
      </c>
      <c r="Q199" s="238">
        <f t="shared" si="40"/>
        <v>2.2984420153557877E-2</v>
      </c>
    </row>
    <row r="200" spans="1:17" x14ac:dyDescent="0.25">
      <c r="A200" s="127" t="s">
        <v>183</v>
      </c>
      <c r="B200" s="237">
        <f t="shared" ref="B200:Q200" si="41">IF(B$118=0,0,B$118/B$108)</f>
        <v>0.18291883300090081</v>
      </c>
      <c r="C200" s="237">
        <f t="shared" si="41"/>
        <v>0.18124057691606502</v>
      </c>
      <c r="D200" s="237">
        <f t="shared" si="41"/>
        <v>0.13736733745171886</v>
      </c>
      <c r="E200" s="237">
        <f t="shared" si="41"/>
        <v>0.18097974013151585</v>
      </c>
      <c r="F200" s="237">
        <f t="shared" si="41"/>
        <v>6.8302123656614963E-2</v>
      </c>
      <c r="G200" s="237">
        <f t="shared" si="41"/>
        <v>6.6188191591669424E-3</v>
      </c>
      <c r="H200" s="237">
        <f t="shared" si="41"/>
        <v>0.18266880500602647</v>
      </c>
      <c r="I200" s="237">
        <f t="shared" si="41"/>
        <v>0.18319162703217104</v>
      </c>
      <c r="J200" s="237">
        <f t="shared" si="41"/>
        <v>0.185901956478354</v>
      </c>
      <c r="K200" s="237">
        <f t="shared" si="41"/>
        <v>0.19902096560934412</v>
      </c>
      <c r="L200" s="237">
        <f t="shared" si="41"/>
        <v>0.20065098228908926</v>
      </c>
      <c r="M200" s="237">
        <f t="shared" si="41"/>
        <v>0.20201618107589059</v>
      </c>
      <c r="N200" s="237">
        <f t="shared" si="41"/>
        <v>0.19855296896591346</v>
      </c>
      <c r="O200" s="237">
        <f t="shared" si="41"/>
        <v>0.19758963773742835</v>
      </c>
      <c r="P200" s="237">
        <f t="shared" si="41"/>
        <v>0.19503774516161193</v>
      </c>
      <c r="Q200" s="237">
        <f t="shared" si="41"/>
        <v>0.20301499237656823</v>
      </c>
    </row>
    <row r="201" spans="1:17" x14ac:dyDescent="0.25">
      <c r="A201" s="142" t="s">
        <v>192</v>
      </c>
      <c r="B201" s="235">
        <f t="shared" ref="B201:Q201" si="42">IF(B$119=0,0,B$119/B$108)</f>
        <v>0.18291883300090081</v>
      </c>
      <c r="C201" s="235">
        <f t="shared" si="42"/>
        <v>0.18124057691606502</v>
      </c>
      <c r="D201" s="235">
        <f t="shared" si="42"/>
        <v>0.13736733745171886</v>
      </c>
      <c r="E201" s="235">
        <f t="shared" si="42"/>
        <v>0.18097974013151585</v>
      </c>
      <c r="F201" s="235">
        <f t="shared" si="42"/>
        <v>6.8302123656614963E-2</v>
      </c>
      <c r="G201" s="235">
        <f t="shared" si="42"/>
        <v>6.6188191591669424E-3</v>
      </c>
      <c r="H201" s="235">
        <f t="shared" si="42"/>
        <v>0.18266880500602647</v>
      </c>
      <c r="I201" s="235">
        <f t="shared" si="42"/>
        <v>0.18319162703217104</v>
      </c>
      <c r="J201" s="235">
        <f t="shared" si="42"/>
        <v>0.185901956478354</v>
      </c>
      <c r="K201" s="235">
        <f t="shared" si="42"/>
        <v>0.19902096560934412</v>
      </c>
      <c r="L201" s="235">
        <f t="shared" si="42"/>
        <v>0.20065098228908926</v>
      </c>
      <c r="M201" s="235">
        <f t="shared" si="42"/>
        <v>0.20201618107589059</v>
      </c>
      <c r="N201" s="235">
        <f t="shared" si="42"/>
        <v>0.19855296896591346</v>
      </c>
      <c r="O201" s="235">
        <f t="shared" si="42"/>
        <v>0.19758963773742835</v>
      </c>
      <c r="P201" s="235">
        <f t="shared" si="42"/>
        <v>0.19503774516161193</v>
      </c>
      <c r="Q201" s="235">
        <f t="shared" si="42"/>
        <v>0.20301499237656823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0.48974272641845312</v>
      </c>
      <c r="C203" s="237">
        <f t="shared" si="44"/>
        <v>0.49191111666608783</v>
      </c>
      <c r="D203" s="237">
        <f t="shared" si="44"/>
        <v>0.53998965451416658</v>
      </c>
      <c r="E203" s="237">
        <f t="shared" si="44"/>
        <v>0.4925445272794341</v>
      </c>
      <c r="F203" s="237">
        <f t="shared" si="44"/>
        <v>0.61517444785443276</v>
      </c>
      <c r="G203" s="237">
        <f t="shared" si="44"/>
        <v>0.68259035348181463</v>
      </c>
      <c r="H203" s="237">
        <f t="shared" si="44"/>
        <v>0.49079635637465191</v>
      </c>
      <c r="I203" s="237">
        <f t="shared" si="44"/>
        <v>0.49048713822861878</v>
      </c>
      <c r="J203" s="237">
        <f t="shared" si="44"/>
        <v>0.487159156047483</v>
      </c>
      <c r="K203" s="237">
        <f t="shared" si="44"/>
        <v>0.47141210811082496</v>
      </c>
      <c r="L203" s="237">
        <f t="shared" si="44"/>
        <v>0.4694852509239319</v>
      </c>
      <c r="M203" s="237">
        <f t="shared" si="44"/>
        <v>0.4678659244999645</v>
      </c>
      <c r="N203" s="237">
        <f t="shared" si="44"/>
        <v>0.47175106328113542</v>
      </c>
      <c r="O203" s="237">
        <f t="shared" si="44"/>
        <v>0.47323096006747967</v>
      </c>
      <c r="P203" s="237">
        <f t="shared" si="44"/>
        <v>0.47629642619949464</v>
      </c>
      <c r="Q203" s="237">
        <f t="shared" si="44"/>
        <v>0.46720792078680495</v>
      </c>
    </row>
    <row r="204" spans="1:17" x14ac:dyDescent="0.25">
      <c r="A204" s="142" t="s">
        <v>190</v>
      </c>
      <c r="B204" s="235">
        <f t="shared" ref="B204:Q204" si="45">IF(B$132=0,0,B$132/B$108)</f>
        <v>0.48974272641845312</v>
      </c>
      <c r="C204" s="235">
        <f t="shared" si="45"/>
        <v>0.49191111666608783</v>
      </c>
      <c r="D204" s="235">
        <f t="shared" si="45"/>
        <v>0.53998965451416658</v>
      </c>
      <c r="E204" s="235">
        <f t="shared" si="45"/>
        <v>0.4925445272794341</v>
      </c>
      <c r="F204" s="235">
        <f t="shared" si="45"/>
        <v>0.61517444785443276</v>
      </c>
      <c r="G204" s="235">
        <f t="shared" si="45"/>
        <v>0.68259035348181463</v>
      </c>
      <c r="H204" s="235">
        <f t="shared" si="45"/>
        <v>0.49079635637465191</v>
      </c>
      <c r="I204" s="235">
        <f t="shared" si="45"/>
        <v>0.49048713822861878</v>
      </c>
      <c r="J204" s="235">
        <f t="shared" si="45"/>
        <v>0.487159156047483</v>
      </c>
      <c r="K204" s="235">
        <f t="shared" si="45"/>
        <v>0.47141210811082496</v>
      </c>
      <c r="L204" s="235">
        <f t="shared" si="45"/>
        <v>0.4694852509239319</v>
      </c>
      <c r="M204" s="235">
        <f t="shared" si="45"/>
        <v>0.4678659244999645</v>
      </c>
      <c r="N204" s="235">
        <f t="shared" si="45"/>
        <v>0.47175106328113542</v>
      </c>
      <c r="O204" s="235">
        <f t="shared" si="45"/>
        <v>0.47323096006747967</v>
      </c>
      <c r="P204" s="235">
        <f t="shared" si="45"/>
        <v>0.47629642619949464</v>
      </c>
      <c r="Q204" s="235">
        <f t="shared" si="45"/>
        <v>0.46720792078680495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0.30512874696331665</v>
      </c>
      <c r="C206" s="236">
        <f t="shared" si="47"/>
        <v>0.30504060350138573</v>
      </c>
      <c r="D206" s="236">
        <f t="shared" si="47"/>
        <v>0.29923287062694937</v>
      </c>
      <c r="E206" s="236">
        <f t="shared" si="47"/>
        <v>0.30514753993606702</v>
      </c>
      <c r="F206" s="236">
        <f t="shared" si="47"/>
        <v>0.28988667698739012</v>
      </c>
      <c r="G206" s="236">
        <f t="shared" si="47"/>
        <v>0.28162506227191503</v>
      </c>
      <c r="H206" s="236">
        <f t="shared" si="47"/>
        <v>0.30541296786056621</v>
      </c>
      <c r="I206" s="236">
        <f t="shared" si="47"/>
        <v>0.30553280373776065</v>
      </c>
      <c r="J206" s="236">
        <f t="shared" si="47"/>
        <v>0.30580263833843563</v>
      </c>
      <c r="K206" s="236">
        <f t="shared" si="47"/>
        <v>0.30698143890566509</v>
      </c>
      <c r="L206" s="236">
        <f t="shared" si="47"/>
        <v>0.30713998683487342</v>
      </c>
      <c r="M206" s="236">
        <f t="shared" si="47"/>
        <v>0.30724735603874503</v>
      </c>
      <c r="N206" s="236">
        <f t="shared" si="47"/>
        <v>0.30682529553472865</v>
      </c>
      <c r="O206" s="236">
        <f t="shared" si="47"/>
        <v>0.30680251479872622</v>
      </c>
      <c r="P206" s="236">
        <f t="shared" si="47"/>
        <v>0.30653020592303615</v>
      </c>
      <c r="Q206" s="236">
        <f t="shared" si="47"/>
        <v>0.30679266668306882</v>
      </c>
    </row>
    <row r="207" spans="1:17" x14ac:dyDescent="0.25">
      <c r="A207" s="142" t="s">
        <v>188</v>
      </c>
      <c r="B207" s="235">
        <f t="shared" ref="B207:Q207" si="48">IF(B$140=0,0,B$140/B$108)</f>
        <v>0.19932929082085557</v>
      </c>
      <c r="C207" s="235">
        <f t="shared" si="48"/>
        <v>0.20021184336726039</v>
      </c>
      <c r="D207" s="235">
        <f t="shared" si="48"/>
        <v>0.21978020107018367</v>
      </c>
      <c r="E207" s="235">
        <f t="shared" si="48"/>
        <v>0.20046964666181885</v>
      </c>
      <c r="F207" s="235">
        <f t="shared" si="48"/>
        <v>0.25038102621490016</v>
      </c>
      <c r="G207" s="235">
        <f t="shared" si="48"/>
        <v>0.2777967661043918</v>
      </c>
      <c r="H207" s="235">
        <f t="shared" si="48"/>
        <v>0.19975812682112168</v>
      </c>
      <c r="I207" s="235">
        <f t="shared" si="48"/>
        <v>0.19957556471600926</v>
      </c>
      <c r="J207" s="235">
        <f t="shared" si="48"/>
        <v>0.19827775657225649</v>
      </c>
      <c r="K207" s="235">
        <f t="shared" si="48"/>
        <v>0.19186857940960456</v>
      </c>
      <c r="L207" s="235">
        <f t="shared" si="48"/>
        <v>0.191084332792232</v>
      </c>
      <c r="M207" s="235">
        <f t="shared" si="48"/>
        <v>0.19040207696515224</v>
      </c>
      <c r="N207" s="235">
        <f t="shared" si="48"/>
        <v>0.19198312325845385</v>
      </c>
      <c r="O207" s="235">
        <f t="shared" si="48"/>
        <v>0.19251752910836331</v>
      </c>
      <c r="P207" s="235">
        <f t="shared" si="48"/>
        <v>0.1937212237814934</v>
      </c>
      <c r="Q207" s="235">
        <f t="shared" si="48"/>
        <v>0.18936967950437289</v>
      </c>
    </row>
    <row r="208" spans="1:17" x14ac:dyDescent="0.25">
      <c r="A208" s="142" t="s">
        <v>187</v>
      </c>
      <c r="B208" s="235">
        <f t="shared" ref="B208:Q208" si="49">IF(B$141=0,0,B$141/B$108)</f>
        <v>0.10579945614246111</v>
      </c>
      <c r="C208" s="235">
        <f t="shared" si="49"/>
        <v>0.10482876013412538</v>
      </c>
      <c r="D208" s="235">
        <f t="shared" si="49"/>
        <v>7.9452669556765748E-2</v>
      </c>
      <c r="E208" s="235">
        <f t="shared" si="49"/>
        <v>0.10467789327424822</v>
      </c>
      <c r="F208" s="235">
        <f t="shared" si="49"/>
        <v>3.9505650772489916E-2</v>
      </c>
      <c r="G208" s="235">
        <f t="shared" si="49"/>
        <v>3.8282961675231968E-3</v>
      </c>
      <c r="H208" s="235">
        <f t="shared" si="49"/>
        <v>0.10565484103944456</v>
      </c>
      <c r="I208" s="235">
        <f t="shared" si="49"/>
        <v>0.10595723902175139</v>
      </c>
      <c r="J208" s="235">
        <f t="shared" si="49"/>
        <v>0.10752488176617912</v>
      </c>
      <c r="K208" s="235">
        <f t="shared" si="49"/>
        <v>0.11511285949606058</v>
      </c>
      <c r="L208" s="235">
        <f t="shared" si="49"/>
        <v>0.1160556540426414</v>
      </c>
      <c r="M208" s="235">
        <f t="shared" si="49"/>
        <v>0.11684527907359277</v>
      </c>
      <c r="N208" s="235">
        <f t="shared" si="49"/>
        <v>0.11484217227627483</v>
      </c>
      <c r="O208" s="235">
        <f t="shared" si="49"/>
        <v>0.11428498569036293</v>
      </c>
      <c r="P208" s="235">
        <f t="shared" si="49"/>
        <v>0.11280898214154278</v>
      </c>
      <c r="Q208" s="235">
        <f t="shared" si="49"/>
        <v>0.11742298717869595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1.2064125905724197</v>
      </c>
      <c r="C214" s="230">
        <f>IF(C$5=0,0,(C$5-C$15-C$58)/(CHI_fec!C$5-CHI_fec!C$15))</f>
        <v>1.2112609383104986</v>
      </c>
      <c r="D214" s="230">
        <f>IF(D$5=0,0,(D$5-D$15-D$58)/(CHI_fec!D$5-CHI_fec!D$15))</f>
        <v>1.2368255562221351</v>
      </c>
      <c r="E214" s="230">
        <f>IF(E$5=0,0,(E$5-E$15-E$58)/(CHI_fec!E$5-CHI_fec!E$15))</f>
        <v>1.2416704303860568</v>
      </c>
      <c r="F214" s="230">
        <f>IF(F$5=0,0,(F$5-F$15-F$58)/(CHI_fec!F$5-CHI_fec!F$15))</f>
        <v>1.1976561285597436</v>
      </c>
      <c r="G214" s="230">
        <f>IF(G$5=0,0,(G$5-G$15-G$58)/(CHI_fec!G$5-CHI_fec!G$15))</f>
        <v>1.1790924503864415</v>
      </c>
      <c r="H214" s="230">
        <f>IF(H$5=0,0,(H$5-H$15-H$58)/(CHI_fec!H$5-CHI_fec!H$15))</f>
        <v>1.3306942820533361</v>
      </c>
      <c r="I214" s="230">
        <f>IF(I$5=0,0,(I$5-I$15-I$58)/(CHI_fec!I$5-CHI_fec!I$15))</f>
        <v>1.3422468290295162</v>
      </c>
      <c r="J214" s="230">
        <f>IF(J$5=0,0,(J$5-J$15-J$58)/(CHI_fec!J$5-CHI_fec!J$15))</f>
        <v>1.3230632717928286</v>
      </c>
      <c r="K214" s="230">
        <f>IF(K$5=0,0,(K$5-K$15-K$58)/(CHI_fec!K$5-CHI_fec!K$15))</f>
        <v>1.3343237402307127</v>
      </c>
      <c r="L214" s="230">
        <f>IF(L$5=0,0,(L$5-L$15-L$58)/(CHI_fec!L$5-CHI_fec!L$15))</f>
        <v>1.377636243810177</v>
      </c>
      <c r="M214" s="230">
        <f>IF(M$5=0,0,(M$5-M$15-M$58)/(CHI_fec!M$5-CHI_fec!M$15))</f>
        <v>1.3467809791696472</v>
      </c>
      <c r="N214" s="230">
        <f>IF(N$5=0,0,(N$5-N$15-N$58)/(CHI_fec!N$5-CHI_fec!N$15))</f>
        <v>1.3807057551903166</v>
      </c>
      <c r="O214" s="230">
        <f>IF(O$5=0,0,(O$5-O$15-O$58)/(CHI_fec!O$5-CHI_fec!O$15))</f>
        <v>1.3650154319302319</v>
      </c>
      <c r="P214" s="230">
        <f>IF(P$5=0,0,(P$5-P$15-P$58)/(CHI_fec!P$5-CHI_fec!P$15))</f>
        <v>1.3565642171158061</v>
      </c>
      <c r="Q214" s="230">
        <f>IF(Q$5=0,0,(Q$5-Q$15-Q$58)/(CHI_fec!Q$5-CHI_fec!Q$15))</f>
        <v>1.3866939175117932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0.76841286647853668</v>
      </c>
      <c r="C219" s="227">
        <f>IF(C$10=0,0,C$10/CHI_fec!C$10)</f>
        <v>0.76140502763329176</v>
      </c>
      <c r="D219" s="227">
        <f>IF(D$10=0,0,D$10/CHI_fec!D$10)</f>
        <v>0.7470745084164061</v>
      </c>
      <c r="E219" s="227">
        <f>IF(E$10=0,0,E$10/CHI_fec!E$10)</f>
        <v>0.7452630160147975</v>
      </c>
      <c r="F219" s="227">
        <f>IF(F$10=0,0,F$10/CHI_fec!F$10)</f>
        <v>0.7443563225562525</v>
      </c>
      <c r="G219" s="227">
        <f>IF(G$10=0,0,G$10/CHI_fec!G$10)</f>
        <v>0.73086054844100012</v>
      </c>
      <c r="H219" s="227">
        <f>IF(H$10=0,0,H$10/CHI_fec!H$10)</f>
        <v>0.73066844104886319</v>
      </c>
      <c r="I219" s="227">
        <f>IF(I$10=0,0,I$10/CHI_fec!I$10)</f>
        <v>0.71696330155119592</v>
      </c>
      <c r="J219" s="227">
        <f>IF(J$10=0,0,J$10/CHI_fec!J$10)</f>
        <v>0.71831562601117738</v>
      </c>
      <c r="K219" s="227">
        <f>IF(K$10=0,0,K$10/CHI_fec!K$10)</f>
        <v>0.71681277788648656</v>
      </c>
      <c r="L219" s="227">
        <f>IF(L$10=0,0,L$10/CHI_fec!L$10)</f>
        <v>0.7156938899974804</v>
      </c>
      <c r="M219" s="227">
        <f>IF(M$10=0,0,M$10/CHI_fec!M$10)</f>
        <v>0.71561313737992116</v>
      </c>
      <c r="N219" s="227">
        <f>IF(N$10=0,0,N$10/CHI_fec!N$10)</f>
        <v>0.72806957604964107</v>
      </c>
      <c r="O219" s="227">
        <f>IF(O$10=0,0,O$10/CHI_fec!O$10)</f>
        <v>0.71583349865620716</v>
      </c>
      <c r="P219" s="227">
        <f>IF(P$10=0,0,P$10/CHI_fec!P$10)</f>
        <v>0.71792785816595017</v>
      </c>
      <c r="Q219" s="227">
        <f>IF(Q$10=0,0,Q$10/CHI_fec!Q$10)</f>
        <v>0.71615802467069323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1.1025548435148511</v>
      </c>
      <c r="C221" s="226">
        <f>IF(C$24=0,0,C$24/CHI_fec!C$24)</f>
        <v>1.1013379662498719</v>
      </c>
      <c r="D221" s="226">
        <f>IF(D$24=0,0,D$24/CHI_fec!D$24)</f>
        <v>1.1598012464337044</v>
      </c>
      <c r="E221" s="226">
        <f>IF(E$24=0,0,E$24/CHI_fec!E$24)</f>
        <v>1.1706211043351697</v>
      </c>
      <c r="F221" s="226">
        <f>IF(F$24=0,0,F$24/CHI_fec!F$24)</f>
        <v>1.1011398129772787</v>
      </c>
      <c r="G221" s="226">
        <f>IF(G$24=0,0,G$24/CHI_fec!G$24)</f>
        <v>1.0561463575976173</v>
      </c>
      <c r="H221" s="226">
        <f>IF(H$24=0,0,H$24/CHI_fec!H$24)</f>
        <v>1.3068167938572248</v>
      </c>
      <c r="I221" s="226">
        <f>IF(I$24=0,0,I$24/CHI_fec!I$24)</f>
        <v>1.345518672286522</v>
      </c>
      <c r="J221" s="226">
        <f>IF(J$24=0,0,J$24/CHI_fec!J$24)</f>
        <v>1.2924708665907094</v>
      </c>
      <c r="K221" s="226">
        <f>IF(K$24=0,0,K$24/CHI_fec!K$24)</f>
        <v>1.3665118493093107</v>
      </c>
      <c r="L221" s="226">
        <f>IF(L$24=0,0,L$24/CHI_fec!L$24)</f>
        <v>1.4366238070742559</v>
      </c>
      <c r="M221" s="226">
        <f>IF(M$24=0,0,M$24/CHI_fec!M$24)</f>
        <v>1.3968876830332559</v>
      </c>
      <c r="N221" s="226">
        <f>IF(N$24=0,0,N$24/CHI_fec!N$24)</f>
        <v>1.4319522885864899</v>
      </c>
      <c r="O221" s="226">
        <f>IF(O$24=0,0,O$24/CHI_fec!O$24)</f>
        <v>1.4049647391732505</v>
      </c>
      <c r="P221" s="226">
        <f>IF(P$24=0,0,P$24/CHI_fec!P$24)</f>
        <v>1.3809263834549015</v>
      </c>
      <c r="Q221" s="226">
        <f>IF(Q$24=0,0,Q$24/CHI_fec!Q$24)</f>
        <v>1.4586367081813123</v>
      </c>
    </row>
    <row r="222" spans="1:17" x14ac:dyDescent="0.25">
      <c r="A222" s="127" t="s">
        <v>181</v>
      </c>
      <c r="B222" s="226">
        <f>IF(B$35=0,0,B$35/CHI_fec!B$35)</f>
        <v>2.3015662466362747</v>
      </c>
      <c r="C222" s="226">
        <f>IF(C$35=0,0,C$35/CHI_fec!C$35)</f>
        <v>2.3328986927684143</v>
      </c>
      <c r="D222" s="226">
        <f>IF(D$35=0,0,D$35/CHI_fec!D$35)</f>
        <v>2.3407165122179072</v>
      </c>
      <c r="E222" s="226">
        <f>IF(E$35=0,0,E$35/CHI_fec!E$35)</f>
        <v>2.3377842973334562</v>
      </c>
      <c r="F222" s="226">
        <f>IF(F$35=0,0,F$35/CHI_fec!F$35)</f>
        <v>2.3350776934703839</v>
      </c>
      <c r="G222" s="226">
        <f>IF(G$35=0,0,G$35/CHI_fec!G$35)</f>
        <v>2.3234039156392283</v>
      </c>
      <c r="H222" s="226">
        <f>IF(H$35=0,0,H$35/CHI_fec!H$35)</f>
        <v>2.3061774606051011</v>
      </c>
      <c r="I222" s="226">
        <f>IF(I$35=0,0,I$35/CHI_fec!I$35)</f>
        <v>2.2977684512722991</v>
      </c>
      <c r="J222" s="226">
        <f>IF(J$35=0,0,J$35/CHI_fec!J$35)</f>
        <v>2.2488562136419001</v>
      </c>
      <c r="K222" s="226">
        <f>IF(K$35=0,0,K$35/CHI_fec!K$35)</f>
        <v>2.0322654287980533</v>
      </c>
      <c r="L222" s="226">
        <f>IF(L$35=0,0,L$35/CHI_fec!L$35)</f>
        <v>2.0085012773891964</v>
      </c>
      <c r="M222" s="226">
        <f>IF(M$35=0,0,M$35/CHI_fec!M$35)</f>
        <v>1.9885053189692936</v>
      </c>
      <c r="N222" s="226">
        <f>IF(N$35=0,0,N$35/CHI_fec!N$35)</f>
        <v>2.0399065200250113</v>
      </c>
      <c r="O222" s="226">
        <f>IF(O$35=0,0,O$35/CHI_fec!O$35)</f>
        <v>2.056311554165811</v>
      </c>
      <c r="P222" s="226">
        <f>IF(P$35=0,0,P$35/CHI_fec!P$35)</f>
        <v>2.0983107675692962</v>
      </c>
      <c r="Q222" s="226">
        <f>IF(Q$35=0,0,Q$35/CHI_fec!Q$35)</f>
        <v>1.9773745133298484</v>
      </c>
    </row>
    <row r="223" spans="1:17" x14ac:dyDescent="0.25">
      <c r="A223" s="127" t="s">
        <v>180</v>
      </c>
      <c r="B223" s="225">
        <f>IF(B$43=0,0,B$43/CHI_fec!B$43)</f>
        <v>1.3792497826967183</v>
      </c>
      <c r="C223" s="225">
        <f>IF(C$43=0,0,C$43/CHI_fec!C$43)</f>
        <v>1.3855442877541508</v>
      </c>
      <c r="D223" s="225">
        <f>IF(D$43=0,0,D$43/CHI_fec!D$43)</f>
        <v>1.4323201539223667</v>
      </c>
      <c r="E223" s="225">
        <f>IF(E$43=0,0,E$43/CHI_fec!E$43)</f>
        <v>1.4399664565655441</v>
      </c>
      <c r="F223" s="225">
        <f>IF(F$43=0,0,F$43/CHI_fec!F$43)</f>
        <v>1.3724614601215379</v>
      </c>
      <c r="G223" s="225">
        <f>IF(G$43=0,0,G$43/CHI_fec!G$43)</f>
        <v>1.2754895580819956</v>
      </c>
      <c r="H223" s="225">
        <f>IF(H$43=0,0,H$43/CHI_fec!H$43)</f>
        <v>1.5374384861836579</v>
      </c>
      <c r="I223" s="225">
        <f>IF(I$43=0,0,I$43/CHI_fec!I$43)</f>
        <v>1.5651179965945337</v>
      </c>
      <c r="J223" s="225">
        <f>IF(J$43=0,0,J$43/CHI_fec!J$43)</f>
        <v>1.5131751774486759</v>
      </c>
      <c r="K223" s="225">
        <f>IF(K$43=0,0,K$43/CHI_fec!K$43)</f>
        <v>1.5201472907297893</v>
      </c>
      <c r="L223" s="225">
        <f>IF(L$43=0,0,L$43/CHI_fec!L$43)</f>
        <v>1.5685955309930883</v>
      </c>
      <c r="M223" s="225">
        <f>IF(M$43=0,0,M$43/CHI_fec!M$43)</f>
        <v>1.5333589785867279</v>
      </c>
      <c r="N223" s="225">
        <f>IF(N$43=0,0,N$43/CHI_fec!N$43)</f>
        <v>1.5721920149741826</v>
      </c>
      <c r="O223" s="225">
        <f>IF(O$43=0,0,O$43/CHI_fec!O$43)</f>
        <v>1.5550505120219651</v>
      </c>
      <c r="P223" s="225">
        <f>IF(P$43=0,0,P$43/CHI_fec!P$43)</f>
        <v>1.5461386336728808</v>
      </c>
      <c r="Q223" s="225">
        <f>IF(Q$43=0,0,Q$43/CHI_fec!Q$43)</f>
        <v>1.5764550565926487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1.5803255769599158</v>
      </c>
      <c r="C226" s="230">
        <f>IF(C$60=0,0,(C$60-C$106)/CHI_fec!C$60)</f>
        <v>1.5987086627006117</v>
      </c>
      <c r="D226" s="230">
        <f>IF(D$60=0,0,(D$60-D$106)/CHI_fec!D$60)</f>
        <v>1.4163493044101207</v>
      </c>
      <c r="E226" s="230">
        <f>IF(E$60=0,0,(E$60-E$106)/CHI_fec!E$60)</f>
        <v>1.426636322446569</v>
      </c>
      <c r="F226" s="230">
        <f>IF(F$60=0,0,(F$60-F$106)/CHI_fec!F$60)</f>
        <v>1.4129073394434795</v>
      </c>
      <c r="G226" s="230">
        <f>IF(G$60=0,0,(G$60-G$106)/CHI_fec!G$60)</f>
        <v>1.4055134953346335</v>
      </c>
      <c r="H226" s="230">
        <f>IF(H$60=0,0,(H$60-H$106)/CHI_fec!H$60)</f>
        <v>1.5141753169955567</v>
      </c>
      <c r="I226" s="230">
        <f>IF(I$60=0,0,(I$60-I$106)/CHI_fec!I$60)</f>
        <v>1.4984649907488208</v>
      </c>
      <c r="J226" s="230">
        <f>IF(J$60=0,0,(J$60-J$106)/CHI_fec!J$60)</f>
        <v>1.3657605547269238</v>
      </c>
      <c r="K226" s="230">
        <f>IF(K$60=0,0,(K$60-K$106)/CHI_fec!K$60)</f>
        <v>1.4181357444201586</v>
      </c>
      <c r="L226" s="230">
        <f>IF(L$60=0,0,(L$60-L$106)/CHI_fec!L$60)</f>
        <v>1.4040584633449726</v>
      </c>
      <c r="M226" s="230">
        <f>IF(M$60=0,0,(M$60-M$106)/CHI_fec!M$60)</f>
        <v>1.392193177642713</v>
      </c>
      <c r="N226" s="230">
        <f>IF(N$60=0,0,(N$60-N$106)/CHI_fec!N$60)</f>
        <v>1.4231588223697524</v>
      </c>
      <c r="O226" s="230">
        <f>IF(O$60=0,0,(O$60-O$106)/CHI_fec!O$60)</f>
        <v>1.4324750375870527</v>
      </c>
      <c r="P226" s="230">
        <f>IF(P$60=0,0,(P$60-P$106)/CHI_fec!P$60)</f>
        <v>1.4576326427890651</v>
      </c>
      <c r="Q226" s="230">
        <f>IF(Q$60=0,0,(Q$60-Q$106)/CHI_fec!Q$60)</f>
        <v>1.3852556670010026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0.76841286647853668</v>
      </c>
      <c r="C231" s="227">
        <f>IF(C$65=0,0,C$65/CHI_fec!C$65)</f>
        <v>0.76140502763329199</v>
      </c>
      <c r="D231" s="227">
        <f>IF(D$65=0,0,D$65/CHI_fec!D$65)</f>
        <v>0.74707450841640621</v>
      </c>
      <c r="E231" s="227">
        <f>IF(E$65=0,0,E$65/CHI_fec!E$65)</f>
        <v>0.74526301601479727</v>
      </c>
      <c r="F231" s="227">
        <f>IF(F$65=0,0,F$65/CHI_fec!F$65)</f>
        <v>0.74435632255625239</v>
      </c>
      <c r="G231" s="227">
        <f>IF(G$65=0,0,G$65/CHI_fec!G$65)</f>
        <v>0.73086054844100012</v>
      </c>
      <c r="H231" s="227">
        <f>IF(H$65=0,0,H$65/CHI_fec!H$65)</f>
        <v>0.73066844104886308</v>
      </c>
      <c r="I231" s="227">
        <f>IF(I$65=0,0,I$65/CHI_fec!I$65)</f>
        <v>0.71696330155119581</v>
      </c>
      <c r="J231" s="227">
        <f>IF(J$65=0,0,J$65/CHI_fec!J$65)</f>
        <v>0.71831562601117738</v>
      </c>
      <c r="K231" s="227">
        <f>IF(K$65=0,0,K$65/CHI_fec!K$65)</f>
        <v>0.71681277788648667</v>
      </c>
      <c r="L231" s="227">
        <f>IF(L$65=0,0,L$65/CHI_fec!L$65)</f>
        <v>0.7156938899974804</v>
      </c>
      <c r="M231" s="227">
        <f>IF(M$65=0,0,M$65/CHI_fec!M$65)</f>
        <v>0.71561313737992116</v>
      </c>
      <c r="N231" s="227">
        <f>IF(N$65=0,0,N$65/CHI_fec!N$65)</f>
        <v>0.72806957604964084</v>
      </c>
      <c r="O231" s="227">
        <f>IF(O$65=0,0,O$65/CHI_fec!O$65)</f>
        <v>0.71583349865620716</v>
      </c>
      <c r="P231" s="227">
        <f>IF(P$65=0,0,P$65/CHI_fec!P$65)</f>
        <v>0.71792785816595017</v>
      </c>
      <c r="Q231" s="227">
        <f>IF(Q$65=0,0,Q$65/CHI_fec!Q$65)</f>
        <v>0.71615802467069323</v>
      </c>
    </row>
    <row r="232" spans="1:17" x14ac:dyDescent="0.25">
      <c r="A232" s="127" t="s">
        <v>183</v>
      </c>
      <c r="B232" s="226">
        <f>IF(B$70=0,0,B$70/CHI_fec!B$70)</f>
        <v>2.1153298137444012</v>
      </c>
      <c r="C232" s="226">
        <f>IF(C$70=0,0,C$70/CHI_fec!C$70)</f>
        <v>2.1150900476268393</v>
      </c>
      <c r="D232" s="226">
        <f>IF(D$70=0,0,D$70/CHI_fec!D$70)</f>
        <v>0</v>
      </c>
      <c r="E232" s="226">
        <f>IF(E$70=0,0,E$70/CHI_fec!E$70)</f>
        <v>0.1370803135987842</v>
      </c>
      <c r="F232" s="226">
        <f>IF(F$70=0,0,F$70/CHI_fec!F$70)</f>
        <v>0</v>
      </c>
      <c r="G232" s="226">
        <f>IF(G$70=0,0,G$70/CHI_fec!G$70)</f>
        <v>0</v>
      </c>
      <c r="H232" s="226">
        <f>IF(H$70=0,0,H$70/CHI_fec!H$70)</f>
        <v>1.3481543766807318</v>
      </c>
      <c r="I232" s="226">
        <f>IF(I$70=0,0,I$70/CHI_fec!I$70)</f>
        <v>1.2322310268098444</v>
      </c>
      <c r="J232" s="226">
        <f>IF(J$70=0,0,J$70/CHI_fec!J$70)</f>
        <v>5.6430933377795173E-2</v>
      </c>
      <c r="K232" s="226">
        <f>IF(K$70=0,0,K$70/CHI_fec!K$70)</f>
        <v>2.1112648076798166</v>
      </c>
      <c r="L232" s="226">
        <f>IF(L$70=0,0,L$70/CHI_fec!L$70)</f>
        <v>2.1123001625191153</v>
      </c>
      <c r="M232" s="226">
        <f>IF(M$70=0,0,M$70/CHI_fec!M$70)</f>
        <v>2.1127868312170297</v>
      </c>
      <c r="N232" s="226">
        <f>IF(N$70=0,0,N$70/CHI_fec!N$70)</f>
        <v>2.1127005584819796</v>
      </c>
      <c r="O232" s="226">
        <f>IF(O$70=0,0,O$70/CHI_fec!O$70)</f>
        <v>2.1127305606285489</v>
      </c>
      <c r="P232" s="226">
        <f>IF(P$70=0,0,P$70/CHI_fec!P$70)</f>
        <v>2.1143424878213506</v>
      </c>
      <c r="Q232" s="226">
        <f>IF(Q$70=0,0,Q$70/CHI_fec!Q$70)</f>
        <v>2.1143215174974066</v>
      </c>
    </row>
    <row r="233" spans="1:17" x14ac:dyDescent="0.25">
      <c r="A233" s="127" t="s">
        <v>181</v>
      </c>
      <c r="B233" s="226">
        <f>IF(B$83=0,0,B$83/CHI_fec!B$83)</f>
        <v>2.3015662466362747</v>
      </c>
      <c r="C233" s="226">
        <f>IF(C$83=0,0,C$83/CHI_fec!C$83)</f>
        <v>2.3328986927684139</v>
      </c>
      <c r="D233" s="226">
        <f>IF(D$83=0,0,D$83/CHI_fec!D$83)</f>
        <v>2.3407165122179072</v>
      </c>
      <c r="E233" s="226">
        <f>IF(E$83=0,0,E$83/CHI_fec!E$83)</f>
        <v>2.3377842973334566</v>
      </c>
      <c r="F233" s="226">
        <f>IF(F$83=0,0,F$83/CHI_fec!F$83)</f>
        <v>2.3350776934703839</v>
      </c>
      <c r="G233" s="226">
        <f>IF(G$83=0,0,G$83/CHI_fec!G$83)</f>
        <v>2.3234039156392283</v>
      </c>
      <c r="H233" s="226">
        <f>IF(H$83=0,0,H$83/CHI_fec!H$83)</f>
        <v>2.3061774606051011</v>
      </c>
      <c r="I233" s="226">
        <f>IF(I$83=0,0,I$83/CHI_fec!I$83)</f>
        <v>2.2977684512722996</v>
      </c>
      <c r="J233" s="226">
        <f>IF(J$83=0,0,J$83/CHI_fec!J$83)</f>
        <v>2.2488562136419006</v>
      </c>
      <c r="K233" s="226">
        <f>IF(K$83=0,0,K$83/CHI_fec!K$83)</f>
        <v>2.0322654287980533</v>
      </c>
      <c r="L233" s="226">
        <f>IF(L$83=0,0,L$83/CHI_fec!L$83)</f>
        <v>2.0085012773891964</v>
      </c>
      <c r="M233" s="226">
        <f>IF(M$83=0,0,M$83/CHI_fec!M$83)</f>
        <v>1.9885053189692938</v>
      </c>
      <c r="N233" s="226">
        <f>IF(N$83=0,0,N$83/CHI_fec!N$83)</f>
        <v>2.0399065200250108</v>
      </c>
      <c r="O233" s="226">
        <f>IF(O$83=0,0,O$83/CHI_fec!O$83)</f>
        <v>2.056311554165811</v>
      </c>
      <c r="P233" s="226">
        <f>IF(P$83=0,0,P$83/CHI_fec!P$83)</f>
        <v>2.0983107675692958</v>
      </c>
      <c r="Q233" s="226">
        <f>IF(Q$83=0,0,Q$83/CHI_fec!Q$83)</f>
        <v>1.9773745133298486</v>
      </c>
    </row>
    <row r="234" spans="1:17" x14ac:dyDescent="0.25">
      <c r="A234" s="127" t="s">
        <v>180</v>
      </c>
      <c r="B234" s="225">
        <f>IF(B$91=0,0,B$91/CHI_fec!B$91)</f>
        <v>2.3201103276065709</v>
      </c>
      <c r="C234" s="225">
        <f>IF(C$91=0,0,C$91/CHI_fec!C$91)</f>
        <v>2.3394352096255266</v>
      </c>
      <c r="D234" s="225">
        <f>IF(D$91=0,0,D$91/CHI_fec!D$91)</f>
        <v>1.4512442375751027</v>
      </c>
      <c r="E234" s="225">
        <f>IF(E$91=0,0,E$91/CHI_fec!E$91)</f>
        <v>1.5073046189773411</v>
      </c>
      <c r="F234" s="225">
        <f>IF(F$91=0,0,F$91/CHI_fec!F$91)</f>
        <v>1.4477481699516381</v>
      </c>
      <c r="G234" s="225">
        <f>IF(G$91=0,0,G$91/CHI_fec!G$91)</f>
        <v>1.4403907334379338</v>
      </c>
      <c r="H234" s="225">
        <f>IF(H$91=0,0,H$91/CHI_fec!H$91)</f>
        <v>1.9990507623959164</v>
      </c>
      <c r="I234" s="225">
        <f>IF(I$91=0,0,I$91/CHI_fec!I$91)</f>
        <v>1.9444870838893256</v>
      </c>
      <c r="J234" s="225">
        <f>IF(J$91=0,0,J$91/CHI_fec!J$91)</f>
        <v>1.4181172465508254</v>
      </c>
      <c r="K234" s="225">
        <f>IF(K$91=0,0,K$91/CHI_fec!K$91)</f>
        <v>2.1514274846529378</v>
      </c>
      <c r="L234" s="225">
        <f>IF(L$91=0,0,L$91/CHI_fec!L$91)</f>
        <v>2.1371308606004837</v>
      </c>
      <c r="M234" s="225">
        <f>IF(M$91=0,0,M$91/CHI_fec!M$91)</f>
        <v>2.1247887951592479</v>
      </c>
      <c r="N234" s="225">
        <f>IF(N$91=0,0,N$91/CHI_fec!N$91)</f>
        <v>2.156616941844284</v>
      </c>
      <c r="O234" s="225">
        <f>IF(O$91=0,0,O$91/CHI_fec!O$91)</f>
        <v>2.1663503736063476</v>
      </c>
      <c r="P234" s="225">
        <f>IF(P$91=0,0,P$91/CHI_fec!P$91)</f>
        <v>2.1927669870744722</v>
      </c>
      <c r="Q234" s="225">
        <f>IF(Q$91=0,0,Q$91/CHI_fec!Q$91)</f>
        <v>2.1136069180808876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1.0898818419643723</v>
      </c>
      <c r="C237" s="230">
        <f>IF(C$108=0,0,C$108/CHI_fec!C$108)</f>
        <v>1.0998492787912868</v>
      </c>
      <c r="D237" s="230">
        <f>IF(D$108=0,0,D$108/CHI_fec!D$108)</f>
        <v>1.005280622447823</v>
      </c>
      <c r="E237" s="230">
        <f>IF(E$108=0,0,E$108/CHI_fec!E$108)</f>
        <v>1.1007352412766584</v>
      </c>
      <c r="F237" s="230">
        <f>IF(F$108=0,0,F$108/CHI_fec!F$108)</f>
        <v>0.88029245366252329</v>
      </c>
      <c r="G237" s="230">
        <f>IF(G$108=0,0,G$108/CHI_fec!G$108)</f>
        <v>0.78938433247640816</v>
      </c>
      <c r="H237" s="230">
        <f>IF(H$108=0,0,H$108/CHI_fec!H$108)</f>
        <v>1.0897210124214369</v>
      </c>
      <c r="I237" s="230">
        <f>IF(I$108=0,0,I$108/CHI_fec!I$108)</f>
        <v>1.0864320539015475</v>
      </c>
      <c r="J237" s="230">
        <f>IF(J$108=0,0,J$108/CHI_fec!J$108)</f>
        <v>1.0705692156451463</v>
      </c>
      <c r="K237" s="230">
        <f>IF(K$108=0,0,K$108/CHI_fec!K$108)</f>
        <v>0.99977812022938994</v>
      </c>
      <c r="L237" s="230">
        <f>IF(L$108=0,0,L$108/CHI_fec!L$108)</f>
        <v>0.99214258485119167</v>
      </c>
      <c r="M237" s="230">
        <f>IF(M$108=0,0,M$108/CHI_fec!M$108)</f>
        <v>0.98566485814749483</v>
      </c>
      <c r="N237" s="230">
        <f>IF(N$108=0,0,N$108/CHI_fec!N$108)</f>
        <v>1.0028161286128405</v>
      </c>
      <c r="O237" s="230">
        <f>IF(O$108=0,0,O$108/CHI_fec!O$108)</f>
        <v>1.0077195823861667</v>
      </c>
      <c r="P237" s="230">
        <f>IF(P$108=0,0,P$108/CHI_fec!P$108)</f>
        <v>1.0216835907219579</v>
      </c>
      <c r="Q237" s="230">
        <f>IF(Q$108=0,0,Q$108/CHI_fec!Q$108)</f>
        <v>0.98152794094502516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0.76841286647853668</v>
      </c>
      <c r="C242" s="227">
        <f>IF(C$113=0,0,C$113/CHI_fec!C$113)</f>
        <v>0.76140502763329199</v>
      </c>
      <c r="D242" s="227">
        <f>IF(D$113=0,0,D$113/CHI_fec!D$113)</f>
        <v>0.74707450841640599</v>
      </c>
      <c r="E242" s="227">
        <f>IF(E$113=0,0,E$113/CHI_fec!E$113)</f>
        <v>0.74526301601479739</v>
      </c>
      <c r="F242" s="227">
        <f>IF(F$113=0,0,F$113/CHI_fec!F$113)</f>
        <v>0.74435632255625239</v>
      </c>
      <c r="G242" s="227">
        <f>IF(G$113=0,0,G$113/CHI_fec!G$113)</f>
        <v>0.73086054844100012</v>
      </c>
      <c r="H242" s="227">
        <f>IF(H$113=0,0,H$113/CHI_fec!H$113)</f>
        <v>0.73066844104886297</v>
      </c>
      <c r="I242" s="227">
        <f>IF(I$113=0,0,I$113/CHI_fec!I$113)</f>
        <v>0.71696330155119592</v>
      </c>
      <c r="J242" s="227">
        <f>IF(J$113=0,0,J$113/CHI_fec!J$113)</f>
        <v>0.71831562601117738</v>
      </c>
      <c r="K242" s="227">
        <f>IF(K$113=0,0,K$113/CHI_fec!K$113)</f>
        <v>0.71681277788648667</v>
      </c>
      <c r="L242" s="227">
        <f>IF(L$113=0,0,L$113/CHI_fec!L$113)</f>
        <v>0.71569388999748051</v>
      </c>
      <c r="M242" s="227">
        <f>IF(M$113=0,0,M$113/CHI_fec!M$113)</f>
        <v>0.71561313737992116</v>
      </c>
      <c r="N242" s="227">
        <f>IF(N$113=0,0,N$113/CHI_fec!N$113)</f>
        <v>0.72806957604964118</v>
      </c>
      <c r="O242" s="227">
        <f>IF(O$113=0,0,O$113/CHI_fec!O$113)</f>
        <v>0.71583349865620727</v>
      </c>
      <c r="P242" s="227">
        <f>IF(P$113=0,0,P$113/CHI_fec!P$113)</f>
        <v>0.71792785816595017</v>
      </c>
      <c r="Q242" s="227">
        <f>IF(Q$113=0,0,Q$113/CHI_fec!Q$113)</f>
        <v>0.71615802467069323</v>
      </c>
    </row>
    <row r="243" spans="1:17" x14ac:dyDescent="0.25">
      <c r="A243" s="127" t="s">
        <v>182</v>
      </c>
      <c r="B243" s="226">
        <f>IF(B$118=0,0,B$118/CHI_fec!B$118)</f>
        <v>1.9978114907586013</v>
      </c>
      <c r="C243" s="226">
        <f>IF(C$118=0,0,C$118/CHI_fec!C$118)</f>
        <v>1.9975850449809041</v>
      </c>
      <c r="D243" s="226">
        <f>IF(D$118=0,0,D$118/CHI_fec!D$118)</f>
        <v>1.3838450337038894</v>
      </c>
      <c r="E243" s="226">
        <f>IF(E$118=0,0,E$118/CHI_fec!E$118)</f>
        <v>1.9963169723859775</v>
      </c>
      <c r="F243" s="226">
        <f>IF(F$118=0,0,F$118/CHI_fec!F$118)</f>
        <v>0.60252885992202898</v>
      </c>
      <c r="G243" s="226">
        <f>IF(G$118=0,0,G$118/CHI_fec!G$118)</f>
        <v>5.2358317871413811E-2</v>
      </c>
      <c r="H243" s="226">
        <f>IF(H$118=0,0,H$118/CHI_fec!H$118)</f>
        <v>1.9947863171222049</v>
      </c>
      <c r="I243" s="226">
        <f>IF(I$118=0,0,I$118/CHI_fec!I$118)</f>
        <v>1.9944578293640045</v>
      </c>
      <c r="J243" s="226">
        <f>IF(J$118=0,0,J$118/CHI_fec!J$118)</f>
        <v>1.9944142987786797</v>
      </c>
      <c r="K243" s="226">
        <f>IF(K$118=0,0,K$118/CHI_fec!K$118)</f>
        <v>1.9939723183642715</v>
      </c>
      <c r="L243" s="226">
        <f>IF(L$118=0,0,L$118/CHI_fec!L$118)</f>
        <v>1.994950153490276</v>
      </c>
      <c r="M243" s="226">
        <f>IF(M$118=0,0,M$118/CHI_fec!M$118)</f>
        <v>1.9954097850383061</v>
      </c>
      <c r="N243" s="226">
        <f>IF(N$118=0,0,N$118/CHI_fec!N$118)</f>
        <v>1.9953283052329807</v>
      </c>
      <c r="O243" s="226">
        <f>IF(O$118=0,0,O$118/CHI_fec!O$118)</f>
        <v>1.9953566405936294</v>
      </c>
      <c r="P243" s="226">
        <f>IF(P$118=0,0,P$118/CHI_fec!P$118)</f>
        <v>1.9968790162757208</v>
      </c>
      <c r="Q243" s="226">
        <f>IF(Q$118=0,0,Q$118/CHI_fec!Q$118)</f>
        <v>1.9968592109697731</v>
      </c>
    </row>
    <row r="244" spans="1:17" x14ac:dyDescent="0.25">
      <c r="A244" s="127" t="s">
        <v>181</v>
      </c>
      <c r="B244" s="226">
        <f>IF(B$131=0,0,B$131/CHI_fec!B$131)</f>
        <v>2.3015662466362747</v>
      </c>
      <c r="C244" s="226">
        <f>IF(C$131=0,0,C$131/CHI_fec!C$131)</f>
        <v>2.3328986927684143</v>
      </c>
      <c r="D244" s="226">
        <f>IF(D$131=0,0,D$131/CHI_fec!D$131)</f>
        <v>2.3407165122179072</v>
      </c>
      <c r="E244" s="226">
        <f>IF(E$131=0,0,E$131/CHI_fec!E$131)</f>
        <v>2.3377842973334571</v>
      </c>
      <c r="F244" s="226">
        <f>IF(F$131=0,0,F$131/CHI_fec!F$131)</f>
        <v>2.3350776934703839</v>
      </c>
      <c r="G244" s="226">
        <f>IF(G$131=0,0,G$131/CHI_fec!G$131)</f>
        <v>2.3234039156392274</v>
      </c>
      <c r="H244" s="226">
        <f>IF(H$131=0,0,H$131/CHI_fec!H$131)</f>
        <v>2.3061774606051006</v>
      </c>
      <c r="I244" s="226">
        <f>IF(I$131=0,0,I$131/CHI_fec!I$131)</f>
        <v>2.2977684512723</v>
      </c>
      <c r="J244" s="226">
        <f>IF(J$131=0,0,J$131/CHI_fec!J$131)</f>
        <v>2.2488562136419006</v>
      </c>
      <c r="K244" s="226">
        <f>IF(K$131=0,0,K$131/CHI_fec!K$131)</f>
        <v>2.0322654287980533</v>
      </c>
      <c r="L244" s="226">
        <f>IF(L$131=0,0,L$131/CHI_fec!L$131)</f>
        <v>2.0085012773891964</v>
      </c>
      <c r="M244" s="226">
        <f>IF(M$131=0,0,M$131/CHI_fec!M$131)</f>
        <v>1.9885053189692941</v>
      </c>
      <c r="N244" s="226">
        <f>IF(N$131=0,0,N$131/CHI_fec!N$131)</f>
        <v>2.0399065200250108</v>
      </c>
      <c r="O244" s="226">
        <f>IF(O$131=0,0,O$131/CHI_fec!O$131)</f>
        <v>2.056311554165811</v>
      </c>
      <c r="P244" s="226">
        <f>IF(P$131=0,0,P$131/CHI_fec!P$131)</f>
        <v>2.0983107675692958</v>
      </c>
      <c r="Q244" s="226">
        <f>IF(Q$131=0,0,Q$131/CHI_fec!Q$131)</f>
        <v>1.9773745133298488</v>
      </c>
    </row>
    <row r="245" spans="1:17" x14ac:dyDescent="0.25">
      <c r="A245" s="127" t="s">
        <v>180</v>
      </c>
      <c r="B245" s="225">
        <f>IF(B$139=0,0,B$139/CHI_fec!B$139)</f>
        <v>2.3182559195095407</v>
      </c>
      <c r="C245" s="225">
        <f>IF(C$139=0,0,C$139/CHI_fec!C$139)</f>
        <v>2.3387815579398152</v>
      </c>
      <c r="D245" s="225">
        <f>IF(D$139=0,0,D$139/CHI_fec!D$139)</f>
        <v>2.0969855844825953</v>
      </c>
      <c r="E245" s="225">
        <f>IF(E$139=0,0,E$139/CHI_fec!E$139)</f>
        <v>2.3414860730054192</v>
      </c>
      <c r="F245" s="225">
        <f>IF(F$139=0,0,F$139/CHI_fec!F$139)</f>
        <v>1.778910381236847</v>
      </c>
      <c r="G245" s="225">
        <f>IF(G$139=0,0,G$139/CHI_fec!G$139)</f>
        <v>1.5497392693231324</v>
      </c>
      <c r="H245" s="225">
        <f>IF(H$139=0,0,H$139/CHI_fec!H$139)</f>
        <v>2.3200729107908553</v>
      </c>
      <c r="I245" s="225">
        <f>IF(I$139=0,0,I$139/CHI_fec!I$139)</f>
        <v>2.3139781334384888</v>
      </c>
      <c r="J245" s="225">
        <f>IF(J$139=0,0,J$139/CHI_fec!J$139)</f>
        <v>2.2822058476143803</v>
      </c>
      <c r="K245" s="225">
        <f>IF(K$139=0,0,K$139/CHI_fec!K$139)</f>
        <v>2.1395112790674493</v>
      </c>
      <c r="L245" s="225">
        <f>IF(L$139=0,0,L$139/CHI_fec!L$139)</f>
        <v>2.1242679022793549</v>
      </c>
      <c r="M245" s="225">
        <f>IF(M$139=0,0,M$139/CHI_fec!M$139)</f>
        <v>2.1111362453531535</v>
      </c>
      <c r="N245" s="225">
        <f>IF(N$139=0,0,N$139/CHI_fec!N$139)</f>
        <v>2.1449210246198382</v>
      </c>
      <c r="O245" s="225">
        <f>IF(O$139=0,0,O$139/CHI_fec!O$139)</f>
        <v>2.1552489783974806</v>
      </c>
      <c r="P245" s="225">
        <f>IF(P$139=0,0,P$139/CHI_fec!P$139)</f>
        <v>2.1831749018069733</v>
      </c>
      <c r="Q245" s="225">
        <f>IF(Q$139=0,0,Q$139/CHI_fec!Q$139)</f>
        <v>2.0991645147358429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2316.8202623602606</v>
      </c>
      <c r="C3" s="46">
        <f t="shared" ref="C3:Q3" si="0">SUM(C4:C6)</f>
        <v>2274.8298028797121</v>
      </c>
      <c r="D3" s="46">
        <f t="shared" si="0"/>
        <v>2141.3813964637534</v>
      </c>
      <c r="E3" s="46">
        <f t="shared" si="0"/>
        <v>1922.7977712518286</v>
      </c>
      <c r="F3" s="46">
        <f t="shared" si="0"/>
        <v>1917.2363523915756</v>
      </c>
      <c r="G3" s="46">
        <f t="shared" si="0"/>
        <v>1857.1754011043249</v>
      </c>
      <c r="H3" s="46">
        <f t="shared" si="0"/>
        <v>2035.6530391887031</v>
      </c>
      <c r="I3" s="46">
        <f t="shared" si="0"/>
        <v>2253.3111039774667</v>
      </c>
      <c r="J3" s="46">
        <f t="shared" si="0"/>
        <v>2229.3993176134695</v>
      </c>
      <c r="K3" s="46">
        <f t="shared" si="0"/>
        <v>2137.1183177249768</v>
      </c>
      <c r="L3" s="46">
        <f t="shared" si="0"/>
        <v>1867.0000000000002</v>
      </c>
      <c r="M3" s="46">
        <f t="shared" si="0"/>
        <v>1981.4940645109714</v>
      </c>
      <c r="N3" s="46">
        <f t="shared" si="0"/>
        <v>1734.4226793975783</v>
      </c>
      <c r="O3" s="46">
        <f t="shared" si="0"/>
        <v>1674.1311533120811</v>
      </c>
      <c r="P3" s="46">
        <f t="shared" si="0"/>
        <v>1631.9705873725175</v>
      </c>
      <c r="Q3" s="46">
        <f t="shared" si="0"/>
        <v>1649.7142303593914</v>
      </c>
    </row>
    <row r="4" spans="1:17" x14ac:dyDescent="0.25">
      <c r="A4" s="257" t="s">
        <v>38</v>
      </c>
      <c r="B4" s="215">
        <v>1448.8906190260427</v>
      </c>
      <c r="C4" s="215">
        <v>1408.2598003942157</v>
      </c>
      <c r="D4" s="215">
        <v>1365.0636873123697</v>
      </c>
      <c r="E4" s="215">
        <v>1041.037656886396</v>
      </c>
      <c r="F4" s="215">
        <v>1020.0758049718347</v>
      </c>
      <c r="G4" s="215">
        <v>997.63739866040407</v>
      </c>
      <c r="H4" s="215">
        <v>1172.8567559706735</v>
      </c>
      <c r="I4" s="215">
        <v>1206.7196744732466</v>
      </c>
      <c r="J4" s="215">
        <v>1270.9328100143832</v>
      </c>
      <c r="K4" s="215">
        <v>1171.1644890115531</v>
      </c>
      <c r="L4" s="215">
        <v>880.74838239452799</v>
      </c>
      <c r="M4" s="215">
        <v>944.13424336687115</v>
      </c>
      <c r="N4" s="215">
        <v>773.10646537689684</v>
      </c>
      <c r="O4" s="215">
        <v>700.59049873800063</v>
      </c>
      <c r="P4" s="215">
        <v>582.56595539885302</v>
      </c>
      <c r="Q4" s="215">
        <v>669.4015703240716</v>
      </c>
    </row>
    <row r="5" spans="1:17" x14ac:dyDescent="0.25">
      <c r="A5" s="256" t="s">
        <v>37</v>
      </c>
      <c r="B5" s="214">
        <v>334.12005014793556</v>
      </c>
      <c r="C5" s="214">
        <v>332.83105643180795</v>
      </c>
      <c r="D5" s="214">
        <v>255.79529310105011</v>
      </c>
      <c r="E5" s="214">
        <v>399.20457261109203</v>
      </c>
      <c r="F5" s="214">
        <v>382.28505463062879</v>
      </c>
      <c r="G5" s="214">
        <v>372.74923482005511</v>
      </c>
      <c r="H5" s="214">
        <v>336.49738493850907</v>
      </c>
      <c r="I5" s="214">
        <v>490.38900097203089</v>
      </c>
      <c r="J5" s="214">
        <v>448.44156265962147</v>
      </c>
      <c r="K5" s="214">
        <v>474.62606190819747</v>
      </c>
      <c r="L5" s="214">
        <v>614.03790923222596</v>
      </c>
      <c r="M5" s="214">
        <v>634.06001579726581</v>
      </c>
      <c r="N5" s="214">
        <v>585.80476683203278</v>
      </c>
      <c r="O5" s="214">
        <v>564.78938747778511</v>
      </c>
      <c r="P5" s="214">
        <v>633.58115790300224</v>
      </c>
      <c r="Q5" s="214">
        <v>585.08311636254325</v>
      </c>
    </row>
    <row r="6" spans="1:17" x14ac:dyDescent="0.25">
      <c r="A6" s="223" t="s">
        <v>57</v>
      </c>
      <c r="B6" s="213">
        <v>533.80959318628231</v>
      </c>
      <c r="C6" s="213">
        <v>533.73894605368844</v>
      </c>
      <c r="D6" s="213">
        <v>520.52241605033362</v>
      </c>
      <c r="E6" s="213">
        <v>482.5555417543406</v>
      </c>
      <c r="F6" s="213">
        <v>514.87549278911206</v>
      </c>
      <c r="G6" s="213">
        <v>486.78876762386574</v>
      </c>
      <c r="H6" s="213">
        <v>526.29889827952059</v>
      </c>
      <c r="I6" s="213">
        <v>556.20242853218917</v>
      </c>
      <c r="J6" s="213">
        <v>510.02494493946483</v>
      </c>
      <c r="K6" s="213">
        <v>491.32776680522625</v>
      </c>
      <c r="L6" s="213">
        <v>372.21370837324611</v>
      </c>
      <c r="M6" s="213">
        <v>403.2998053468346</v>
      </c>
      <c r="N6" s="213">
        <v>375.5114471886489</v>
      </c>
      <c r="O6" s="213">
        <v>408.75126709629535</v>
      </c>
      <c r="P6" s="213">
        <v>415.8234740706622</v>
      </c>
      <c r="Q6" s="213">
        <v>395.22954367277657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3450</v>
      </c>
      <c r="C9" s="215">
        <v>3380</v>
      </c>
      <c r="D9" s="215">
        <v>3085</v>
      </c>
      <c r="E9" s="215">
        <v>2450</v>
      </c>
      <c r="F9" s="215">
        <v>2380</v>
      </c>
      <c r="G9" s="215">
        <v>2496</v>
      </c>
      <c r="H9" s="215">
        <v>2790</v>
      </c>
      <c r="I9" s="215">
        <v>2700</v>
      </c>
      <c r="J9" s="215">
        <v>3097</v>
      </c>
      <c r="K9" s="215">
        <v>2342</v>
      </c>
      <c r="L9" s="215">
        <v>2138</v>
      </c>
      <c r="M9" s="215">
        <v>2318</v>
      </c>
      <c r="N9" s="215">
        <v>2056</v>
      </c>
      <c r="O9" s="215">
        <v>2000</v>
      </c>
      <c r="P9" s="215">
        <v>1871.6981132075471</v>
      </c>
      <c r="Q9" s="215">
        <v>2292.2381643738463</v>
      </c>
    </row>
    <row r="10" spans="1:17" x14ac:dyDescent="0.25">
      <c r="A10" s="256" t="s">
        <v>201</v>
      </c>
      <c r="B10" s="214">
        <v>1957</v>
      </c>
      <c r="C10" s="214">
        <v>1965</v>
      </c>
      <c r="D10" s="214">
        <v>1422</v>
      </c>
      <c r="E10" s="214">
        <v>2311</v>
      </c>
      <c r="F10" s="214">
        <v>2194</v>
      </c>
      <c r="G10" s="214">
        <v>2294</v>
      </c>
      <c r="H10" s="214">
        <v>1969</v>
      </c>
      <c r="I10" s="214">
        <v>2699</v>
      </c>
      <c r="J10" s="214">
        <v>2688</v>
      </c>
      <c r="K10" s="214">
        <v>2848</v>
      </c>
      <c r="L10" s="214">
        <v>3448</v>
      </c>
      <c r="M10" s="214">
        <v>3000</v>
      </c>
      <c r="N10" s="214">
        <v>2669</v>
      </c>
      <c r="O10" s="214">
        <v>2570</v>
      </c>
      <c r="P10" s="214">
        <v>2889</v>
      </c>
      <c r="Q10" s="214">
        <v>2972</v>
      </c>
    </row>
    <row r="11" spans="1:17" x14ac:dyDescent="0.25">
      <c r="A11" s="223" t="s">
        <v>200</v>
      </c>
      <c r="B11" s="213">
        <v>1530</v>
      </c>
      <c r="C11" s="213">
        <v>1542</v>
      </c>
      <c r="D11" s="213">
        <v>1416</v>
      </c>
      <c r="E11" s="213">
        <v>1367</v>
      </c>
      <c r="F11" s="213">
        <v>1446</v>
      </c>
      <c r="G11" s="213">
        <v>1466</v>
      </c>
      <c r="H11" s="213">
        <v>1507</v>
      </c>
      <c r="I11" s="213">
        <v>1498</v>
      </c>
      <c r="J11" s="213">
        <v>1496</v>
      </c>
      <c r="K11" s="213">
        <v>1265</v>
      </c>
      <c r="L11" s="213">
        <v>1287</v>
      </c>
      <c r="M11" s="213">
        <v>1468</v>
      </c>
      <c r="N11" s="213">
        <v>1463</v>
      </c>
      <c r="O11" s="213">
        <v>1337.5450000000001</v>
      </c>
      <c r="P11" s="213">
        <v>1373.6405</v>
      </c>
      <c r="Q11" s="213">
        <v>1402.5279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3833.3333333333326</v>
      </c>
      <c r="C14" s="120">
        <v>3833.333333333333</v>
      </c>
      <c r="D14" s="120">
        <v>3545.9823912393877</v>
      </c>
      <c r="E14" s="120">
        <v>3258.6314491454423</v>
      </c>
      <c r="F14" s="120">
        <v>3258.6314491454423</v>
      </c>
      <c r="G14" s="120">
        <v>2971.2805070514969</v>
      </c>
      <c r="H14" s="120">
        <v>2971.2805070514969</v>
      </c>
      <c r="I14" s="120">
        <v>2971.2805070514969</v>
      </c>
      <c r="J14" s="120">
        <v>3545.9823912393877</v>
      </c>
      <c r="K14" s="120">
        <v>3258.6314491454423</v>
      </c>
      <c r="L14" s="120">
        <v>3258.6314491454423</v>
      </c>
      <c r="M14" s="120">
        <v>2971.2805070514969</v>
      </c>
      <c r="N14" s="120">
        <v>2683.9295649575515</v>
      </c>
      <c r="O14" s="120">
        <v>2683.9295649575515</v>
      </c>
      <c r="P14" s="120">
        <v>2396.5786228636061</v>
      </c>
      <c r="Q14" s="120">
        <v>2683.9295649575515</v>
      </c>
    </row>
    <row r="15" spans="1:17" x14ac:dyDescent="0.25">
      <c r="A15" s="180" t="s">
        <v>201</v>
      </c>
      <c r="B15" s="189">
        <v>2666.6666666666665</v>
      </c>
      <c r="C15" s="189">
        <v>2385.7522019494318</v>
      </c>
      <c r="D15" s="189">
        <v>2385.7522019494318</v>
      </c>
      <c r="E15" s="189">
        <v>2666.6666666666665</v>
      </c>
      <c r="F15" s="189">
        <v>2666.6666666666665</v>
      </c>
      <c r="G15" s="189">
        <v>2666.6666666666665</v>
      </c>
      <c r="H15" s="189">
        <v>2666.6666666666665</v>
      </c>
      <c r="I15" s="189">
        <v>2947.5811313839013</v>
      </c>
      <c r="J15" s="189">
        <v>2947.5811313839013</v>
      </c>
      <c r="K15" s="189">
        <v>3228.495596101136</v>
      </c>
      <c r="L15" s="189">
        <v>3790.3245255356051</v>
      </c>
      <c r="M15" s="189">
        <v>3790.3245255356051</v>
      </c>
      <c r="N15" s="189">
        <v>3509.4100608183703</v>
      </c>
      <c r="O15" s="189">
        <v>3509.4100608183703</v>
      </c>
      <c r="P15" s="189">
        <v>3228.4955961011356</v>
      </c>
      <c r="Q15" s="189">
        <v>3228.4955961011351</v>
      </c>
    </row>
    <row r="16" spans="1:17" x14ac:dyDescent="0.25">
      <c r="A16" s="108" t="s">
        <v>200</v>
      </c>
      <c r="B16" s="118">
        <v>1699.9999999999998</v>
      </c>
      <c r="C16" s="118">
        <v>1745.2826813690476</v>
      </c>
      <c r="D16" s="118">
        <v>1699.9999999999998</v>
      </c>
      <c r="E16" s="118">
        <v>1613.4949777351908</v>
      </c>
      <c r="F16" s="118">
        <v>1658.7776591042384</v>
      </c>
      <c r="G16" s="118">
        <v>1704.0603404732865</v>
      </c>
      <c r="H16" s="118">
        <v>1704.0603404732865</v>
      </c>
      <c r="I16" s="118">
        <v>1658.7776591042386</v>
      </c>
      <c r="J16" s="118">
        <v>1658.7776591042386</v>
      </c>
      <c r="K16" s="118">
        <v>1613.4949777351908</v>
      </c>
      <c r="L16" s="118">
        <v>1481.7072741013337</v>
      </c>
      <c r="M16" s="118">
        <v>1613.4949777351908</v>
      </c>
      <c r="N16" s="118">
        <v>1613.4949777351908</v>
      </c>
      <c r="O16" s="118">
        <v>1658.7776591042386</v>
      </c>
      <c r="P16" s="118">
        <v>1526.9899554703813</v>
      </c>
      <c r="Q16" s="118">
        <v>1613.4949777351908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4.5474735088646412E-13</v>
      </c>
      <c r="D18" s="120">
        <v>0</v>
      </c>
      <c r="E18" s="120">
        <v>0</v>
      </c>
      <c r="F18" s="120">
        <v>0</v>
      </c>
      <c r="G18" s="120">
        <v>0</v>
      </c>
      <c r="H18" s="120">
        <v>287.35094209394532</v>
      </c>
      <c r="I18" s="120">
        <v>0</v>
      </c>
      <c r="J18" s="120">
        <v>862.05282628183591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574.70188418789064</v>
      </c>
    </row>
    <row r="19" spans="1:17" x14ac:dyDescent="0.25">
      <c r="A19" s="179" t="s">
        <v>201</v>
      </c>
      <c r="B19" s="189"/>
      <c r="C19" s="189">
        <v>0</v>
      </c>
      <c r="D19" s="189">
        <v>0</v>
      </c>
      <c r="E19" s="189">
        <v>561.82892943446916</v>
      </c>
      <c r="F19" s="189">
        <v>0</v>
      </c>
      <c r="G19" s="189">
        <v>280.91446471723458</v>
      </c>
      <c r="H19" s="189">
        <v>0</v>
      </c>
      <c r="I19" s="189">
        <v>561.82892943446916</v>
      </c>
      <c r="J19" s="189">
        <v>0</v>
      </c>
      <c r="K19" s="189">
        <v>561.82892943446916</v>
      </c>
      <c r="L19" s="189">
        <v>561.82892943446916</v>
      </c>
      <c r="M19" s="189">
        <v>0</v>
      </c>
      <c r="N19" s="189">
        <v>0</v>
      </c>
      <c r="O19" s="189">
        <v>0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177.07038500290491</v>
      </c>
      <c r="D20" s="118">
        <v>0</v>
      </c>
      <c r="E20" s="118">
        <v>90.565362738095899</v>
      </c>
      <c r="F20" s="118">
        <v>45.282681369047943</v>
      </c>
      <c r="G20" s="118">
        <v>222.35306637195285</v>
      </c>
      <c r="H20" s="118">
        <v>0</v>
      </c>
      <c r="I20" s="118">
        <v>131.78770363385698</v>
      </c>
      <c r="J20" s="118">
        <v>0</v>
      </c>
      <c r="K20" s="118">
        <v>0</v>
      </c>
      <c r="L20" s="118">
        <v>0</v>
      </c>
      <c r="M20" s="118">
        <v>177.07038500290491</v>
      </c>
      <c r="N20" s="118">
        <v>131.78770363385698</v>
      </c>
      <c r="O20" s="118">
        <v>90.565362738095899</v>
      </c>
      <c r="P20" s="118">
        <v>0</v>
      </c>
      <c r="Q20" s="118">
        <v>131.78770363385698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287.35094209394538</v>
      </c>
      <c r="E22" s="120">
        <f t="shared" si="1"/>
        <v>287.35094209394538</v>
      </c>
      <c r="F22" s="120">
        <f t="shared" si="1"/>
        <v>0</v>
      </c>
      <c r="G22" s="120">
        <f t="shared" si="1"/>
        <v>287.35094209394538</v>
      </c>
      <c r="H22" s="120">
        <f t="shared" si="1"/>
        <v>287.35094209394538</v>
      </c>
      <c r="I22" s="120">
        <f t="shared" si="1"/>
        <v>0</v>
      </c>
      <c r="J22" s="120">
        <f t="shared" si="1"/>
        <v>287.35094209394538</v>
      </c>
      <c r="K22" s="120">
        <f t="shared" si="1"/>
        <v>287.35094209394538</v>
      </c>
      <c r="L22" s="120">
        <f t="shared" si="1"/>
        <v>0</v>
      </c>
      <c r="M22" s="120">
        <f t="shared" si="1"/>
        <v>287.35094209394538</v>
      </c>
      <c r="N22" s="120">
        <f t="shared" si="1"/>
        <v>287.35094209394538</v>
      </c>
      <c r="O22" s="120">
        <f t="shared" si="1"/>
        <v>0</v>
      </c>
      <c r="P22" s="120">
        <f t="shared" si="1"/>
        <v>287.35094209394538</v>
      </c>
      <c r="Q22" s="120">
        <f t="shared" si="1"/>
        <v>287.35094209394538</v>
      </c>
    </row>
    <row r="23" spans="1:17" x14ac:dyDescent="0.25">
      <c r="A23" s="179" t="s">
        <v>201</v>
      </c>
      <c r="B23" s="189"/>
      <c r="C23" s="189">
        <f t="shared" ref="C23:Q24" si="2">B15+C19-C15</f>
        <v>280.91446471723475</v>
      </c>
      <c r="D23" s="189">
        <f t="shared" si="2"/>
        <v>0</v>
      </c>
      <c r="E23" s="189">
        <f t="shared" si="2"/>
        <v>280.9144647172343</v>
      </c>
      <c r="F23" s="189">
        <f t="shared" si="2"/>
        <v>0</v>
      </c>
      <c r="G23" s="189">
        <f t="shared" si="2"/>
        <v>280.91446471723475</v>
      </c>
      <c r="H23" s="189">
        <f t="shared" si="2"/>
        <v>0</v>
      </c>
      <c r="I23" s="189">
        <f t="shared" si="2"/>
        <v>280.9144647172343</v>
      </c>
      <c r="J23" s="189">
        <f t="shared" si="2"/>
        <v>0</v>
      </c>
      <c r="K23" s="189">
        <f t="shared" si="2"/>
        <v>280.9144647172343</v>
      </c>
      <c r="L23" s="189">
        <f t="shared" si="2"/>
        <v>0</v>
      </c>
      <c r="M23" s="189">
        <f t="shared" si="2"/>
        <v>0</v>
      </c>
      <c r="N23" s="189">
        <f t="shared" si="2"/>
        <v>280.91446471723475</v>
      </c>
      <c r="O23" s="189">
        <f t="shared" si="2"/>
        <v>0</v>
      </c>
      <c r="P23" s="189">
        <f t="shared" si="2"/>
        <v>280.91446471723475</v>
      </c>
      <c r="Q23" s="189">
        <f t="shared" si="2"/>
        <v>0</v>
      </c>
    </row>
    <row r="24" spans="1:17" x14ac:dyDescent="0.25">
      <c r="A24" s="119" t="s">
        <v>200</v>
      </c>
      <c r="B24" s="118"/>
      <c r="C24" s="118">
        <f t="shared" si="2"/>
        <v>131.78770363385706</v>
      </c>
      <c r="D24" s="118">
        <f t="shared" si="2"/>
        <v>45.28268136904785</v>
      </c>
      <c r="E24" s="118">
        <f t="shared" si="2"/>
        <v>177.07038500290491</v>
      </c>
      <c r="F24" s="118">
        <f t="shared" si="2"/>
        <v>0</v>
      </c>
      <c r="G24" s="118">
        <f t="shared" si="2"/>
        <v>177.07038500290469</v>
      </c>
      <c r="H24" s="118">
        <f t="shared" si="2"/>
        <v>0</v>
      </c>
      <c r="I24" s="118">
        <f t="shared" si="2"/>
        <v>177.07038500290491</v>
      </c>
      <c r="J24" s="118">
        <f t="shared" si="2"/>
        <v>0</v>
      </c>
      <c r="K24" s="118">
        <f t="shared" si="2"/>
        <v>45.28268136904785</v>
      </c>
      <c r="L24" s="118">
        <f t="shared" si="2"/>
        <v>131.78770363385706</v>
      </c>
      <c r="M24" s="118">
        <f t="shared" si="2"/>
        <v>45.28268136904785</v>
      </c>
      <c r="N24" s="118">
        <f t="shared" si="2"/>
        <v>131.78770363385706</v>
      </c>
      <c r="O24" s="118">
        <f t="shared" si="2"/>
        <v>45.282681369048078</v>
      </c>
      <c r="P24" s="118">
        <f t="shared" si="2"/>
        <v>131.78770363385729</v>
      </c>
      <c r="Q24" s="118">
        <f t="shared" si="2"/>
        <v>45.282681369047623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383.33333333333258</v>
      </c>
      <c r="C26" s="120">
        <f t="shared" ref="C26:Q26" si="3">C14-C9</f>
        <v>453.33333333333303</v>
      </c>
      <c r="D26" s="120">
        <f t="shared" si="3"/>
        <v>460.98239123938765</v>
      </c>
      <c r="E26" s="120">
        <f t="shared" si="3"/>
        <v>808.63144914544228</v>
      </c>
      <c r="F26" s="120">
        <f t="shared" si="3"/>
        <v>878.63144914544228</v>
      </c>
      <c r="G26" s="120">
        <f t="shared" si="3"/>
        <v>475.2805070514969</v>
      </c>
      <c r="H26" s="120">
        <f t="shared" si="3"/>
        <v>181.2805070514969</v>
      </c>
      <c r="I26" s="120">
        <f t="shared" si="3"/>
        <v>271.2805070514969</v>
      </c>
      <c r="J26" s="120">
        <f t="shared" si="3"/>
        <v>448.98239123938765</v>
      </c>
      <c r="K26" s="120">
        <f t="shared" si="3"/>
        <v>916.63144914544228</v>
      </c>
      <c r="L26" s="120">
        <f t="shared" si="3"/>
        <v>1120.6314491454423</v>
      </c>
      <c r="M26" s="120">
        <f t="shared" si="3"/>
        <v>653.2805070514969</v>
      </c>
      <c r="N26" s="120">
        <f t="shared" si="3"/>
        <v>627.92956495755152</v>
      </c>
      <c r="O26" s="120">
        <f t="shared" si="3"/>
        <v>683.92956495755152</v>
      </c>
      <c r="P26" s="120">
        <f t="shared" si="3"/>
        <v>524.88050965605908</v>
      </c>
      <c r="Q26" s="120">
        <f t="shared" si="3"/>
        <v>391.69140058370522</v>
      </c>
    </row>
    <row r="27" spans="1:17" x14ac:dyDescent="0.25">
      <c r="A27" s="180" t="s">
        <v>201</v>
      </c>
      <c r="B27" s="189">
        <f t="shared" ref="B27:Q27" si="4">B15-B10</f>
        <v>709.66666666666652</v>
      </c>
      <c r="C27" s="189">
        <f t="shared" si="4"/>
        <v>420.75220194943176</v>
      </c>
      <c r="D27" s="189">
        <f t="shared" si="4"/>
        <v>963.75220194943176</v>
      </c>
      <c r="E27" s="189">
        <f t="shared" si="4"/>
        <v>355.66666666666652</v>
      </c>
      <c r="F27" s="189">
        <f t="shared" si="4"/>
        <v>472.66666666666652</v>
      </c>
      <c r="G27" s="189">
        <f t="shared" si="4"/>
        <v>372.66666666666652</v>
      </c>
      <c r="H27" s="189">
        <f t="shared" si="4"/>
        <v>697.66666666666652</v>
      </c>
      <c r="I27" s="189">
        <f t="shared" si="4"/>
        <v>248.58113138390127</v>
      </c>
      <c r="J27" s="189">
        <f t="shared" si="4"/>
        <v>259.58113138390127</v>
      </c>
      <c r="K27" s="189">
        <f t="shared" si="4"/>
        <v>380.49559610113602</v>
      </c>
      <c r="L27" s="189">
        <f t="shared" si="4"/>
        <v>342.32452553560506</v>
      </c>
      <c r="M27" s="189">
        <f t="shared" si="4"/>
        <v>790.32452553560506</v>
      </c>
      <c r="N27" s="189">
        <f t="shared" si="4"/>
        <v>840.41006081837031</v>
      </c>
      <c r="O27" s="189">
        <f t="shared" si="4"/>
        <v>939.41006081837031</v>
      </c>
      <c r="P27" s="189">
        <f t="shared" si="4"/>
        <v>339.49559610113556</v>
      </c>
      <c r="Q27" s="189">
        <f t="shared" si="4"/>
        <v>256.49559610113511</v>
      </c>
    </row>
    <row r="28" spans="1:17" x14ac:dyDescent="0.25">
      <c r="A28" s="108" t="s">
        <v>200</v>
      </c>
      <c r="B28" s="118">
        <f t="shared" ref="B28:Q28" si="5">B16-B11</f>
        <v>169.99999999999977</v>
      </c>
      <c r="C28" s="118">
        <f t="shared" si="5"/>
        <v>203.28268136904762</v>
      </c>
      <c r="D28" s="118">
        <f t="shared" si="5"/>
        <v>283.99999999999977</v>
      </c>
      <c r="E28" s="118">
        <f t="shared" si="5"/>
        <v>246.49497773519079</v>
      </c>
      <c r="F28" s="118">
        <f t="shared" si="5"/>
        <v>212.77765910423841</v>
      </c>
      <c r="G28" s="118">
        <f t="shared" si="5"/>
        <v>238.06034047328649</v>
      </c>
      <c r="H28" s="118">
        <f t="shared" si="5"/>
        <v>197.06034047328649</v>
      </c>
      <c r="I28" s="118">
        <f t="shared" si="5"/>
        <v>160.77765910423864</v>
      </c>
      <c r="J28" s="118">
        <f t="shared" si="5"/>
        <v>162.77765910423864</v>
      </c>
      <c r="K28" s="118">
        <f t="shared" si="5"/>
        <v>348.49497773519079</v>
      </c>
      <c r="L28" s="118">
        <f t="shared" si="5"/>
        <v>194.70727410133372</v>
      </c>
      <c r="M28" s="118">
        <f t="shared" si="5"/>
        <v>145.49497773519079</v>
      </c>
      <c r="N28" s="118">
        <f t="shared" si="5"/>
        <v>150.49497773519079</v>
      </c>
      <c r="O28" s="118">
        <f t="shared" si="5"/>
        <v>321.23265910423856</v>
      </c>
      <c r="P28" s="118">
        <f t="shared" si="5"/>
        <v>153.34945547038137</v>
      </c>
      <c r="Q28" s="118">
        <f t="shared" si="5"/>
        <v>210.96707773519074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860.15693068728194</v>
      </c>
      <c r="C31" s="38">
        <v>842.47996999999998</v>
      </c>
      <c r="D31" s="38">
        <v>736.64840000000004</v>
      </c>
      <c r="E31" s="38">
        <v>728.37655999999993</v>
      </c>
      <c r="F31" s="38">
        <v>725.24310000000003</v>
      </c>
      <c r="G31" s="38">
        <v>733.75700487807444</v>
      </c>
      <c r="H31" s="38">
        <v>730.78431000000057</v>
      </c>
      <c r="I31" s="38">
        <v>771.45900000000915</v>
      </c>
      <c r="J31" s="38">
        <v>764.87718000000461</v>
      </c>
      <c r="K31" s="38">
        <v>691.33235000000002</v>
      </c>
      <c r="L31" s="38">
        <v>720.71694024772626</v>
      </c>
      <c r="M31" s="38">
        <v>634.24450541527585</v>
      </c>
      <c r="N31" s="38">
        <v>588.23158141236945</v>
      </c>
      <c r="O31" s="38">
        <v>547.34205352980575</v>
      </c>
      <c r="P31" s="38">
        <v>551.71609795958148</v>
      </c>
      <c r="Q31" s="38">
        <v>561.48086830196553</v>
      </c>
    </row>
    <row r="32" spans="1:17" x14ac:dyDescent="0.25">
      <c r="A32" s="55" t="s">
        <v>33</v>
      </c>
      <c r="B32" s="54">
        <v>54.242511920538888</v>
      </c>
      <c r="C32" s="54">
        <v>56.398579999999995</v>
      </c>
      <c r="D32" s="54">
        <v>39.096719999999998</v>
      </c>
      <c r="E32" s="54">
        <v>37.20711</v>
      </c>
      <c r="F32" s="54">
        <v>37.206109999999995</v>
      </c>
      <c r="G32" s="54">
        <v>34.626307243509615</v>
      </c>
      <c r="H32" s="54">
        <v>32.211890000000508</v>
      </c>
      <c r="I32" s="54">
        <v>44.777910000009115</v>
      </c>
      <c r="J32" s="54">
        <v>38.807250000004572</v>
      </c>
      <c r="K32" s="54">
        <v>33.70814</v>
      </c>
      <c r="L32" s="54">
        <v>36.328433699555404</v>
      </c>
      <c r="M32" s="54">
        <v>33.987402704385616</v>
      </c>
      <c r="N32" s="54">
        <v>33.386674651401449</v>
      </c>
      <c r="O32" s="54">
        <v>28.756753839377559</v>
      </c>
      <c r="P32" s="54">
        <v>33.917430623379261</v>
      </c>
      <c r="Q32" s="54">
        <v>34.680179429173009</v>
      </c>
    </row>
    <row r="33" spans="1:17" x14ac:dyDescent="0.25">
      <c r="A33" s="52" t="s">
        <v>32</v>
      </c>
      <c r="B33" s="51">
        <v>32.034733198283377</v>
      </c>
      <c r="C33" s="51">
        <v>29.294409999999999</v>
      </c>
      <c r="D33" s="51">
        <v>17.657570000000007</v>
      </c>
      <c r="E33" s="51">
        <v>18.591349999999998</v>
      </c>
      <c r="F33" s="51">
        <v>16.622670000000003</v>
      </c>
      <c r="G33" s="51">
        <v>17.582369219526512</v>
      </c>
      <c r="H33" s="51">
        <v>25.174189999999999</v>
      </c>
      <c r="I33" s="51">
        <v>26.08419</v>
      </c>
      <c r="J33" s="51">
        <v>28.876730000000006</v>
      </c>
      <c r="K33" s="51">
        <v>23.456720000000004</v>
      </c>
      <c r="L33" s="51">
        <v>22.479189224443061</v>
      </c>
      <c r="M33" s="51">
        <v>24.467099736879547</v>
      </c>
      <c r="N33" s="51">
        <v>19.687686243504182</v>
      </c>
      <c r="O33" s="51">
        <v>11.012501535711083</v>
      </c>
      <c r="P33" s="51">
        <v>12.99426713003947</v>
      </c>
      <c r="Q33" s="51">
        <v>9.8873870109853534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1.0783992082732816</v>
      </c>
      <c r="C35" s="51">
        <v>1.0882499999999999</v>
      </c>
      <c r="D35" s="51">
        <v>1.08775</v>
      </c>
      <c r="E35" s="51">
        <v>1.0902000000000001</v>
      </c>
      <c r="F35" s="51">
        <v>1.0878300000000001</v>
      </c>
      <c r="G35" s="51">
        <v>1.0782520391788561</v>
      </c>
      <c r="H35" s="51">
        <v>1.0856600000000007</v>
      </c>
      <c r="I35" s="51">
        <v>1.08653</v>
      </c>
      <c r="J35" s="51">
        <v>1.08968</v>
      </c>
      <c r="K35" s="51">
        <v>2.1736800000000001</v>
      </c>
      <c r="L35" s="51">
        <v>2.1532128521954004</v>
      </c>
      <c r="M35" s="51">
        <v>2.1595233075504439</v>
      </c>
      <c r="N35" s="51">
        <v>2.1564899984506094</v>
      </c>
      <c r="O35" s="51">
        <v>2.1515367753413859</v>
      </c>
      <c r="P35" s="51">
        <v>1.0764041816796255</v>
      </c>
      <c r="Q35" s="51">
        <v>0</v>
      </c>
    </row>
    <row r="36" spans="1:17" x14ac:dyDescent="0.25">
      <c r="A36" s="53" t="s">
        <v>76</v>
      </c>
      <c r="B36" s="51">
        <v>6.1144574681171129</v>
      </c>
      <c r="C36" s="51">
        <v>8.1733399999999996</v>
      </c>
      <c r="D36" s="51">
        <v>6.1017999999999999</v>
      </c>
      <c r="E36" s="51">
        <v>5.1008500000000003</v>
      </c>
      <c r="F36" s="51">
        <v>4.0761000000000003</v>
      </c>
      <c r="G36" s="51">
        <v>4.0840487324102428</v>
      </c>
      <c r="H36" s="51">
        <v>4.0848699999999996</v>
      </c>
      <c r="I36" s="51">
        <v>3.08833</v>
      </c>
      <c r="J36" s="51">
        <v>2.00109</v>
      </c>
      <c r="K36" s="51">
        <v>4.0831200000000001</v>
      </c>
      <c r="L36" s="51">
        <v>4.084112214144235</v>
      </c>
      <c r="M36" s="51">
        <v>5.110772290145869</v>
      </c>
      <c r="N36" s="51">
        <v>5.1111401043196869</v>
      </c>
      <c r="O36" s="51">
        <v>4.0840411979886397</v>
      </c>
      <c r="P36" s="51">
        <v>7.1408091181770148</v>
      </c>
      <c r="Q36" s="51">
        <v>5.1104701520634697</v>
      </c>
    </row>
    <row r="37" spans="1:17" x14ac:dyDescent="0.25">
      <c r="A37" s="53" t="s">
        <v>29</v>
      </c>
      <c r="B37" s="51">
        <v>24.841876521892981</v>
      </c>
      <c r="C37" s="51">
        <v>20.032820000000001</v>
      </c>
      <c r="D37" s="51">
        <v>10.468020000000008</v>
      </c>
      <c r="E37" s="51">
        <v>12.4003</v>
      </c>
      <c r="F37" s="51">
        <v>11.458740000000002</v>
      </c>
      <c r="G37" s="51">
        <v>12.420068447937414</v>
      </c>
      <c r="H37" s="51">
        <v>20.00366</v>
      </c>
      <c r="I37" s="51">
        <v>21.909330000000001</v>
      </c>
      <c r="J37" s="51">
        <v>25.785960000000006</v>
      </c>
      <c r="K37" s="51">
        <v>17.199920000000006</v>
      </c>
      <c r="L37" s="51">
        <v>16.241864158103425</v>
      </c>
      <c r="M37" s="51">
        <v>17.196804139183232</v>
      </c>
      <c r="N37" s="51">
        <v>12.420056140733884</v>
      </c>
      <c r="O37" s="51">
        <v>4.7769235623810573</v>
      </c>
      <c r="P37" s="51">
        <v>4.7770538301828296</v>
      </c>
      <c r="Q37" s="51">
        <v>4.7769168589218829</v>
      </c>
    </row>
    <row r="38" spans="1:17" x14ac:dyDescent="0.25">
      <c r="A38" s="53" t="s">
        <v>28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2" t="s">
        <v>27</v>
      </c>
      <c r="B39" s="51">
        <v>624.7166032893449</v>
      </c>
      <c r="C39" s="51">
        <v>612.88667999999996</v>
      </c>
      <c r="D39" s="51">
        <v>543.89272000000005</v>
      </c>
      <c r="E39" s="51">
        <v>542.95772999999997</v>
      </c>
      <c r="F39" s="51">
        <v>546.01063999999997</v>
      </c>
      <c r="G39" s="51">
        <v>555.22030286802988</v>
      </c>
      <c r="H39" s="51">
        <v>546.08073000000002</v>
      </c>
      <c r="I39" s="51">
        <v>569.67181000000005</v>
      </c>
      <c r="J39" s="51">
        <v>563.47810000000004</v>
      </c>
      <c r="K39" s="51">
        <v>509.14715000000001</v>
      </c>
      <c r="L39" s="51">
        <v>536.56252648523912</v>
      </c>
      <c r="M39" s="51">
        <v>464.86928574783821</v>
      </c>
      <c r="N39" s="51">
        <v>429.25785749624134</v>
      </c>
      <c r="O39" s="51">
        <v>402.5306790517979</v>
      </c>
      <c r="P39" s="51">
        <v>404.46571887960408</v>
      </c>
      <c r="Q39" s="51">
        <v>416.67465029977694</v>
      </c>
    </row>
    <row r="40" spans="1:17" x14ac:dyDescent="0.25">
      <c r="A40" s="53" t="s">
        <v>66</v>
      </c>
      <c r="B40" s="51">
        <v>624.7166032893449</v>
      </c>
      <c r="C40" s="51">
        <v>612.88667999999996</v>
      </c>
      <c r="D40" s="51">
        <v>543.89272000000005</v>
      </c>
      <c r="E40" s="51">
        <v>542.95772999999997</v>
      </c>
      <c r="F40" s="51">
        <v>546.01063999999997</v>
      </c>
      <c r="G40" s="51">
        <v>555.22030286802988</v>
      </c>
      <c r="H40" s="51">
        <v>546.08073000000002</v>
      </c>
      <c r="I40" s="51">
        <v>569.67181000000005</v>
      </c>
      <c r="J40" s="51">
        <v>563.47810000000004</v>
      </c>
      <c r="K40" s="51">
        <v>509.14715000000001</v>
      </c>
      <c r="L40" s="51">
        <v>536.56252648523912</v>
      </c>
      <c r="M40" s="51">
        <v>464.86928574783821</v>
      </c>
      <c r="N40" s="51">
        <v>429.25785749624134</v>
      </c>
      <c r="O40" s="51">
        <v>402.5306790517979</v>
      </c>
      <c r="P40" s="51">
        <v>404.46571887960408</v>
      </c>
      <c r="Q40" s="51">
        <v>416.67465029977694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23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3.8455098430075729</v>
      </c>
      <c r="C48" s="51">
        <v>4.7000500000000001</v>
      </c>
      <c r="D48" s="51">
        <v>3.20011</v>
      </c>
      <c r="E48" s="51">
        <v>2.8003900000000002</v>
      </c>
      <c r="F48" s="51">
        <v>2.4998999999999998</v>
      </c>
      <c r="G48" s="51">
        <v>2.7706134333964672</v>
      </c>
      <c r="H48" s="51">
        <v>3.0006499999999998</v>
      </c>
      <c r="I48" s="51">
        <v>0.90007999999999999</v>
      </c>
      <c r="J48" s="51">
        <v>0.20003000000000001</v>
      </c>
      <c r="K48" s="51">
        <v>0</v>
      </c>
      <c r="L48" s="51">
        <v>7.1653472512584249E-2</v>
      </c>
      <c r="M48" s="51">
        <v>0.42992300807709471</v>
      </c>
      <c r="N48" s="51">
        <v>0.3104879535390544</v>
      </c>
      <c r="O48" s="51">
        <v>4.7769452151176409E-2</v>
      </c>
      <c r="P48" s="51">
        <v>0</v>
      </c>
      <c r="Q48" s="51">
        <v>7.1651166874363972E-2</v>
      </c>
    </row>
    <row r="49" spans="1:17" x14ac:dyDescent="0.25">
      <c r="A49" s="63" t="s">
        <v>21</v>
      </c>
      <c r="B49" s="62">
        <v>145.31757243610718</v>
      </c>
      <c r="C49" s="62">
        <v>139.20025000000001</v>
      </c>
      <c r="D49" s="62">
        <v>132.80127999999999</v>
      </c>
      <c r="E49" s="62">
        <v>126.81998</v>
      </c>
      <c r="F49" s="62">
        <v>122.90378</v>
      </c>
      <c r="G49" s="62">
        <v>123.55741211361202</v>
      </c>
      <c r="H49" s="62">
        <v>124.31685</v>
      </c>
      <c r="I49" s="62">
        <v>130.02501000000001</v>
      </c>
      <c r="J49" s="62">
        <v>133.51507000000001</v>
      </c>
      <c r="K49" s="62">
        <v>125.02034</v>
      </c>
      <c r="L49" s="62">
        <v>125.27513736597606</v>
      </c>
      <c r="M49" s="62">
        <v>110.49079421809527</v>
      </c>
      <c r="N49" s="62">
        <v>105.58887506768342</v>
      </c>
      <c r="O49" s="62">
        <v>104.99434965076804</v>
      </c>
      <c r="P49" s="62">
        <v>100.33868132655864</v>
      </c>
      <c r="Q49" s="62">
        <v>100.16700039515581</v>
      </c>
    </row>
    <row r="50" spans="1:17" x14ac:dyDescent="0.25">
      <c r="A50" s="191" t="s">
        <v>105</v>
      </c>
      <c r="B50" s="190">
        <f t="shared" ref="B50:Q50" si="6">SUM(B51:B53)</f>
        <v>860.15693068728206</v>
      </c>
      <c r="C50" s="190">
        <f t="shared" si="6"/>
        <v>842.47997000000009</v>
      </c>
      <c r="D50" s="190">
        <f t="shared" si="6"/>
        <v>736.64840000000004</v>
      </c>
      <c r="E50" s="190">
        <f t="shared" si="6"/>
        <v>728.37655999999993</v>
      </c>
      <c r="F50" s="190">
        <f t="shared" si="6"/>
        <v>725.24310000000003</v>
      </c>
      <c r="G50" s="190">
        <f t="shared" si="6"/>
        <v>733.75700487807444</v>
      </c>
      <c r="H50" s="190">
        <f t="shared" si="6"/>
        <v>730.78431000000046</v>
      </c>
      <c r="I50" s="190">
        <f t="shared" si="6"/>
        <v>771.45900000000915</v>
      </c>
      <c r="J50" s="190">
        <f t="shared" si="6"/>
        <v>764.87718000000473</v>
      </c>
      <c r="K50" s="190">
        <f t="shared" si="6"/>
        <v>691.33235000000013</v>
      </c>
      <c r="L50" s="190">
        <f t="shared" si="6"/>
        <v>720.71694024772626</v>
      </c>
      <c r="M50" s="190">
        <f t="shared" si="6"/>
        <v>634.24450541527585</v>
      </c>
      <c r="N50" s="190">
        <f t="shared" si="6"/>
        <v>588.23158141236945</v>
      </c>
      <c r="O50" s="190">
        <f t="shared" si="6"/>
        <v>547.34205352980575</v>
      </c>
      <c r="P50" s="190">
        <f t="shared" si="6"/>
        <v>551.71609795958148</v>
      </c>
      <c r="Q50" s="190">
        <f t="shared" si="6"/>
        <v>561.48086830196553</v>
      </c>
    </row>
    <row r="51" spans="1:17" x14ac:dyDescent="0.25">
      <c r="A51" s="216" t="s">
        <v>38</v>
      </c>
      <c r="B51" s="215">
        <v>239.99999999999994</v>
      </c>
      <c r="C51" s="215">
        <v>234.77644730276401</v>
      </c>
      <c r="D51" s="215">
        <v>212.51153041857467</v>
      </c>
      <c r="E51" s="215">
        <v>170.38507701614668</v>
      </c>
      <c r="F51" s="215">
        <v>163.56846354288854</v>
      </c>
      <c r="G51" s="215">
        <v>174.04810814920447</v>
      </c>
      <c r="H51" s="215">
        <v>184.08029236910829</v>
      </c>
      <c r="I51" s="215">
        <v>183.26551785331449</v>
      </c>
      <c r="J51" s="215">
        <v>189.75491995940814</v>
      </c>
      <c r="K51" s="215">
        <v>151.84491834451123</v>
      </c>
      <c r="L51" s="215">
        <v>140.08652213036149</v>
      </c>
      <c r="M51" s="215">
        <v>128.59523217086775</v>
      </c>
      <c r="N51" s="215">
        <v>112.97161392259332</v>
      </c>
      <c r="O51" s="215">
        <v>111.99389336666978</v>
      </c>
      <c r="P51" s="215">
        <v>101.23314537026774</v>
      </c>
      <c r="Q51" s="215">
        <v>114.2967679367861</v>
      </c>
    </row>
    <row r="52" spans="1:17" x14ac:dyDescent="0.25">
      <c r="A52" s="179" t="s">
        <v>37</v>
      </c>
      <c r="B52" s="214">
        <v>132.30533851557746</v>
      </c>
      <c r="C52" s="214">
        <v>132.64618898542716</v>
      </c>
      <c r="D52" s="214">
        <v>95.196574870135635</v>
      </c>
      <c r="E52" s="214">
        <v>147.5485992129139</v>
      </c>
      <c r="F52" s="214">
        <v>138.42958443759761</v>
      </c>
      <c r="G52" s="214">
        <v>143.00811055392685</v>
      </c>
      <c r="H52" s="214">
        <v>119.57051581786358</v>
      </c>
      <c r="I52" s="214">
        <v>161.0514762972295</v>
      </c>
      <c r="J52" s="214">
        <v>157.37218875132999</v>
      </c>
      <c r="K52" s="214">
        <v>168.84314480858359</v>
      </c>
      <c r="L52" s="214">
        <v>198.43764862937459</v>
      </c>
      <c r="M52" s="214">
        <v>146.18434042507371</v>
      </c>
      <c r="N52" s="214">
        <v>128.81396822127695</v>
      </c>
      <c r="O52" s="214">
        <v>126.4054016783958</v>
      </c>
      <c r="P52" s="214">
        <v>137.24692809935974</v>
      </c>
      <c r="Q52" s="214">
        <v>138.05748503161865</v>
      </c>
    </row>
    <row r="53" spans="1:17" x14ac:dyDescent="0.25">
      <c r="A53" s="119" t="s">
        <v>36</v>
      </c>
      <c r="B53" s="213">
        <v>487.85159217170462</v>
      </c>
      <c r="C53" s="213">
        <v>475.05733371180895</v>
      </c>
      <c r="D53" s="213">
        <v>428.94029471128982</v>
      </c>
      <c r="E53" s="213">
        <v>410.44288377093937</v>
      </c>
      <c r="F53" s="213">
        <v>423.24505201951388</v>
      </c>
      <c r="G53" s="213">
        <v>416.70078617494306</v>
      </c>
      <c r="H53" s="213">
        <v>427.1335018130286</v>
      </c>
      <c r="I53" s="213">
        <v>427.14200584946514</v>
      </c>
      <c r="J53" s="213">
        <v>417.7500712892666</v>
      </c>
      <c r="K53" s="213">
        <v>370.64428684690523</v>
      </c>
      <c r="L53" s="213">
        <v>382.19276948799018</v>
      </c>
      <c r="M53" s="213">
        <v>359.46493281933442</v>
      </c>
      <c r="N53" s="213">
        <v>346.44599926849918</v>
      </c>
      <c r="O53" s="213">
        <v>308.94275848474012</v>
      </c>
      <c r="P53" s="213">
        <v>313.23602448995393</v>
      </c>
      <c r="Q53" s="213">
        <v>309.12661533356078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3129.9965635447129</v>
      </c>
      <c r="C55" s="70">
        <f t="shared" si="7"/>
        <v>3213.2000891822281</v>
      </c>
      <c r="D55" s="70">
        <f t="shared" si="7"/>
        <v>2877.3933101688963</v>
      </c>
      <c r="E55" s="70">
        <f t="shared" si="7"/>
        <v>2824.5114152243882</v>
      </c>
      <c r="F55" s="70">
        <f t="shared" si="7"/>
        <v>2866.3183772239081</v>
      </c>
      <c r="G55" s="70">
        <f t="shared" si="7"/>
        <v>2857.5550310826193</v>
      </c>
      <c r="H55" s="70">
        <f t="shared" si="7"/>
        <v>2812.7514943874985</v>
      </c>
      <c r="I55" s="70">
        <f t="shared" si="7"/>
        <v>2927.9624587175658</v>
      </c>
      <c r="J55" s="70">
        <f t="shared" si="7"/>
        <v>2941.2631974038991</v>
      </c>
      <c r="K55" s="70">
        <f t="shared" si="7"/>
        <v>2655.5237995234443</v>
      </c>
      <c r="L55" s="70">
        <f t="shared" si="7"/>
        <v>2732.2040961047792</v>
      </c>
      <c r="M55" s="70">
        <f t="shared" si="7"/>
        <v>2595.371462672415</v>
      </c>
      <c r="N55" s="70">
        <f t="shared" si="7"/>
        <v>2398.1723616228546</v>
      </c>
      <c r="O55" s="70">
        <f t="shared" si="7"/>
        <v>2189.091147719153</v>
      </c>
      <c r="P55" s="70">
        <f t="shared" si="7"/>
        <v>2284.385937731513</v>
      </c>
      <c r="Q55" s="70">
        <f t="shared" si="7"/>
        <v>2318.7328997796121</v>
      </c>
    </row>
    <row r="56" spans="1:17" x14ac:dyDescent="0.25">
      <c r="A56" s="55" t="s">
        <v>343</v>
      </c>
      <c r="B56" s="54">
        <v>1805.4512735447129</v>
      </c>
      <c r="C56" s="54">
        <v>1777.844119182228</v>
      </c>
      <c r="D56" s="54">
        <v>1504.6206101688963</v>
      </c>
      <c r="E56" s="54">
        <v>1498.4532452243882</v>
      </c>
      <c r="F56" s="54">
        <v>1499.3828672239081</v>
      </c>
      <c r="G56" s="54">
        <v>1511.8545410826191</v>
      </c>
      <c r="H56" s="54">
        <v>1505.9659943874983</v>
      </c>
      <c r="I56" s="54">
        <v>1619.6599687175658</v>
      </c>
      <c r="J56" s="54">
        <v>1589.739637403899</v>
      </c>
      <c r="K56" s="54">
        <v>1419.2295895234442</v>
      </c>
      <c r="L56" s="54">
        <v>1491.4821661047793</v>
      </c>
      <c r="M56" s="54">
        <v>1319.390552672415</v>
      </c>
      <c r="N56" s="54">
        <v>1217.2094316228549</v>
      </c>
      <c r="O56" s="54">
        <v>1106.2030877191532</v>
      </c>
      <c r="P56" s="54">
        <v>1139.5506577315132</v>
      </c>
      <c r="Q56" s="54">
        <v>1162.140809779612</v>
      </c>
    </row>
    <row r="57" spans="1:17" x14ac:dyDescent="0.25">
      <c r="A57" s="52" t="s">
        <v>106</v>
      </c>
      <c r="B57" s="51">
        <v>1324.54529</v>
      </c>
      <c r="C57" s="51">
        <v>1435.3559700000001</v>
      </c>
      <c r="D57" s="51">
        <v>1372.7727</v>
      </c>
      <c r="E57" s="51">
        <v>1326.05817</v>
      </c>
      <c r="F57" s="51">
        <v>1366.93551</v>
      </c>
      <c r="G57" s="51">
        <v>1345.7004899999999</v>
      </c>
      <c r="H57" s="51">
        <v>1306.7855</v>
      </c>
      <c r="I57" s="51">
        <v>1308.30249</v>
      </c>
      <c r="J57" s="51">
        <v>1351.5235600000001</v>
      </c>
      <c r="K57" s="51">
        <v>1236.29421</v>
      </c>
      <c r="L57" s="51">
        <v>1240.7219299999999</v>
      </c>
      <c r="M57" s="51">
        <v>1275.98091</v>
      </c>
      <c r="N57" s="51">
        <v>1180.9629299999999</v>
      </c>
      <c r="O57" s="51">
        <v>1082.88806</v>
      </c>
      <c r="P57" s="51">
        <v>1144.83528</v>
      </c>
      <c r="Q57" s="51">
        <v>1156.5920900000001</v>
      </c>
    </row>
    <row r="58" spans="1:17" x14ac:dyDescent="0.25">
      <c r="A58" s="50" t="s">
        <v>105</v>
      </c>
      <c r="B58" s="38">
        <f t="shared" ref="B58:Q58" si="8">SUM(B59:B61)</f>
        <v>3129.9965635447129</v>
      </c>
      <c r="C58" s="38">
        <f t="shared" si="8"/>
        <v>3213.2000891822281</v>
      </c>
      <c r="D58" s="38">
        <f t="shared" si="8"/>
        <v>2877.3933101688963</v>
      </c>
      <c r="E58" s="38">
        <f t="shared" si="8"/>
        <v>2824.5114152243877</v>
      </c>
      <c r="F58" s="38">
        <f t="shared" si="8"/>
        <v>2866.3183772239081</v>
      </c>
      <c r="G58" s="38">
        <f t="shared" si="8"/>
        <v>2857.5550310826188</v>
      </c>
      <c r="H58" s="38">
        <f t="shared" si="8"/>
        <v>2812.7514943874985</v>
      </c>
      <c r="I58" s="38">
        <f t="shared" si="8"/>
        <v>2927.9624587175658</v>
      </c>
      <c r="J58" s="38">
        <f t="shared" si="8"/>
        <v>2941.2631974038995</v>
      </c>
      <c r="K58" s="38">
        <f t="shared" si="8"/>
        <v>2655.5237995234443</v>
      </c>
      <c r="L58" s="38">
        <f t="shared" si="8"/>
        <v>2732.2040961047792</v>
      </c>
      <c r="M58" s="38">
        <f t="shared" si="8"/>
        <v>2595.371462672415</v>
      </c>
      <c r="N58" s="38">
        <f t="shared" si="8"/>
        <v>2398.1723616228546</v>
      </c>
      <c r="O58" s="38">
        <f t="shared" si="8"/>
        <v>2189.091147719153</v>
      </c>
      <c r="P58" s="38">
        <f t="shared" si="8"/>
        <v>2284.3859377315134</v>
      </c>
      <c r="Q58" s="38">
        <f t="shared" si="8"/>
        <v>2318.7328997796121</v>
      </c>
    </row>
    <row r="59" spans="1:17" x14ac:dyDescent="0.25">
      <c r="A59" s="121" t="s">
        <v>38</v>
      </c>
      <c r="B59" s="120">
        <f>NMM_emi!B$5</f>
        <v>1111.640179500632</v>
      </c>
      <c r="C59" s="120">
        <f>NMM_emi!C$5</f>
        <v>1108.8787549014748</v>
      </c>
      <c r="D59" s="120">
        <f>NMM_emi!D$5</f>
        <v>1031.9680009494134</v>
      </c>
      <c r="E59" s="120">
        <f>NMM_emi!E$5</f>
        <v>887.55662936193016</v>
      </c>
      <c r="F59" s="120">
        <f>NMM_emi!F$5</f>
        <v>884.40157649204139</v>
      </c>
      <c r="G59" s="120">
        <f>NMM_emi!G$5</f>
        <v>875.73763249575268</v>
      </c>
      <c r="H59" s="120">
        <f>NMM_emi!H$5</f>
        <v>877.4938967573479</v>
      </c>
      <c r="I59" s="120">
        <f>NMM_emi!I$5</f>
        <v>909.55104453558783</v>
      </c>
      <c r="J59" s="120">
        <f>NMM_emi!J$5</f>
        <v>912.07134290220915</v>
      </c>
      <c r="K59" s="120">
        <f>NMM_emi!K$5</f>
        <v>825.69230897062471</v>
      </c>
      <c r="L59" s="120">
        <f>NMM_emi!L$5</f>
        <v>735.04534497113866</v>
      </c>
      <c r="M59" s="120">
        <f>NMM_emi!M$5</f>
        <v>711.77254593624025</v>
      </c>
      <c r="N59" s="120">
        <f>NMM_emi!N$5</f>
        <v>629.10112081528314</v>
      </c>
      <c r="O59" s="120">
        <f>NMM_emi!O$5</f>
        <v>575.58358184183828</v>
      </c>
      <c r="P59" s="120">
        <f>NMM_emi!P$5</f>
        <v>569.99833179959114</v>
      </c>
      <c r="Q59" s="120">
        <f>NMM_emi!Q$5</f>
        <v>566.79061328254352</v>
      </c>
    </row>
    <row r="60" spans="1:17" x14ac:dyDescent="0.25">
      <c r="A60" s="179" t="s">
        <v>37</v>
      </c>
      <c r="B60" s="189">
        <f>NMM_emi!B$47</f>
        <v>1003.2687442752867</v>
      </c>
      <c r="C60" s="189">
        <f>NMM_emi!C$47</f>
        <v>1108.4481329184109</v>
      </c>
      <c r="D60" s="189">
        <f>NMM_emi!D$47</f>
        <v>960.18573174259905</v>
      </c>
      <c r="E60" s="189">
        <f>NMM_emi!E$47</f>
        <v>1074.2119185200761</v>
      </c>
      <c r="F60" s="189">
        <f>NMM_emi!F$47</f>
        <v>1087.3941888108629</v>
      </c>
      <c r="G60" s="189">
        <f>NMM_emi!G$47</f>
        <v>1102.7689948341263</v>
      </c>
      <c r="H60" s="189">
        <f>NMM_emi!H$47</f>
        <v>1042.6202811713047</v>
      </c>
      <c r="I60" s="189">
        <f>NMM_emi!I$47</f>
        <v>1123.9995782143196</v>
      </c>
      <c r="J60" s="189">
        <f>NMM_emi!J$47</f>
        <v>1167.6524607079905</v>
      </c>
      <c r="K60" s="189">
        <f>NMM_emi!K$47</f>
        <v>1069.0633882549441</v>
      </c>
      <c r="L60" s="189">
        <f>NMM_emi!L$47</f>
        <v>1202.0211740185055</v>
      </c>
      <c r="M60" s="189">
        <f>NMM_emi!M$47</f>
        <v>1120.9820521106626</v>
      </c>
      <c r="N60" s="189">
        <f>NMM_emi!N$47</f>
        <v>1040.8449408983074</v>
      </c>
      <c r="O60" s="189">
        <f>NMM_emi!O$47</f>
        <v>984.22044963650524</v>
      </c>
      <c r="P60" s="189">
        <f>NMM_emi!P$47</f>
        <v>1061.6443873393923</v>
      </c>
      <c r="Q60" s="189">
        <f>NMM_emi!Q$47</f>
        <v>1096.9159144838568</v>
      </c>
    </row>
    <row r="61" spans="1:17" x14ac:dyDescent="0.25">
      <c r="A61" s="119" t="s">
        <v>36</v>
      </c>
      <c r="B61" s="118">
        <f>NMM_emi!B$97</f>
        <v>1015.0876397687938</v>
      </c>
      <c r="C61" s="118">
        <f>NMM_emi!C$97</f>
        <v>995.87320136234212</v>
      </c>
      <c r="D61" s="118">
        <f>NMM_emi!D$97</f>
        <v>885.23957747688382</v>
      </c>
      <c r="E61" s="118">
        <f>NMM_emi!E$97</f>
        <v>862.74286734238171</v>
      </c>
      <c r="F61" s="118">
        <f>NMM_emi!F$97</f>
        <v>894.52261192100377</v>
      </c>
      <c r="G61" s="118">
        <f>NMM_emi!G$97</f>
        <v>879.04840375274</v>
      </c>
      <c r="H61" s="118">
        <f>NMM_emi!H$97</f>
        <v>892.63731645884559</v>
      </c>
      <c r="I61" s="118">
        <f>NMM_emi!I$97</f>
        <v>894.41183596765813</v>
      </c>
      <c r="J61" s="118">
        <f>NMM_emi!J$97</f>
        <v>861.53939379369956</v>
      </c>
      <c r="K61" s="118">
        <f>NMM_emi!K$97</f>
        <v>760.76810229787543</v>
      </c>
      <c r="L61" s="118">
        <f>NMM_emi!L$97</f>
        <v>795.13757711513517</v>
      </c>
      <c r="M61" s="118">
        <f>NMM_emi!M$97</f>
        <v>762.61686462551211</v>
      </c>
      <c r="N61" s="118">
        <f>NMM_emi!N$97</f>
        <v>728.2262999092643</v>
      </c>
      <c r="O61" s="118">
        <f>NMM_emi!O$97</f>
        <v>629.28711624080972</v>
      </c>
      <c r="P61" s="118">
        <f>NMM_emi!P$97</f>
        <v>652.74321859252984</v>
      </c>
      <c r="Q61" s="118">
        <f>NMM_emi!Q$97</f>
        <v>655.02637201321158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419.96829536986746</v>
      </c>
      <c r="C64" s="187">
        <f t="shared" si="9"/>
        <v>416.64491135923544</v>
      </c>
      <c r="D64" s="187">
        <f t="shared" si="9"/>
        <v>442.48417741081676</v>
      </c>
      <c r="E64" s="187">
        <f t="shared" si="9"/>
        <v>424.91332934138615</v>
      </c>
      <c r="F64" s="187">
        <f t="shared" si="9"/>
        <v>428.60327939993056</v>
      </c>
      <c r="G64" s="187">
        <f t="shared" si="9"/>
        <v>399.69447061714908</v>
      </c>
      <c r="H64" s="187">
        <f t="shared" si="9"/>
        <v>420.37876558088652</v>
      </c>
      <c r="I64" s="187">
        <f t="shared" si="9"/>
        <v>446.93321276786912</v>
      </c>
      <c r="J64" s="187">
        <f t="shared" si="9"/>
        <v>410.37546335627485</v>
      </c>
      <c r="K64" s="187">
        <f t="shared" si="9"/>
        <v>500.0702344199629</v>
      </c>
      <c r="L64" s="187">
        <f t="shared" si="9"/>
        <v>411.94966435665481</v>
      </c>
      <c r="M64" s="187">
        <f t="shared" si="9"/>
        <v>407.30554071047072</v>
      </c>
      <c r="N64" s="187">
        <f t="shared" si="9"/>
        <v>376.02454541677861</v>
      </c>
      <c r="O64" s="187">
        <f t="shared" si="9"/>
        <v>350.29524936900032</v>
      </c>
      <c r="P64" s="187">
        <f t="shared" si="9"/>
        <v>311.24995600946784</v>
      </c>
      <c r="Q64" s="187">
        <f t="shared" si="9"/>
        <v>292.02967681454993</v>
      </c>
    </row>
    <row r="65" spans="1:17" x14ac:dyDescent="0.25">
      <c r="A65" s="180" t="s">
        <v>37</v>
      </c>
      <c r="B65" s="186">
        <f t="shared" ref="B65:Q65" si="10">IF(B$10=0,"",B$5/B$10*1000)</f>
        <v>170.73073589572587</v>
      </c>
      <c r="C65" s="186">
        <f t="shared" si="10"/>
        <v>169.37967248438062</v>
      </c>
      <c r="D65" s="186">
        <f t="shared" si="10"/>
        <v>179.88417236360769</v>
      </c>
      <c r="E65" s="186">
        <f t="shared" si="10"/>
        <v>172.74105262271399</v>
      </c>
      <c r="F65" s="186">
        <f t="shared" si="10"/>
        <v>174.24113702398762</v>
      </c>
      <c r="G65" s="186">
        <f t="shared" si="10"/>
        <v>162.48876844814959</v>
      </c>
      <c r="H65" s="186">
        <f t="shared" si="10"/>
        <v>170.89760535221384</v>
      </c>
      <c r="I65" s="186">
        <f t="shared" si="10"/>
        <v>181.69284956355349</v>
      </c>
      <c r="J65" s="186">
        <f t="shared" si="10"/>
        <v>166.8309384894425</v>
      </c>
      <c r="K65" s="186">
        <f t="shared" si="10"/>
        <v>166.65240937787831</v>
      </c>
      <c r="L65" s="186">
        <f t="shared" si="10"/>
        <v>178.08524049658524</v>
      </c>
      <c r="M65" s="186">
        <f t="shared" si="10"/>
        <v>211.3533385990886</v>
      </c>
      <c r="N65" s="186">
        <f t="shared" si="10"/>
        <v>219.48473841589839</v>
      </c>
      <c r="O65" s="186">
        <f t="shared" si="10"/>
        <v>219.76240757890471</v>
      </c>
      <c r="P65" s="186">
        <f t="shared" si="10"/>
        <v>219.30811973104957</v>
      </c>
      <c r="Q65" s="186">
        <f t="shared" si="10"/>
        <v>196.86511317716798</v>
      </c>
    </row>
    <row r="66" spans="1:17" x14ac:dyDescent="0.25">
      <c r="A66" s="108" t="s">
        <v>57</v>
      </c>
      <c r="B66" s="185">
        <f t="shared" ref="B66:Q66" si="11">IF(B$11=0,"",B$6/B$11*1000)</f>
        <v>348.89515894528256</v>
      </c>
      <c r="C66" s="185">
        <f t="shared" si="11"/>
        <v>346.13420626049833</v>
      </c>
      <c r="D66" s="185">
        <f t="shared" si="11"/>
        <v>367.60057630673276</v>
      </c>
      <c r="E66" s="185">
        <f t="shared" si="11"/>
        <v>353.0033224245359</v>
      </c>
      <c r="F66" s="185">
        <f t="shared" si="11"/>
        <v>356.06880552497375</v>
      </c>
      <c r="G66" s="185">
        <f t="shared" si="11"/>
        <v>332.05236536416487</v>
      </c>
      <c r="H66" s="185">
        <f t="shared" si="11"/>
        <v>349.23616342370309</v>
      </c>
      <c r="I66" s="185">
        <f t="shared" si="11"/>
        <v>371.29668126314363</v>
      </c>
      <c r="J66" s="185">
        <f t="shared" si="11"/>
        <v>340.92576533386688</v>
      </c>
      <c r="K66" s="185">
        <f t="shared" si="11"/>
        <v>388.40139668397336</v>
      </c>
      <c r="L66" s="185">
        <f t="shared" si="11"/>
        <v>289.21034061635288</v>
      </c>
      <c r="M66" s="185">
        <f t="shared" si="11"/>
        <v>274.72738783844318</v>
      </c>
      <c r="N66" s="185">
        <f t="shared" si="11"/>
        <v>256.67221270584338</v>
      </c>
      <c r="O66" s="185">
        <f t="shared" si="11"/>
        <v>305.59814219057699</v>
      </c>
      <c r="P66" s="185">
        <f t="shared" si="11"/>
        <v>302.71637598823145</v>
      </c>
      <c r="Q66" s="185">
        <f t="shared" si="11"/>
        <v>281.79799038063811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6.9565217391304335E-2</v>
      </c>
      <c r="C68" s="113">
        <f t="shared" si="12"/>
        <v>6.9460487367681664E-2</v>
      </c>
      <c r="D68" s="113">
        <f t="shared" si="12"/>
        <v>6.8885423150267314E-2</v>
      </c>
      <c r="E68" s="113">
        <f t="shared" si="12"/>
        <v>6.9544929394345589E-2</v>
      </c>
      <c r="F68" s="113">
        <f t="shared" si="12"/>
        <v>6.8726245186087623E-2</v>
      </c>
      <c r="G68" s="113">
        <f t="shared" si="12"/>
        <v>6.9730812559777436E-2</v>
      </c>
      <c r="H68" s="113">
        <f t="shared" si="12"/>
        <v>6.5978599415451006E-2</v>
      </c>
      <c r="I68" s="113">
        <f t="shared" si="12"/>
        <v>6.7876117723449814E-2</v>
      </c>
      <c r="J68" s="113">
        <f t="shared" si="12"/>
        <v>6.1270558591994879E-2</v>
      </c>
      <c r="K68" s="113">
        <f t="shared" si="12"/>
        <v>6.4835575723531699E-2</v>
      </c>
      <c r="L68" s="113">
        <f t="shared" si="12"/>
        <v>6.5522227376221459E-2</v>
      </c>
      <c r="M68" s="113">
        <f t="shared" si="12"/>
        <v>5.5476804215214733E-2</v>
      </c>
      <c r="N68" s="113">
        <f t="shared" si="12"/>
        <v>5.4947283036280797E-2</v>
      </c>
      <c r="O68" s="113">
        <f t="shared" si="12"/>
        <v>5.5996946683334888E-2</v>
      </c>
      <c r="P68" s="113">
        <f t="shared" si="12"/>
        <v>5.4086257103066436E-2</v>
      </c>
      <c r="Q68" s="113">
        <f t="shared" si="12"/>
        <v>4.9862518525865179E-2</v>
      </c>
    </row>
    <row r="69" spans="1:17" x14ac:dyDescent="0.25">
      <c r="A69" s="180" t="s">
        <v>37</v>
      </c>
      <c r="B69" s="182">
        <f t="shared" ref="B69:Q69" si="13">IF(B$52=0,"",B$52/B$10)</f>
        <v>6.7606202613989502E-2</v>
      </c>
      <c r="C69" s="182">
        <f t="shared" si="13"/>
        <v>6.7504421875535445E-2</v>
      </c>
      <c r="D69" s="182">
        <f t="shared" si="13"/>
        <v>6.6945551948056001E-2</v>
      </c>
      <c r="E69" s="182">
        <f t="shared" si="13"/>
        <v>6.3846213419694459E-2</v>
      </c>
      <c r="F69" s="182">
        <f t="shared" si="13"/>
        <v>6.3094614602369009E-2</v>
      </c>
      <c r="G69" s="182">
        <f t="shared" si="13"/>
        <v>6.2340065629436295E-2</v>
      </c>
      <c r="H69" s="182">
        <f t="shared" si="13"/>
        <v>6.0726518952698622E-2</v>
      </c>
      <c r="I69" s="182">
        <f t="shared" si="13"/>
        <v>5.9670795219425525E-2</v>
      </c>
      <c r="J69" s="182">
        <f t="shared" si="13"/>
        <v>5.8546201172369784E-2</v>
      </c>
      <c r="K69" s="182">
        <f t="shared" si="13"/>
        <v>5.9284812081665583E-2</v>
      </c>
      <c r="L69" s="182">
        <f t="shared" si="13"/>
        <v>5.7551522224296575E-2</v>
      </c>
      <c r="M69" s="182">
        <f t="shared" si="13"/>
        <v>4.8728113475024572E-2</v>
      </c>
      <c r="N69" s="182">
        <f t="shared" si="13"/>
        <v>4.8263007951021709E-2</v>
      </c>
      <c r="O69" s="182">
        <f t="shared" si="13"/>
        <v>4.9184981197819382E-2</v>
      </c>
      <c r="P69" s="182">
        <f t="shared" si="13"/>
        <v>4.7506724852668651E-2</v>
      </c>
      <c r="Q69" s="182">
        <f t="shared" si="13"/>
        <v>4.6452720400948402E-2</v>
      </c>
    </row>
    <row r="70" spans="1:17" x14ac:dyDescent="0.25">
      <c r="A70" s="108" t="s">
        <v>36</v>
      </c>
      <c r="B70" s="112">
        <f t="shared" ref="B70:Q70" si="14">IF(B$53=0,"",B$53/B$11)</f>
        <v>0.31885724978542784</v>
      </c>
      <c r="C70" s="112">
        <f t="shared" si="14"/>
        <v>0.30807868593502524</v>
      </c>
      <c r="D70" s="112">
        <f t="shared" si="14"/>
        <v>0.30292393694300129</v>
      </c>
      <c r="E70" s="112">
        <f t="shared" si="14"/>
        <v>0.3002508293862029</v>
      </c>
      <c r="F70" s="112">
        <f t="shared" si="14"/>
        <v>0.29270058922511333</v>
      </c>
      <c r="G70" s="112">
        <f t="shared" si="14"/>
        <v>0.28424337392560917</v>
      </c>
      <c r="H70" s="112">
        <f t="shared" si="14"/>
        <v>0.28343298063240119</v>
      </c>
      <c r="I70" s="112">
        <f t="shared" si="14"/>
        <v>0.28514152593422237</v>
      </c>
      <c r="J70" s="112">
        <f t="shared" si="14"/>
        <v>0.27924470005967017</v>
      </c>
      <c r="K70" s="112">
        <f t="shared" si="14"/>
        <v>0.29299943624261282</v>
      </c>
      <c r="L70" s="112">
        <f t="shared" si="14"/>
        <v>0.2969640788562472</v>
      </c>
      <c r="M70" s="112">
        <f t="shared" si="14"/>
        <v>0.24486712044913789</v>
      </c>
      <c r="N70" s="112">
        <f t="shared" si="14"/>
        <v>0.23680519430519426</v>
      </c>
      <c r="O70" s="112">
        <f t="shared" si="14"/>
        <v>0.23097746878403352</v>
      </c>
      <c r="P70" s="112">
        <f t="shared" si="14"/>
        <v>0.22803348073237062</v>
      </c>
      <c r="Q70" s="112">
        <f t="shared" si="14"/>
        <v>0.22040674936559962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4.4108748362811243E-2</v>
      </c>
      <c r="C72" s="113">
        <f>IF(NMM_ued!C$5=0,"",NMM_ued!C$5/C$9)</f>
        <v>4.4052080963272504E-2</v>
      </c>
      <c r="D72" s="113">
        <f>IF(NMM_ued!D$5=0,"",NMM_ued!D$5/D$9)</f>
        <v>4.4186630402939596E-2</v>
      </c>
      <c r="E72" s="113">
        <f>IF(NMM_ued!E$5=0,"",NMM_ued!E$5/E$9)</f>
        <v>4.4257867769917372E-2</v>
      </c>
      <c r="F72" s="113">
        <f>IF(NMM_ued!F$5=0,"",NMM_ued!F$5/F$9)</f>
        <v>4.3688010912649761E-2</v>
      </c>
      <c r="G72" s="113">
        <f>IF(NMM_ued!G$5=0,"",NMM_ued!G$5/G$9)</f>
        <v>4.4507866523935027E-2</v>
      </c>
      <c r="H72" s="113">
        <f>IF(NMM_ued!H$5=0,"",NMM_ued!H$5/H$9)</f>
        <v>4.2114937985021611E-2</v>
      </c>
      <c r="I72" s="113">
        <f>IF(NMM_ued!I$5=0,"",NMM_ued!I$5/I$9)</f>
        <v>4.2811815958847144E-2</v>
      </c>
      <c r="J72" s="113">
        <f>IF(NMM_ued!J$5=0,"",NMM_ued!J$5/J$9)</f>
        <v>3.9091249335161699E-2</v>
      </c>
      <c r="K72" s="113">
        <f>IF(NMM_ued!K$5=0,"",NMM_ued!K$5/K$9)</f>
        <v>4.1411814102675241E-2</v>
      </c>
      <c r="L72" s="113">
        <f>IF(NMM_ued!L$5=0,"",NMM_ued!L$5/L$9)</f>
        <v>4.165350269786261E-2</v>
      </c>
      <c r="M72" s="113">
        <f>IF(NMM_ued!M$5=0,"",NMM_ued!M$5/M$9)</f>
        <v>3.517847716253409E-2</v>
      </c>
      <c r="N72" s="113">
        <f>IF(NMM_ued!N$5=0,"",NMM_ued!N$5/N$9)</f>
        <v>3.4803519288460302E-2</v>
      </c>
      <c r="O72" s="113">
        <f>IF(NMM_ued!O$5=0,"",NMM_ued!O$5/O$9)</f>
        <v>3.5891255380475967E-2</v>
      </c>
      <c r="P72" s="113">
        <f>IF(NMM_ued!P$5=0,"",NMM_ued!P$5/P$9)</f>
        <v>3.4306822117179177E-2</v>
      </c>
      <c r="Q72" s="113">
        <f>IF(NMM_ued!Q$5=0,"",NMM_ued!Q$5/Q$9)</f>
        <v>3.1763756183700476E-2</v>
      </c>
    </row>
    <row r="73" spans="1:17" x14ac:dyDescent="0.25">
      <c r="A73" s="180" t="s">
        <v>37</v>
      </c>
      <c r="B73" s="182">
        <f>IF(NMM_ued!B$47=0,"",NMM_ued!B$47/B$10)</f>
        <v>3.0246265007614546E-2</v>
      </c>
      <c r="C73" s="182">
        <f>IF(NMM_ued!C$47=0,"",NMM_ued!C$47/C$10)</f>
        <v>3.0183450648574642E-2</v>
      </c>
      <c r="D73" s="182">
        <f>IF(NMM_ued!D$47=0,"",NMM_ued!D$47/D$10)</f>
        <v>2.9972937665895063E-2</v>
      </c>
      <c r="E73" s="182">
        <f>IF(NMM_ued!E$47=0,"",NMM_ued!E$47/E$10)</f>
        <v>2.8950833954576597E-2</v>
      </c>
      <c r="F73" s="182">
        <f>IF(NMM_ued!F$47=0,"",NMM_ued!F$47/F$10)</f>
        <v>2.85940955284903E-2</v>
      </c>
      <c r="G73" s="182">
        <f>IF(NMM_ued!G$47=0,"",NMM_ued!G$47/G$10)</f>
        <v>2.8390028375421549E-2</v>
      </c>
      <c r="H73" s="182">
        <f>IF(NMM_ued!H$47=0,"",NMM_ued!H$47/H$10)</f>
        <v>2.7625719622668722E-2</v>
      </c>
      <c r="I73" s="182">
        <f>IF(NMM_ued!I$47=0,"",NMM_ued!I$47/I$10)</f>
        <v>2.8048676678512977E-2</v>
      </c>
      <c r="J73" s="182">
        <f>IF(NMM_ued!J$47=0,"",NMM_ued!J$47/J$10)</f>
        <v>2.7620865786852876E-2</v>
      </c>
      <c r="K73" s="182">
        <f>IF(NMM_ued!K$47=0,"",NMM_ued!K$47/K$10)</f>
        <v>2.8367589738717839E-2</v>
      </c>
      <c r="L73" s="182">
        <f>IF(NMM_ued!L$47=0,"",NMM_ued!L$47/L$10)</f>
        <v>2.8605862134016471E-2</v>
      </c>
      <c r="M73" s="182">
        <f>IF(NMM_ued!M$47=0,"",NMM_ued!M$47/M$10)</f>
        <v>2.4205654694527325E-2</v>
      </c>
      <c r="N73" s="182">
        <f>IF(NMM_ued!N$47=0,"",NMM_ued!N$47/N$10)</f>
        <v>2.3969399555436883E-2</v>
      </c>
      <c r="O73" s="182">
        <f>IF(NMM_ued!O$47=0,"",NMM_ued!O$47/O$10)</f>
        <v>2.4469276049897203E-2</v>
      </c>
      <c r="P73" s="182">
        <f>IF(NMM_ued!P$47=0,"",NMM_ued!P$47/P$10)</f>
        <v>2.3580424314360322E-2</v>
      </c>
      <c r="Q73" s="182">
        <f>IF(NMM_ued!Q$47=0,"",NMM_ued!Q$47/Q$10)</f>
        <v>2.3059109119961313E-2</v>
      </c>
    </row>
    <row r="74" spans="1:17" x14ac:dyDescent="0.25">
      <c r="A74" s="108" t="s">
        <v>36</v>
      </c>
      <c r="B74" s="112">
        <f>IF(NMM_ued!B$97=0,"",NMM_ued!B$97/B$11)</f>
        <v>0.14670884954953173</v>
      </c>
      <c r="C74" s="112">
        <f>IF(NMM_ued!C$97=0,"",NMM_ued!C$97/C$11)</f>
        <v>0.14156403883436461</v>
      </c>
      <c r="D74" s="112">
        <f>IF(NMM_ued!D$97=0,"",NMM_ued!D$97/D$11)</f>
        <v>0.13993233201508484</v>
      </c>
      <c r="E74" s="112">
        <f>IF(NMM_ued!E$97=0,"",NMM_ued!E$97/E$11)</f>
        <v>0.13827828300019407</v>
      </c>
      <c r="F74" s="112">
        <f>IF(NMM_ued!F$97=0,"",NMM_ued!F$97/F$11)</f>
        <v>0.13447336761020848</v>
      </c>
      <c r="G74" s="112">
        <f>IF(NMM_ued!G$97=0,"",NMM_ued!G$97/G$11)</f>
        <v>0.13062526771148442</v>
      </c>
      <c r="H74" s="112">
        <f>IF(NMM_ued!H$97=0,"",NMM_ued!H$97/H$11)</f>
        <v>0.13149585156281896</v>
      </c>
      <c r="I74" s="112">
        <f>IF(NMM_ued!I$97=0,"",NMM_ued!I$97/I$11)</f>
        <v>0.13279735790359498</v>
      </c>
      <c r="J74" s="112">
        <f>IF(NMM_ued!J$97=0,"",NMM_ued!J$97/J$11)</f>
        <v>0.13111857504574248</v>
      </c>
      <c r="K74" s="112">
        <f>IF(NMM_ued!K$97=0,"",NMM_ued!K$97/K$11)</f>
        <v>0.13784773024633037</v>
      </c>
      <c r="L74" s="112">
        <f>IF(NMM_ued!L$97=0,"",NMM_ued!L$97/L$11)</f>
        <v>0.13928241943374561</v>
      </c>
      <c r="M74" s="112">
        <f>IF(NMM_ued!M$97=0,"",NMM_ued!M$97/M$11)</f>
        <v>0.11688208917367371</v>
      </c>
      <c r="N74" s="112">
        <f>IF(NMM_ued!N$97=0,"",NMM_ued!N$97/N$11)</f>
        <v>0.11398490789512146</v>
      </c>
      <c r="O74" s="112">
        <f>IF(NMM_ued!O$97=0,"",NMM_ued!O$97/O$11)</f>
        <v>0.11178841534084002</v>
      </c>
      <c r="P74" s="112">
        <f>IF(NMM_ued!P$97=0,"",NMM_ued!P$97/P$11)</f>
        <v>0.10990032570870369</v>
      </c>
      <c r="Q74" s="112">
        <f>IF(NMM_ued!Q$97=0,"",NMM_ued!Q$97/Q$11)</f>
        <v>0.10770381182373802</v>
      </c>
    </row>
    <row r="75" spans="1:17" x14ac:dyDescent="0.25">
      <c r="A75" s="39" t="s">
        <v>60</v>
      </c>
      <c r="B75" s="111">
        <f t="shared" ref="B75:Q75" si="15">IF(B$50=0,"",B$58/B$50)</f>
        <v>3.63886687635451</v>
      </c>
      <c r="C75" s="111">
        <f t="shared" si="15"/>
        <v>3.8139780215572694</v>
      </c>
      <c r="D75" s="111">
        <f t="shared" si="15"/>
        <v>3.9060606256239696</v>
      </c>
      <c r="E75" s="111">
        <f t="shared" si="15"/>
        <v>3.8778175607743171</v>
      </c>
      <c r="F75" s="111">
        <f t="shared" si="15"/>
        <v>3.9522173699052194</v>
      </c>
      <c r="G75" s="111">
        <f t="shared" si="15"/>
        <v>3.894416015227613</v>
      </c>
      <c r="H75" s="111">
        <f t="shared" si="15"/>
        <v>3.8489489386923164</v>
      </c>
      <c r="I75" s="111">
        <f t="shared" si="15"/>
        <v>3.7953571851744954</v>
      </c>
      <c r="J75" s="111">
        <f t="shared" si="15"/>
        <v>3.8454058694807465</v>
      </c>
      <c r="K75" s="111">
        <f t="shared" si="15"/>
        <v>3.841168143691589</v>
      </c>
      <c r="L75" s="111">
        <f t="shared" si="15"/>
        <v>3.7909530684344128</v>
      </c>
      <c r="M75" s="111">
        <f t="shared" si="15"/>
        <v>4.092067712865842</v>
      </c>
      <c r="N75" s="111">
        <f t="shared" si="15"/>
        <v>4.0769187466350232</v>
      </c>
      <c r="O75" s="111">
        <f t="shared" si="15"/>
        <v>3.9994937966153281</v>
      </c>
      <c r="P75" s="111">
        <f t="shared" si="15"/>
        <v>4.1405098495039141</v>
      </c>
      <c r="Q75" s="111">
        <f t="shared" si="15"/>
        <v>4.1296739224471546</v>
      </c>
    </row>
    <row r="76" spans="1:17" x14ac:dyDescent="0.25">
      <c r="A76" s="110" t="s">
        <v>199</v>
      </c>
      <c r="B76" s="109">
        <f t="shared" ref="B76:Q76" si="16">IF(B$51=0,"",B$59/B$51)</f>
        <v>4.6318340812526344</v>
      </c>
      <c r="C76" s="109">
        <f t="shared" si="16"/>
        <v>4.7231260530639272</v>
      </c>
      <c r="D76" s="109">
        <f t="shared" si="16"/>
        <v>4.8560565109892684</v>
      </c>
      <c r="E76" s="109">
        <f t="shared" si="16"/>
        <v>5.2091218603482519</v>
      </c>
      <c r="F76" s="109">
        <f t="shared" si="16"/>
        <v>5.4069198752371141</v>
      </c>
      <c r="G76" s="109">
        <f t="shared" si="16"/>
        <v>5.0315837489311743</v>
      </c>
      <c r="H76" s="109">
        <f t="shared" si="16"/>
        <v>4.7669084260135923</v>
      </c>
      <c r="I76" s="109">
        <f t="shared" si="16"/>
        <v>4.9630233509807962</v>
      </c>
      <c r="J76" s="109">
        <f t="shared" si="16"/>
        <v>4.8065754663822</v>
      </c>
      <c r="K76" s="109">
        <f t="shared" si="16"/>
        <v>5.4377342223416667</v>
      </c>
      <c r="L76" s="109">
        <f t="shared" si="16"/>
        <v>5.2470811166767444</v>
      </c>
      <c r="M76" s="109">
        <f t="shared" si="16"/>
        <v>5.5349839486310817</v>
      </c>
      <c r="N76" s="109">
        <f t="shared" si="16"/>
        <v>5.5686654281697265</v>
      </c>
      <c r="O76" s="109">
        <f t="shared" si="16"/>
        <v>5.1394193427794184</v>
      </c>
      <c r="P76" s="109">
        <f t="shared" si="16"/>
        <v>5.6305504458522941</v>
      </c>
      <c r="Q76" s="109">
        <f t="shared" si="16"/>
        <v>4.9589382404585347</v>
      </c>
    </row>
    <row r="77" spans="1:17" x14ac:dyDescent="0.25">
      <c r="A77" s="180" t="s">
        <v>198</v>
      </c>
      <c r="B77" s="178">
        <f t="shared" ref="B77:Q77" si="17">IF(B$52=0,"",B$60/B$52)</f>
        <v>7.5829800636288249</v>
      </c>
      <c r="C77" s="178">
        <f t="shared" si="17"/>
        <v>8.3564265313358366</v>
      </c>
      <c r="D77" s="178">
        <f t="shared" si="17"/>
        <v>10.086347466308069</v>
      </c>
      <c r="E77" s="178">
        <f t="shared" si="17"/>
        <v>7.2803938786974118</v>
      </c>
      <c r="F77" s="178">
        <f t="shared" si="17"/>
        <v>7.8552152939608595</v>
      </c>
      <c r="G77" s="178">
        <f t="shared" si="17"/>
        <v>7.7112339332550208</v>
      </c>
      <c r="H77" s="178">
        <f t="shared" si="17"/>
        <v>8.7197104908327194</v>
      </c>
      <c r="I77" s="178">
        <f t="shared" si="17"/>
        <v>6.9791324119247165</v>
      </c>
      <c r="J77" s="178">
        <f t="shared" si="17"/>
        <v>7.4196874935319368</v>
      </c>
      <c r="K77" s="178">
        <f t="shared" si="17"/>
        <v>6.3316955477637817</v>
      </c>
      <c r="L77" s="178">
        <f t="shared" si="17"/>
        <v>6.0574250013591984</v>
      </c>
      <c r="M77" s="178">
        <f t="shared" si="17"/>
        <v>7.6682772508401342</v>
      </c>
      <c r="N77" s="178">
        <f t="shared" si="17"/>
        <v>8.0802179706966353</v>
      </c>
      <c r="O77" s="178">
        <f t="shared" si="17"/>
        <v>7.786221447565878</v>
      </c>
      <c r="P77" s="178">
        <f t="shared" si="17"/>
        <v>7.7352870628245771</v>
      </c>
      <c r="Q77" s="178">
        <f t="shared" si="17"/>
        <v>7.9453563436465275</v>
      </c>
    </row>
    <row r="78" spans="1:17" x14ac:dyDescent="0.25">
      <c r="A78" s="108" t="s">
        <v>197</v>
      </c>
      <c r="B78" s="107">
        <f t="shared" ref="B78:Q78" si="18">IF(B$53=0,"",B$61/B$53)</f>
        <v>2.0807304025596429</v>
      </c>
      <c r="C78" s="107">
        <f t="shared" si="18"/>
        <v>2.0963221293337266</v>
      </c>
      <c r="D78" s="107">
        <f t="shared" si="18"/>
        <v>2.0637827417746308</v>
      </c>
      <c r="E78" s="107">
        <f t="shared" si="18"/>
        <v>2.101980327727798</v>
      </c>
      <c r="F78" s="107">
        <f t="shared" si="18"/>
        <v>2.113486283307481</v>
      </c>
      <c r="G78" s="107">
        <f t="shared" si="18"/>
        <v>2.1095434252041225</v>
      </c>
      <c r="H78" s="107">
        <f t="shared" si="18"/>
        <v>2.0898321313358004</v>
      </c>
      <c r="I78" s="107">
        <f t="shared" si="18"/>
        <v>2.0939449263223948</v>
      </c>
      <c r="J78" s="107">
        <f t="shared" si="18"/>
        <v>2.0623321287170668</v>
      </c>
      <c r="K78" s="107">
        <f t="shared" si="18"/>
        <v>2.0525558582590833</v>
      </c>
      <c r="L78" s="107">
        <f t="shared" si="18"/>
        <v>2.080462113870841</v>
      </c>
      <c r="M78" s="107">
        <f t="shared" si="18"/>
        <v>2.1215334097938285</v>
      </c>
      <c r="N78" s="107">
        <f t="shared" si="18"/>
        <v>2.1019907906192374</v>
      </c>
      <c r="O78" s="107">
        <f t="shared" si="18"/>
        <v>2.0369052161223991</v>
      </c>
      <c r="P78" s="107">
        <f t="shared" si="18"/>
        <v>2.0838702050806566</v>
      </c>
      <c r="Q78" s="107">
        <f t="shared" si="18"/>
        <v>2.1189581858113713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239.99999999999994</v>
      </c>
      <c r="C5" s="96">
        <v>234.77644730276401</v>
      </c>
      <c r="D5" s="96">
        <v>212.51153041857469</v>
      </c>
      <c r="E5" s="96">
        <v>170.38507701614668</v>
      </c>
      <c r="F5" s="96">
        <v>163.56846354288857</v>
      </c>
      <c r="G5" s="96">
        <v>174.04810814920447</v>
      </c>
      <c r="H5" s="96">
        <v>184.08029236910829</v>
      </c>
      <c r="I5" s="96">
        <v>183.26551785331452</v>
      </c>
      <c r="J5" s="96">
        <v>189.75491995940814</v>
      </c>
      <c r="K5" s="96">
        <v>151.84491834451123</v>
      </c>
      <c r="L5" s="96">
        <v>140.08652213036149</v>
      </c>
      <c r="M5" s="96">
        <v>128.59523217086775</v>
      </c>
      <c r="N5" s="96">
        <v>112.97161392259332</v>
      </c>
      <c r="O5" s="96">
        <v>111.99389336666979</v>
      </c>
      <c r="P5" s="96">
        <v>101.23314537026775</v>
      </c>
      <c r="Q5" s="96">
        <v>114.2967679367861</v>
      </c>
    </row>
    <row r="6" spans="1:17" x14ac:dyDescent="0.25">
      <c r="A6" s="132" t="s">
        <v>83</v>
      </c>
      <c r="B6" s="160">
        <v>1.2951000737374612</v>
      </c>
      <c r="C6" s="160">
        <v>1.2669124758901205</v>
      </c>
      <c r="D6" s="160">
        <v>1.1467654113131536</v>
      </c>
      <c r="E6" s="160">
        <v>0.9194405241973943</v>
      </c>
      <c r="F6" s="160">
        <v>0.8826563716479926</v>
      </c>
      <c r="G6" s="160">
        <v>0.93920715707458491</v>
      </c>
      <c r="H6" s="160">
        <v>0.9933433342535235</v>
      </c>
      <c r="I6" s="160">
        <v>0.98894660702234027</v>
      </c>
      <c r="J6" s="160">
        <v>1.0239650451311484</v>
      </c>
      <c r="K6" s="160">
        <v>0.81939318726931387</v>
      </c>
      <c r="L6" s="160">
        <v>0.75594193808606547</v>
      </c>
      <c r="M6" s="160">
        <v>0.69393206111157002</v>
      </c>
      <c r="N6" s="160">
        <v>0.60962310633912775</v>
      </c>
      <c r="O6" s="160">
        <v>0.60434708148883098</v>
      </c>
      <c r="P6" s="160">
        <v>0.54627939180712048</v>
      </c>
      <c r="Q6" s="160">
        <v>0.61677396909535498</v>
      </c>
    </row>
    <row r="7" spans="1:17" x14ac:dyDescent="0.25">
      <c r="A7" s="76" t="s">
        <v>82</v>
      </c>
      <c r="B7" s="159">
        <v>0.5180400294949844</v>
      </c>
      <c r="C7" s="159">
        <v>0.50676499035604816</v>
      </c>
      <c r="D7" s="159">
        <v>0.45870616452526136</v>
      </c>
      <c r="E7" s="159">
        <v>0.36777620967895769</v>
      </c>
      <c r="F7" s="159">
        <v>0.35306254865919701</v>
      </c>
      <c r="G7" s="159">
        <v>0.37568286282983393</v>
      </c>
      <c r="H7" s="159">
        <v>0.39733733370140933</v>
      </c>
      <c r="I7" s="159">
        <v>0.39557864280893607</v>
      </c>
      <c r="J7" s="159">
        <v>0.40958601805245926</v>
      </c>
      <c r="K7" s="159">
        <v>0.32775727490772549</v>
      </c>
      <c r="L7" s="159">
        <v>0.30237677523442613</v>
      </c>
      <c r="M7" s="159">
        <v>0.27757282444462794</v>
      </c>
      <c r="N7" s="159">
        <v>0.24384924253565105</v>
      </c>
      <c r="O7" s="159">
        <v>0.24173883259553236</v>
      </c>
      <c r="P7" s="159">
        <v>0.21851175672284814</v>
      </c>
      <c r="Q7" s="159">
        <v>0.24670958763814196</v>
      </c>
    </row>
    <row r="8" spans="1:17" x14ac:dyDescent="0.25">
      <c r="A8" s="76" t="s">
        <v>81</v>
      </c>
      <c r="B8" s="159">
        <v>2.2016701253536843</v>
      </c>
      <c r="C8" s="159">
        <v>2.1537512090132052</v>
      </c>
      <c r="D8" s="159">
        <v>1.9495011992323612</v>
      </c>
      <c r="E8" s="159">
        <v>1.5630488911355704</v>
      </c>
      <c r="F8" s="159">
        <v>1.5005158318015877</v>
      </c>
      <c r="G8" s="159">
        <v>1.5966521670267946</v>
      </c>
      <c r="H8" s="159">
        <v>1.68868366823099</v>
      </c>
      <c r="I8" s="159">
        <v>1.6812092319379786</v>
      </c>
      <c r="J8" s="159">
        <v>1.7407405767229522</v>
      </c>
      <c r="K8" s="159">
        <v>1.3929684183578337</v>
      </c>
      <c r="L8" s="159">
        <v>1.2851012947463114</v>
      </c>
      <c r="M8" s="159">
        <v>1.1796845038896691</v>
      </c>
      <c r="N8" s="159">
        <v>1.0363592807765172</v>
      </c>
      <c r="O8" s="159">
        <v>1.0273900385310129</v>
      </c>
      <c r="P8" s="159">
        <v>0.92867496607210487</v>
      </c>
      <c r="Q8" s="159">
        <v>1.0485157474621036</v>
      </c>
    </row>
    <row r="9" spans="1:17" x14ac:dyDescent="0.25">
      <c r="A9" s="76" t="s">
        <v>80</v>
      </c>
      <c r="B9" s="159">
        <v>0.2590200147474922</v>
      </c>
      <c r="C9" s="159">
        <v>0.25338249517802408</v>
      </c>
      <c r="D9" s="159">
        <v>0.22935308226263068</v>
      </c>
      <c r="E9" s="159">
        <v>0.18388810483947884</v>
      </c>
      <c r="F9" s="159">
        <v>0.1765312743295985</v>
      </c>
      <c r="G9" s="159">
        <v>0.18784143141491697</v>
      </c>
      <c r="H9" s="159">
        <v>0.19866866685070467</v>
      </c>
      <c r="I9" s="159">
        <v>0.19778932140446803</v>
      </c>
      <c r="J9" s="159">
        <v>0.20479300902622963</v>
      </c>
      <c r="K9" s="159">
        <v>0.16387863745386275</v>
      </c>
      <c r="L9" s="159">
        <v>0.15118838761721307</v>
      </c>
      <c r="M9" s="159">
        <v>0.13878641222231397</v>
      </c>
      <c r="N9" s="159">
        <v>0.12192462126782552</v>
      </c>
      <c r="O9" s="159">
        <v>0.12086941629776618</v>
      </c>
      <c r="P9" s="159">
        <v>0.10925587836142407</v>
      </c>
      <c r="Q9" s="159">
        <v>0.12335479381907098</v>
      </c>
    </row>
    <row r="10" spans="1:17" x14ac:dyDescent="0.25">
      <c r="A10" s="129" t="s">
        <v>79</v>
      </c>
      <c r="B10" s="158">
        <v>0.77706004424247688</v>
      </c>
      <c r="C10" s="158">
        <v>0.7601474855340723</v>
      </c>
      <c r="D10" s="158">
        <v>0.6880592467878921</v>
      </c>
      <c r="E10" s="158">
        <v>0.55166431451843656</v>
      </c>
      <c r="F10" s="158">
        <v>0.52959382298879554</v>
      </c>
      <c r="G10" s="158">
        <v>0.56352429424475092</v>
      </c>
      <c r="H10" s="158">
        <v>0.59600600055211417</v>
      </c>
      <c r="I10" s="158">
        <v>0.59336796421340421</v>
      </c>
      <c r="J10" s="158">
        <v>0.61437902707868897</v>
      </c>
      <c r="K10" s="158">
        <v>0.49163591236158821</v>
      </c>
      <c r="L10" s="158">
        <v>0.45356516285163928</v>
      </c>
      <c r="M10" s="158">
        <v>0.41635923666694202</v>
      </c>
      <c r="N10" s="158">
        <v>0.3657738638034766</v>
      </c>
      <c r="O10" s="158">
        <v>0.36260824889329857</v>
      </c>
      <c r="P10" s="158">
        <v>0.32776763508427231</v>
      </c>
      <c r="Q10" s="158">
        <v>0.37006438145721299</v>
      </c>
    </row>
    <row r="11" spans="1:17" x14ac:dyDescent="0.25">
      <c r="A11" s="92" t="s">
        <v>125</v>
      </c>
      <c r="B11" s="91">
        <v>0.15541200884849538</v>
      </c>
      <c r="C11" s="91">
        <v>0.15202949710681449</v>
      </c>
      <c r="D11" s="91">
        <v>0.13761184935757842</v>
      </c>
      <c r="E11" s="91">
        <v>0.11033286290368732</v>
      </c>
      <c r="F11" s="91">
        <v>0.1059187645977591</v>
      </c>
      <c r="G11" s="91">
        <v>0.11270485884895018</v>
      </c>
      <c r="H11" s="91">
        <v>0.11920120011042282</v>
      </c>
      <c r="I11" s="91">
        <v>0.11867359284268084</v>
      </c>
      <c r="J11" s="91">
        <v>0.1228758054157378</v>
      </c>
      <c r="K11" s="91">
        <v>9.8327182472317656E-2</v>
      </c>
      <c r="L11" s="91">
        <v>9.0713032570327853E-2</v>
      </c>
      <c r="M11" s="91">
        <v>8.327184733338841E-2</v>
      </c>
      <c r="N11" s="91">
        <v>7.3154772760695319E-2</v>
      </c>
      <c r="O11" s="91">
        <v>7.2521649778659728E-2</v>
      </c>
      <c r="P11" s="91">
        <v>6.5553527016854449E-2</v>
      </c>
      <c r="Q11" s="91">
        <v>7.4012876291442611E-2</v>
      </c>
    </row>
    <row r="12" spans="1:17" x14ac:dyDescent="0.25">
      <c r="A12" s="92" t="s">
        <v>26</v>
      </c>
      <c r="B12" s="91">
        <v>0.23311801327274304</v>
      </c>
      <c r="C12" s="91">
        <v>0.22804424566022166</v>
      </c>
      <c r="D12" s="91">
        <v>0.20641777403636763</v>
      </c>
      <c r="E12" s="91">
        <v>0.16549929435553096</v>
      </c>
      <c r="F12" s="91">
        <v>0.15887814689663865</v>
      </c>
      <c r="G12" s="91">
        <v>0.16905728827342525</v>
      </c>
      <c r="H12" s="91">
        <v>0.17880180016563421</v>
      </c>
      <c r="I12" s="91">
        <v>0.17801038926402124</v>
      </c>
      <c r="J12" s="91">
        <v>0.1843137081236067</v>
      </c>
      <c r="K12" s="91">
        <v>0.14749077370847646</v>
      </c>
      <c r="L12" s="91">
        <v>0.13606954885549177</v>
      </c>
      <c r="M12" s="91">
        <v>0.1249077710000826</v>
      </c>
      <c r="N12" s="91">
        <v>0.10973215914104298</v>
      </c>
      <c r="O12" s="91">
        <v>0.10878247466798957</v>
      </c>
      <c r="P12" s="91">
        <v>9.833029052528168E-2</v>
      </c>
      <c r="Q12" s="91">
        <v>0.11101931443716388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0.38853002212123838</v>
      </c>
      <c r="C14" s="157">
        <v>0.38007374276703615</v>
      </c>
      <c r="D14" s="157">
        <v>0.34402962339394605</v>
      </c>
      <c r="E14" s="157">
        <v>0.27583215725921834</v>
      </c>
      <c r="F14" s="157">
        <v>0.26479691149439777</v>
      </c>
      <c r="G14" s="157">
        <v>0.28176214712237552</v>
      </c>
      <c r="H14" s="157">
        <v>0.29800300027605708</v>
      </c>
      <c r="I14" s="157">
        <v>0.2966839821067021</v>
      </c>
      <c r="J14" s="157">
        <v>0.30718951353934448</v>
      </c>
      <c r="K14" s="157">
        <v>0.24581795618079411</v>
      </c>
      <c r="L14" s="157">
        <v>0.22678258142581961</v>
      </c>
      <c r="M14" s="157">
        <v>0.20817961833347101</v>
      </c>
      <c r="N14" s="157">
        <v>0.1828869319017383</v>
      </c>
      <c r="O14" s="157">
        <v>0.18130412444664931</v>
      </c>
      <c r="P14" s="157">
        <v>0.16388381754213616</v>
      </c>
      <c r="Q14" s="157">
        <v>0.18503219072860649</v>
      </c>
    </row>
    <row r="15" spans="1:17" x14ac:dyDescent="0.25">
      <c r="A15" s="156" t="s">
        <v>214</v>
      </c>
      <c r="B15" s="155">
        <v>7.4282737389955518</v>
      </c>
      <c r="C15" s="155">
        <v>7.2665988251408145</v>
      </c>
      <c r="D15" s="155">
        <v>6.5774742526752208</v>
      </c>
      <c r="E15" s="155">
        <v>5.2736124713157384</v>
      </c>
      <c r="F15" s="155">
        <v>5.0626305094312105</v>
      </c>
      <c r="G15" s="155">
        <v>5.386987462860807</v>
      </c>
      <c r="H15" s="155">
        <v>5.6974950069669612</v>
      </c>
      <c r="I15" s="155">
        <v>5.6722768063883207</v>
      </c>
      <c r="J15" s="155">
        <v>5.8731312032486445</v>
      </c>
      <c r="K15" s="155">
        <v>4.6997734139102372</v>
      </c>
      <c r="L15" s="155">
        <v>4.3358376397007659</v>
      </c>
      <c r="M15" s="155">
        <v>3.9801691087287212</v>
      </c>
      <c r="N15" s="155">
        <v>3.4966003039714351</v>
      </c>
      <c r="O15" s="155">
        <v>3.4663387375979227</v>
      </c>
      <c r="P15" s="155">
        <v>3.1332813136244964</v>
      </c>
      <c r="Q15" s="155">
        <v>3.5376153321537385</v>
      </c>
    </row>
    <row r="16" spans="1:17" x14ac:dyDescent="0.25">
      <c r="A16" s="156" t="s">
        <v>213</v>
      </c>
      <c r="B16" s="204">
        <v>83.987417597352973</v>
      </c>
      <c r="C16" s="204">
        <v>82.159448006834069</v>
      </c>
      <c r="D16" s="204">
        <v>74.367894372989213</v>
      </c>
      <c r="E16" s="204">
        <v>59.625844232134412</v>
      </c>
      <c r="F16" s="204">
        <v>57.240386888891607</v>
      </c>
      <c r="G16" s="204">
        <v>60.907713088152036</v>
      </c>
      <c r="H16" s="204">
        <v>64.418451611029695</v>
      </c>
      <c r="I16" s="204">
        <v>64.13332324642279</v>
      </c>
      <c r="J16" s="204">
        <v>66.404273765762923</v>
      </c>
      <c r="K16" s="204">
        <v>53.137760695985122</v>
      </c>
      <c r="L16" s="204">
        <v>49.022938474681247</v>
      </c>
      <c r="M16" s="204">
        <v>45.001589439013458</v>
      </c>
      <c r="N16" s="204">
        <v>39.534142146515755</v>
      </c>
      <c r="O16" s="204">
        <v>39.191991210582977</v>
      </c>
      <c r="P16" s="204">
        <v>35.426293562109237</v>
      </c>
      <c r="Q16" s="204">
        <v>39.997876578060826</v>
      </c>
    </row>
    <row r="17" spans="1:17" x14ac:dyDescent="0.25">
      <c r="A17" s="152" t="s">
        <v>227</v>
      </c>
      <c r="B17" s="151">
        <v>78.715739460001288</v>
      </c>
      <c r="C17" s="151">
        <v>77.002506905121237</v>
      </c>
      <c r="D17" s="151">
        <v>69.700009419477766</v>
      </c>
      <c r="E17" s="151">
        <v>55.883280542813566</v>
      </c>
      <c r="F17" s="151">
        <v>53.64755233381139</v>
      </c>
      <c r="G17" s="151">
        <v>57.084689727412112</v>
      </c>
      <c r="H17" s="151">
        <v>60.3750680576983</v>
      </c>
      <c r="I17" s="151">
        <v>60.107836480598827</v>
      </c>
      <c r="J17" s="151">
        <v>62.23624516990904</v>
      </c>
      <c r="K17" s="151">
        <v>49.802437628048821</v>
      </c>
      <c r="L17" s="151">
        <v>45.945892407796833</v>
      </c>
      <c r="M17" s="151">
        <v>42.176953297335011</v>
      </c>
      <c r="N17" s="151">
        <v>37.05268386627796</v>
      </c>
      <c r="O17" s="151">
        <v>36.732008880674776</v>
      </c>
      <c r="P17" s="151">
        <v>33.202674565343465</v>
      </c>
      <c r="Q17" s="151">
        <v>37.48731085846785</v>
      </c>
    </row>
    <row r="18" spans="1:17" x14ac:dyDescent="0.25">
      <c r="A18" s="154" t="s">
        <v>33</v>
      </c>
      <c r="B18" s="83">
        <v>51.460978248435552</v>
      </c>
      <c r="C18" s="83">
        <v>54.106963058543968</v>
      </c>
      <c r="D18" s="83">
        <v>36.442234765039743</v>
      </c>
      <c r="E18" s="83">
        <v>34.292002884100711</v>
      </c>
      <c r="F18" s="83">
        <v>34.25841225872238</v>
      </c>
      <c r="G18" s="83">
        <v>31.753068995003449</v>
      </c>
      <c r="H18" s="83">
        <v>30.105410101613131</v>
      </c>
      <c r="I18" s="83">
        <v>40.53992357819849</v>
      </c>
      <c r="J18" s="83">
        <v>34.56582759174966</v>
      </c>
      <c r="K18" s="83">
        <v>29.289407130932624</v>
      </c>
      <c r="L18" s="83">
        <v>31.530896739704502</v>
      </c>
      <c r="M18" s="83">
        <v>30.474967517969365</v>
      </c>
      <c r="N18" s="83">
        <v>29.939402186796574</v>
      </c>
      <c r="O18" s="83">
        <v>24.521935908747366</v>
      </c>
      <c r="P18" s="83">
        <v>29.560601949226083</v>
      </c>
      <c r="Q18" s="83">
        <v>30.108285178478877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23.533094469986402</v>
      </c>
      <c r="C21" s="208">
        <v>19.196534923589706</v>
      </c>
      <c r="D21" s="208">
        <v>9.7378181364154628</v>
      </c>
      <c r="E21" s="208">
        <v>11.402142269152524</v>
      </c>
      <c r="F21" s="208">
        <v>10.526035758904515</v>
      </c>
      <c r="G21" s="208">
        <v>11.36123450884484</v>
      </c>
      <c r="H21" s="208">
        <v>18.659691841967586</v>
      </c>
      <c r="I21" s="208">
        <v>19.567912902400337</v>
      </c>
      <c r="J21" s="208">
        <v>22.890481356410017</v>
      </c>
      <c r="K21" s="208">
        <v>14.883444087483049</v>
      </c>
      <c r="L21" s="208">
        <v>14.038197338060074</v>
      </c>
      <c r="M21" s="208">
        <v>11.701985779365646</v>
      </c>
      <c r="N21" s="208">
        <v>7.1132816794813856</v>
      </c>
      <c r="O21" s="208">
        <v>4.0541844155738627</v>
      </c>
      <c r="P21" s="208">
        <v>3.6420726161173818</v>
      </c>
      <c r="Q21" s="208">
        <v>4.1299218558024258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3.7216667415793196</v>
      </c>
      <c r="C23" s="208">
        <v>3.6990089229875629</v>
      </c>
      <c r="D23" s="208">
        <v>23.51995651802256</v>
      </c>
      <c r="E23" s="208">
        <v>10.189135389560338</v>
      </c>
      <c r="F23" s="208">
        <v>8.8631043161844953</v>
      </c>
      <c r="G23" s="208">
        <v>13.970386223563823</v>
      </c>
      <c r="H23" s="208">
        <v>11.609966114117583</v>
      </c>
      <c r="I23" s="208">
        <v>0</v>
      </c>
      <c r="J23" s="208">
        <v>4.7799362217493702</v>
      </c>
      <c r="K23" s="208">
        <v>5.6295864096331485</v>
      </c>
      <c r="L23" s="208">
        <v>0.3767983300322566</v>
      </c>
      <c r="M23" s="208">
        <v>0</v>
      </c>
      <c r="N23" s="208">
        <v>0</v>
      </c>
      <c r="O23" s="208">
        <v>8.1558885563535473</v>
      </c>
      <c r="P23" s="208">
        <v>0</v>
      </c>
      <c r="Q23" s="208">
        <v>3.2491038241865482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5.2716781373516826</v>
      </c>
      <c r="C25" s="264">
        <v>5.1569411017128362</v>
      </c>
      <c r="D25" s="264">
        <v>4.6678849535114475</v>
      </c>
      <c r="E25" s="264">
        <v>3.7425636893208472</v>
      </c>
      <c r="F25" s="264">
        <v>3.5928345550802141</v>
      </c>
      <c r="G25" s="264">
        <v>3.8230233607399273</v>
      </c>
      <c r="H25" s="264">
        <v>4.0433835533313927</v>
      </c>
      <c r="I25" s="264">
        <v>4.0254867658239695</v>
      </c>
      <c r="J25" s="264">
        <v>4.168028595853877</v>
      </c>
      <c r="K25" s="264">
        <v>3.3353230679362977</v>
      </c>
      <c r="L25" s="264">
        <v>3.0770460668844142</v>
      </c>
      <c r="M25" s="264">
        <v>2.8246361416784476</v>
      </c>
      <c r="N25" s="264">
        <v>2.4814582802377929</v>
      </c>
      <c r="O25" s="264">
        <v>2.4599823299082035</v>
      </c>
      <c r="P25" s="264">
        <v>2.2236189967657718</v>
      </c>
      <c r="Q25" s="264">
        <v>2.5105657195929756</v>
      </c>
    </row>
    <row r="26" spans="1:17" x14ac:dyDescent="0.25">
      <c r="A26" s="150" t="s">
        <v>33</v>
      </c>
      <c r="B26" s="87">
        <v>2.7815336721033339</v>
      </c>
      <c r="C26" s="87">
        <v>2.2916169414560308</v>
      </c>
      <c r="D26" s="87">
        <v>2.6544852349602586</v>
      </c>
      <c r="E26" s="87">
        <v>2.9151071158992878</v>
      </c>
      <c r="F26" s="87">
        <v>2.9476977412776164</v>
      </c>
      <c r="G26" s="87">
        <v>2.8732382485061643</v>
      </c>
      <c r="H26" s="87">
        <v>2.1064798983873763</v>
      </c>
      <c r="I26" s="87">
        <v>4.0254867658239695</v>
      </c>
      <c r="J26" s="87">
        <v>4.168028595853877</v>
      </c>
      <c r="K26" s="87">
        <v>3.3353230679362977</v>
      </c>
      <c r="L26" s="87">
        <v>3.0770460668844142</v>
      </c>
      <c r="M26" s="87">
        <v>2.8246361416784476</v>
      </c>
      <c r="N26" s="87">
        <v>2.4814582802377929</v>
      </c>
      <c r="O26" s="87">
        <v>2.4599823299082035</v>
      </c>
      <c r="P26" s="87">
        <v>2.2236189967657718</v>
      </c>
      <c r="Q26" s="87">
        <v>2.5105657195929756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2.4901444652483486</v>
      </c>
      <c r="C35" s="87">
        <v>2.8653241602568054</v>
      </c>
      <c r="D35" s="87">
        <v>2.0133997185511889</v>
      </c>
      <c r="E35" s="87">
        <v>0.82745657342155932</v>
      </c>
      <c r="F35" s="87">
        <v>0.64513681380259769</v>
      </c>
      <c r="G35" s="87">
        <v>0.94978511223376305</v>
      </c>
      <c r="H35" s="87">
        <v>1.9369036549440164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136.58438810411175</v>
      </c>
      <c r="C36" s="204">
        <v>133.61165581710529</v>
      </c>
      <c r="D36" s="204">
        <v>120.94065561370567</v>
      </c>
      <c r="E36" s="204">
        <v>96.966422859676484</v>
      </c>
      <c r="F36" s="204">
        <v>93.087077108896452</v>
      </c>
      <c r="G36" s="204">
        <v>99.051059800989023</v>
      </c>
      <c r="H36" s="204">
        <v>104.76039206358607</v>
      </c>
      <c r="I36" s="204">
        <v>104.29670256907556</v>
      </c>
      <c r="J36" s="204">
        <v>107.98983180166863</v>
      </c>
      <c r="K36" s="204">
        <v>86.415188578349529</v>
      </c>
      <c r="L36" s="204">
        <v>79.723466278368917</v>
      </c>
      <c r="M36" s="204">
        <v>73.183754579850685</v>
      </c>
      <c r="N36" s="204">
        <v>64.292328169797358</v>
      </c>
      <c r="O36" s="204">
        <v>63.735905820348904</v>
      </c>
      <c r="P36" s="204">
        <v>57.611946734385903</v>
      </c>
      <c r="Q36" s="204">
        <v>65.046475462181633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0.21100685283768073</v>
      </c>
      <c r="J40" s="208">
        <v>0</v>
      </c>
      <c r="K40" s="208">
        <v>0</v>
      </c>
      <c r="L40" s="208">
        <v>0</v>
      </c>
      <c r="M40" s="208">
        <v>3.6689204561709623</v>
      </c>
      <c r="N40" s="208">
        <v>3.9892326455273732</v>
      </c>
      <c r="O40" s="208">
        <v>0</v>
      </c>
      <c r="P40" s="208">
        <v>0.50453785350392444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136.58438810411175</v>
      </c>
      <c r="C42" s="208">
        <v>133.61165581710529</v>
      </c>
      <c r="D42" s="208">
        <v>120.94065561370567</v>
      </c>
      <c r="E42" s="208">
        <v>96.966422859676484</v>
      </c>
      <c r="F42" s="208">
        <v>93.087077108896452</v>
      </c>
      <c r="G42" s="208">
        <v>99.051059800989023</v>
      </c>
      <c r="H42" s="208">
        <v>104.76039206358607</v>
      </c>
      <c r="I42" s="208">
        <v>104.08569571623788</v>
      </c>
      <c r="J42" s="208">
        <v>107.98983180166863</v>
      </c>
      <c r="K42" s="208">
        <v>86.415188578349529</v>
      </c>
      <c r="L42" s="208">
        <v>79.723466278368917</v>
      </c>
      <c r="M42" s="208">
        <v>69.514834123679719</v>
      </c>
      <c r="N42" s="208">
        <v>60.303095524269985</v>
      </c>
      <c r="O42" s="208">
        <v>63.735905820348904</v>
      </c>
      <c r="P42" s="208">
        <v>57.107408880881977</v>
      </c>
      <c r="Q42" s="208">
        <v>65.046475462181633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6.9490302719635819</v>
      </c>
      <c r="C44" s="242">
        <v>6.7977859977123751</v>
      </c>
      <c r="D44" s="242">
        <v>6.1531210750832717</v>
      </c>
      <c r="E44" s="242">
        <v>4.9333794086502074</v>
      </c>
      <c r="F44" s="242">
        <v>4.736009186242101</v>
      </c>
      <c r="G44" s="242">
        <v>5.0394398846117232</v>
      </c>
      <c r="H44" s="242">
        <v>5.3299146839368357</v>
      </c>
      <c r="I44" s="242">
        <v>5.3063234640406876</v>
      </c>
      <c r="J44" s="242">
        <v>5.4942195127164748</v>
      </c>
      <c r="K44" s="242">
        <v>4.3965622259160293</v>
      </c>
      <c r="L44" s="242">
        <v>4.0561061790749102</v>
      </c>
      <c r="M44" s="242">
        <v>3.723384004939772</v>
      </c>
      <c r="N44" s="242">
        <v>3.2710131875861816</v>
      </c>
      <c r="O44" s="242">
        <v>3.2427039803335411</v>
      </c>
      <c r="P44" s="242">
        <v>2.9311341321003357</v>
      </c>
      <c r="Q44" s="242">
        <v>3.3093820849180133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132.30533851557743</v>
      </c>
      <c r="C47" s="96">
        <v>132.64618898542699</v>
      </c>
      <c r="D47" s="96">
        <v>95.196574870135507</v>
      </c>
      <c r="E47" s="96">
        <v>147.5485992129139</v>
      </c>
      <c r="F47" s="96">
        <v>138.42958443759767</v>
      </c>
      <c r="G47" s="96">
        <v>143.00811055392688</v>
      </c>
      <c r="H47" s="96">
        <v>119.57051581786368</v>
      </c>
      <c r="I47" s="96">
        <v>161.05147629722956</v>
      </c>
      <c r="J47" s="96">
        <v>157.37218875132993</v>
      </c>
      <c r="K47" s="96">
        <v>168.84314480858347</v>
      </c>
      <c r="L47" s="96">
        <v>198.43764862937462</v>
      </c>
      <c r="M47" s="96">
        <v>146.18434042507366</v>
      </c>
      <c r="N47" s="96">
        <v>128.81396822127698</v>
      </c>
      <c r="O47" s="96">
        <v>126.40540167839585</v>
      </c>
      <c r="P47" s="96">
        <v>137.24692809935982</v>
      </c>
      <c r="Q47" s="96">
        <v>138.05748503161868</v>
      </c>
    </row>
    <row r="48" spans="1:17" x14ac:dyDescent="0.25">
      <c r="A48" s="132" t="s">
        <v>83</v>
      </c>
      <c r="B48" s="160">
        <v>0.76632451560766424</v>
      </c>
      <c r="C48" s="160">
        <v>0.76829875243085455</v>
      </c>
      <c r="D48" s="160">
        <v>0.5513871922581276</v>
      </c>
      <c r="E48" s="160">
        <v>0.85461486353487504</v>
      </c>
      <c r="F48" s="160">
        <v>0.80179670321785512</v>
      </c>
      <c r="G48" s="160">
        <v>0.82831594157708366</v>
      </c>
      <c r="H48" s="160">
        <v>0.69256326799159795</v>
      </c>
      <c r="I48" s="160">
        <v>0.93282475179066671</v>
      </c>
      <c r="J48" s="160">
        <v>0.91151398475717416</v>
      </c>
      <c r="K48" s="160">
        <v>0.97795480220836639</v>
      </c>
      <c r="L48" s="160">
        <v>1.1493688514037184</v>
      </c>
      <c r="M48" s="160">
        <v>0.84671295295072968</v>
      </c>
      <c r="N48" s="160">
        <v>0.7461021823321875</v>
      </c>
      <c r="O48" s="160">
        <v>0.73215154655292969</v>
      </c>
      <c r="P48" s="160">
        <v>0.7949466504860544</v>
      </c>
      <c r="Q48" s="160">
        <v>0.79964146972354544</v>
      </c>
    </row>
    <row r="49" spans="1:17" x14ac:dyDescent="0.25">
      <c r="A49" s="76" t="s">
        <v>82</v>
      </c>
      <c r="B49" s="159">
        <v>0.78752374569493644</v>
      </c>
      <c r="C49" s="159">
        <v>0.7895525968490128</v>
      </c>
      <c r="D49" s="159">
        <v>0.56664050037732061</v>
      </c>
      <c r="E49" s="159">
        <v>0.87825651502727486</v>
      </c>
      <c r="F49" s="159">
        <v>0.82397721871559204</v>
      </c>
      <c r="G49" s="159">
        <v>0.85123007243524107</v>
      </c>
      <c r="H49" s="159">
        <v>0.71172200266486485</v>
      </c>
      <c r="I49" s="159">
        <v>0.95862996373619869</v>
      </c>
      <c r="J49" s="159">
        <v>0.93672966596934437</v>
      </c>
      <c r="K49" s="159">
        <v>1.0050084700014792</v>
      </c>
      <c r="L49" s="159">
        <v>1.1811644343973411</v>
      </c>
      <c r="M49" s="159">
        <v>0.87013600981749695</v>
      </c>
      <c r="N49" s="159">
        <v>0.76674199159019329</v>
      </c>
      <c r="O49" s="159">
        <v>0.75240543218233591</v>
      </c>
      <c r="P49" s="159">
        <v>0.81693766944412205</v>
      </c>
      <c r="Q49" s="159">
        <v>0.82176236388618595</v>
      </c>
    </row>
    <row r="50" spans="1:17" x14ac:dyDescent="0.25">
      <c r="A50" s="76" t="s">
        <v>81</v>
      </c>
      <c r="B50" s="159">
        <v>1.0915052732032411</v>
      </c>
      <c r="C50" s="159">
        <v>1.0943172541058166</v>
      </c>
      <c r="D50" s="159">
        <v>0.78536183518706737</v>
      </c>
      <c r="E50" s="159">
        <v>1.2172605875286382</v>
      </c>
      <c r="F50" s="159">
        <v>1.1420296646849311</v>
      </c>
      <c r="G50" s="159">
        <v>1.1798020286389652</v>
      </c>
      <c r="H50" s="159">
        <v>0.98644431131147059</v>
      </c>
      <c r="I50" s="159">
        <v>1.3286579181753562</v>
      </c>
      <c r="J50" s="159">
        <v>1.2983041788399805</v>
      </c>
      <c r="K50" s="159">
        <v>1.3929383724836544</v>
      </c>
      <c r="L50" s="159">
        <v>1.63708994898579</v>
      </c>
      <c r="M50" s="159">
        <v>1.2060055945128714</v>
      </c>
      <c r="N50" s="159">
        <v>1.0627018316362524</v>
      </c>
      <c r="O50" s="159">
        <v>1.0428314083267187</v>
      </c>
      <c r="P50" s="159">
        <v>1.1322728729782845</v>
      </c>
      <c r="Q50" s="159">
        <v>1.1389598833114907</v>
      </c>
    </row>
    <row r="51" spans="1:17" x14ac:dyDescent="0.25">
      <c r="A51" s="76" t="s">
        <v>80</v>
      </c>
      <c r="B51" s="159">
        <v>0.56092560768097965</v>
      </c>
      <c r="C51" s="159">
        <v>0.56237068736615203</v>
      </c>
      <c r="D51" s="159">
        <v>0.40359820100450156</v>
      </c>
      <c r="E51" s="159">
        <v>0.6255513844306182</v>
      </c>
      <c r="F51" s="159">
        <v>0.58689014096390912</v>
      </c>
      <c r="G51" s="159">
        <v>0.60630139505916869</v>
      </c>
      <c r="H51" s="159">
        <v>0.50693467851236129</v>
      </c>
      <c r="I51" s="159">
        <v>0.68279857958495094</v>
      </c>
      <c r="J51" s="159">
        <v>0.6671997638026701</v>
      </c>
      <c r="K51" s="159">
        <v>0.71583236675949802</v>
      </c>
      <c r="L51" s="159">
        <v>0.84130209629531583</v>
      </c>
      <c r="M51" s="159">
        <v>0.61976743271567436</v>
      </c>
      <c r="N51" s="159">
        <v>0.54612349141006877</v>
      </c>
      <c r="O51" s="159">
        <v>0.53591206179684403</v>
      </c>
      <c r="P51" s="159">
        <v>0.58187611633990866</v>
      </c>
      <c r="Q51" s="159">
        <v>0.58531257736928577</v>
      </c>
    </row>
    <row r="52" spans="1:17" x14ac:dyDescent="0.25">
      <c r="A52" s="129" t="s">
        <v>79</v>
      </c>
      <c r="B52" s="158">
        <v>0.58211890868212701</v>
      </c>
      <c r="C52" s="158">
        <v>0.5836185874234292</v>
      </c>
      <c r="D52" s="158">
        <v>0.41884724301699372</v>
      </c>
      <c r="E52" s="158">
        <v>0.64918642373062918</v>
      </c>
      <c r="F52" s="158">
        <v>0.60906445292566214</v>
      </c>
      <c r="G52" s="158">
        <v>0.62920911720084083</v>
      </c>
      <c r="H52" s="158">
        <v>0.52608805479348586</v>
      </c>
      <c r="I52" s="158">
        <v>0.70859657422478528</v>
      </c>
      <c r="J52" s="158">
        <v>0.69240839259147458</v>
      </c>
      <c r="K52" s="158">
        <v>0.74287846807374924</v>
      </c>
      <c r="L52" s="158">
        <v>0.87308878657211886</v>
      </c>
      <c r="M52" s="158">
        <v>0.64318393852747879</v>
      </c>
      <c r="N52" s="158">
        <v>0.56675752804302226</v>
      </c>
      <c r="O52" s="158">
        <v>0.55616028273787399</v>
      </c>
      <c r="P52" s="158">
        <v>0.60386098476114847</v>
      </c>
      <c r="Q52" s="158">
        <v>0.60742728467107765</v>
      </c>
    </row>
    <row r="53" spans="1:17" x14ac:dyDescent="0.25">
      <c r="A53" s="92" t="s">
        <v>125</v>
      </c>
      <c r="B53" s="91">
        <v>0.1164237817364254</v>
      </c>
      <c r="C53" s="91">
        <v>0.11672371748468585</v>
      </c>
      <c r="D53" s="91">
        <v>8.3769448603398744E-2</v>
      </c>
      <c r="E53" s="91">
        <v>0.12983728474612585</v>
      </c>
      <c r="F53" s="91">
        <v>0.12181289058513242</v>
      </c>
      <c r="G53" s="91">
        <v>0.12584182344016817</v>
      </c>
      <c r="H53" s="91">
        <v>0.10521761095869718</v>
      </c>
      <c r="I53" s="91">
        <v>0.14171931484495706</v>
      </c>
      <c r="J53" s="91">
        <v>0.1384816785182949</v>
      </c>
      <c r="K53" s="91">
        <v>0.14857569361474984</v>
      </c>
      <c r="L53" s="91">
        <v>0.1746177573144238</v>
      </c>
      <c r="M53" s="91">
        <v>0.12863678770549575</v>
      </c>
      <c r="N53" s="91">
        <v>0.11335150560860445</v>
      </c>
      <c r="O53" s="91">
        <v>0.1112320565475748</v>
      </c>
      <c r="P53" s="91">
        <v>0.12077219695222968</v>
      </c>
      <c r="Q53" s="91">
        <v>0.12148545693421554</v>
      </c>
    </row>
    <row r="54" spans="1:17" x14ac:dyDescent="0.25">
      <c r="A54" s="92" t="s">
        <v>26</v>
      </c>
      <c r="B54" s="91">
        <v>0.17463567260463808</v>
      </c>
      <c r="C54" s="91">
        <v>0.17508557622702875</v>
      </c>
      <c r="D54" s="91">
        <v>0.12565417290509812</v>
      </c>
      <c r="E54" s="91">
        <v>0.19475592711918871</v>
      </c>
      <c r="F54" s="91">
        <v>0.18271933587769862</v>
      </c>
      <c r="G54" s="91">
        <v>0.18876273516025222</v>
      </c>
      <c r="H54" s="91">
        <v>0.15782641643804574</v>
      </c>
      <c r="I54" s="91">
        <v>0.21257897226743561</v>
      </c>
      <c r="J54" s="91">
        <v>0.20772251777744236</v>
      </c>
      <c r="K54" s="91">
        <v>0.22286354042212478</v>
      </c>
      <c r="L54" s="91">
        <v>0.26192663597163568</v>
      </c>
      <c r="M54" s="91">
        <v>0.19295518155824365</v>
      </c>
      <c r="N54" s="91">
        <v>0.17002725841290667</v>
      </c>
      <c r="O54" s="91">
        <v>0.16684808482136218</v>
      </c>
      <c r="P54" s="91">
        <v>0.18115829542834452</v>
      </c>
      <c r="Q54" s="91">
        <v>0.18222818540132327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0.29105945434106345</v>
      </c>
      <c r="C56" s="157">
        <v>0.2918092937117146</v>
      </c>
      <c r="D56" s="157">
        <v>0.20942362150849686</v>
      </c>
      <c r="E56" s="157">
        <v>0.32459321186531465</v>
      </c>
      <c r="F56" s="157">
        <v>0.30453222646283112</v>
      </c>
      <c r="G56" s="157">
        <v>0.31460455860042047</v>
      </c>
      <c r="H56" s="157">
        <v>0.26304402739674293</v>
      </c>
      <c r="I56" s="157">
        <v>0.35429828711239264</v>
      </c>
      <c r="J56" s="157">
        <v>0.34620419629573723</v>
      </c>
      <c r="K56" s="157">
        <v>0.37143923403687457</v>
      </c>
      <c r="L56" s="157">
        <v>0.43654439328605937</v>
      </c>
      <c r="M56" s="157">
        <v>0.3215919692637394</v>
      </c>
      <c r="N56" s="157">
        <v>0.28337876402151113</v>
      </c>
      <c r="O56" s="157">
        <v>0.27808014136893705</v>
      </c>
      <c r="P56" s="157">
        <v>0.30193049238057423</v>
      </c>
      <c r="Q56" s="157">
        <v>0.30371364233553882</v>
      </c>
    </row>
    <row r="57" spans="1:17" x14ac:dyDescent="0.25">
      <c r="A57" s="156" t="s">
        <v>210</v>
      </c>
      <c r="B57" s="204">
        <v>5.1945339576770557</v>
      </c>
      <c r="C57" s="204">
        <v>5.1355364909025347</v>
      </c>
      <c r="D57" s="204">
        <v>3.8955026754320894</v>
      </c>
      <c r="E57" s="204">
        <v>5.8510817022573107</v>
      </c>
      <c r="F57" s="204">
        <v>5.3490142287302396</v>
      </c>
      <c r="G57" s="204">
        <v>5.5429556163719624</v>
      </c>
      <c r="H57" s="204">
        <v>4.6603890023085377</v>
      </c>
      <c r="I57" s="204">
        <v>6.2726691020463479</v>
      </c>
      <c r="J57" s="204">
        <v>6.3087604873682608</v>
      </c>
      <c r="K57" s="204">
        <v>6.9073833513098579</v>
      </c>
      <c r="L57" s="204">
        <v>7.8621054988057351</v>
      </c>
      <c r="M57" s="204">
        <v>5.7486422117673115</v>
      </c>
      <c r="N57" s="204">
        <v>5.1200993436718916</v>
      </c>
      <c r="O57" s="204">
        <v>5.3132351856658246</v>
      </c>
      <c r="P57" s="204">
        <v>5.5271338201527973</v>
      </c>
      <c r="Q57" s="204">
        <v>5.2095271021669491</v>
      </c>
    </row>
    <row r="58" spans="1:17" x14ac:dyDescent="0.25">
      <c r="A58" s="156" t="s">
        <v>209</v>
      </c>
      <c r="B58" s="204">
        <v>21.935661424517292</v>
      </c>
      <c r="C58" s="204">
        <v>22.134695120659874</v>
      </c>
      <c r="D58" s="204">
        <v>15.472223961562547</v>
      </c>
      <c r="E58" s="204">
        <v>24.34858180914819</v>
      </c>
      <c r="F58" s="204">
        <v>23.120313905972893</v>
      </c>
      <c r="G58" s="204">
        <v>23.851491168649233</v>
      </c>
      <c r="H58" s="204">
        <v>19.891534302681464</v>
      </c>
      <c r="I58" s="204">
        <v>26.801062649480677</v>
      </c>
      <c r="J58" s="204">
        <v>25.83554081627296</v>
      </c>
      <c r="K58" s="204">
        <v>27.445452535600769</v>
      </c>
      <c r="L58" s="204">
        <v>32.760106977267775</v>
      </c>
      <c r="M58" s="204">
        <v>24.218635271750546</v>
      </c>
      <c r="N58" s="204">
        <v>21.233458512087093</v>
      </c>
      <c r="O58" s="204">
        <v>20.267621789241062</v>
      </c>
      <c r="P58" s="204">
        <v>22.482070903406324</v>
      </c>
      <c r="Q58" s="204">
        <v>23.643026806720425</v>
      </c>
    </row>
    <row r="59" spans="1:17" x14ac:dyDescent="0.25">
      <c r="A59" s="152" t="s">
        <v>225</v>
      </c>
      <c r="B59" s="151">
        <v>19.271513994851485</v>
      </c>
      <c r="C59" s="151">
        <v>19.463684204506386</v>
      </c>
      <c r="D59" s="151">
        <v>13.555311816529191</v>
      </c>
      <c r="E59" s="151">
        <v>21.377490651722272</v>
      </c>
      <c r="F59" s="151">
        <v>20.332846478680004</v>
      </c>
      <c r="G59" s="151">
        <v>20.971828908393952</v>
      </c>
      <c r="H59" s="151">
        <v>17.483819799593064</v>
      </c>
      <c r="I59" s="151">
        <v>23.558072748732037</v>
      </c>
      <c r="J59" s="151">
        <v>22.666638360281933</v>
      </c>
      <c r="K59" s="151">
        <v>24.045566821952733</v>
      </c>
      <c r="L59" s="151">
        <v>28.764295791745354</v>
      </c>
      <c r="M59" s="151">
        <v>21.275015315289025</v>
      </c>
      <c r="N59" s="151">
        <v>18.639614558455833</v>
      </c>
      <c r="O59" s="151">
        <v>17.722277589560701</v>
      </c>
      <c r="P59" s="151">
        <v>19.718417865457397</v>
      </c>
      <c r="Q59" s="151">
        <v>19.863052105625446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1.0783992082732816</v>
      </c>
      <c r="C61" s="208">
        <v>1.0882499999999999</v>
      </c>
      <c r="D61" s="208">
        <v>1.08775</v>
      </c>
      <c r="E61" s="208">
        <v>1.0902000000000001</v>
      </c>
      <c r="F61" s="208">
        <v>1.0878300000000001</v>
      </c>
      <c r="G61" s="208">
        <v>1.0782520391788561</v>
      </c>
      <c r="H61" s="208">
        <v>1.0856600000000007</v>
      </c>
      <c r="I61" s="208">
        <v>1.08653</v>
      </c>
      <c r="J61" s="208">
        <v>1.08968</v>
      </c>
      <c r="K61" s="208">
        <v>2.1736800000000001</v>
      </c>
      <c r="L61" s="208">
        <v>2.1532128521954004</v>
      </c>
      <c r="M61" s="208">
        <v>2.1595233075504439</v>
      </c>
      <c r="N61" s="208">
        <v>2.1564899984506094</v>
      </c>
      <c r="O61" s="208">
        <v>2.1515367753413859</v>
      </c>
      <c r="P61" s="208">
        <v>1.0764041816796255</v>
      </c>
      <c r="Q61" s="208">
        <v>0</v>
      </c>
    </row>
    <row r="62" spans="1:17" x14ac:dyDescent="0.25">
      <c r="A62" s="154" t="s">
        <v>125</v>
      </c>
      <c r="B62" s="208">
        <v>5.1993182270621405</v>
      </c>
      <c r="C62" s="208">
        <v>7.2781544300532914</v>
      </c>
      <c r="D62" s="208">
        <v>5.3147983862272952</v>
      </c>
      <c r="E62" s="208">
        <v>4.3194510696883643</v>
      </c>
      <c r="F62" s="208">
        <v>3.2902580368308647</v>
      </c>
      <c r="G62" s="208">
        <v>3.2960213107704255</v>
      </c>
      <c r="H62" s="208">
        <v>3.2972133929763947</v>
      </c>
      <c r="I62" s="208">
        <v>2.2646880825459919</v>
      </c>
      <c r="J62" s="208">
        <v>1.1888681413117914</v>
      </c>
      <c r="K62" s="208">
        <v>3.3474685937211826</v>
      </c>
      <c r="L62" s="208">
        <v>3.3148045359975424</v>
      </c>
      <c r="M62" s="208">
        <v>4.4248567330915005</v>
      </c>
      <c r="N62" s="208">
        <v>4.4677942659135947</v>
      </c>
      <c r="O62" s="208">
        <v>3.492901422373901</v>
      </c>
      <c r="P62" s="208">
        <v>6.5414360277559895</v>
      </c>
      <c r="Q62" s="208">
        <v>4.5073433074887781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12.993796559516063</v>
      </c>
      <c r="C64" s="208">
        <v>11.097279774453094</v>
      </c>
      <c r="D64" s="208">
        <v>7.1527634303018957</v>
      </c>
      <c r="E64" s="208">
        <v>15.967839582033907</v>
      </c>
      <c r="F64" s="208">
        <v>15.95475844184914</v>
      </c>
      <c r="G64" s="208">
        <v>16.597555558444672</v>
      </c>
      <c r="H64" s="208">
        <v>13.100946406616668</v>
      </c>
      <c r="I64" s="208">
        <v>20.206854666186047</v>
      </c>
      <c r="J64" s="208">
        <v>20.388090218970142</v>
      </c>
      <c r="K64" s="208">
        <v>18.52441822823155</v>
      </c>
      <c r="L64" s="208">
        <v>23.296278403552414</v>
      </c>
      <c r="M64" s="208">
        <v>14.690635274647079</v>
      </c>
      <c r="N64" s="208">
        <v>12.015330294091628</v>
      </c>
      <c r="O64" s="208">
        <v>12.077839391845414</v>
      </c>
      <c r="P64" s="208">
        <v>12.100577656021782</v>
      </c>
      <c r="Q64" s="208">
        <v>15.355708798136668</v>
      </c>
    </row>
    <row r="65" spans="1:17" x14ac:dyDescent="0.25">
      <c r="A65" s="152" t="s">
        <v>224</v>
      </c>
      <c r="B65" s="151">
        <v>2.664147429665805</v>
      </c>
      <c r="C65" s="151">
        <v>2.6710109161534885</v>
      </c>
      <c r="D65" s="151">
        <v>1.9169121450333564</v>
      </c>
      <c r="E65" s="151">
        <v>2.9710911574259162</v>
      </c>
      <c r="F65" s="151">
        <v>2.7874674272928885</v>
      </c>
      <c r="G65" s="151">
        <v>2.8796622602552793</v>
      </c>
      <c r="H65" s="151">
        <v>2.4077145030883993</v>
      </c>
      <c r="I65" s="151">
        <v>3.242989900748638</v>
      </c>
      <c r="J65" s="151">
        <v>3.1689024559910268</v>
      </c>
      <c r="K65" s="151">
        <v>3.3998857136480369</v>
      </c>
      <c r="L65" s="151">
        <v>3.9958111855224194</v>
      </c>
      <c r="M65" s="151">
        <v>2.9436199564615224</v>
      </c>
      <c r="N65" s="151">
        <v>2.5938439536312612</v>
      </c>
      <c r="O65" s="151">
        <v>2.5453441996803625</v>
      </c>
      <c r="P65" s="151">
        <v>2.7636530379489286</v>
      </c>
      <c r="Q65" s="151">
        <v>2.7799747010949774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0.21249965598665455</v>
      </c>
      <c r="J66" s="87">
        <v>7.3393812401038261E-2</v>
      </c>
      <c r="K66" s="87">
        <v>1.0834098011310789</v>
      </c>
      <c r="L66" s="87">
        <v>1.7204908929664859</v>
      </c>
      <c r="M66" s="87">
        <v>0.68779904473780329</v>
      </c>
      <c r="N66" s="87">
        <v>0.96581418436708288</v>
      </c>
      <c r="O66" s="87">
        <v>1.7748356007219912</v>
      </c>
      <c r="P66" s="87">
        <v>2.1332096773874052</v>
      </c>
      <c r="Q66" s="87">
        <v>2.0613285311011569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6.4308778652283453E-18</v>
      </c>
      <c r="I69" s="87">
        <v>0</v>
      </c>
      <c r="J69" s="87">
        <v>0</v>
      </c>
      <c r="K69" s="87">
        <v>3.445411543788093E-18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1.3087820519065805</v>
      </c>
      <c r="C70" s="87">
        <v>0.83628507641029382</v>
      </c>
      <c r="D70" s="87">
        <v>0.73020186358454531</v>
      </c>
      <c r="E70" s="87">
        <v>0.99815773084747517</v>
      </c>
      <c r="F70" s="87">
        <v>0.93270424109548644</v>
      </c>
      <c r="G70" s="87">
        <v>1.0588339390925749</v>
      </c>
      <c r="H70" s="87">
        <v>1.343968158032415</v>
      </c>
      <c r="I70" s="87">
        <v>2.1304102447619835</v>
      </c>
      <c r="J70" s="87">
        <v>2.8954786435899886</v>
      </c>
      <c r="K70" s="87">
        <v>2.3164759125169576</v>
      </c>
      <c r="L70" s="87">
        <v>2.2036668200433494</v>
      </c>
      <c r="M70" s="87">
        <v>1.8258979036466245</v>
      </c>
      <c r="N70" s="87">
        <v>1.317541815725124</v>
      </c>
      <c r="O70" s="87">
        <v>0.72273914680719487</v>
      </c>
      <c r="P70" s="87">
        <v>0.63044336056152339</v>
      </c>
      <c r="Q70" s="87">
        <v>0.6469950031194569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8.817475418348969E-16</v>
      </c>
      <c r="I72" s="87">
        <v>0</v>
      </c>
      <c r="J72" s="87">
        <v>0</v>
      </c>
      <c r="K72" s="87">
        <v>4.4064379830627452E-16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1.3553653777592243</v>
      </c>
      <c r="C75" s="87">
        <v>1.8347258397431947</v>
      </c>
      <c r="D75" s="87">
        <v>1.1867102814488111</v>
      </c>
      <c r="E75" s="87">
        <v>1.9729334265784408</v>
      </c>
      <c r="F75" s="87">
        <v>1.8547631861974021</v>
      </c>
      <c r="G75" s="87">
        <v>1.8208283211627041</v>
      </c>
      <c r="H75" s="87">
        <v>1.0637463450559834</v>
      </c>
      <c r="I75" s="87">
        <v>0.90007999999999999</v>
      </c>
      <c r="J75" s="87">
        <v>0.20003000000000001</v>
      </c>
      <c r="K75" s="87">
        <v>0</v>
      </c>
      <c r="L75" s="87">
        <v>7.1653472512584249E-2</v>
      </c>
      <c r="M75" s="87">
        <v>0.42992300807709471</v>
      </c>
      <c r="N75" s="87">
        <v>0.3104879535390544</v>
      </c>
      <c r="O75" s="87">
        <v>4.7769452151176409E-2</v>
      </c>
      <c r="P75" s="87">
        <v>0</v>
      </c>
      <c r="Q75" s="87">
        <v>7.1651166874363972E-2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86.088621216599648</v>
      </c>
      <c r="C77" s="204">
        <v>86.243076190032596</v>
      </c>
      <c r="D77" s="204">
        <v>62.089543842523952</v>
      </c>
      <c r="E77" s="204">
        <v>96.061147001264672</v>
      </c>
      <c r="F77" s="204">
        <v>89.993583721949605</v>
      </c>
      <c r="G77" s="204">
        <v>92.985936720457616</v>
      </c>
      <c r="H77" s="204">
        <v>77.770537927738999</v>
      </c>
      <c r="I77" s="204">
        <v>104.74623299799285</v>
      </c>
      <c r="J77" s="204">
        <v>102.52013931458049</v>
      </c>
      <c r="K77" s="204">
        <v>110.12198715120451</v>
      </c>
      <c r="L77" s="204">
        <v>129.18582766895076</v>
      </c>
      <c r="M77" s="204">
        <v>95.127982822557641</v>
      </c>
      <c r="N77" s="204">
        <v>83.875123696145906</v>
      </c>
      <c r="O77" s="204">
        <v>82.575542449009959</v>
      </c>
      <c r="P77" s="204">
        <v>89.432937490142606</v>
      </c>
      <c r="Q77" s="204">
        <v>89.635300106342811</v>
      </c>
    </row>
    <row r="78" spans="1:17" x14ac:dyDescent="0.25">
      <c r="A78" s="152" t="s">
        <v>222</v>
      </c>
      <c r="B78" s="261">
        <v>81.25649660480704</v>
      </c>
      <c r="C78" s="261">
        <v>81.465832942681402</v>
      </c>
      <c r="D78" s="261">
        <v>58.465820423517357</v>
      </c>
      <c r="E78" s="261">
        <v>90.618280301490429</v>
      </c>
      <c r="F78" s="261">
        <v>85.017756532433097</v>
      </c>
      <c r="G78" s="261">
        <v>87.82969893778602</v>
      </c>
      <c r="H78" s="261">
        <v>73.435292344196171</v>
      </c>
      <c r="I78" s="261">
        <v>98.91119197283345</v>
      </c>
      <c r="J78" s="261">
        <v>96.651524907726298</v>
      </c>
      <c r="K78" s="261">
        <v>103.6965142662651</v>
      </c>
      <c r="L78" s="261">
        <v>121.87224115843379</v>
      </c>
      <c r="M78" s="261">
        <v>89.780408672076419</v>
      </c>
      <c r="N78" s="261">
        <v>79.112240585753455</v>
      </c>
      <c r="O78" s="261">
        <v>77.63299809025105</v>
      </c>
      <c r="P78" s="261">
        <v>84.291417657442324</v>
      </c>
      <c r="Q78" s="261">
        <v>84.789228383396818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81.25649660480704</v>
      </c>
      <c r="C84" s="208">
        <v>81.465832942681402</v>
      </c>
      <c r="D84" s="208">
        <v>58.465820423517357</v>
      </c>
      <c r="E84" s="208">
        <v>90.618280301490429</v>
      </c>
      <c r="F84" s="208">
        <v>85.017756532433097</v>
      </c>
      <c r="G84" s="208">
        <v>87.82969893778602</v>
      </c>
      <c r="H84" s="208">
        <v>73.435292344196171</v>
      </c>
      <c r="I84" s="208">
        <v>98.91119197283345</v>
      </c>
      <c r="J84" s="208">
        <v>96.651524907726298</v>
      </c>
      <c r="K84" s="208">
        <v>103.6965142662651</v>
      </c>
      <c r="L84" s="208">
        <v>121.87224115843379</v>
      </c>
      <c r="M84" s="208">
        <v>89.780408672076419</v>
      </c>
      <c r="N84" s="208">
        <v>79.112240585753455</v>
      </c>
      <c r="O84" s="208">
        <v>77.63299809025105</v>
      </c>
      <c r="P84" s="208">
        <v>84.291417657442324</v>
      </c>
      <c r="Q84" s="208">
        <v>84.789228383396818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4.8321246117926098</v>
      </c>
      <c r="C86" s="261">
        <v>4.777243247351195</v>
      </c>
      <c r="D86" s="261">
        <v>3.6237234190065948</v>
      </c>
      <c r="E86" s="261">
        <v>5.4428666997742425</v>
      </c>
      <c r="F86" s="261">
        <v>4.9758271895165018</v>
      </c>
      <c r="G86" s="261">
        <v>5.1562377826715933</v>
      </c>
      <c r="H86" s="261">
        <v>4.3352455835428261</v>
      </c>
      <c r="I86" s="261">
        <v>5.8350410251593932</v>
      </c>
      <c r="J86" s="261">
        <v>5.8686144068541957</v>
      </c>
      <c r="K86" s="261">
        <v>6.4254728849394027</v>
      </c>
      <c r="L86" s="261">
        <v>7.3135865105169628</v>
      </c>
      <c r="M86" s="261">
        <v>5.3475741504812202</v>
      </c>
      <c r="N86" s="261">
        <v>4.7628831103924574</v>
      </c>
      <c r="O86" s="261">
        <v>4.9425443587589069</v>
      </c>
      <c r="P86" s="261">
        <v>5.1415198327002765</v>
      </c>
      <c r="Q86" s="261">
        <v>4.8460717229459993</v>
      </c>
    </row>
    <row r="87" spans="1:17" x14ac:dyDescent="0.25">
      <c r="A87" s="156" t="s">
        <v>207</v>
      </c>
      <c r="B87" s="204">
        <v>15.298123865914484</v>
      </c>
      <c r="C87" s="204">
        <v>15.334723305656725</v>
      </c>
      <c r="D87" s="204">
        <v>11.013469418772909</v>
      </c>
      <c r="E87" s="204">
        <v>17.062918925991692</v>
      </c>
      <c r="F87" s="204">
        <v>16.002914400436985</v>
      </c>
      <c r="G87" s="204">
        <v>16.532868493536778</v>
      </c>
      <c r="H87" s="204">
        <v>13.82430226986089</v>
      </c>
      <c r="I87" s="204">
        <v>18.62000376019774</v>
      </c>
      <c r="J87" s="204">
        <v>18.201592147147572</v>
      </c>
      <c r="K87" s="204">
        <v>19.533709290941616</v>
      </c>
      <c r="L87" s="204">
        <v>22.947594366696087</v>
      </c>
      <c r="M87" s="204">
        <v>16.90327419047393</v>
      </c>
      <c r="N87" s="204">
        <v>14.896859644360358</v>
      </c>
      <c r="O87" s="204">
        <v>14.629541522882295</v>
      </c>
      <c r="P87" s="204">
        <v>15.874891591648574</v>
      </c>
      <c r="Q87" s="204">
        <v>15.6165274374269</v>
      </c>
    </row>
    <row r="88" spans="1:17" x14ac:dyDescent="0.25">
      <c r="A88" s="152" t="s">
        <v>220</v>
      </c>
      <c r="B88" s="261">
        <v>9.8619836776477978</v>
      </c>
      <c r="C88" s="261">
        <v>9.96032465238663</v>
      </c>
      <c r="D88" s="261">
        <v>6.9367805723904885</v>
      </c>
      <c r="E88" s="261">
        <v>10.939693888745667</v>
      </c>
      <c r="F88" s="261">
        <v>10.405108812230919</v>
      </c>
      <c r="G88" s="261">
        <v>10.732100988031235</v>
      </c>
      <c r="H88" s="261">
        <v>8.9471509883752098</v>
      </c>
      <c r="I88" s="261">
        <v>12.05558260689342</v>
      </c>
      <c r="J88" s="261">
        <v>11.599400939436599</v>
      </c>
      <c r="K88" s="261">
        <v>12.305052295384787</v>
      </c>
      <c r="L88" s="261">
        <v>14.719809542364501</v>
      </c>
      <c r="M88" s="261">
        <v>10.887253271182557</v>
      </c>
      <c r="N88" s="261">
        <v>9.5386161451688416</v>
      </c>
      <c r="O88" s="261">
        <v>9.0691791192785232</v>
      </c>
      <c r="P88" s="261">
        <v>10.090681779860761</v>
      </c>
      <c r="Q88" s="261">
        <v>10.16469674911265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9.8619836776477978</v>
      </c>
      <c r="C93" s="208">
        <v>9.96032465238663</v>
      </c>
      <c r="D93" s="208">
        <v>6.9367805723904885</v>
      </c>
      <c r="E93" s="208">
        <v>10.939693888745667</v>
      </c>
      <c r="F93" s="208">
        <v>10.405108812230919</v>
      </c>
      <c r="G93" s="208">
        <v>10.732100988031235</v>
      </c>
      <c r="H93" s="208">
        <v>8.9471509883752098</v>
      </c>
      <c r="I93" s="208">
        <v>12.05558260689342</v>
      </c>
      <c r="J93" s="208">
        <v>11.599400939436599</v>
      </c>
      <c r="K93" s="208">
        <v>12.305052295384787</v>
      </c>
      <c r="L93" s="208">
        <v>14.719809542364501</v>
      </c>
      <c r="M93" s="208">
        <v>10.887253271182557</v>
      </c>
      <c r="N93" s="208">
        <v>9.5386161451688416</v>
      </c>
      <c r="O93" s="208">
        <v>9.0691791192785232</v>
      </c>
      <c r="P93" s="208">
        <v>10.090681779860761</v>
      </c>
      <c r="Q93" s="208">
        <v>10.16469674911265</v>
      </c>
    </row>
    <row r="94" spans="1:17" x14ac:dyDescent="0.25">
      <c r="A94" s="149" t="s">
        <v>219</v>
      </c>
      <c r="B94" s="262">
        <v>5.4361401882666867</v>
      </c>
      <c r="C94" s="262">
        <v>5.3743986532700951</v>
      </c>
      <c r="D94" s="262">
        <v>4.07668884638242</v>
      </c>
      <c r="E94" s="262">
        <v>6.1232250372460237</v>
      </c>
      <c r="F94" s="262">
        <v>5.5978055882060653</v>
      </c>
      <c r="G94" s="262">
        <v>5.8007675055055437</v>
      </c>
      <c r="H94" s="262">
        <v>4.8771512814856797</v>
      </c>
      <c r="I94" s="262">
        <v>6.564421153304318</v>
      </c>
      <c r="J94" s="262">
        <v>6.6021912077109715</v>
      </c>
      <c r="K94" s="262">
        <v>7.2286569955568289</v>
      </c>
      <c r="L94" s="262">
        <v>8.2277848243315841</v>
      </c>
      <c r="M94" s="262">
        <v>6.0160209192913738</v>
      </c>
      <c r="N94" s="262">
        <v>5.3582434991915155</v>
      </c>
      <c r="O94" s="262">
        <v>5.5603624036037713</v>
      </c>
      <c r="P94" s="262">
        <v>5.7842098117878118</v>
      </c>
      <c r="Q94" s="262">
        <v>5.4518306883142502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487.85159217170462</v>
      </c>
      <c r="C97" s="96">
        <v>475.05733371180889</v>
      </c>
      <c r="D97" s="96">
        <v>428.94029471128977</v>
      </c>
      <c r="E97" s="96">
        <v>410.44288377093943</v>
      </c>
      <c r="F97" s="96">
        <v>423.24505201951382</v>
      </c>
      <c r="G97" s="96">
        <v>416.700786174943</v>
      </c>
      <c r="H97" s="96">
        <v>427.1335018130286</v>
      </c>
      <c r="I97" s="96">
        <v>427.14200584946508</v>
      </c>
      <c r="J97" s="96">
        <v>417.7500712892666</v>
      </c>
      <c r="K97" s="96">
        <v>370.64428684690517</v>
      </c>
      <c r="L97" s="96">
        <v>382.19276948799012</v>
      </c>
      <c r="M97" s="96">
        <v>359.46493281933442</v>
      </c>
      <c r="N97" s="96">
        <v>346.44599926849924</v>
      </c>
      <c r="O97" s="96">
        <v>308.94275848474012</v>
      </c>
      <c r="P97" s="96">
        <v>313.23602448995393</v>
      </c>
      <c r="Q97" s="96">
        <v>309.12661533356078</v>
      </c>
    </row>
    <row r="98" spans="1:17" x14ac:dyDescent="0.25">
      <c r="A98" s="132" t="s">
        <v>83</v>
      </c>
      <c r="B98" s="160">
        <v>3.5632741428861094</v>
      </c>
      <c r="C98" s="160">
        <v>3.4698247187598019</v>
      </c>
      <c r="D98" s="160">
        <v>3.1329852879699907</v>
      </c>
      <c r="E98" s="160">
        <v>2.9978799666556117</v>
      </c>
      <c r="F98" s="160">
        <v>3.0913871639775539</v>
      </c>
      <c r="G98" s="160">
        <v>3.0435877642373055</v>
      </c>
      <c r="H98" s="160">
        <v>3.1197884499987034</v>
      </c>
      <c r="I98" s="160">
        <v>3.119850563587407</v>
      </c>
      <c r="J98" s="160">
        <v>3.0512517558617671</v>
      </c>
      <c r="K98" s="160">
        <v>2.7071905159739695</v>
      </c>
      <c r="L98" s="160">
        <v>2.7915407779078563</v>
      </c>
      <c r="M98" s="160">
        <v>2.6255363740590396</v>
      </c>
      <c r="N98" s="160">
        <v>2.5304459202529235</v>
      </c>
      <c r="O98" s="160">
        <v>2.25652177958482</v>
      </c>
      <c r="P98" s="160">
        <v>2.2878798482892999</v>
      </c>
      <c r="Q98" s="160">
        <v>2.2578646723126652</v>
      </c>
    </row>
    <row r="99" spans="1:17" x14ac:dyDescent="0.25">
      <c r="A99" s="76" t="s">
        <v>82</v>
      </c>
      <c r="B99" s="159">
        <v>3.6618468322371363</v>
      </c>
      <c r="C99" s="159">
        <v>3.5658122685214915</v>
      </c>
      <c r="D99" s="159">
        <v>3.2196546749294415</v>
      </c>
      <c r="E99" s="159">
        <v>3.0808118654697343</v>
      </c>
      <c r="F99" s="159">
        <v>3.1769058005907036</v>
      </c>
      <c r="G99" s="159">
        <v>3.1277841014166134</v>
      </c>
      <c r="H99" s="159">
        <v>3.2060927660268717</v>
      </c>
      <c r="I99" s="159">
        <v>3.2061565978957964</v>
      </c>
      <c r="J99" s="159">
        <v>3.1356601059918878</v>
      </c>
      <c r="K99" s="159">
        <v>2.7820809226741976</v>
      </c>
      <c r="L99" s="159">
        <v>2.86876460938341</v>
      </c>
      <c r="M99" s="159">
        <v>2.6981679401417775</v>
      </c>
      <c r="N99" s="159">
        <v>2.6004469500964018</v>
      </c>
      <c r="O99" s="159">
        <v>2.3189451047272067</v>
      </c>
      <c r="P99" s="159">
        <v>2.3511706478501866</v>
      </c>
      <c r="Q99" s="159">
        <v>2.3203251465887944</v>
      </c>
    </row>
    <row r="100" spans="1:17" x14ac:dyDescent="0.25">
      <c r="A100" s="76" t="s">
        <v>81</v>
      </c>
      <c r="B100" s="159">
        <v>7.167004522365529</v>
      </c>
      <c r="C100" s="159">
        <v>6.979044680245936</v>
      </c>
      <c r="D100" s="159">
        <v>6.3015414551288647</v>
      </c>
      <c r="E100" s="159">
        <v>6.0297968713479726</v>
      </c>
      <c r="F100" s="159">
        <v>6.2178729157965975</v>
      </c>
      <c r="G100" s="159">
        <v>6.1217314177340194</v>
      </c>
      <c r="H100" s="159">
        <v>6.2749979466508634</v>
      </c>
      <c r="I100" s="159">
        <v>6.275122879045421</v>
      </c>
      <c r="J100" s="159">
        <v>6.1371464154101183</v>
      </c>
      <c r="K100" s="159">
        <v>5.4451175780641181</v>
      </c>
      <c r="L100" s="159">
        <v>5.6147757869195365</v>
      </c>
      <c r="M100" s="159">
        <v>5.280882220101967</v>
      </c>
      <c r="N100" s="159">
        <v>5.0896216869142998</v>
      </c>
      <c r="O100" s="159">
        <v>4.5386633614447742</v>
      </c>
      <c r="P100" s="159">
        <v>4.6017355279987688</v>
      </c>
      <c r="Q100" s="159">
        <v>4.5413643936605341</v>
      </c>
    </row>
    <row r="101" spans="1:17" x14ac:dyDescent="0.25">
      <c r="A101" s="76" t="s">
        <v>80</v>
      </c>
      <c r="B101" s="159">
        <v>2.8432209789380889</v>
      </c>
      <c r="C101" s="159">
        <v>2.7686554662968423</v>
      </c>
      <c r="D101" s="159">
        <v>2.4998832927981596</v>
      </c>
      <c r="E101" s="159">
        <v>2.3920795514850988</v>
      </c>
      <c r="F101" s="159">
        <v>2.4666911627298376</v>
      </c>
      <c r="G101" s="159">
        <v>2.4285508876141977</v>
      </c>
      <c r="H101" s="159">
        <v>2.4893532226797772</v>
      </c>
      <c r="I101" s="159">
        <v>2.4894027845858773</v>
      </c>
      <c r="J101" s="159">
        <v>2.4346661683631066</v>
      </c>
      <c r="K101" s="159">
        <v>2.160131542044375</v>
      </c>
      <c r="L101" s="159">
        <v>2.2274366172904516</v>
      </c>
      <c r="M101" s="159">
        <v>2.09497776492812</v>
      </c>
      <c r="N101" s="159">
        <v>2.0191028357711649</v>
      </c>
      <c r="O101" s="159">
        <v>1.800532264954988</v>
      </c>
      <c r="P101" s="159">
        <v>1.8255536119589952</v>
      </c>
      <c r="Q101" s="159">
        <v>1.8016037909232876</v>
      </c>
    </row>
    <row r="102" spans="1:17" x14ac:dyDescent="0.25">
      <c r="A102" s="129" t="s">
        <v>79</v>
      </c>
      <c r="B102" s="158">
        <v>3.2165172523502568</v>
      </c>
      <c r="C102" s="158">
        <v>3.1321617767760408</v>
      </c>
      <c r="D102" s="158">
        <v>2.8281015790586355</v>
      </c>
      <c r="E102" s="158">
        <v>2.7061439133091123</v>
      </c>
      <c r="F102" s="158">
        <v>2.7905515399312213</v>
      </c>
      <c r="G102" s="158">
        <v>2.7474036967534952</v>
      </c>
      <c r="H102" s="158">
        <v>2.8161889797724253</v>
      </c>
      <c r="I102" s="158">
        <v>2.8162450488318518</v>
      </c>
      <c r="J102" s="158">
        <v>2.7543218737708788</v>
      </c>
      <c r="K102" s="158">
        <v>2.4437426509587494</v>
      </c>
      <c r="L102" s="158">
        <v>2.5198844413097037</v>
      </c>
      <c r="M102" s="158">
        <v>2.3700346100774214</v>
      </c>
      <c r="N102" s="158">
        <v>2.2841978001839642</v>
      </c>
      <c r="O102" s="158">
        <v>2.0369303464425199</v>
      </c>
      <c r="P102" s="158">
        <v>2.0652368322597043</v>
      </c>
      <c r="Q102" s="158">
        <v>2.0381425567451692</v>
      </c>
    </row>
    <row r="103" spans="1:17" x14ac:dyDescent="0.25">
      <c r="A103" s="92" t="s">
        <v>125</v>
      </c>
      <c r="B103" s="91">
        <v>0.64330345047005144</v>
      </c>
      <c r="C103" s="91">
        <v>0.62643235535520814</v>
      </c>
      <c r="D103" s="91">
        <v>0.565620315811727</v>
      </c>
      <c r="E103" s="91">
        <v>0.54122878266182239</v>
      </c>
      <c r="F103" s="91">
        <v>0.55811030798624428</v>
      </c>
      <c r="G103" s="91">
        <v>0.54948073935069897</v>
      </c>
      <c r="H103" s="91">
        <v>0.56323779595448509</v>
      </c>
      <c r="I103" s="91">
        <v>0.56324900976637038</v>
      </c>
      <c r="J103" s="91">
        <v>0.55086437475417571</v>
      </c>
      <c r="K103" s="91">
        <v>0.48874853019174991</v>
      </c>
      <c r="L103" s="91">
        <v>0.50397688826194076</v>
      </c>
      <c r="M103" s="91">
        <v>0.47400692201548428</v>
      </c>
      <c r="N103" s="91">
        <v>0.45683956003679282</v>
      </c>
      <c r="O103" s="91">
        <v>0.40738606928850396</v>
      </c>
      <c r="P103" s="91">
        <v>0.4130473664519409</v>
      </c>
      <c r="Q103" s="91">
        <v>0.40762851134903388</v>
      </c>
    </row>
    <row r="104" spans="1:17" x14ac:dyDescent="0.25">
      <c r="A104" s="92" t="s">
        <v>26</v>
      </c>
      <c r="B104" s="91">
        <v>0.96495517570507694</v>
      </c>
      <c r="C104" s="91">
        <v>0.93964853303281215</v>
      </c>
      <c r="D104" s="91">
        <v>0.84843047371759073</v>
      </c>
      <c r="E104" s="91">
        <v>0.81184317399273354</v>
      </c>
      <c r="F104" s="91">
        <v>0.83716546197936614</v>
      </c>
      <c r="G104" s="91">
        <v>0.8242211090260485</v>
      </c>
      <c r="H104" s="91">
        <v>0.84485669393172746</v>
      </c>
      <c r="I104" s="91">
        <v>0.84487351464955551</v>
      </c>
      <c r="J104" s="91">
        <v>0.82629656213126357</v>
      </c>
      <c r="K104" s="91">
        <v>0.73312279528762492</v>
      </c>
      <c r="L104" s="91">
        <v>0.75596533239291108</v>
      </c>
      <c r="M104" s="91">
        <v>0.71101038302322639</v>
      </c>
      <c r="N104" s="91">
        <v>0.68525934005518929</v>
      </c>
      <c r="O104" s="91">
        <v>0.611079103932756</v>
      </c>
      <c r="P104" s="91">
        <v>0.61957104967791132</v>
      </c>
      <c r="Q104" s="91">
        <v>0.61144276702355072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1.6082586261751284</v>
      </c>
      <c r="C106" s="157">
        <v>1.5660808883880204</v>
      </c>
      <c r="D106" s="157">
        <v>1.4140507895293177</v>
      </c>
      <c r="E106" s="157">
        <v>1.3530719566545564</v>
      </c>
      <c r="F106" s="157">
        <v>1.3952757699656106</v>
      </c>
      <c r="G106" s="157">
        <v>1.3737018483767478</v>
      </c>
      <c r="H106" s="157">
        <v>1.4080944898862127</v>
      </c>
      <c r="I106" s="157">
        <v>1.4081225244159259</v>
      </c>
      <c r="J106" s="157">
        <v>1.3771609368854392</v>
      </c>
      <c r="K106" s="157">
        <v>1.2218713254793747</v>
      </c>
      <c r="L106" s="157">
        <v>1.2599422206548516</v>
      </c>
      <c r="M106" s="157">
        <v>1.1850173050387107</v>
      </c>
      <c r="N106" s="157">
        <v>1.1420989000919821</v>
      </c>
      <c r="O106" s="157">
        <v>1.0184651732212602</v>
      </c>
      <c r="P106" s="157">
        <v>1.0326184161298522</v>
      </c>
      <c r="Q106" s="157">
        <v>1.0190712783725846</v>
      </c>
    </row>
    <row r="107" spans="1:17" x14ac:dyDescent="0.25">
      <c r="A107" s="156" t="s">
        <v>206</v>
      </c>
      <c r="B107" s="204">
        <v>383.79470193294304</v>
      </c>
      <c r="C107" s="204">
        <v>375.27636349284933</v>
      </c>
      <c r="D107" s="204">
        <v>333.20249827119113</v>
      </c>
      <c r="E107" s="204">
        <v>321.93295433609859</v>
      </c>
      <c r="F107" s="204">
        <v>334.53707838796174</v>
      </c>
      <c r="G107" s="204">
        <v>329.06839744577974</v>
      </c>
      <c r="H107" s="204">
        <v>336.75564739430229</v>
      </c>
      <c r="I107" s="204">
        <v>336.83333567609588</v>
      </c>
      <c r="J107" s="204">
        <v>326.58523493703171</v>
      </c>
      <c r="K107" s="204">
        <v>287.9412824725851</v>
      </c>
      <c r="L107" s="204">
        <v>299.85524469633697</v>
      </c>
      <c r="M107" s="204">
        <v>282.65749833448393</v>
      </c>
      <c r="N107" s="204">
        <v>271.54495779832428</v>
      </c>
      <c r="O107" s="204">
        <v>237.93652383381686</v>
      </c>
      <c r="P107" s="204">
        <v>244.53644750994445</v>
      </c>
      <c r="Q107" s="204">
        <v>241.51955901233077</v>
      </c>
    </row>
    <row r="108" spans="1:17" x14ac:dyDescent="0.25">
      <c r="A108" s="152" t="s">
        <v>218</v>
      </c>
      <c r="B108" s="151">
        <v>351.91211969769</v>
      </c>
      <c r="C108" s="151">
        <v>345.21076519888794</v>
      </c>
      <c r="D108" s="151">
        <v>302.47749380272205</v>
      </c>
      <c r="E108" s="151">
        <v>294.49803108577566</v>
      </c>
      <c r="F108" s="151">
        <v>307.87128682297589</v>
      </c>
      <c r="G108" s="151">
        <v>302.62721975913757</v>
      </c>
      <c r="H108" s="151">
        <v>309.30282459238259</v>
      </c>
      <c r="I108" s="151">
        <v>309.42497322065424</v>
      </c>
      <c r="J108" s="151">
        <v>297.9776522893012</v>
      </c>
      <c r="K108" s="151">
        <v>261.4068282295321</v>
      </c>
      <c r="L108" s="151">
        <v>274.35960649817048</v>
      </c>
      <c r="M108" s="151">
        <v>259.07982163561718</v>
      </c>
      <c r="N108" s="151">
        <v>248.26617297456494</v>
      </c>
      <c r="O108" s="151">
        <v>214.50625096272228</v>
      </c>
      <c r="P108" s="151">
        <v>222.86874489667193</v>
      </c>
      <c r="Q108" s="151">
        <v>220.25737236100474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351.91211969769</v>
      </c>
      <c r="C113" s="208">
        <v>345.21076519888794</v>
      </c>
      <c r="D113" s="208">
        <v>302.47749380272205</v>
      </c>
      <c r="E113" s="208">
        <v>294.49803108577566</v>
      </c>
      <c r="F113" s="208">
        <v>307.87128682297589</v>
      </c>
      <c r="G113" s="208">
        <v>302.62721975913757</v>
      </c>
      <c r="H113" s="208">
        <v>309.30282459238259</v>
      </c>
      <c r="I113" s="208">
        <v>309.42497322065424</v>
      </c>
      <c r="J113" s="208">
        <v>297.9776522893012</v>
      </c>
      <c r="K113" s="208">
        <v>261.4068282295321</v>
      </c>
      <c r="L113" s="208">
        <v>274.35960649817048</v>
      </c>
      <c r="M113" s="208">
        <v>259.07982163561718</v>
      </c>
      <c r="N113" s="208">
        <v>248.26617297456494</v>
      </c>
      <c r="O113" s="208">
        <v>214.50625096272228</v>
      </c>
      <c r="P113" s="208">
        <v>222.86874489667193</v>
      </c>
      <c r="Q113" s="208">
        <v>220.25737236100474</v>
      </c>
    </row>
    <row r="114" spans="1:17" x14ac:dyDescent="0.25">
      <c r="A114" s="152" t="s">
        <v>217</v>
      </c>
      <c r="B114" s="151">
        <v>31.882582235253032</v>
      </c>
      <c r="C114" s="151">
        <v>30.065598293961404</v>
      </c>
      <c r="D114" s="151">
        <v>30.725004468469088</v>
      </c>
      <c r="E114" s="151">
        <v>27.434923250322935</v>
      </c>
      <c r="F114" s="151">
        <v>26.665791564985831</v>
      </c>
      <c r="G114" s="151">
        <v>26.441177686642174</v>
      </c>
      <c r="H114" s="151">
        <v>27.452822801919677</v>
      </c>
      <c r="I114" s="151">
        <v>27.408362455441665</v>
      </c>
      <c r="J114" s="151">
        <v>28.607582647730514</v>
      </c>
      <c r="K114" s="151">
        <v>26.534454243053023</v>
      </c>
      <c r="L114" s="151">
        <v>25.495638198166471</v>
      </c>
      <c r="M114" s="151">
        <v>23.577676698866728</v>
      </c>
      <c r="N114" s="151">
        <v>23.278784823759313</v>
      </c>
      <c r="O114" s="151">
        <v>23.430272871094584</v>
      </c>
      <c r="P114" s="151">
        <v>21.667702613272521</v>
      </c>
      <c r="Q114" s="151">
        <v>21.262186651326047</v>
      </c>
    </row>
    <row r="115" spans="1:17" x14ac:dyDescent="0.25">
      <c r="A115" s="156" t="s">
        <v>205</v>
      </c>
      <c r="B115" s="204">
        <v>25.904598066143095</v>
      </c>
      <c r="C115" s="204">
        <v>24.428298613843644</v>
      </c>
      <c r="D115" s="204">
        <v>24.964066130631142</v>
      </c>
      <c r="E115" s="204">
        <v>22.29087514088739</v>
      </c>
      <c r="F115" s="204">
        <v>21.665955646550994</v>
      </c>
      <c r="G115" s="204">
        <v>21.483456870396772</v>
      </c>
      <c r="H115" s="204">
        <v>22.305418526559741</v>
      </c>
      <c r="I115" s="204">
        <v>22.269294495046356</v>
      </c>
      <c r="J115" s="204">
        <v>23.243660901281046</v>
      </c>
      <c r="K115" s="204">
        <v>21.559244072480588</v>
      </c>
      <c r="L115" s="204">
        <v>20.715206036010262</v>
      </c>
      <c r="M115" s="204">
        <v>19.156862317829223</v>
      </c>
      <c r="N115" s="204">
        <v>18.914012669304444</v>
      </c>
      <c r="O115" s="204">
        <v>19.037096707764352</v>
      </c>
      <c r="P115" s="204">
        <v>17.605008373283926</v>
      </c>
      <c r="Q115" s="204">
        <v>17.275526654202416</v>
      </c>
    </row>
    <row r="116" spans="1:17" x14ac:dyDescent="0.25">
      <c r="A116" s="156" t="s">
        <v>204</v>
      </c>
      <c r="B116" s="204">
        <v>34.585556323282916</v>
      </c>
      <c r="C116" s="204">
        <v>33.639613931393782</v>
      </c>
      <c r="D116" s="204">
        <v>30.515935779942346</v>
      </c>
      <c r="E116" s="204">
        <v>29.122022769201727</v>
      </c>
      <c r="F116" s="204">
        <v>29.965910517360431</v>
      </c>
      <c r="G116" s="204">
        <v>29.510020168195279</v>
      </c>
      <c r="H116" s="204">
        <v>30.262717995646135</v>
      </c>
      <c r="I116" s="204">
        <v>30.26153502418131</v>
      </c>
      <c r="J116" s="204">
        <v>29.667631711951444</v>
      </c>
      <c r="K116" s="204">
        <v>26.36801776591065</v>
      </c>
      <c r="L116" s="204">
        <v>27.11557882916123</v>
      </c>
      <c r="M116" s="204">
        <v>25.48715765103454</v>
      </c>
      <c r="N116" s="204">
        <v>24.586094610426219</v>
      </c>
      <c r="O116" s="204">
        <v>22.030597254461025</v>
      </c>
      <c r="P116" s="204">
        <v>22.253907743746005</v>
      </c>
      <c r="Q116" s="204">
        <v>21.95714378458575</v>
      </c>
    </row>
    <row r="117" spans="1:17" x14ac:dyDescent="0.25">
      <c r="A117" s="152" t="s">
        <v>216</v>
      </c>
      <c r="B117" s="151">
        <v>27.013443042410319</v>
      </c>
      <c r="C117" s="151">
        <v>26.499034336577949</v>
      </c>
      <c r="D117" s="151">
        <v>23.218747218680935</v>
      </c>
      <c r="E117" s="151">
        <v>22.606228497250029</v>
      </c>
      <c r="F117" s="151">
        <v>23.632785020676295</v>
      </c>
      <c r="G117" s="151">
        <v>23.230240467617762</v>
      </c>
      <c r="H117" s="151">
        <v>23.742672580190209</v>
      </c>
      <c r="I117" s="151">
        <v>23.752048941013914</v>
      </c>
      <c r="J117" s="151">
        <v>22.873330833115446</v>
      </c>
      <c r="K117" s="151">
        <v>20.066084883185557</v>
      </c>
      <c r="L117" s="151">
        <v>21.060364757096693</v>
      </c>
      <c r="M117" s="151">
        <v>19.887459435053692</v>
      </c>
      <c r="N117" s="151">
        <v>19.057383214783382</v>
      </c>
      <c r="O117" s="151">
        <v>16.465907447576061</v>
      </c>
      <c r="P117" s="151">
        <v>17.107828373093781</v>
      </c>
      <c r="Q117" s="151">
        <v>16.907374454895812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27.013443042410319</v>
      </c>
      <c r="C122" s="208">
        <v>26.499034336577949</v>
      </c>
      <c r="D122" s="208">
        <v>23.218747218680935</v>
      </c>
      <c r="E122" s="208">
        <v>22.606228497250029</v>
      </c>
      <c r="F122" s="208">
        <v>23.632785020676295</v>
      </c>
      <c r="G122" s="208">
        <v>23.230240467617762</v>
      </c>
      <c r="H122" s="208">
        <v>23.742672580190209</v>
      </c>
      <c r="I122" s="208">
        <v>23.752048941013914</v>
      </c>
      <c r="J122" s="208">
        <v>22.873330833115446</v>
      </c>
      <c r="K122" s="208">
        <v>20.066084883185557</v>
      </c>
      <c r="L122" s="208">
        <v>21.060364757096693</v>
      </c>
      <c r="M122" s="208">
        <v>19.887459435053692</v>
      </c>
      <c r="N122" s="208">
        <v>19.057383214783382</v>
      </c>
      <c r="O122" s="208">
        <v>16.465907447576061</v>
      </c>
      <c r="P122" s="208">
        <v>17.107828373093781</v>
      </c>
      <c r="Q122" s="208">
        <v>16.907374454895812</v>
      </c>
    </row>
    <row r="123" spans="1:17" x14ac:dyDescent="0.25">
      <c r="A123" s="152" t="s">
        <v>215</v>
      </c>
      <c r="B123" s="261">
        <v>7.5721132808725953</v>
      </c>
      <c r="C123" s="261">
        <v>7.1405795948158337</v>
      </c>
      <c r="D123" s="261">
        <v>7.2971885612614091</v>
      </c>
      <c r="E123" s="261">
        <v>6.5157942719516981</v>
      </c>
      <c r="F123" s="261">
        <v>6.3331254966841355</v>
      </c>
      <c r="G123" s="261">
        <v>6.2797797005775164</v>
      </c>
      <c r="H123" s="261">
        <v>6.5200454154559235</v>
      </c>
      <c r="I123" s="261">
        <v>6.5094860831673955</v>
      </c>
      <c r="J123" s="261">
        <v>6.7943008788359975</v>
      </c>
      <c r="K123" s="261">
        <v>6.3019328827250938</v>
      </c>
      <c r="L123" s="261">
        <v>6.0552140720645369</v>
      </c>
      <c r="M123" s="261">
        <v>5.5996982159808484</v>
      </c>
      <c r="N123" s="261">
        <v>5.5287113956428371</v>
      </c>
      <c r="O123" s="261">
        <v>5.5646898068849637</v>
      </c>
      <c r="P123" s="261">
        <v>5.1460793706522239</v>
      </c>
      <c r="Q123" s="261">
        <v>5.0497693296899362</v>
      </c>
    </row>
    <row r="124" spans="1:17" x14ac:dyDescent="0.25">
      <c r="A124" s="243" t="s">
        <v>203</v>
      </c>
      <c r="B124" s="242">
        <v>23.114872120558452</v>
      </c>
      <c r="C124" s="242">
        <v>21.797558763122023</v>
      </c>
      <c r="D124" s="242">
        <v>22.275628239640096</v>
      </c>
      <c r="E124" s="242">
        <v>19.890319356484135</v>
      </c>
      <c r="F124" s="242">
        <v>19.332698884614732</v>
      </c>
      <c r="G124" s="242">
        <v>19.169853822815579</v>
      </c>
      <c r="H124" s="242">
        <v>19.903296531391767</v>
      </c>
      <c r="I124" s="242">
        <v>19.87106278019521</v>
      </c>
      <c r="J124" s="242">
        <v>20.740497419604626</v>
      </c>
      <c r="K124" s="242">
        <v>19.237479326213446</v>
      </c>
      <c r="L124" s="242">
        <v>18.484337693670696</v>
      </c>
      <c r="M124" s="242">
        <v>17.093815606678383</v>
      </c>
      <c r="N124" s="242">
        <v>16.877118997225505</v>
      </c>
      <c r="O124" s="242">
        <v>16.986947831543574</v>
      </c>
      <c r="P124" s="242">
        <v>15.709084394622581</v>
      </c>
      <c r="Q124" s="242">
        <v>15.415085322211386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0.99999999999999989</v>
      </c>
      <c r="E129" s="77">
        <f t="shared" si="0"/>
        <v>1</v>
      </c>
      <c r="F129" s="77">
        <f t="shared" si="0"/>
        <v>0.99999999999999989</v>
      </c>
      <c r="G129" s="77">
        <f t="shared" si="0"/>
        <v>1</v>
      </c>
      <c r="H129" s="77">
        <f t="shared" si="0"/>
        <v>1</v>
      </c>
      <c r="I129" s="77">
        <f t="shared" si="0"/>
        <v>0.99999999999999989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0.99999999999999989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5.3962503072394231E-3</v>
      </c>
      <c r="C130" s="240">
        <f t="shared" si="1"/>
        <v>5.3962503072394231E-3</v>
      </c>
      <c r="D130" s="240">
        <f t="shared" si="1"/>
        <v>5.3962503072394223E-3</v>
      </c>
      <c r="E130" s="240">
        <f t="shared" si="1"/>
        <v>5.3962503072394231E-3</v>
      </c>
      <c r="F130" s="240">
        <f t="shared" si="1"/>
        <v>5.3962503072394223E-3</v>
      </c>
      <c r="G130" s="240">
        <f t="shared" si="1"/>
        <v>5.3962503072394231E-3</v>
      </c>
      <c r="H130" s="240">
        <f t="shared" si="1"/>
        <v>5.3962503072394231E-3</v>
      </c>
      <c r="I130" s="240">
        <f t="shared" si="1"/>
        <v>5.3962503072394223E-3</v>
      </c>
      <c r="J130" s="240">
        <f t="shared" si="1"/>
        <v>5.3962503072394231E-3</v>
      </c>
      <c r="K130" s="240">
        <f t="shared" si="1"/>
        <v>5.3962503072394231E-3</v>
      </c>
      <c r="L130" s="240">
        <f t="shared" si="1"/>
        <v>5.3962503072394231E-3</v>
      </c>
      <c r="M130" s="240">
        <f t="shared" si="1"/>
        <v>5.3962503072394231E-3</v>
      </c>
      <c r="N130" s="240">
        <f t="shared" si="1"/>
        <v>5.396250307239424E-3</v>
      </c>
      <c r="O130" s="240">
        <f t="shared" si="1"/>
        <v>5.3962503072394223E-3</v>
      </c>
      <c r="P130" s="240">
        <f t="shared" si="1"/>
        <v>5.3962503072394223E-3</v>
      </c>
      <c r="Q130" s="240">
        <f t="shared" si="1"/>
        <v>5.3962503072394231E-3</v>
      </c>
    </row>
    <row r="131" spans="1:17" x14ac:dyDescent="0.25">
      <c r="A131" s="76" t="s">
        <v>82</v>
      </c>
      <c r="B131" s="239">
        <f t="shared" ref="B131:Q131" si="2">IF(B$7=0,0,B$7/B$5)</f>
        <v>2.1585001228957689E-3</v>
      </c>
      <c r="C131" s="239">
        <f t="shared" si="2"/>
        <v>2.1585001228957689E-3</v>
      </c>
      <c r="D131" s="239">
        <f t="shared" si="2"/>
        <v>2.1585001228957685E-3</v>
      </c>
      <c r="E131" s="239">
        <f t="shared" si="2"/>
        <v>2.1585001228957689E-3</v>
      </c>
      <c r="F131" s="239">
        <f t="shared" si="2"/>
        <v>2.1585001228957685E-3</v>
      </c>
      <c r="G131" s="239">
        <f t="shared" si="2"/>
        <v>2.1585001228957689E-3</v>
      </c>
      <c r="H131" s="239">
        <f t="shared" si="2"/>
        <v>2.1585001228957689E-3</v>
      </c>
      <c r="I131" s="239">
        <f t="shared" si="2"/>
        <v>2.1585001228957685E-3</v>
      </c>
      <c r="J131" s="239">
        <f t="shared" si="2"/>
        <v>2.1585001228957689E-3</v>
      </c>
      <c r="K131" s="239">
        <f t="shared" si="2"/>
        <v>2.1585001228957689E-3</v>
      </c>
      <c r="L131" s="239">
        <f t="shared" si="2"/>
        <v>2.1585001228957689E-3</v>
      </c>
      <c r="M131" s="239">
        <f t="shared" si="2"/>
        <v>2.1585001228957689E-3</v>
      </c>
      <c r="N131" s="239">
        <f t="shared" si="2"/>
        <v>2.1585001228957689E-3</v>
      </c>
      <c r="O131" s="239">
        <f t="shared" si="2"/>
        <v>2.1585001228957685E-3</v>
      </c>
      <c r="P131" s="239">
        <f t="shared" si="2"/>
        <v>2.1585001228957685E-3</v>
      </c>
      <c r="Q131" s="239">
        <f t="shared" si="2"/>
        <v>2.1585001228957689E-3</v>
      </c>
    </row>
    <row r="132" spans="1:17" x14ac:dyDescent="0.25">
      <c r="A132" s="76" t="s">
        <v>81</v>
      </c>
      <c r="B132" s="239">
        <f t="shared" ref="B132:Q132" si="3">IF(B$8=0,0,B$8/B$5)</f>
        <v>9.17362552230702E-3</v>
      </c>
      <c r="C132" s="239">
        <f t="shared" si="3"/>
        <v>9.17362552230702E-3</v>
      </c>
      <c r="D132" s="239">
        <f t="shared" si="3"/>
        <v>9.1736255223070183E-3</v>
      </c>
      <c r="E132" s="239">
        <f t="shared" si="3"/>
        <v>9.17362552230702E-3</v>
      </c>
      <c r="F132" s="239">
        <f t="shared" si="3"/>
        <v>9.1736255223070183E-3</v>
      </c>
      <c r="G132" s="239">
        <f t="shared" si="3"/>
        <v>9.17362552230702E-3</v>
      </c>
      <c r="H132" s="239">
        <f t="shared" si="3"/>
        <v>9.17362552230702E-3</v>
      </c>
      <c r="I132" s="239">
        <f t="shared" si="3"/>
        <v>9.1736255223070183E-3</v>
      </c>
      <c r="J132" s="239">
        <f t="shared" si="3"/>
        <v>9.17362552230702E-3</v>
      </c>
      <c r="K132" s="239">
        <f t="shared" si="3"/>
        <v>9.17362552230702E-3</v>
      </c>
      <c r="L132" s="239">
        <f t="shared" si="3"/>
        <v>9.17362552230702E-3</v>
      </c>
      <c r="M132" s="239">
        <f t="shared" si="3"/>
        <v>9.17362552230702E-3</v>
      </c>
      <c r="N132" s="239">
        <f t="shared" si="3"/>
        <v>9.17362552230702E-3</v>
      </c>
      <c r="O132" s="239">
        <f t="shared" si="3"/>
        <v>9.17362552230702E-3</v>
      </c>
      <c r="P132" s="239">
        <f t="shared" si="3"/>
        <v>9.1736255223070183E-3</v>
      </c>
      <c r="Q132" s="239">
        <f t="shared" si="3"/>
        <v>9.17362552230702E-3</v>
      </c>
    </row>
    <row r="133" spans="1:17" x14ac:dyDescent="0.25">
      <c r="A133" s="76" t="s">
        <v>80</v>
      </c>
      <c r="B133" s="239">
        <f t="shared" ref="B133:Q133" si="4">IF(B$9=0,0,B$9/B$5)</f>
        <v>1.0792500614478845E-3</v>
      </c>
      <c r="C133" s="239">
        <f t="shared" si="4"/>
        <v>1.0792500614478845E-3</v>
      </c>
      <c r="D133" s="239">
        <f t="shared" si="4"/>
        <v>1.0792500614478842E-3</v>
      </c>
      <c r="E133" s="239">
        <f t="shared" si="4"/>
        <v>1.0792500614478845E-3</v>
      </c>
      <c r="F133" s="239">
        <f t="shared" si="4"/>
        <v>1.0792500614478842E-3</v>
      </c>
      <c r="G133" s="239">
        <f t="shared" si="4"/>
        <v>1.0792500614478845E-3</v>
      </c>
      <c r="H133" s="239">
        <f t="shared" si="4"/>
        <v>1.0792500614478845E-3</v>
      </c>
      <c r="I133" s="239">
        <f t="shared" si="4"/>
        <v>1.0792500614478842E-3</v>
      </c>
      <c r="J133" s="239">
        <f t="shared" si="4"/>
        <v>1.0792500614478845E-3</v>
      </c>
      <c r="K133" s="239">
        <f t="shared" si="4"/>
        <v>1.0792500614478845E-3</v>
      </c>
      <c r="L133" s="239">
        <f t="shared" si="4"/>
        <v>1.0792500614478845E-3</v>
      </c>
      <c r="M133" s="239">
        <f t="shared" si="4"/>
        <v>1.0792500614478845E-3</v>
      </c>
      <c r="N133" s="239">
        <f t="shared" si="4"/>
        <v>1.0792500614478845E-3</v>
      </c>
      <c r="O133" s="239">
        <f t="shared" si="4"/>
        <v>1.0792500614478842E-3</v>
      </c>
      <c r="P133" s="239">
        <f t="shared" si="4"/>
        <v>1.0792500614478842E-3</v>
      </c>
      <c r="Q133" s="239">
        <f t="shared" si="4"/>
        <v>1.0792500614478845E-3</v>
      </c>
    </row>
    <row r="134" spans="1:17" x14ac:dyDescent="0.25">
      <c r="A134" s="129" t="s">
        <v>79</v>
      </c>
      <c r="B134" s="238">
        <f t="shared" ref="B134:Q134" si="5">IF(B$10=0,0,B$10/B$5)</f>
        <v>3.2377501843436542E-3</v>
      </c>
      <c r="C134" s="238">
        <f t="shared" si="5"/>
        <v>3.2377501843436538E-3</v>
      </c>
      <c r="D134" s="238">
        <f t="shared" si="5"/>
        <v>3.2377501843436534E-3</v>
      </c>
      <c r="E134" s="238">
        <f t="shared" si="5"/>
        <v>3.2377501843436538E-3</v>
      </c>
      <c r="F134" s="238">
        <f t="shared" si="5"/>
        <v>3.2377501843436529E-3</v>
      </c>
      <c r="G134" s="238">
        <f t="shared" si="5"/>
        <v>3.2377501843436538E-3</v>
      </c>
      <c r="H134" s="238">
        <f t="shared" si="5"/>
        <v>3.2377501843436542E-3</v>
      </c>
      <c r="I134" s="238">
        <f t="shared" si="5"/>
        <v>3.2377501843436534E-3</v>
      </c>
      <c r="J134" s="238">
        <f t="shared" si="5"/>
        <v>3.2377501843436538E-3</v>
      </c>
      <c r="K134" s="238">
        <f t="shared" si="5"/>
        <v>3.2377501843436534E-3</v>
      </c>
      <c r="L134" s="238">
        <f t="shared" si="5"/>
        <v>3.2377501843436542E-3</v>
      </c>
      <c r="M134" s="238">
        <f t="shared" si="5"/>
        <v>3.2377501843436538E-3</v>
      </c>
      <c r="N134" s="238">
        <f t="shared" si="5"/>
        <v>3.2377501843436538E-3</v>
      </c>
      <c r="O134" s="238">
        <f t="shared" si="5"/>
        <v>3.2377501843436534E-3</v>
      </c>
      <c r="P134" s="238">
        <f t="shared" si="5"/>
        <v>3.2377501843436538E-3</v>
      </c>
      <c r="Q134" s="238">
        <f t="shared" si="5"/>
        <v>3.2377501843436538E-3</v>
      </c>
    </row>
    <row r="135" spans="1:17" x14ac:dyDescent="0.25">
      <c r="A135" s="127" t="s">
        <v>214</v>
      </c>
      <c r="B135" s="236">
        <f t="shared" ref="B135:Q135" si="6">IF(B$15=0,0,B$15/B$5)</f>
        <v>3.0951140579148141E-2</v>
      </c>
      <c r="C135" s="236">
        <f t="shared" si="6"/>
        <v>3.0951140579148141E-2</v>
      </c>
      <c r="D135" s="236">
        <f t="shared" si="6"/>
        <v>3.0951140579148138E-2</v>
      </c>
      <c r="E135" s="236">
        <f t="shared" si="6"/>
        <v>3.0951140579148138E-2</v>
      </c>
      <c r="F135" s="236">
        <f t="shared" si="6"/>
        <v>3.0951140579148134E-2</v>
      </c>
      <c r="G135" s="236">
        <f t="shared" si="6"/>
        <v>3.0951140579148145E-2</v>
      </c>
      <c r="H135" s="236">
        <f t="shared" si="6"/>
        <v>3.0951140579148138E-2</v>
      </c>
      <c r="I135" s="236">
        <f t="shared" si="6"/>
        <v>3.0951140579148138E-2</v>
      </c>
      <c r="J135" s="236">
        <f t="shared" si="6"/>
        <v>3.0951140579148138E-2</v>
      </c>
      <c r="K135" s="236">
        <f t="shared" si="6"/>
        <v>3.0951140579148138E-2</v>
      </c>
      <c r="L135" s="236">
        <f t="shared" si="6"/>
        <v>3.0951140579148145E-2</v>
      </c>
      <c r="M135" s="236">
        <f t="shared" si="6"/>
        <v>3.0951140579148141E-2</v>
      </c>
      <c r="N135" s="236">
        <f t="shared" si="6"/>
        <v>3.0951140579148141E-2</v>
      </c>
      <c r="O135" s="236">
        <f t="shared" si="6"/>
        <v>3.0951140579148134E-2</v>
      </c>
      <c r="P135" s="236">
        <f t="shared" si="6"/>
        <v>3.0951140579148134E-2</v>
      </c>
      <c r="Q135" s="236">
        <f t="shared" si="6"/>
        <v>3.0951140579148141E-2</v>
      </c>
    </row>
    <row r="136" spans="1:17" x14ac:dyDescent="0.25">
      <c r="A136" s="127" t="s">
        <v>213</v>
      </c>
      <c r="B136" s="237">
        <f t="shared" ref="B136:Q136" si="7">IF(B$16=0,0,B$16/B$5)</f>
        <v>0.34994757332230414</v>
      </c>
      <c r="C136" s="237">
        <f t="shared" si="7"/>
        <v>0.34994757332230408</v>
      </c>
      <c r="D136" s="237">
        <f t="shared" si="7"/>
        <v>0.34994757332230403</v>
      </c>
      <c r="E136" s="237">
        <f t="shared" si="7"/>
        <v>0.34994757332230403</v>
      </c>
      <c r="F136" s="237">
        <f t="shared" si="7"/>
        <v>0.34994757332230403</v>
      </c>
      <c r="G136" s="237">
        <f t="shared" si="7"/>
        <v>0.34994757332230403</v>
      </c>
      <c r="H136" s="237">
        <f t="shared" si="7"/>
        <v>0.34994757332230408</v>
      </c>
      <c r="I136" s="237">
        <f t="shared" si="7"/>
        <v>0.34994757332230397</v>
      </c>
      <c r="J136" s="237">
        <f t="shared" si="7"/>
        <v>0.34994757332230408</v>
      </c>
      <c r="K136" s="237">
        <f t="shared" si="7"/>
        <v>0.34994757332230408</v>
      </c>
      <c r="L136" s="237">
        <f t="shared" si="7"/>
        <v>0.34994757332230408</v>
      </c>
      <c r="M136" s="237">
        <f t="shared" si="7"/>
        <v>0.34994757332230408</v>
      </c>
      <c r="N136" s="237">
        <f t="shared" si="7"/>
        <v>0.34994757332230408</v>
      </c>
      <c r="O136" s="237">
        <f t="shared" si="7"/>
        <v>0.34994757332230403</v>
      </c>
      <c r="P136" s="237">
        <f t="shared" si="7"/>
        <v>0.34994757332230403</v>
      </c>
      <c r="Q136" s="237">
        <f t="shared" si="7"/>
        <v>0.34994757332230408</v>
      </c>
    </row>
    <row r="137" spans="1:17" x14ac:dyDescent="0.25">
      <c r="A137" s="142" t="s">
        <v>227</v>
      </c>
      <c r="B137" s="235">
        <f t="shared" ref="B137:Q137" si="8">IF(B$17=0,0,B$17/B$5)</f>
        <v>0.32798224775000545</v>
      </c>
      <c r="C137" s="235">
        <f t="shared" si="8"/>
        <v>0.3279822477500054</v>
      </c>
      <c r="D137" s="235">
        <f t="shared" si="8"/>
        <v>0.32798224775000534</v>
      </c>
      <c r="E137" s="235">
        <f t="shared" si="8"/>
        <v>0.32798224775000534</v>
      </c>
      <c r="F137" s="235">
        <f t="shared" si="8"/>
        <v>0.32798224775000534</v>
      </c>
      <c r="G137" s="235">
        <f t="shared" si="8"/>
        <v>0.3279822477500054</v>
      </c>
      <c r="H137" s="235">
        <f t="shared" si="8"/>
        <v>0.3279822477500054</v>
      </c>
      <c r="I137" s="235">
        <f t="shared" si="8"/>
        <v>0.32798224775000534</v>
      </c>
      <c r="J137" s="235">
        <f t="shared" si="8"/>
        <v>0.3279822477500054</v>
      </c>
      <c r="K137" s="235">
        <f t="shared" si="8"/>
        <v>0.3279822477500054</v>
      </c>
      <c r="L137" s="235">
        <f t="shared" si="8"/>
        <v>0.3279822477500054</v>
      </c>
      <c r="M137" s="235">
        <f t="shared" si="8"/>
        <v>0.3279822477500054</v>
      </c>
      <c r="N137" s="235">
        <f t="shared" si="8"/>
        <v>0.3279822477500054</v>
      </c>
      <c r="O137" s="235">
        <f t="shared" si="8"/>
        <v>0.3279822477500054</v>
      </c>
      <c r="P137" s="235">
        <f t="shared" si="8"/>
        <v>0.32798224775000534</v>
      </c>
      <c r="Q137" s="235">
        <f t="shared" si="8"/>
        <v>0.3279822477500054</v>
      </c>
    </row>
    <row r="138" spans="1:17" x14ac:dyDescent="0.25">
      <c r="A138" s="142" t="s">
        <v>226</v>
      </c>
      <c r="B138" s="235">
        <f t="shared" ref="B138:Q138" si="9">IF(B$25=0,0,B$25/B$5)</f>
        <v>2.1965325572298681E-2</v>
      </c>
      <c r="C138" s="235">
        <f t="shared" si="9"/>
        <v>2.1965325572298681E-2</v>
      </c>
      <c r="D138" s="235">
        <f t="shared" si="9"/>
        <v>2.1965325572298681E-2</v>
      </c>
      <c r="E138" s="235">
        <f t="shared" si="9"/>
        <v>2.1965325572298681E-2</v>
      </c>
      <c r="F138" s="235">
        <f t="shared" si="9"/>
        <v>2.1965325572298678E-2</v>
      </c>
      <c r="G138" s="235">
        <f t="shared" si="9"/>
        <v>2.1965325572298681E-2</v>
      </c>
      <c r="H138" s="235">
        <f t="shared" si="9"/>
        <v>2.1965325572298685E-2</v>
      </c>
      <c r="I138" s="235">
        <f t="shared" si="9"/>
        <v>2.1965325572298678E-2</v>
      </c>
      <c r="J138" s="235">
        <f t="shared" si="9"/>
        <v>2.1965325572298681E-2</v>
      </c>
      <c r="K138" s="235">
        <f t="shared" si="9"/>
        <v>2.1965325572298681E-2</v>
      </c>
      <c r="L138" s="235">
        <f t="shared" si="9"/>
        <v>2.1965325572298681E-2</v>
      </c>
      <c r="M138" s="235">
        <f t="shared" si="9"/>
        <v>2.1965325572298681E-2</v>
      </c>
      <c r="N138" s="235">
        <f t="shared" si="9"/>
        <v>2.1965325572298681E-2</v>
      </c>
      <c r="O138" s="235">
        <f t="shared" si="9"/>
        <v>2.1965325572298681E-2</v>
      </c>
      <c r="P138" s="235">
        <f t="shared" si="9"/>
        <v>2.1965325572298678E-2</v>
      </c>
      <c r="Q138" s="235">
        <f t="shared" si="9"/>
        <v>2.1965325572298681E-2</v>
      </c>
    </row>
    <row r="139" spans="1:17" x14ac:dyDescent="0.25">
      <c r="A139" s="127" t="s">
        <v>212</v>
      </c>
      <c r="B139" s="237">
        <f t="shared" ref="B139:Q139" si="10">IF(B$36=0,0,B$36/B$5)</f>
        <v>0.56910161710046581</v>
      </c>
      <c r="C139" s="237">
        <f t="shared" si="10"/>
        <v>0.56910161710046581</v>
      </c>
      <c r="D139" s="237">
        <f t="shared" si="10"/>
        <v>0.5691016171004657</v>
      </c>
      <c r="E139" s="237">
        <f t="shared" si="10"/>
        <v>0.56910161710046581</v>
      </c>
      <c r="F139" s="237">
        <f t="shared" si="10"/>
        <v>0.5691016171004657</v>
      </c>
      <c r="G139" s="237">
        <f t="shared" si="10"/>
        <v>0.56910161710046581</v>
      </c>
      <c r="H139" s="237">
        <f t="shared" si="10"/>
        <v>0.56910161710046581</v>
      </c>
      <c r="I139" s="237">
        <f t="shared" si="10"/>
        <v>0.5691016171004657</v>
      </c>
      <c r="J139" s="237">
        <f t="shared" si="10"/>
        <v>0.56910161710046581</v>
      </c>
      <c r="K139" s="237">
        <f t="shared" si="10"/>
        <v>0.56910161710046581</v>
      </c>
      <c r="L139" s="237">
        <f t="shared" si="10"/>
        <v>0.56910161710046581</v>
      </c>
      <c r="M139" s="237">
        <f t="shared" si="10"/>
        <v>0.56910161710046581</v>
      </c>
      <c r="N139" s="237">
        <f t="shared" si="10"/>
        <v>0.56910161710046581</v>
      </c>
      <c r="O139" s="237">
        <f t="shared" si="10"/>
        <v>0.5691016171004657</v>
      </c>
      <c r="P139" s="237">
        <f t="shared" si="10"/>
        <v>0.5691016171004657</v>
      </c>
      <c r="Q139" s="237">
        <f t="shared" si="10"/>
        <v>0.56910161710046581</v>
      </c>
    </row>
    <row r="140" spans="1:17" x14ac:dyDescent="0.25">
      <c r="A140" s="72" t="s">
        <v>211</v>
      </c>
      <c r="B140" s="234">
        <f t="shared" ref="B140:Q140" si="11">IF(B$44=0,0,B$44/B$5)</f>
        <v>2.8954292799848264E-2</v>
      </c>
      <c r="C140" s="234">
        <f t="shared" si="11"/>
        <v>2.8954292799848264E-2</v>
      </c>
      <c r="D140" s="234">
        <f t="shared" si="11"/>
        <v>2.895429279984826E-2</v>
      </c>
      <c r="E140" s="234">
        <f t="shared" si="11"/>
        <v>2.895429279984826E-2</v>
      </c>
      <c r="F140" s="234">
        <f t="shared" si="11"/>
        <v>2.895429279984826E-2</v>
      </c>
      <c r="G140" s="234">
        <f t="shared" si="11"/>
        <v>2.8954292799848267E-2</v>
      </c>
      <c r="H140" s="234">
        <f t="shared" si="11"/>
        <v>2.8954292799848264E-2</v>
      </c>
      <c r="I140" s="234">
        <f t="shared" si="11"/>
        <v>2.895429279984826E-2</v>
      </c>
      <c r="J140" s="234">
        <f t="shared" si="11"/>
        <v>2.8954292799848264E-2</v>
      </c>
      <c r="K140" s="234">
        <f t="shared" si="11"/>
        <v>2.8954292799848267E-2</v>
      </c>
      <c r="L140" s="234">
        <f t="shared" si="11"/>
        <v>2.8954292799848264E-2</v>
      </c>
      <c r="M140" s="234">
        <f t="shared" si="11"/>
        <v>2.8954292799848264E-2</v>
      </c>
      <c r="N140" s="234">
        <f t="shared" si="11"/>
        <v>2.8954292799848264E-2</v>
      </c>
      <c r="O140" s="234">
        <f t="shared" si="11"/>
        <v>2.895429279984826E-2</v>
      </c>
      <c r="P140" s="234">
        <f t="shared" si="11"/>
        <v>2.895429279984826E-2</v>
      </c>
      <c r="Q140" s="234">
        <f t="shared" si="11"/>
        <v>2.895429279984826E-2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0.99999999999999989</v>
      </c>
      <c r="H143" s="77">
        <f t="shared" si="12"/>
        <v>0.99999999999999978</v>
      </c>
      <c r="I143" s="77">
        <f t="shared" si="12"/>
        <v>1</v>
      </c>
      <c r="J143" s="77">
        <f t="shared" si="12"/>
        <v>1</v>
      </c>
      <c r="K143" s="77">
        <f t="shared" si="12"/>
        <v>1</v>
      </c>
      <c r="L143" s="77">
        <f t="shared" si="12"/>
        <v>1</v>
      </c>
      <c r="M143" s="77">
        <f t="shared" si="12"/>
        <v>1.0000000000000002</v>
      </c>
      <c r="N143" s="77">
        <f t="shared" si="12"/>
        <v>1</v>
      </c>
      <c r="O143" s="77">
        <f t="shared" si="12"/>
        <v>0.99999999999999989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5.7920906609330684E-3</v>
      </c>
      <c r="C144" s="240">
        <f t="shared" si="13"/>
        <v>5.7920906609330684E-3</v>
      </c>
      <c r="D144" s="240">
        <f t="shared" si="13"/>
        <v>5.7920906609330693E-3</v>
      </c>
      <c r="E144" s="240">
        <f t="shared" si="13"/>
        <v>5.7920906609330693E-3</v>
      </c>
      <c r="F144" s="240">
        <f t="shared" si="13"/>
        <v>5.7920906609330684E-3</v>
      </c>
      <c r="G144" s="240">
        <f t="shared" si="13"/>
        <v>5.7920906609330684E-3</v>
      </c>
      <c r="H144" s="240">
        <f t="shared" si="13"/>
        <v>5.7920906609330684E-3</v>
      </c>
      <c r="I144" s="240">
        <f t="shared" si="13"/>
        <v>5.7920906609330684E-3</v>
      </c>
      <c r="J144" s="240">
        <f t="shared" si="13"/>
        <v>5.7920906609330684E-3</v>
      </c>
      <c r="K144" s="240">
        <f t="shared" si="13"/>
        <v>5.7920906609330702E-3</v>
      </c>
      <c r="L144" s="240">
        <f t="shared" si="13"/>
        <v>5.7920906609330676E-3</v>
      </c>
      <c r="M144" s="240">
        <f t="shared" si="13"/>
        <v>5.7920906609330693E-3</v>
      </c>
      <c r="N144" s="240">
        <f t="shared" si="13"/>
        <v>5.7920906609330684E-3</v>
      </c>
      <c r="O144" s="240">
        <f t="shared" si="13"/>
        <v>5.7920906609330676E-3</v>
      </c>
      <c r="P144" s="240">
        <f t="shared" si="13"/>
        <v>5.7920906609330684E-3</v>
      </c>
      <c r="Q144" s="240">
        <f t="shared" si="13"/>
        <v>5.7920906609330684E-3</v>
      </c>
    </row>
    <row r="145" spans="1:17" x14ac:dyDescent="0.25">
      <c r="A145" s="76" t="s">
        <v>82</v>
      </c>
      <c r="B145" s="239">
        <f t="shared" ref="B145:Q145" si="14">IF(B$49=0,0,B$49/B$47)</f>
        <v>5.9523202504955198E-3</v>
      </c>
      <c r="C145" s="239">
        <f t="shared" si="14"/>
        <v>5.9523202504955198E-3</v>
      </c>
      <c r="D145" s="239">
        <f t="shared" si="14"/>
        <v>5.9523202504955207E-3</v>
      </c>
      <c r="E145" s="239">
        <f t="shared" si="14"/>
        <v>5.9523202504955207E-3</v>
      </c>
      <c r="F145" s="239">
        <f t="shared" si="14"/>
        <v>5.9523202504955198E-3</v>
      </c>
      <c r="G145" s="239">
        <f t="shared" si="14"/>
        <v>5.9523202504955198E-3</v>
      </c>
      <c r="H145" s="239">
        <f t="shared" si="14"/>
        <v>5.9523202504955198E-3</v>
      </c>
      <c r="I145" s="239">
        <f t="shared" si="14"/>
        <v>5.9523202504955198E-3</v>
      </c>
      <c r="J145" s="239">
        <f t="shared" si="14"/>
        <v>5.9523202504955198E-3</v>
      </c>
      <c r="K145" s="239">
        <f t="shared" si="14"/>
        <v>5.9523202504955216E-3</v>
      </c>
      <c r="L145" s="239">
        <f t="shared" si="14"/>
        <v>5.9523202504955198E-3</v>
      </c>
      <c r="M145" s="239">
        <f t="shared" si="14"/>
        <v>5.9523202504955207E-3</v>
      </c>
      <c r="N145" s="239">
        <f t="shared" si="14"/>
        <v>5.9523202504955198E-3</v>
      </c>
      <c r="O145" s="239">
        <f t="shared" si="14"/>
        <v>5.952320250495519E-3</v>
      </c>
      <c r="P145" s="239">
        <f t="shared" si="14"/>
        <v>5.9523202504955198E-3</v>
      </c>
      <c r="Q145" s="239">
        <f t="shared" si="14"/>
        <v>5.9523202504955198E-3</v>
      </c>
    </row>
    <row r="146" spans="1:17" x14ac:dyDescent="0.25">
      <c r="A146" s="76" t="s">
        <v>81</v>
      </c>
      <c r="B146" s="239">
        <f t="shared" ref="B146:Q146" si="15">IF(B$50=0,0,B$50/B$47)</f>
        <v>8.2498959259661997E-3</v>
      </c>
      <c r="C146" s="239">
        <f t="shared" si="15"/>
        <v>8.2498959259661997E-3</v>
      </c>
      <c r="D146" s="239">
        <f t="shared" si="15"/>
        <v>8.2498959259662014E-3</v>
      </c>
      <c r="E146" s="239">
        <f t="shared" si="15"/>
        <v>8.2498959259662014E-3</v>
      </c>
      <c r="F146" s="239">
        <f t="shared" si="15"/>
        <v>8.2498959259661997E-3</v>
      </c>
      <c r="G146" s="239">
        <f t="shared" si="15"/>
        <v>8.2498959259661997E-3</v>
      </c>
      <c r="H146" s="239">
        <f t="shared" si="15"/>
        <v>8.2498959259661997E-3</v>
      </c>
      <c r="I146" s="239">
        <f t="shared" si="15"/>
        <v>8.2498959259661997E-3</v>
      </c>
      <c r="J146" s="239">
        <f t="shared" si="15"/>
        <v>8.2498959259661997E-3</v>
      </c>
      <c r="K146" s="239">
        <f t="shared" si="15"/>
        <v>8.2498959259662032E-3</v>
      </c>
      <c r="L146" s="239">
        <f t="shared" si="15"/>
        <v>8.2498959259661997E-3</v>
      </c>
      <c r="M146" s="239">
        <f t="shared" si="15"/>
        <v>8.2498959259662014E-3</v>
      </c>
      <c r="N146" s="239">
        <f t="shared" si="15"/>
        <v>8.2498959259661997E-3</v>
      </c>
      <c r="O146" s="239">
        <f t="shared" si="15"/>
        <v>8.249895925966198E-3</v>
      </c>
      <c r="P146" s="239">
        <f t="shared" si="15"/>
        <v>8.2498959259661997E-3</v>
      </c>
      <c r="Q146" s="239">
        <f t="shared" si="15"/>
        <v>8.2498959259661997E-3</v>
      </c>
    </row>
    <row r="147" spans="1:17" x14ac:dyDescent="0.25">
      <c r="A147" s="76" t="s">
        <v>80</v>
      </c>
      <c r="B147" s="239">
        <f t="shared" ref="B147:Q147" si="16">IF(B$51=0,0,B$51/B$47)</f>
        <v>4.2396294357762224E-3</v>
      </c>
      <c r="C147" s="239">
        <f t="shared" si="16"/>
        <v>4.2396294357762224E-3</v>
      </c>
      <c r="D147" s="239">
        <f t="shared" si="16"/>
        <v>4.2396294357762232E-3</v>
      </c>
      <c r="E147" s="239">
        <f t="shared" si="16"/>
        <v>4.2396294357762232E-3</v>
      </c>
      <c r="F147" s="239">
        <f t="shared" si="16"/>
        <v>4.2396294357762224E-3</v>
      </c>
      <c r="G147" s="239">
        <f t="shared" si="16"/>
        <v>4.2396294357762224E-3</v>
      </c>
      <c r="H147" s="239">
        <f t="shared" si="16"/>
        <v>4.2396294357762224E-3</v>
      </c>
      <c r="I147" s="239">
        <f t="shared" si="16"/>
        <v>4.2396294357762224E-3</v>
      </c>
      <c r="J147" s="239">
        <f t="shared" si="16"/>
        <v>4.2396294357762224E-3</v>
      </c>
      <c r="K147" s="239">
        <f t="shared" si="16"/>
        <v>4.2396294357762241E-3</v>
      </c>
      <c r="L147" s="239">
        <f t="shared" si="16"/>
        <v>4.2396294357762224E-3</v>
      </c>
      <c r="M147" s="239">
        <f t="shared" si="16"/>
        <v>4.2396294357762232E-3</v>
      </c>
      <c r="N147" s="239">
        <f t="shared" si="16"/>
        <v>4.2396294357762224E-3</v>
      </c>
      <c r="O147" s="239">
        <f t="shared" si="16"/>
        <v>4.2396294357762215E-3</v>
      </c>
      <c r="P147" s="239">
        <f t="shared" si="16"/>
        <v>4.2396294357762224E-3</v>
      </c>
      <c r="Q147" s="239">
        <f t="shared" si="16"/>
        <v>4.2396294357762224E-3</v>
      </c>
    </row>
    <row r="148" spans="1:17" x14ac:dyDescent="0.25">
      <c r="A148" s="129" t="s">
        <v>79</v>
      </c>
      <c r="B148" s="238">
        <f t="shared" ref="B148:Q148" si="17">IF(B$52=0,0,B$52/B$47)</f>
        <v>4.3998142116811806E-3</v>
      </c>
      <c r="C148" s="238">
        <f t="shared" si="17"/>
        <v>4.3998142116811797E-3</v>
      </c>
      <c r="D148" s="238">
        <f t="shared" si="17"/>
        <v>4.3998142116811806E-3</v>
      </c>
      <c r="E148" s="238">
        <f t="shared" si="17"/>
        <v>4.3998142116811806E-3</v>
      </c>
      <c r="F148" s="238">
        <f t="shared" si="17"/>
        <v>4.3998142116811797E-3</v>
      </c>
      <c r="G148" s="238">
        <f t="shared" si="17"/>
        <v>4.3998142116811797E-3</v>
      </c>
      <c r="H148" s="238">
        <f t="shared" si="17"/>
        <v>4.3998142116811797E-3</v>
      </c>
      <c r="I148" s="238">
        <f t="shared" si="17"/>
        <v>4.3998142116811797E-3</v>
      </c>
      <c r="J148" s="238">
        <f t="shared" si="17"/>
        <v>4.3998142116811806E-3</v>
      </c>
      <c r="K148" s="238">
        <f t="shared" si="17"/>
        <v>4.3998142116811814E-3</v>
      </c>
      <c r="L148" s="238">
        <f t="shared" si="17"/>
        <v>4.3998142116811797E-3</v>
      </c>
      <c r="M148" s="238">
        <f t="shared" si="17"/>
        <v>4.3998142116811806E-3</v>
      </c>
      <c r="N148" s="238">
        <f t="shared" si="17"/>
        <v>4.3998142116811797E-3</v>
      </c>
      <c r="O148" s="238">
        <f t="shared" si="17"/>
        <v>4.3998142116811788E-3</v>
      </c>
      <c r="P148" s="238">
        <f t="shared" si="17"/>
        <v>4.3998142116811806E-3</v>
      </c>
      <c r="Q148" s="238">
        <f t="shared" si="17"/>
        <v>4.3998142116811797E-3</v>
      </c>
    </row>
    <row r="149" spans="1:17" x14ac:dyDescent="0.25">
      <c r="A149" s="127" t="s">
        <v>210</v>
      </c>
      <c r="B149" s="237">
        <f t="shared" ref="B149:Q149" si="18">IF(B$57=0,0,B$57/B$47)</f>
        <v>3.9261710948008795E-2</v>
      </c>
      <c r="C149" s="237">
        <f t="shared" si="18"/>
        <v>3.8716050043976345E-2</v>
      </c>
      <c r="D149" s="237">
        <f t="shared" si="18"/>
        <v>4.0920618002761387E-2</v>
      </c>
      <c r="E149" s="237">
        <f t="shared" si="18"/>
        <v>3.9655284655153854E-2</v>
      </c>
      <c r="F149" s="237">
        <f t="shared" si="18"/>
        <v>3.8640686891186243E-2</v>
      </c>
      <c r="G149" s="237">
        <f t="shared" si="18"/>
        <v>3.8759729045449984E-2</v>
      </c>
      <c r="H149" s="237">
        <f t="shared" si="18"/>
        <v>3.8976071738349743E-2</v>
      </c>
      <c r="I149" s="237">
        <f t="shared" si="18"/>
        <v>3.8948224792859296E-2</v>
      </c>
      <c r="J149" s="237">
        <f t="shared" si="18"/>
        <v>4.0088153678392212E-2</v>
      </c>
      <c r="K149" s="237">
        <f t="shared" si="18"/>
        <v>4.091006098672658E-2</v>
      </c>
      <c r="L149" s="237">
        <f t="shared" si="18"/>
        <v>3.9620029531240435E-2</v>
      </c>
      <c r="M149" s="237">
        <f t="shared" si="18"/>
        <v>3.9324610249302047E-2</v>
      </c>
      <c r="N149" s="237">
        <f t="shared" si="18"/>
        <v>3.9748013467581181E-2</v>
      </c>
      <c r="O149" s="237">
        <f t="shared" si="18"/>
        <v>4.2033292209963512E-2</v>
      </c>
      <c r="P149" s="237">
        <f t="shared" si="18"/>
        <v>4.0271457413978931E-2</v>
      </c>
      <c r="Q149" s="237">
        <f t="shared" si="18"/>
        <v>3.7734477786364386E-2</v>
      </c>
    </row>
    <row r="150" spans="1:17" x14ac:dyDescent="0.25">
      <c r="A150" s="127" t="s">
        <v>209</v>
      </c>
      <c r="B150" s="237">
        <f t="shared" ref="B150:Q150" si="19">IF(B$58=0,0,B$58/B$47)</f>
        <v>0.16579573939062647</v>
      </c>
      <c r="C150" s="237">
        <f t="shared" si="19"/>
        <v>0.16687019272820325</v>
      </c>
      <c r="D150" s="237">
        <f t="shared" si="19"/>
        <v>0.16252920845807026</v>
      </c>
      <c r="E150" s="237">
        <f t="shared" si="19"/>
        <v>0.16502075884849965</v>
      </c>
      <c r="F150" s="237">
        <f t="shared" si="19"/>
        <v>0.16701858926980484</v>
      </c>
      <c r="G150" s="237">
        <f t="shared" si="19"/>
        <v>0.16678418501064721</v>
      </c>
      <c r="H150" s="237">
        <f t="shared" si="19"/>
        <v>0.16635818760689577</v>
      </c>
      <c r="I150" s="237">
        <f t="shared" si="19"/>
        <v>0.16641302064203253</v>
      </c>
      <c r="J150" s="237">
        <f t="shared" si="19"/>
        <v>0.16416840244305636</v>
      </c>
      <c r="K150" s="237">
        <f t="shared" si="19"/>
        <v>0.16254999613230092</v>
      </c>
      <c r="L150" s="237">
        <f t="shared" si="19"/>
        <v>0.16509017922528596</v>
      </c>
      <c r="M150" s="237">
        <f t="shared" si="19"/>
        <v>0.16567188524658519</v>
      </c>
      <c r="N150" s="237">
        <f t="shared" si="19"/>
        <v>0.1648381678267391</v>
      </c>
      <c r="O150" s="237">
        <f t="shared" si="19"/>
        <v>0.16033825706916</v>
      </c>
      <c r="P150" s="237">
        <f t="shared" si="19"/>
        <v>0.16380746159309623</v>
      </c>
      <c r="Q150" s="237">
        <f t="shared" si="19"/>
        <v>0.17125494355706661</v>
      </c>
    </row>
    <row r="151" spans="1:17" x14ac:dyDescent="0.25">
      <c r="A151" s="142" t="s">
        <v>225</v>
      </c>
      <c r="B151" s="235">
        <f t="shared" ref="B151:Q151" si="20">IF(B$59=0,0,B$59/B$47)</f>
        <v>0.14565938314410862</v>
      </c>
      <c r="C151" s="235">
        <f t="shared" si="20"/>
        <v>0.14673383648168542</v>
      </c>
      <c r="D151" s="235">
        <f t="shared" si="20"/>
        <v>0.14239285221155243</v>
      </c>
      <c r="E151" s="235">
        <f t="shared" si="20"/>
        <v>0.14488440260198179</v>
      </c>
      <c r="F151" s="235">
        <f t="shared" si="20"/>
        <v>0.14688223302328698</v>
      </c>
      <c r="G151" s="235">
        <f t="shared" si="20"/>
        <v>0.14664782876412938</v>
      </c>
      <c r="H151" s="235">
        <f t="shared" si="20"/>
        <v>0.14622183136037792</v>
      </c>
      <c r="I151" s="235">
        <f t="shared" si="20"/>
        <v>0.14627666439551471</v>
      </c>
      <c r="J151" s="235">
        <f t="shared" si="20"/>
        <v>0.14403204619653853</v>
      </c>
      <c r="K151" s="235">
        <f t="shared" si="20"/>
        <v>0.14241363988578309</v>
      </c>
      <c r="L151" s="235">
        <f t="shared" si="20"/>
        <v>0.1449538229787681</v>
      </c>
      <c r="M151" s="235">
        <f t="shared" si="20"/>
        <v>0.14553552900006736</v>
      </c>
      <c r="N151" s="235">
        <f t="shared" si="20"/>
        <v>0.14470181158022127</v>
      </c>
      <c r="O151" s="235">
        <f t="shared" si="20"/>
        <v>0.14020190082264217</v>
      </c>
      <c r="P151" s="235">
        <f t="shared" si="20"/>
        <v>0.1436711053465784</v>
      </c>
      <c r="Q151" s="235">
        <f t="shared" si="20"/>
        <v>0.14387522777976364</v>
      </c>
    </row>
    <row r="152" spans="1:17" x14ac:dyDescent="0.25">
      <c r="A152" s="142" t="s">
        <v>224</v>
      </c>
      <c r="B152" s="235">
        <f t="shared" ref="B152:Q152" si="21">IF(B$65=0,0,B$65/B$47)</f>
        <v>2.0136356246517838E-2</v>
      </c>
      <c r="C152" s="235">
        <f t="shared" si="21"/>
        <v>2.0136356246517838E-2</v>
      </c>
      <c r="D152" s="235">
        <f t="shared" si="21"/>
        <v>2.0136356246517842E-2</v>
      </c>
      <c r="E152" s="235">
        <f t="shared" si="21"/>
        <v>2.0136356246517842E-2</v>
      </c>
      <c r="F152" s="235">
        <f t="shared" si="21"/>
        <v>2.0136356246517838E-2</v>
      </c>
      <c r="G152" s="235">
        <f t="shared" si="21"/>
        <v>2.0136356246517838E-2</v>
      </c>
      <c r="H152" s="235">
        <f t="shared" si="21"/>
        <v>2.0136356246517838E-2</v>
      </c>
      <c r="I152" s="235">
        <f t="shared" si="21"/>
        <v>2.0136356246517838E-2</v>
      </c>
      <c r="J152" s="235">
        <f t="shared" si="21"/>
        <v>2.0136356246517838E-2</v>
      </c>
      <c r="K152" s="235">
        <f t="shared" si="21"/>
        <v>2.0136356246517845E-2</v>
      </c>
      <c r="L152" s="235">
        <f t="shared" si="21"/>
        <v>2.0136356246517838E-2</v>
      </c>
      <c r="M152" s="235">
        <f t="shared" si="21"/>
        <v>2.0136356246517842E-2</v>
      </c>
      <c r="N152" s="235">
        <f t="shared" si="21"/>
        <v>2.0136356246517838E-2</v>
      </c>
      <c r="O152" s="235">
        <f t="shared" si="21"/>
        <v>2.0136356246517838E-2</v>
      </c>
      <c r="P152" s="235">
        <f t="shared" si="21"/>
        <v>2.0136356246517838E-2</v>
      </c>
      <c r="Q152" s="235">
        <f t="shared" si="21"/>
        <v>2.0136356246517835E-2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7.2433595307851255E-3</v>
      </c>
    </row>
    <row r="154" spans="1:17" x14ac:dyDescent="0.25">
      <c r="A154" s="127" t="s">
        <v>208</v>
      </c>
      <c r="B154" s="237">
        <f t="shared" ref="B154:Q154" si="23">IF(B$77=0,0,B$77/B$47)</f>
        <v>0.6506813873308952</v>
      </c>
      <c r="C154" s="237">
        <f t="shared" si="23"/>
        <v>0.65017379579226042</v>
      </c>
      <c r="D154" s="237">
        <f t="shared" si="23"/>
        <v>0.65222455668415347</v>
      </c>
      <c r="E154" s="237">
        <f t="shared" si="23"/>
        <v>0.65104750240730924</v>
      </c>
      <c r="F154" s="237">
        <f t="shared" si="23"/>
        <v>0.65010369053385109</v>
      </c>
      <c r="G154" s="237">
        <f t="shared" si="23"/>
        <v>0.65021442742153834</v>
      </c>
      <c r="H154" s="237">
        <f t="shared" si="23"/>
        <v>0.65041567643818909</v>
      </c>
      <c r="I154" s="237">
        <f t="shared" si="23"/>
        <v>0.65038977230284922</v>
      </c>
      <c r="J154" s="237">
        <f t="shared" si="23"/>
        <v>0.65145017126613558</v>
      </c>
      <c r="K154" s="237">
        <f t="shared" si="23"/>
        <v>0.65221473620412118</v>
      </c>
      <c r="L154" s="237">
        <f t="shared" si="23"/>
        <v>0.65101470694320385</v>
      </c>
      <c r="M154" s="237">
        <f t="shared" si="23"/>
        <v>0.65073989830884249</v>
      </c>
      <c r="N154" s="237">
        <f t="shared" si="23"/>
        <v>0.65113376176770665</v>
      </c>
      <c r="O154" s="237">
        <f t="shared" si="23"/>
        <v>0.65325960245829495</v>
      </c>
      <c r="P154" s="237">
        <f t="shared" si="23"/>
        <v>0.65162068636900705</v>
      </c>
      <c r="Q154" s="237">
        <f t="shared" si="23"/>
        <v>0.64926070532006319</v>
      </c>
    </row>
    <row r="155" spans="1:17" x14ac:dyDescent="0.25">
      <c r="A155" s="142" t="s">
        <v>222</v>
      </c>
      <c r="B155" s="259">
        <f t="shared" ref="B155:Q155" si="24">IF(B$78=0,0,B$78/B$47)</f>
        <v>0.61415886551879406</v>
      </c>
      <c r="C155" s="259">
        <f t="shared" si="24"/>
        <v>0.61415886551879406</v>
      </c>
      <c r="D155" s="259">
        <f t="shared" si="24"/>
        <v>0.61415886551879395</v>
      </c>
      <c r="E155" s="259">
        <f t="shared" si="24"/>
        <v>0.61415886551879406</v>
      </c>
      <c r="F155" s="259">
        <f t="shared" si="24"/>
        <v>0.61415886551879406</v>
      </c>
      <c r="G155" s="259">
        <f t="shared" si="24"/>
        <v>0.61415886551879406</v>
      </c>
      <c r="H155" s="259">
        <f t="shared" si="24"/>
        <v>0.61415886551879395</v>
      </c>
      <c r="I155" s="259">
        <f t="shared" si="24"/>
        <v>0.61415886551879406</v>
      </c>
      <c r="J155" s="259">
        <f t="shared" si="24"/>
        <v>0.61415886551879395</v>
      </c>
      <c r="K155" s="259">
        <f t="shared" si="24"/>
        <v>0.61415886551879406</v>
      </c>
      <c r="L155" s="259">
        <f t="shared" si="24"/>
        <v>0.61415886551879406</v>
      </c>
      <c r="M155" s="259">
        <f t="shared" si="24"/>
        <v>0.61415886551879406</v>
      </c>
      <c r="N155" s="259">
        <f t="shared" si="24"/>
        <v>0.61415886551879406</v>
      </c>
      <c r="O155" s="259">
        <f t="shared" si="24"/>
        <v>0.61415886551879395</v>
      </c>
      <c r="P155" s="259">
        <f t="shared" si="24"/>
        <v>0.61415886551879406</v>
      </c>
      <c r="Q155" s="259">
        <f t="shared" si="24"/>
        <v>0.61415886551879406</v>
      </c>
    </row>
    <row r="156" spans="1:17" x14ac:dyDescent="0.25">
      <c r="A156" s="142" t="s">
        <v>221</v>
      </c>
      <c r="B156" s="259">
        <f t="shared" ref="B156:Q156" si="25">IF(B$86=0,0,B$86/B$47)</f>
        <v>3.6522521812101201E-2</v>
      </c>
      <c r="C156" s="259">
        <f t="shared" si="25"/>
        <v>3.6014930273466361E-2</v>
      </c>
      <c r="D156" s="259">
        <f t="shared" si="25"/>
        <v>3.8065691165359433E-2</v>
      </c>
      <c r="E156" s="259">
        <f t="shared" si="25"/>
        <v>3.6888636888515215E-2</v>
      </c>
      <c r="F156" s="259">
        <f t="shared" si="25"/>
        <v>3.5944825015056969E-2</v>
      </c>
      <c r="G156" s="259">
        <f t="shared" si="25"/>
        <v>3.6055561902744178E-2</v>
      </c>
      <c r="H156" s="259">
        <f t="shared" si="25"/>
        <v>3.6256810919395116E-2</v>
      </c>
      <c r="I156" s="259">
        <f t="shared" si="25"/>
        <v>3.6230906784055161E-2</v>
      </c>
      <c r="J156" s="259">
        <f t="shared" si="25"/>
        <v>3.7291305747341595E-2</v>
      </c>
      <c r="K156" s="259">
        <f t="shared" si="25"/>
        <v>3.8055870685327058E-2</v>
      </c>
      <c r="L156" s="259">
        <f t="shared" si="25"/>
        <v>3.6855841424409702E-2</v>
      </c>
      <c r="M156" s="259">
        <f t="shared" si="25"/>
        <v>3.6581032790048422E-2</v>
      </c>
      <c r="N156" s="259">
        <f t="shared" si="25"/>
        <v>3.6974896248912724E-2</v>
      </c>
      <c r="O156" s="259">
        <f t="shared" si="25"/>
        <v>3.9100736939500939E-2</v>
      </c>
      <c r="P156" s="259">
        <f t="shared" si="25"/>
        <v>3.7461820850212955E-2</v>
      </c>
      <c r="Q156" s="259">
        <f t="shared" si="25"/>
        <v>3.51018398012692E-2</v>
      </c>
    </row>
    <row r="157" spans="1:17" x14ac:dyDescent="0.25">
      <c r="A157" s="127" t="s">
        <v>207</v>
      </c>
      <c r="B157" s="237">
        <f t="shared" ref="B157:Q157" si="26">IF(B$87=0,0,B$87/B$47)</f>
        <v>0.1156274118456173</v>
      </c>
      <c r="C157" s="237">
        <f t="shared" si="26"/>
        <v>0.11560621095070779</v>
      </c>
      <c r="D157" s="237">
        <f t="shared" si="26"/>
        <v>0.11569186637016272</v>
      </c>
      <c r="E157" s="237">
        <f t="shared" si="26"/>
        <v>0.11564270360418503</v>
      </c>
      <c r="F157" s="237">
        <f t="shared" si="26"/>
        <v>0.11560328282030566</v>
      </c>
      <c r="G157" s="237">
        <f t="shared" si="26"/>
        <v>0.11560790803751235</v>
      </c>
      <c r="H157" s="237">
        <f t="shared" si="26"/>
        <v>0.11561631373171309</v>
      </c>
      <c r="I157" s="237">
        <f t="shared" si="26"/>
        <v>0.11561523177740685</v>
      </c>
      <c r="J157" s="237">
        <f t="shared" si="26"/>
        <v>0.11565952212756368</v>
      </c>
      <c r="K157" s="237">
        <f t="shared" si="26"/>
        <v>0.11569145619199922</v>
      </c>
      <c r="L157" s="237">
        <f t="shared" si="26"/>
        <v>0.11564133381541776</v>
      </c>
      <c r="M157" s="237">
        <f t="shared" si="26"/>
        <v>0.11562985571041826</v>
      </c>
      <c r="N157" s="237">
        <f t="shared" si="26"/>
        <v>0.11564630645312077</v>
      </c>
      <c r="O157" s="237">
        <f t="shared" si="26"/>
        <v>0.11573509777772933</v>
      </c>
      <c r="P157" s="237">
        <f t="shared" si="26"/>
        <v>0.11566664413906559</v>
      </c>
      <c r="Q157" s="237">
        <f t="shared" si="26"/>
        <v>0.11311612285165355</v>
      </c>
    </row>
    <row r="158" spans="1:17" x14ac:dyDescent="0.25">
      <c r="A158" s="142" t="s">
        <v>220</v>
      </c>
      <c r="B158" s="259">
        <f t="shared" ref="B158:Q158" si="27">IF(B$88=0,0,B$88/B$47)</f>
        <v>7.4539574807003448E-2</v>
      </c>
      <c r="C158" s="259">
        <f t="shared" si="27"/>
        <v>7.5089414393058135E-2</v>
      </c>
      <c r="D158" s="259">
        <f t="shared" si="27"/>
        <v>7.2867963809133365E-2</v>
      </c>
      <c r="E158" s="259">
        <f t="shared" si="27"/>
        <v>7.4142987104605415E-2</v>
      </c>
      <c r="F158" s="259">
        <f t="shared" si="27"/>
        <v>7.5165354678366547E-2</v>
      </c>
      <c r="G158" s="259">
        <f t="shared" si="27"/>
        <v>7.5045400896925143E-2</v>
      </c>
      <c r="H158" s="259">
        <f t="shared" si="27"/>
        <v>7.4827401447393582E-2</v>
      </c>
      <c r="I158" s="259">
        <f t="shared" si="27"/>
        <v>7.4855461645344776E-2</v>
      </c>
      <c r="J158" s="259">
        <f t="shared" si="27"/>
        <v>7.3706803161804363E-2</v>
      </c>
      <c r="K158" s="259">
        <f t="shared" si="27"/>
        <v>7.287860167100628E-2</v>
      </c>
      <c r="L158" s="259">
        <f t="shared" si="27"/>
        <v>7.4178512212956835E-2</v>
      </c>
      <c r="M158" s="259">
        <f t="shared" si="27"/>
        <v>7.4476193821613787E-2</v>
      </c>
      <c r="N158" s="259">
        <f t="shared" si="27"/>
        <v>7.4049548173093935E-2</v>
      </c>
      <c r="O158" s="259">
        <f t="shared" si="27"/>
        <v>7.1746768720790763E-2</v>
      </c>
      <c r="P158" s="259">
        <f t="shared" si="27"/>
        <v>7.3522095682575991E-2</v>
      </c>
      <c r="Q158" s="259">
        <f t="shared" si="27"/>
        <v>7.3626553075225698E-2</v>
      </c>
    </row>
    <row r="159" spans="1:17" x14ac:dyDescent="0.25">
      <c r="A159" s="140" t="s">
        <v>219</v>
      </c>
      <c r="B159" s="260">
        <f t="shared" ref="B159:Q159" si="28">IF(B$94=0,0,B$94/B$47)</f>
        <v>4.1087837038613857E-2</v>
      </c>
      <c r="C159" s="260">
        <f t="shared" si="28"/>
        <v>4.0516796557649663E-2</v>
      </c>
      <c r="D159" s="260">
        <f t="shared" si="28"/>
        <v>4.2823902561029366E-2</v>
      </c>
      <c r="E159" s="260">
        <f t="shared" si="28"/>
        <v>4.149971649957962E-2</v>
      </c>
      <c r="F159" s="260">
        <f t="shared" si="28"/>
        <v>4.0437928141939097E-2</v>
      </c>
      <c r="G159" s="260">
        <f t="shared" si="28"/>
        <v>4.0562507140587206E-2</v>
      </c>
      <c r="H159" s="260">
        <f t="shared" si="28"/>
        <v>4.0788912284319509E-2</v>
      </c>
      <c r="I159" s="260">
        <f t="shared" si="28"/>
        <v>4.0759770132062056E-2</v>
      </c>
      <c r="J159" s="260">
        <f t="shared" si="28"/>
        <v>4.1952718965759299E-2</v>
      </c>
      <c r="K159" s="260">
        <f t="shared" si="28"/>
        <v>4.2812854520992941E-2</v>
      </c>
      <c r="L159" s="260">
        <f t="shared" si="28"/>
        <v>4.1462821602460925E-2</v>
      </c>
      <c r="M159" s="260">
        <f t="shared" si="28"/>
        <v>4.1153661888804483E-2</v>
      </c>
      <c r="N159" s="260">
        <f t="shared" si="28"/>
        <v>4.1596758280026826E-2</v>
      </c>
      <c r="O159" s="260">
        <f t="shared" si="28"/>
        <v>4.3988329056938572E-2</v>
      </c>
      <c r="P159" s="260">
        <f t="shared" si="28"/>
        <v>4.2144548456489586E-2</v>
      </c>
      <c r="Q159" s="260">
        <f t="shared" si="28"/>
        <v>3.9489569776427855E-2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0.99999999999999989</v>
      </c>
      <c r="D162" s="77">
        <f t="shared" si="29"/>
        <v>1</v>
      </c>
      <c r="E162" s="77">
        <f t="shared" si="29"/>
        <v>0.99999999999999978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0.99999999999999978</v>
      </c>
      <c r="I162" s="77">
        <f t="shared" si="29"/>
        <v>1</v>
      </c>
      <c r="J162" s="77">
        <f t="shared" si="29"/>
        <v>0.99999999999999989</v>
      </c>
      <c r="K162" s="77">
        <f t="shared" si="29"/>
        <v>1</v>
      </c>
      <c r="L162" s="77">
        <f t="shared" si="29"/>
        <v>0.99999999999999989</v>
      </c>
      <c r="M162" s="77">
        <f t="shared" si="29"/>
        <v>0.99999999999999989</v>
      </c>
      <c r="N162" s="77">
        <f t="shared" si="29"/>
        <v>0.99999999999999967</v>
      </c>
      <c r="O162" s="77">
        <f t="shared" si="29"/>
        <v>0.99999999999999978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7.3040125318110608E-3</v>
      </c>
      <c r="C163" s="240">
        <f t="shared" si="30"/>
        <v>7.3040125318110626E-3</v>
      </c>
      <c r="D163" s="240">
        <f t="shared" si="30"/>
        <v>7.3040125318110617E-3</v>
      </c>
      <c r="E163" s="240">
        <f t="shared" si="30"/>
        <v>7.3040125318110591E-3</v>
      </c>
      <c r="F163" s="240">
        <f t="shared" si="30"/>
        <v>7.3040125318110626E-3</v>
      </c>
      <c r="G163" s="240">
        <f t="shared" si="30"/>
        <v>7.3040125318110617E-3</v>
      </c>
      <c r="H163" s="240">
        <f t="shared" si="30"/>
        <v>7.3040125318110608E-3</v>
      </c>
      <c r="I163" s="240">
        <f t="shared" si="30"/>
        <v>7.3040125318110626E-3</v>
      </c>
      <c r="J163" s="240">
        <f t="shared" si="30"/>
        <v>7.3040125318110608E-3</v>
      </c>
      <c r="K163" s="240">
        <f t="shared" si="30"/>
        <v>7.3040125318110626E-3</v>
      </c>
      <c r="L163" s="240">
        <f t="shared" si="30"/>
        <v>7.3040125318110617E-3</v>
      </c>
      <c r="M163" s="240">
        <f t="shared" si="30"/>
        <v>7.3040125318110608E-3</v>
      </c>
      <c r="N163" s="240">
        <f t="shared" si="30"/>
        <v>7.3040125318110591E-3</v>
      </c>
      <c r="O163" s="240">
        <f t="shared" si="30"/>
        <v>7.3040125318110617E-3</v>
      </c>
      <c r="P163" s="240">
        <f t="shared" si="30"/>
        <v>7.3040125318110608E-3</v>
      </c>
      <c r="Q163" s="240">
        <f t="shared" si="30"/>
        <v>7.3040125318110608E-3</v>
      </c>
    </row>
    <row r="164" spans="1:17" x14ac:dyDescent="0.25">
      <c r="A164" s="76" t="s">
        <v>82</v>
      </c>
      <c r="B164" s="239">
        <f t="shared" ref="B164:Q164" si="31">IF(B$99=0,0,B$99/B$97)</f>
        <v>7.5060671954275586E-3</v>
      </c>
      <c r="C164" s="239">
        <f t="shared" si="31"/>
        <v>7.5060671954275595E-3</v>
      </c>
      <c r="D164" s="239">
        <f t="shared" si="31"/>
        <v>7.5060671954275595E-3</v>
      </c>
      <c r="E164" s="239">
        <f t="shared" si="31"/>
        <v>7.5060671954275578E-3</v>
      </c>
      <c r="F164" s="239">
        <f t="shared" si="31"/>
        <v>7.5060671954275595E-3</v>
      </c>
      <c r="G164" s="239">
        <f t="shared" si="31"/>
        <v>7.5060671954275595E-3</v>
      </c>
      <c r="H164" s="239">
        <f t="shared" si="31"/>
        <v>7.5060671954275586E-3</v>
      </c>
      <c r="I164" s="239">
        <f t="shared" si="31"/>
        <v>7.5060671954275595E-3</v>
      </c>
      <c r="J164" s="239">
        <f t="shared" si="31"/>
        <v>7.5060671954275578E-3</v>
      </c>
      <c r="K164" s="239">
        <f t="shared" si="31"/>
        <v>7.5060671954275604E-3</v>
      </c>
      <c r="L164" s="239">
        <f t="shared" si="31"/>
        <v>7.5060671954275604E-3</v>
      </c>
      <c r="M164" s="239">
        <f t="shared" si="31"/>
        <v>7.5060671954275595E-3</v>
      </c>
      <c r="N164" s="239">
        <f t="shared" si="31"/>
        <v>7.5060671954275578E-3</v>
      </c>
      <c r="O164" s="239">
        <f t="shared" si="31"/>
        <v>7.5060671954275578E-3</v>
      </c>
      <c r="P164" s="239">
        <f t="shared" si="31"/>
        <v>7.5060671954275586E-3</v>
      </c>
      <c r="Q164" s="239">
        <f t="shared" si="31"/>
        <v>7.5060671954275586E-3</v>
      </c>
    </row>
    <row r="165" spans="1:17" x14ac:dyDescent="0.25">
      <c r="A165" s="76" t="s">
        <v>81</v>
      </c>
      <c r="B165" s="239">
        <f t="shared" ref="B165:Q165" si="32">IF(B$100=0,0,B$100/B$97)</f>
        <v>1.4690952407188259E-2</v>
      </c>
      <c r="C165" s="239">
        <f t="shared" si="32"/>
        <v>1.4690952407188261E-2</v>
      </c>
      <c r="D165" s="239">
        <f t="shared" si="32"/>
        <v>1.4690952407188261E-2</v>
      </c>
      <c r="E165" s="239">
        <f t="shared" si="32"/>
        <v>1.4690952407188257E-2</v>
      </c>
      <c r="F165" s="239">
        <f t="shared" si="32"/>
        <v>1.4690952407188261E-2</v>
      </c>
      <c r="G165" s="239">
        <f t="shared" si="32"/>
        <v>1.4690952407188261E-2</v>
      </c>
      <c r="H165" s="239">
        <f t="shared" si="32"/>
        <v>1.4690952407188259E-2</v>
      </c>
      <c r="I165" s="239">
        <f t="shared" si="32"/>
        <v>1.4690952407188261E-2</v>
      </c>
      <c r="J165" s="239">
        <f t="shared" si="32"/>
        <v>1.4690952407188259E-2</v>
      </c>
      <c r="K165" s="239">
        <f t="shared" si="32"/>
        <v>1.4690952407188262E-2</v>
      </c>
      <c r="L165" s="239">
        <f t="shared" si="32"/>
        <v>1.4690952407188261E-2</v>
      </c>
      <c r="M165" s="239">
        <f t="shared" si="32"/>
        <v>1.4690952407188259E-2</v>
      </c>
      <c r="N165" s="239">
        <f t="shared" si="32"/>
        <v>1.4690952407188257E-2</v>
      </c>
      <c r="O165" s="239">
        <f t="shared" si="32"/>
        <v>1.4690952407188261E-2</v>
      </c>
      <c r="P165" s="239">
        <f t="shared" si="32"/>
        <v>1.4690952407188257E-2</v>
      </c>
      <c r="Q165" s="239">
        <f t="shared" si="32"/>
        <v>1.4690952407188261E-2</v>
      </c>
    </row>
    <row r="166" spans="1:17" x14ac:dyDescent="0.25">
      <c r="A166" s="76" t="s">
        <v>80</v>
      </c>
      <c r="B166" s="239">
        <f t="shared" ref="B166:Q166" si="33">IF(B$101=0,0,B$101/B$97)</f>
        <v>5.8280448902119945E-3</v>
      </c>
      <c r="C166" s="239">
        <f t="shared" si="33"/>
        <v>5.8280448902119954E-3</v>
      </c>
      <c r="D166" s="239">
        <f t="shared" si="33"/>
        <v>5.8280448902119954E-3</v>
      </c>
      <c r="E166" s="239">
        <f t="shared" si="33"/>
        <v>5.8280448902119936E-3</v>
      </c>
      <c r="F166" s="239">
        <f t="shared" si="33"/>
        <v>5.8280448902119954E-3</v>
      </c>
      <c r="G166" s="239">
        <f t="shared" si="33"/>
        <v>5.8280448902119954E-3</v>
      </c>
      <c r="H166" s="239">
        <f t="shared" si="33"/>
        <v>5.8280448902119945E-3</v>
      </c>
      <c r="I166" s="239">
        <f t="shared" si="33"/>
        <v>5.8280448902119954E-3</v>
      </c>
      <c r="J166" s="239">
        <f t="shared" si="33"/>
        <v>5.8280448902119945E-3</v>
      </c>
      <c r="K166" s="239">
        <f t="shared" si="33"/>
        <v>5.8280448902119962E-3</v>
      </c>
      <c r="L166" s="239">
        <f t="shared" si="33"/>
        <v>5.8280448902119945E-3</v>
      </c>
      <c r="M166" s="239">
        <f t="shared" si="33"/>
        <v>5.8280448902119954E-3</v>
      </c>
      <c r="N166" s="239">
        <f t="shared" si="33"/>
        <v>5.8280448902119928E-3</v>
      </c>
      <c r="O166" s="239">
        <f t="shared" si="33"/>
        <v>5.8280448902119945E-3</v>
      </c>
      <c r="P166" s="239">
        <f t="shared" si="33"/>
        <v>5.8280448902119945E-3</v>
      </c>
      <c r="Q166" s="239">
        <f t="shared" si="33"/>
        <v>5.8280448902119945E-3</v>
      </c>
    </row>
    <row r="167" spans="1:17" x14ac:dyDescent="0.25">
      <c r="A167" s="129" t="s">
        <v>79</v>
      </c>
      <c r="B167" s="238">
        <f t="shared" ref="B167:Q167" si="34">IF(B$102=0,0,B$102/B$97)</f>
        <v>6.5932289736551049E-3</v>
      </c>
      <c r="C167" s="238">
        <f t="shared" si="34"/>
        <v>6.5932289736551058E-3</v>
      </c>
      <c r="D167" s="238">
        <f t="shared" si="34"/>
        <v>6.5932289736551058E-3</v>
      </c>
      <c r="E167" s="238">
        <f t="shared" si="34"/>
        <v>6.593228973655104E-3</v>
      </c>
      <c r="F167" s="238">
        <f t="shared" si="34"/>
        <v>6.5932289736551066E-3</v>
      </c>
      <c r="G167" s="238">
        <f t="shared" si="34"/>
        <v>6.5932289736551058E-3</v>
      </c>
      <c r="H167" s="238">
        <f t="shared" si="34"/>
        <v>6.5932289736551049E-3</v>
      </c>
      <c r="I167" s="238">
        <f t="shared" si="34"/>
        <v>6.5932289736551058E-3</v>
      </c>
      <c r="J167" s="238">
        <f t="shared" si="34"/>
        <v>6.5932289736551066E-3</v>
      </c>
      <c r="K167" s="238">
        <f t="shared" si="34"/>
        <v>6.5932289736551066E-3</v>
      </c>
      <c r="L167" s="238">
        <f t="shared" si="34"/>
        <v>6.5932289736551058E-3</v>
      </c>
      <c r="M167" s="238">
        <f t="shared" si="34"/>
        <v>6.5932289736551049E-3</v>
      </c>
      <c r="N167" s="238">
        <f t="shared" si="34"/>
        <v>6.593228973655104E-3</v>
      </c>
      <c r="O167" s="238">
        <f t="shared" si="34"/>
        <v>6.593228973655104E-3</v>
      </c>
      <c r="P167" s="238">
        <f t="shared" si="34"/>
        <v>6.5932289736551049E-3</v>
      </c>
      <c r="Q167" s="238">
        <f t="shared" si="34"/>
        <v>6.593228973655104E-3</v>
      </c>
    </row>
    <row r="168" spans="1:17" x14ac:dyDescent="0.25">
      <c r="A168" s="127" t="s">
        <v>206</v>
      </c>
      <c r="B168" s="237">
        <f t="shared" ref="B168:Q168" si="35">IF(B$107=0,0,B$107/B$97)</f>
        <v>0.78670380109749105</v>
      </c>
      <c r="C168" s="237">
        <f t="shared" si="35"/>
        <v>0.78996015188454882</v>
      </c>
      <c r="D168" s="237">
        <f t="shared" si="35"/>
        <v>0.7768039104264205</v>
      </c>
      <c r="E168" s="237">
        <f t="shared" si="35"/>
        <v>0.78435506392105803</v>
      </c>
      <c r="F168" s="237">
        <f t="shared" si="35"/>
        <v>0.79040989798160199</v>
      </c>
      <c r="G168" s="237">
        <f t="shared" si="35"/>
        <v>0.78969948789016042</v>
      </c>
      <c r="H168" s="237">
        <f t="shared" si="35"/>
        <v>0.78840841555367414</v>
      </c>
      <c r="I168" s="237">
        <f t="shared" si="35"/>
        <v>0.78857459829133236</v>
      </c>
      <c r="J168" s="237">
        <f t="shared" si="35"/>
        <v>0.7817718233515063</v>
      </c>
      <c r="K168" s="237">
        <f t="shared" si="35"/>
        <v>0.77686691172854749</v>
      </c>
      <c r="L168" s="237">
        <f t="shared" si="35"/>
        <v>0.78456545658370835</v>
      </c>
      <c r="M168" s="237">
        <f t="shared" si="35"/>
        <v>0.78632843576023148</v>
      </c>
      <c r="N168" s="237">
        <f t="shared" si="35"/>
        <v>0.78380168445205256</v>
      </c>
      <c r="O168" s="237">
        <f t="shared" si="35"/>
        <v>0.77016378374044159</v>
      </c>
      <c r="P168" s="237">
        <f t="shared" si="35"/>
        <v>0.78067791821878141</v>
      </c>
      <c r="Q168" s="237">
        <f t="shared" si="35"/>
        <v>0.78129655303772816</v>
      </c>
    </row>
    <row r="169" spans="1:17" x14ac:dyDescent="0.25">
      <c r="A169" s="142" t="s">
        <v>218</v>
      </c>
      <c r="B169" s="235">
        <f t="shared" ref="B169:Q169" si="36">IF(B$108=0,0,B$108/B$97)</f>
        <v>0.72135076598014003</v>
      </c>
      <c r="C169" s="235">
        <f t="shared" si="36"/>
        <v>0.72667179454239994</v>
      </c>
      <c r="D169" s="235">
        <f t="shared" si="36"/>
        <v>0.70517388441277817</v>
      </c>
      <c r="E169" s="235">
        <f t="shared" si="36"/>
        <v>0.71751282024938101</v>
      </c>
      <c r="F169" s="235">
        <f t="shared" si="36"/>
        <v>0.72740670057208701</v>
      </c>
      <c r="G169" s="235">
        <f t="shared" si="36"/>
        <v>0.72624585745822412</v>
      </c>
      <c r="H169" s="235">
        <f t="shared" si="36"/>
        <v>0.72413618524302814</v>
      </c>
      <c r="I169" s="235">
        <f t="shared" si="36"/>
        <v>0.72440773556160831</v>
      </c>
      <c r="J169" s="235">
        <f t="shared" si="36"/>
        <v>0.71329168507303431</v>
      </c>
      <c r="K169" s="235">
        <f t="shared" si="36"/>
        <v>0.70527683146916098</v>
      </c>
      <c r="L169" s="235">
        <f t="shared" si="36"/>
        <v>0.71785661164056069</v>
      </c>
      <c r="M169" s="235">
        <f t="shared" si="36"/>
        <v>0.7207374015696536</v>
      </c>
      <c r="N169" s="235">
        <f t="shared" si="36"/>
        <v>0.71660857247237564</v>
      </c>
      <c r="O169" s="235">
        <f t="shared" si="36"/>
        <v>0.69432360873193133</v>
      </c>
      <c r="P169" s="235">
        <f t="shared" si="36"/>
        <v>0.71150419323438885</v>
      </c>
      <c r="Q169" s="235">
        <f t="shared" si="36"/>
        <v>0.71251507128668834</v>
      </c>
    </row>
    <row r="170" spans="1:17" x14ac:dyDescent="0.25">
      <c r="A170" s="142" t="s">
        <v>217</v>
      </c>
      <c r="B170" s="235">
        <f t="shared" ref="B170:Q170" si="37">IF(B$114=0,0,B$114/B$97)</f>
        <v>6.5353035117351049E-2</v>
      </c>
      <c r="C170" s="235">
        <f t="shared" si="37"/>
        <v>6.3288357342148827E-2</v>
      </c>
      <c r="D170" s="235">
        <f t="shared" si="37"/>
        <v>7.1630026013642323E-2</v>
      </c>
      <c r="E170" s="235">
        <f t="shared" si="37"/>
        <v>6.6842243671677001E-2</v>
      </c>
      <c r="F170" s="235">
        <f t="shared" si="37"/>
        <v>6.3003197409514891E-2</v>
      </c>
      <c r="G170" s="235">
        <f t="shared" si="37"/>
        <v>6.3453630431936373E-2</v>
      </c>
      <c r="H170" s="235">
        <f t="shared" si="37"/>
        <v>6.4272230310645939E-2</v>
      </c>
      <c r="I170" s="235">
        <f t="shared" si="37"/>
        <v>6.4166862729724175E-2</v>
      </c>
      <c r="J170" s="235">
        <f t="shared" si="37"/>
        <v>6.8480138278472005E-2</v>
      </c>
      <c r="K170" s="235">
        <f t="shared" si="37"/>
        <v>7.1590080259386527E-2</v>
      </c>
      <c r="L170" s="235">
        <f t="shared" si="37"/>
        <v>6.6708844943147563E-2</v>
      </c>
      <c r="M170" s="235">
        <f t="shared" si="37"/>
        <v>6.5591034190577838E-2</v>
      </c>
      <c r="N170" s="235">
        <f t="shared" si="37"/>
        <v>6.7193111979676853E-2</v>
      </c>
      <c r="O170" s="235">
        <f t="shared" si="37"/>
        <v>7.5840175008510174E-2</v>
      </c>
      <c r="P170" s="235">
        <f t="shared" si="37"/>
        <v>6.9173724984392546E-2</v>
      </c>
      <c r="Q170" s="235">
        <f t="shared" si="37"/>
        <v>6.8781481751039916E-2</v>
      </c>
    </row>
    <row r="171" spans="1:17" x14ac:dyDescent="0.25">
      <c r="A171" s="127" t="s">
        <v>205</v>
      </c>
      <c r="B171" s="237">
        <f t="shared" ref="B171:Q171" si="38">IF(B$115=0,0,B$115/B$97)</f>
        <v>5.3099341032847733E-2</v>
      </c>
      <c r="C171" s="237">
        <f t="shared" si="38"/>
        <v>5.1421790340495925E-2</v>
      </c>
      <c r="D171" s="237">
        <f t="shared" si="38"/>
        <v>5.8199396136084401E-2</v>
      </c>
      <c r="E171" s="237">
        <f t="shared" si="38"/>
        <v>5.4309322983237575E-2</v>
      </c>
      <c r="F171" s="237">
        <f t="shared" si="38"/>
        <v>5.1190097895230872E-2</v>
      </c>
      <c r="G171" s="237">
        <f t="shared" si="38"/>
        <v>5.1556074725948316E-2</v>
      </c>
      <c r="H171" s="237">
        <f t="shared" si="38"/>
        <v>5.2221187127399829E-2</v>
      </c>
      <c r="I171" s="237">
        <f t="shared" si="38"/>
        <v>5.2135575967900895E-2</v>
      </c>
      <c r="J171" s="237">
        <f t="shared" si="38"/>
        <v>5.5640112351258514E-2</v>
      </c>
      <c r="K171" s="237">
        <f t="shared" si="38"/>
        <v>5.8166940210751569E-2</v>
      </c>
      <c r="L171" s="237">
        <f t="shared" si="38"/>
        <v>5.4200936516307405E-2</v>
      </c>
      <c r="M171" s="237">
        <f t="shared" si="38"/>
        <v>5.3292715279844506E-2</v>
      </c>
      <c r="N171" s="237">
        <f t="shared" si="38"/>
        <v>5.4594403483487444E-2</v>
      </c>
      <c r="O171" s="237">
        <f t="shared" si="38"/>
        <v>6.1620142194414529E-2</v>
      </c>
      <c r="P171" s="237">
        <f t="shared" si="38"/>
        <v>5.6203651549818948E-2</v>
      </c>
      <c r="Q171" s="237">
        <f t="shared" si="38"/>
        <v>5.5884953922719943E-2</v>
      </c>
    </row>
    <row r="172" spans="1:17" x14ac:dyDescent="0.25">
      <c r="A172" s="127" t="s">
        <v>204</v>
      </c>
      <c r="B172" s="237">
        <f t="shared" ref="B172:Q172" si="39">IF(B$116=0,0,B$116/B$97)</f>
        <v>7.0893601411287713E-2</v>
      </c>
      <c r="C172" s="237">
        <f t="shared" si="39"/>
        <v>7.0811692703603393E-2</v>
      </c>
      <c r="D172" s="237">
        <f t="shared" si="39"/>
        <v>7.1142618579310549E-2</v>
      </c>
      <c r="E172" s="237">
        <f t="shared" si="39"/>
        <v>7.0952680435444435E-2</v>
      </c>
      <c r="F172" s="237">
        <f t="shared" si="39"/>
        <v>7.0800380002974839E-2</v>
      </c>
      <c r="G172" s="237">
        <f t="shared" si="39"/>
        <v>7.0818249322443377E-2</v>
      </c>
      <c r="H172" s="237">
        <f t="shared" si="39"/>
        <v>7.085072434541366E-2</v>
      </c>
      <c r="I172" s="237">
        <f t="shared" si="39"/>
        <v>7.0846544263422753E-2</v>
      </c>
      <c r="J172" s="237">
        <f t="shared" si="39"/>
        <v>7.1017658047048918E-2</v>
      </c>
      <c r="K172" s="237">
        <f t="shared" si="39"/>
        <v>7.1141033874351806E-2</v>
      </c>
      <c r="L172" s="237">
        <f t="shared" si="39"/>
        <v>7.0947388317908242E-2</v>
      </c>
      <c r="M172" s="237">
        <f t="shared" si="39"/>
        <v>7.0903043173461036E-2</v>
      </c>
      <c r="N172" s="237">
        <f t="shared" si="39"/>
        <v>7.0966599880900177E-2</v>
      </c>
      <c r="O172" s="237">
        <f t="shared" si="39"/>
        <v>7.1309641185680034E-2</v>
      </c>
      <c r="P172" s="237">
        <f t="shared" si="39"/>
        <v>7.1045173619421059E-2</v>
      </c>
      <c r="Q172" s="237">
        <f t="shared" si="39"/>
        <v>7.1029612771753917E-2</v>
      </c>
    </row>
    <row r="173" spans="1:17" x14ac:dyDescent="0.25">
      <c r="A173" s="142" t="s">
        <v>216</v>
      </c>
      <c r="B173" s="235">
        <f t="shared" ref="B173:Q173" si="40">IF(B$117=0,0,B$117/B$97)</f>
        <v>5.5372255570916837E-2</v>
      </c>
      <c r="C173" s="235">
        <f t="shared" si="40"/>
        <v>5.5780707834843055E-2</v>
      </c>
      <c r="D173" s="235">
        <f t="shared" si="40"/>
        <v>5.4130487401070494E-2</v>
      </c>
      <c r="E173" s="235">
        <f t="shared" si="40"/>
        <v>5.5077647563421143E-2</v>
      </c>
      <c r="F173" s="235">
        <f t="shared" si="40"/>
        <v>5.5837120618215046E-2</v>
      </c>
      <c r="G173" s="235">
        <f t="shared" si="40"/>
        <v>5.5748012094858482E-2</v>
      </c>
      <c r="H173" s="235">
        <f t="shared" si="40"/>
        <v>5.5586069646635247E-2</v>
      </c>
      <c r="I173" s="235">
        <f t="shared" si="40"/>
        <v>5.5606914365113266E-2</v>
      </c>
      <c r="J173" s="235">
        <f t="shared" si="40"/>
        <v>5.4753625205911816E-2</v>
      </c>
      <c r="K173" s="235">
        <f t="shared" si="40"/>
        <v>5.413838981274751E-2</v>
      </c>
      <c r="L173" s="235">
        <f t="shared" si="40"/>
        <v>5.5104037643910704E-2</v>
      </c>
      <c r="M173" s="235">
        <f t="shared" si="40"/>
        <v>5.5325172553198805E-2</v>
      </c>
      <c r="N173" s="235">
        <f t="shared" si="40"/>
        <v>5.5008235785726917E-2</v>
      </c>
      <c r="O173" s="235">
        <f t="shared" si="40"/>
        <v>5.3297599621158868E-2</v>
      </c>
      <c r="P173" s="235">
        <f t="shared" si="40"/>
        <v>5.4616413935627835E-2</v>
      </c>
      <c r="Q173" s="235">
        <f t="shared" si="40"/>
        <v>5.4694010855881936E-2</v>
      </c>
    </row>
    <row r="174" spans="1:17" x14ac:dyDescent="0.25">
      <c r="A174" s="142" t="s">
        <v>215</v>
      </c>
      <c r="B174" s="259">
        <f t="shared" ref="B174:Q174" si="41">IF(B$123=0,0,B$123/B$97)</f>
        <v>1.5521345840370872E-2</v>
      </c>
      <c r="C174" s="259">
        <f t="shared" si="41"/>
        <v>1.5030984868760346E-2</v>
      </c>
      <c r="D174" s="259">
        <f t="shared" si="41"/>
        <v>1.7012131178240051E-2</v>
      </c>
      <c r="E174" s="259">
        <f t="shared" si="41"/>
        <v>1.5875032872023291E-2</v>
      </c>
      <c r="F174" s="259">
        <f t="shared" si="41"/>
        <v>1.496325938475979E-2</v>
      </c>
      <c r="G174" s="259">
        <f t="shared" si="41"/>
        <v>1.5070237227584889E-2</v>
      </c>
      <c r="H174" s="259">
        <f t="shared" si="41"/>
        <v>1.5264654698778409E-2</v>
      </c>
      <c r="I174" s="259">
        <f t="shared" si="41"/>
        <v>1.523962989830949E-2</v>
      </c>
      <c r="J174" s="259">
        <f t="shared" si="41"/>
        <v>1.6264032841137102E-2</v>
      </c>
      <c r="K174" s="259">
        <f t="shared" si="41"/>
        <v>1.7002644061604302E-2</v>
      </c>
      <c r="L174" s="259">
        <f t="shared" si="41"/>
        <v>1.5843350673997544E-2</v>
      </c>
      <c r="M174" s="259">
        <f t="shared" si="41"/>
        <v>1.5577870620262236E-2</v>
      </c>
      <c r="N174" s="259">
        <f t="shared" si="41"/>
        <v>1.5958364095173254E-2</v>
      </c>
      <c r="O174" s="259">
        <f t="shared" si="41"/>
        <v>1.8012041564521169E-2</v>
      </c>
      <c r="P174" s="259">
        <f t="shared" si="41"/>
        <v>1.6428759683793228E-2</v>
      </c>
      <c r="Q174" s="259">
        <f t="shared" si="41"/>
        <v>1.6335601915871981E-2</v>
      </c>
    </row>
    <row r="175" spans="1:17" x14ac:dyDescent="0.25">
      <c r="A175" s="72" t="s">
        <v>203</v>
      </c>
      <c r="B175" s="234">
        <f t="shared" ref="B175:Q175" si="42">IF(B$124=0,0,B$124/B$97)</f>
        <v>4.7380950460079514E-2</v>
      </c>
      <c r="C175" s="234">
        <f t="shared" si="42"/>
        <v>4.5884059073057905E-2</v>
      </c>
      <c r="D175" s="234">
        <f t="shared" si="42"/>
        <v>5.1931768859890697E-2</v>
      </c>
      <c r="E175" s="234">
        <f t="shared" si="42"/>
        <v>4.8460626661965843E-2</v>
      </c>
      <c r="F175" s="234">
        <f t="shared" si="42"/>
        <v>4.5677318121898312E-2</v>
      </c>
      <c r="G175" s="234">
        <f t="shared" si="42"/>
        <v>4.6003882063153874E-2</v>
      </c>
      <c r="H175" s="234">
        <f t="shared" si="42"/>
        <v>4.6597366975218303E-2</v>
      </c>
      <c r="I175" s="234">
        <f t="shared" si="42"/>
        <v>4.6520975479050028E-2</v>
      </c>
      <c r="J175" s="234">
        <f t="shared" si="42"/>
        <v>4.9648100251892209E-2</v>
      </c>
      <c r="K175" s="234">
        <f t="shared" si="42"/>
        <v>5.190280818805524E-2</v>
      </c>
      <c r="L175" s="234">
        <f t="shared" si="42"/>
        <v>4.836391258378199E-2</v>
      </c>
      <c r="M175" s="234">
        <f t="shared" si="42"/>
        <v>4.7553499788168946E-2</v>
      </c>
      <c r="N175" s="234">
        <f t="shared" si="42"/>
        <v>4.8715006185265725E-2</v>
      </c>
      <c r="O175" s="234">
        <f t="shared" si="42"/>
        <v>5.4984126881169881E-2</v>
      </c>
      <c r="P175" s="234">
        <f t="shared" si="42"/>
        <v>5.0150950613684603E-2</v>
      </c>
      <c r="Q175" s="234">
        <f t="shared" si="42"/>
        <v>4.9866574269503944E-2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69.56521739130433</v>
      </c>
      <c r="C180" s="230">
        <f t="shared" si="43"/>
        <v>69.460487367681665</v>
      </c>
      <c r="D180" s="230">
        <f t="shared" si="43"/>
        <v>68.885423150267314</v>
      </c>
      <c r="E180" s="230">
        <f t="shared" si="43"/>
        <v>69.544929394345587</v>
      </c>
      <c r="F180" s="230">
        <f t="shared" si="43"/>
        <v>68.726245186087624</v>
      </c>
      <c r="G180" s="230">
        <f t="shared" si="43"/>
        <v>69.730812559777434</v>
      </c>
      <c r="H180" s="230">
        <f t="shared" si="43"/>
        <v>65.978599415451001</v>
      </c>
      <c r="I180" s="230">
        <f t="shared" si="43"/>
        <v>67.876117723449809</v>
      </c>
      <c r="J180" s="230">
        <f t="shared" si="43"/>
        <v>61.270558591994885</v>
      </c>
      <c r="K180" s="230">
        <f t="shared" si="43"/>
        <v>64.83557572353169</v>
      </c>
      <c r="L180" s="230">
        <f t="shared" si="43"/>
        <v>65.522227376221466</v>
      </c>
      <c r="M180" s="230">
        <f t="shared" si="43"/>
        <v>55.476804215214734</v>
      </c>
      <c r="N180" s="230">
        <f t="shared" si="43"/>
        <v>54.947283036280801</v>
      </c>
      <c r="O180" s="230">
        <f t="shared" si="43"/>
        <v>55.996946683334897</v>
      </c>
      <c r="P180" s="230">
        <f t="shared" si="43"/>
        <v>54.08625710306643</v>
      </c>
      <c r="Q180" s="230">
        <f t="shared" si="43"/>
        <v>49.862518525865177</v>
      </c>
    </row>
    <row r="181" spans="1:17" x14ac:dyDescent="0.25">
      <c r="A181" s="132" t="s">
        <v>83</v>
      </c>
      <c r="B181" s="229">
        <f>IF(B$6=0,0,B$6/NMM!B$9*1000)</f>
        <v>0.3753913257210032</v>
      </c>
      <c r="C181" s="229">
        <f>IF(C$6=0,0,C$6/NMM!C$9*1000)</f>
        <v>0.37482617629885223</v>
      </c>
      <c r="D181" s="229">
        <f>IF(D$6=0,0,D$6/NMM!D$9*1000)</f>
        <v>0.37172298583894769</v>
      </c>
      <c r="E181" s="229">
        <f>IF(E$6=0,0,E$6/NMM!E$9*1000)</f>
        <v>0.37528184661118136</v>
      </c>
      <c r="F181" s="229">
        <f>IF(F$6=0,0,F$6/NMM!F$9*1000)</f>
        <v>0.37086402170083727</v>
      </c>
      <c r="G181" s="229">
        <f>IF(G$6=0,0,G$6/NMM!G$9*1000)</f>
        <v>0.37628491869975361</v>
      </c>
      <c r="H181" s="229">
        <f>IF(H$6=0,0,H$6/NMM!H$9*1000)</f>
        <v>0.35603703736685433</v>
      </c>
      <c r="I181" s="229">
        <f>IF(I$6=0,0,I$6/NMM!I$9*1000)</f>
        <v>0.3662765211193853</v>
      </c>
      <c r="J181" s="229">
        <f>IF(J$6=0,0,J$6/NMM!J$9*1000)</f>
        <v>0.33063127062678349</v>
      </c>
      <c r="K181" s="229">
        <f>IF(K$6=0,0,K$6/NMM!K$9*1000)</f>
        <v>0.34986899541815281</v>
      </c>
      <c r="L181" s="229">
        <f>IF(L$6=0,0,L$6/NMM!L$9*1000)</f>
        <v>0.35357433960994644</v>
      </c>
      <c r="M181" s="229">
        <f>IF(M$6=0,0,M$6/NMM!M$9*1000)</f>
        <v>0.29936672179101381</v>
      </c>
      <c r="N181" s="229">
        <f>IF(N$6=0,0,N$6/NMM!N$9*1000)</f>
        <v>0.29650929296650186</v>
      </c>
      <c r="O181" s="229">
        <f>IF(O$6=0,0,O$6/NMM!O$9*1000)</f>
        <v>0.30217354074441549</v>
      </c>
      <c r="P181" s="229">
        <f>IF(P$6=0,0,P$6/NMM!P$9*1000)</f>
        <v>0.29186298150985274</v>
      </c>
      <c r="Q181" s="229">
        <f>IF(Q$6=0,0,Q$6/NMM!Q$9*1000)</f>
        <v>0.26907063091493133</v>
      </c>
    </row>
    <row r="182" spans="1:17" x14ac:dyDescent="0.25">
      <c r="A182" s="76" t="s">
        <v>82</v>
      </c>
      <c r="B182" s="228">
        <f>IF(B$7=0,0,B$7/NMM!B$9*1000)</f>
        <v>0.15015653028840129</v>
      </c>
      <c r="C182" s="228">
        <f>IF(C$7=0,0,C$7/NMM!C$9*1000)</f>
        <v>0.14993047051954089</v>
      </c>
      <c r="D182" s="228">
        <f>IF(D$7=0,0,D$7/NMM!D$9*1000)</f>
        <v>0.14868919433557903</v>
      </c>
      <c r="E182" s="228">
        <f>IF(E$7=0,0,E$7/NMM!E$9*1000)</f>
        <v>0.15011273864447253</v>
      </c>
      <c r="F182" s="228">
        <f>IF(F$7=0,0,F$7/NMM!F$9*1000)</f>
        <v>0.14834560868033486</v>
      </c>
      <c r="G182" s="228">
        <f>IF(G$7=0,0,G$7/NMM!G$9*1000)</f>
        <v>0.15051396747990142</v>
      </c>
      <c r="H182" s="228">
        <f>IF(H$7=0,0,H$7/NMM!H$9*1000)</f>
        <v>0.14241481494674171</v>
      </c>
      <c r="I182" s="228">
        <f>IF(I$7=0,0,I$7/NMM!I$9*1000)</f>
        <v>0.1465106084477541</v>
      </c>
      <c r="J182" s="228">
        <f>IF(J$7=0,0,J$7/NMM!J$9*1000)</f>
        <v>0.13225250825071336</v>
      </c>
      <c r="K182" s="228">
        <f>IF(K$7=0,0,K$7/NMM!K$9*1000)</f>
        <v>0.1399475981672611</v>
      </c>
      <c r="L182" s="228">
        <f>IF(L$7=0,0,L$7/NMM!L$9*1000)</f>
        <v>0.14142973584397855</v>
      </c>
      <c r="M182" s="228">
        <f>IF(M$7=0,0,M$7/NMM!M$9*1000)</f>
        <v>0.11974668871640549</v>
      </c>
      <c r="N182" s="228">
        <f>IF(N$7=0,0,N$7/NMM!N$9*1000)</f>
        <v>0.1186037171866007</v>
      </c>
      <c r="O182" s="228">
        <f>IF(O$7=0,0,O$7/NMM!O$9*1000)</f>
        <v>0.12086941629776618</v>
      </c>
      <c r="P182" s="228">
        <f>IF(P$7=0,0,P$7/NMM!P$9*1000)</f>
        <v>0.11674519260394105</v>
      </c>
      <c r="Q182" s="228">
        <f>IF(Q$7=0,0,Q$7/NMM!Q$9*1000)</f>
        <v>0.10762825236597254</v>
      </c>
    </row>
    <row r="183" spans="1:17" x14ac:dyDescent="0.25">
      <c r="A183" s="76" t="s">
        <v>81</v>
      </c>
      <c r="B183" s="228">
        <f>IF(B$8=0,0,B$8/NMM!B$9*1000)</f>
        <v>0.63816525372570554</v>
      </c>
      <c r="C183" s="228">
        <f>IF(C$8=0,0,C$8/NMM!C$9*1000)</f>
        <v>0.63720449970804882</v>
      </c>
      <c r="D183" s="228">
        <f>IF(D$8=0,0,D$8/NMM!D$9*1000)</f>
        <v>0.63192907592621106</v>
      </c>
      <c r="E183" s="228">
        <f>IF(E$8=0,0,E$8/NMM!E$9*1000)</f>
        <v>0.6379791392390084</v>
      </c>
      <c r="F183" s="228">
        <f>IF(F$8=0,0,F$8/NMM!F$9*1000)</f>
        <v>0.63046883689142341</v>
      </c>
      <c r="G183" s="228">
        <f>IF(G$8=0,0,G$8/NMM!G$9*1000)</f>
        <v>0.63968436178958121</v>
      </c>
      <c r="H183" s="228">
        <f>IF(H$8=0,0,H$8/NMM!H$9*1000)</f>
        <v>0.60526296352365228</v>
      </c>
      <c r="I183" s="228">
        <f>IF(I$8=0,0,I$8/NMM!I$9*1000)</f>
        <v>0.62267008590295492</v>
      </c>
      <c r="J183" s="228">
        <f>IF(J$8=0,0,J$8/NMM!J$9*1000)</f>
        <v>0.56207316006553187</v>
      </c>
      <c r="K183" s="228">
        <f>IF(K$8=0,0,K$8/NMM!K$9*1000)</f>
        <v>0.59477729221085973</v>
      </c>
      <c r="L183" s="228">
        <f>IF(L$8=0,0,L$8/NMM!L$9*1000)</f>
        <v>0.601076377336909</v>
      </c>
      <c r="M183" s="228">
        <f>IF(M$8=0,0,M$8/NMM!M$9*1000)</f>
        <v>0.50892342704472349</v>
      </c>
      <c r="N183" s="228">
        <f>IF(N$8=0,0,N$8/NMM!N$9*1000)</f>
        <v>0.50406579804305318</v>
      </c>
      <c r="O183" s="228">
        <f>IF(O$8=0,0,O$8/NMM!O$9*1000)</f>
        <v>0.51369501926550643</v>
      </c>
      <c r="P183" s="228">
        <f>IF(P$8=0,0,P$8/NMM!P$9*1000)</f>
        <v>0.49616706856674964</v>
      </c>
      <c r="Q183" s="228">
        <f>IF(Q$8=0,0,Q$8/NMM!Q$9*1000)</f>
        <v>0.45742007255538342</v>
      </c>
    </row>
    <row r="184" spans="1:17" x14ac:dyDescent="0.25">
      <c r="A184" s="76" t="s">
        <v>80</v>
      </c>
      <c r="B184" s="228">
        <f>IF(B$9=0,0,B$9/NMM!B$9*1000)</f>
        <v>7.5078265144200643E-2</v>
      </c>
      <c r="C184" s="228">
        <f>IF(C$9=0,0,C$9/NMM!C$9*1000)</f>
        <v>7.4965235259770446E-2</v>
      </c>
      <c r="D184" s="228">
        <f>IF(D$9=0,0,D$9/NMM!D$9*1000)</f>
        <v>7.4344597167789517E-2</v>
      </c>
      <c r="E184" s="228">
        <f>IF(E$9=0,0,E$9/NMM!E$9*1000)</f>
        <v>7.5056369322236263E-2</v>
      </c>
      <c r="F184" s="228">
        <f>IF(F$9=0,0,F$9/NMM!F$9*1000)</f>
        <v>7.4172804340167431E-2</v>
      </c>
      <c r="G184" s="228">
        <f>IF(G$9=0,0,G$9/NMM!G$9*1000)</f>
        <v>7.5256983739950711E-2</v>
      </c>
      <c r="H184" s="228">
        <f>IF(H$9=0,0,H$9/NMM!H$9*1000)</f>
        <v>7.1207407473370857E-2</v>
      </c>
      <c r="I184" s="228">
        <f>IF(I$9=0,0,I$9/NMM!I$9*1000)</f>
        <v>7.3255304223877049E-2</v>
      </c>
      <c r="J184" s="228">
        <f>IF(J$9=0,0,J$9/NMM!J$9*1000)</f>
        <v>6.6126254125356679E-2</v>
      </c>
      <c r="K184" s="228">
        <f>IF(K$9=0,0,K$9/NMM!K$9*1000)</f>
        <v>6.997379908363055E-2</v>
      </c>
      <c r="L184" s="228">
        <f>IF(L$9=0,0,L$9/NMM!L$9*1000)</f>
        <v>7.0714867921989277E-2</v>
      </c>
      <c r="M184" s="228">
        <f>IF(M$9=0,0,M$9/NMM!M$9*1000)</f>
        <v>5.9873344358202747E-2</v>
      </c>
      <c r="N184" s="228">
        <f>IF(N$9=0,0,N$9/NMM!N$9*1000)</f>
        <v>5.9301858593300352E-2</v>
      </c>
      <c r="O184" s="228">
        <f>IF(O$9=0,0,O$9/NMM!O$9*1000)</f>
        <v>6.043470814888309E-2</v>
      </c>
      <c r="P184" s="228">
        <f>IF(P$9=0,0,P$9/NMM!P$9*1000)</f>
        <v>5.8372596301970524E-2</v>
      </c>
      <c r="Q184" s="228">
        <f>IF(Q$9=0,0,Q$9/NMM!Q$9*1000)</f>
        <v>5.3814126182986269E-2</v>
      </c>
    </row>
    <row r="185" spans="1:17" x14ac:dyDescent="0.25">
      <c r="A185" s="129" t="s">
        <v>79</v>
      </c>
      <c r="B185" s="227">
        <f>IF(B$10=0,0,B$10/NMM!B$9*1000)</f>
        <v>0.225234795432602</v>
      </c>
      <c r="C185" s="227">
        <f>IF(C$10=0,0,C$10/NMM!C$9*1000)</f>
        <v>0.22489570577931131</v>
      </c>
      <c r="D185" s="227">
        <f>IF(D$10=0,0,D$10/NMM!D$9*1000)</f>
        <v>0.22303379150336861</v>
      </c>
      <c r="E185" s="227">
        <f>IF(E$10=0,0,E$10/NMM!E$9*1000)</f>
        <v>0.22516910796670878</v>
      </c>
      <c r="F185" s="227">
        <f>IF(F$10=0,0,F$10/NMM!F$9*1000)</f>
        <v>0.22251841302050232</v>
      </c>
      <c r="G185" s="227">
        <f>IF(G$10=0,0,G$10/NMM!G$9*1000)</f>
        <v>0.22577095121985213</v>
      </c>
      <c r="H185" s="227">
        <f>IF(H$10=0,0,H$10/NMM!H$9*1000)</f>
        <v>0.21362222242011261</v>
      </c>
      <c r="I185" s="227">
        <f>IF(I$10=0,0,I$10/NMM!I$9*1000)</f>
        <v>0.2197659126716312</v>
      </c>
      <c r="J185" s="227">
        <f>IF(J$10=0,0,J$10/NMM!J$9*1000)</f>
        <v>0.19837876237607005</v>
      </c>
      <c r="K185" s="227">
        <f>IF(K$10=0,0,K$10/NMM!K$9*1000)</f>
        <v>0.20992139725089165</v>
      </c>
      <c r="L185" s="227">
        <f>IF(L$10=0,0,L$10/NMM!L$9*1000)</f>
        <v>0.21214460376596786</v>
      </c>
      <c r="M185" s="227">
        <f>IF(M$10=0,0,M$10/NMM!M$9*1000)</f>
        <v>0.17962003307460828</v>
      </c>
      <c r="N185" s="227">
        <f>IF(N$10=0,0,N$10/NMM!N$9*1000)</f>
        <v>0.17790557577990107</v>
      </c>
      <c r="O185" s="227">
        <f>IF(O$10=0,0,O$10/NMM!O$9*1000)</f>
        <v>0.18130412444664928</v>
      </c>
      <c r="P185" s="227">
        <f>IF(P$10=0,0,P$10/NMM!P$9*1000)</f>
        <v>0.17511778890591162</v>
      </c>
      <c r="Q185" s="227">
        <f>IF(Q$10=0,0,Q$10/NMM!Q$9*1000)</f>
        <v>0.16144237854895882</v>
      </c>
    </row>
    <row r="186" spans="1:17" x14ac:dyDescent="0.25">
      <c r="A186" s="127" t="s">
        <v>214</v>
      </c>
      <c r="B186" s="225">
        <f>IF(B$15=0,0,B$15/NMM!B$9*1000)</f>
        <v>2.1531228228972616</v>
      </c>
      <c r="C186" s="225">
        <f>IF(C$15=0,0,C$15/NMM!C$9*1000)</f>
        <v>2.1498813092132587</v>
      </c>
      <c r="D186" s="225">
        <f>IF(D$15=0,0,D$15/NMM!D$9*1000)</f>
        <v>2.1320824157780298</v>
      </c>
      <c r="E186" s="225">
        <f>IF(E$15=0,0,E$15/NMM!E$9*1000)</f>
        <v>2.152494886251322</v>
      </c>
      <c r="F186" s="225">
        <f>IF(F$15=0,0,F$15/NMM!F$9*1000)</f>
        <v>2.1271556762316011</v>
      </c>
      <c r="G186" s="225">
        <f>IF(G$15=0,0,G$15/NMM!G$9*1000)</f>
        <v>2.1582481822359001</v>
      </c>
      <c r="H186" s="225">
        <f>IF(H$15=0,0,H$15/NMM!H$9*1000)</f>
        <v>2.042112905722925</v>
      </c>
      <c r="I186" s="225">
        <f>IF(I$15=0,0,I$15/NMM!I$9*1000)</f>
        <v>2.1008432616253043</v>
      </c>
      <c r="J186" s="225">
        <f>IF(J$15=0,0,J$15/NMM!J$9*1000)</f>
        <v>1.8963936723437662</v>
      </c>
      <c r="K186" s="225">
        <f>IF(K$15=0,0,K$15/NMM!K$9*1000)</f>
        <v>2.0067350187490338</v>
      </c>
      <c r="L186" s="225">
        <f>IF(L$15=0,0,L$15/NMM!L$9*1000)</f>
        <v>2.0279876705803397</v>
      </c>
      <c r="M186" s="225">
        <f>IF(M$15=0,0,M$15/NMM!M$9*1000)</f>
        <v>1.7170703661469893</v>
      </c>
      <c r="N186" s="225">
        <f>IF(N$15=0,0,N$15/NMM!N$9*1000)</f>
        <v>1.7006810816981688</v>
      </c>
      <c r="O186" s="225">
        <f>IF(O$15=0,0,O$15/NMM!O$9*1000)</f>
        <v>1.7331693687989613</v>
      </c>
      <c r="P186" s="225">
        <f>IF(P$15=0,0,P$15/NMM!P$9*1000)</f>
        <v>1.6740313469969588</v>
      </c>
      <c r="Q186" s="225">
        <f>IF(Q$15=0,0,Q$15/NMM!Q$9*1000)</f>
        <v>1.5433018205244318</v>
      </c>
    </row>
    <row r="187" spans="1:17" x14ac:dyDescent="0.25">
      <c r="A187" s="127" t="s">
        <v>213</v>
      </c>
      <c r="B187" s="226">
        <f>IF(B$16=0,0,B$16/NMM!B$9*1000)</f>
        <v>24.344179013725501</v>
      </c>
      <c r="C187" s="226">
        <f>IF(C$16=0,0,C$16/NMM!C$9*1000)</f>
        <v>24.307528996104754</v>
      </c>
      <c r="D187" s="226">
        <f>IF(D$16=0,0,D$16/NMM!D$9*1000)</f>
        <v>24.106286668716116</v>
      </c>
      <c r="E187" s="226">
        <f>IF(E$16=0,0,E$16/NMM!E$9*1000)</f>
        <v>24.337079278422209</v>
      </c>
      <c r="F187" s="226">
        <f>IF(F$16=0,0,F$16/NMM!F$9*1000)</f>
        <v>24.050582726425045</v>
      </c>
      <c r="G187" s="226">
        <f>IF(G$16=0,0,G$16/NMM!G$9*1000)</f>
        <v>24.402128641086556</v>
      </c>
      <c r="H187" s="226">
        <f>IF(H$16=0,0,H$16/NMM!H$9*1000)</f>
        <v>23.08905075664147</v>
      </c>
      <c r="I187" s="226">
        <f>IF(I$16=0,0,I$16/NMM!I$9*1000)</f>
        <v>23.753082683860292</v>
      </c>
      <c r="J187" s="226">
        <f>IF(J$16=0,0,J$16/NMM!J$9*1000)</f>
        <v>21.441483295370656</v>
      </c>
      <c r="K187" s="226">
        <f>IF(K$16=0,0,K$16/NMM!K$9*1000)</f>
        <v>22.689052389404406</v>
      </c>
      <c r="L187" s="226">
        <f>IF(L$16=0,0,L$16/NMM!L$9*1000)</f>
        <v>22.92934446898094</v>
      </c>
      <c r="M187" s="226">
        <f>IF(M$16=0,0,M$16/NMM!M$9*1000)</f>
        <v>19.413973010790965</v>
      </c>
      <c r="N187" s="226">
        <f>IF(N$16=0,0,N$16/NMM!N$9*1000)</f>
        <v>19.22866835920027</v>
      </c>
      <c r="O187" s="226">
        <f>IF(O$16=0,0,O$16/NMM!O$9*1000)</f>
        <v>19.595995605291488</v>
      </c>
      <c r="P187" s="226">
        <f>IF(P$16=0,0,P$16/NMM!P$9*1000)</f>
        <v>18.92735442330433</v>
      </c>
      <c r="Q187" s="226">
        <f>IF(Q$16=0,0,Q$16/NMM!Q$9*1000)</f>
        <v>17.449267357864951</v>
      </c>
    </row>
    <row r="188" spans="1:17" x14ac:dyDescent="0.25">
      <c r="A188" s="127" t="s">
        <v>212</v>
      </c>
      <c r="B188" s="226">
        <f>IF(B$36=0,0,B$36/NMM!B$9*1000)</f>
        <v>39.589677711336741</v>
      </c>
      <c r="C188" s="226">
        <f>IF(C$36=0,0,C$36/NMM!C$9*1000)</f>
        <v>39.530075685534108</v>
      </c>
      <c r="D188" s="226">
        <f>IF(D$36=0,0,D$36/NMM!D$9*1000)</f>
        <v>39.202805709466993</v>
      </c>
      <c r="E188" s="226">
        <f>IF(E$36=0,0,E$36/NMM!E$9*1000)</f>
        <v>39.578131779459788</v>
      </c>
      <c r="F188" s="226">
        <f>IF(F$36=0,0,F$36/NMM!F$9*1000)</f>
        <v>39.112217272645573</v>
      </c>
      <c r="G188" s="226">
        <f>IF(G$36=0,0,G$36/NMM!G$9*1000)</f>
        <v>39.683918189498804</v>
      </c>
      <c r="H188" s="226">
        <f>IF(H$36=0,0,H$36/NMM!H$9*1000)</f>
        <v>37.54852762135701</v>
      </c>
      <c r="I188" s="226">
        <f>IF(I$36=0,0,I$36/NMM!I$9*1000)</f>
        <v>38.628408358916879</v>
      </c>
      <c r="J188" s="226">
        <f>IF(J$36=0,0,J$36/NMM!J$9*1000)</f>
        <v>34.869173975353128</v>
      </c>
      <c r="K188" s="226">
        <f>IF(K$36=0,0,K$36/NMM!K$9*1000)</f>
        <v>36.898030989901592</v>
      </c>
      <c r="L188" s="226">
        <f>IF(L$36=0,0,L$36/NMM!L$9*1000)</f>
        <v>37.288805555832049</v>
      </c>
      <c r="M188" s="226">
        <f>IF(M$36=0,0,M$36/NMM!M$9*1000)</f>
        <v>31.571938990444643</v>
      </c>
      <c r="N188" s="226">
        <f>IF(N$36=0,0,N$36/NMM!N$9*1000)</f>
        <v>31.270587631224394</v>
      </c>
      <c r="O188" s="226">
        <f>IF(O$36=0,0,O$36/NMM!O$9*1000)</f>
        <v>31.867952910174456</v>
      </c>
      <c r="P188" s="226">
        <f>IF(P$36=0,0,P$36/NMM!P$9*1000)</f>
        <v>30.780576380266663</v>
      </c>
      <c r="Q188" s="226">
        <f>IF(Q$36=0,0,Q$36/NMM!Q$9*1000)</f>
        <v>28.376839925771804</v>
      </c>
    </row>
    <row r="189" spans="1:17" x14ac:dyDescent="0.25">
      <c r="A189" s="72" t="s">
        <v>211</v>
      </c>
      <c r="B189" s="224">
        <f>IF(B$44=0,0,B$44/NMM!B$9*1000)</f>
        <v>2.0142116730329227</v>
      </c>
      <c r="C189" s="224">
        <f>IF(C$44=0,0,C$44/NMM!C$9*1000)</f>
        <v>2.0111792892640166</v>
      </c>
      <c r="D189" s="224">
        <f>IF(D$44=0,0,D$44/NMM!D$9*1000)</f>
        <v>1.9945287115342856</v>
      </c>
      <c r="E189" s="224">
        <f>IF(E$44=0,0,E$44/NMM!E$9*1000)</f>
        <v>2.0136242484286559</v>
      </c>
      <c r="F189" s="224">
        <f>IF(F$44=0,0,F$44/NMM!F$9*1000)</f>
        <v>1.9899198261521434</v>
      </c>
      <c r="G189" s="224">
        <f>IF(G$44=0,0,G$44/NMM!G$9*1000)</f>
        <v>2.0190063640271325</v>
      </c>
      <c r="H189" s="224">
        <f>IF(H$44=0,0,H$44/NMM!H$9*1000)</f>
        <v>1.9103636859988657</v>
      </c>
      <c r="I189" s="224">
        <f>IF(I$44=0,0,I$44/NMM!I$9*1000)</f>
        <v>1.965304986681736</v>
      </c>
      <c r="J189" s="224">
        <f>IF(J$44=0,0,J$44/NMM!J$9*1000)</f>
        <v>1.7740456934828785</v>
      </c>
      <c r="K189" s="224">
        <f>IF(K$44=0,0,K$44/NMM!K$9*1000)</f>
        <v>1.8772682433458707</v>
      </c>
      <c r="L189" s="224">
        <f>IF(L$44=0,0,L$44/NMM!L$9*1000)</f>
        <v>1.89714975634935</v>
      </c>
      <c r="M189" s="224">
        <f>IF(M$44=0,0,M$44/NMM!M$9*1000)</f>
        <v>1.6062916328471837</v>
      </c>
      <c r="N189" s="224">
        <f>IF(N$44=0,0,N$44/NMM!N$9*1000)</f>
        <v>1.5909597215886098</v>
      </c>
      <c r="O189" s="224">
        <f>IF(O$44=0,0,O$44/NMM!O$9*1000)</f>
        <v>1.6213519901667706</v>
      </c>
      <c r="P189" s="224">
        <f>IF(P$44=0,0,P$44/NMM!P$9*1000)</f>
        <v>1.5660293246100585</v>
      </c>
      <c r="Q189" s="224">
        <f>IF(Q$44=0,0,Q$44/NMM!Q$9*1000)</f>
        <v>1.4437339611357587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67.606202613989481</v>
      </c>
      <c r="C191" s="230">
        <f t="shared" si="44"/>
        <v>67.504421875535371</v>
      </c>
      <c r="D191" s="230">
        <f t="shared" si="44"/>
        <v>66.945551948055908</v>
      </c>
      <c r="E191" s="230">
        <f t="shared" si="44"/>
        <v>63.846213419694465</v>
      </c>
      <c r="F191" s="230">
        <f t="shared" si="44"/>
        <v>63.094614602369035</v>
      </c>
      <c r="G191" s="230">
        <f t="shared" si="44"/>
        <v>62.34006562943631</v>
      </c>
      <c r="H191" s="230">
        <f t="shared" si="44"/>
        <v>60.726518952698669</v>
      </c>
      <c r="I191" s="230">
        <f t="shared" si="44"/>
        <v>59.670795219425557</v>
      </c>
      <c r="J191" s="230">
        <f t="shared" si="44"/>
        <v>58.546201172369763</v>
      </c>
      <c r="K191" s="230">
        <f t="shared" si="44"/>
        <v>59.284812081665549</v>
      </c>
      <c r="L191" s="230">
        <f t="shared" si="44"/>
        <v>57.551522224296583</v>
      </c>
      <c r="M191" s="230">
        <f t="shared" si="44"/>
        <v>48.728113475024557</v>
      </c>
      <c r="N191" s="230">
        <f t="shared" si="44"/>
        <v>48.263007951021727</v>
      </c>
      <c r="O191" s="230">
        <f t="shared" si="44"/>
        <v>49.184981197819397</v>
      </c>
      <c r="P191" s="230">
        <f t="shared" si="44"/>
        <v>47.506724852668683</v>
      </c>
      <c r="Q191" s="230">
        <f t="shared" si="44"/>
        <v>46.452720400948408</v>
      </c>
    </row>
    <row r="192" spans="1:17" x14ac:dyDescent="0.25">
      <c r="A192" s="132" t="s">
        <v>83</v>
      </c>
      <c r="B192" s="229">
        <f>IF(B$48=0,0,B$48/NMM!B$10*1000)</f>
        <v>0.3915812547816373</v>
      </c>
      <c r="C192" s="229">
        <f>IF(C$48=0,0,C$48/NMM!C$10*1000)</f>
        <v>0.39099173151697431</v>
      </c>
      <c r="D192" s="229">
        <f>IF(D$48=0,0,D$48/NMM!D$10*1000)</f>
        <v>0.38775470622934427</v>
      </c>
      <c r="E192" s="229">
        <f>IF(E$48=0,0,E$48/NMM!E$10*1000)</f>
        <v>0.3698030564841519</v>
      </c>
      <c r="F192" s="229">
        <f>IF(F$48=0,0,F$48/NMM!F$10*1000)</f>
        <v>0.36544972799355291</v>
      </c>
      <c r="G192" s="229">
        <f>IF(G$48=0,0,G$48/NMM!G$10*1000)</f>
        <v>0.36107931193421255</v>
      </c>
      <c r="H192" s="229">
        <f>IF(H$48=0,0,H$48/NMM!H$10*1000)</f>
        <v>0.3517335032969009</v>
      </c>
      <c r="I192" s="229">
        <f>IF(I$48=0,0,I$48/NMM!I$10*1000)</f>
        <v>0.34561865572088429</v>
      </c>
      <c r="J192" s="229">
        <f>IF(J$48=0,0,J$48/NMM!J$10*1000)</f>
        <v>0.33910490504359159</v>
      </c>
      <c r="K192" s="229">
        <f>IF(K$48=0,0,K$48/NMM!K$10*1000)</f>
        <v>0.34338300639338709</v>
      </c>
      <c r="L192" s="229">
        <f>IF(L$48=0,0,L$48/NMM!L$10*1000)</f>
        <v>0.33334363439783016</v>
      </c>
      <c r="M192" s="229">
        <f>IF(M$48=0,0,M$48/NMM!M$10*1000)</f>
        <v>0.28223765098357656</v>
      </c>
      <c r="N192" s="229">
        <f>IF(N$48=0,0,N$48/NMM!N$10*1000)</f>
        <v>0.27954371762165137</v>
      </c>
      <c r="O192" s="229">
        <f>IF(O$48=0,0,O$48/NMM!O$10*1000)</f>
        <v>0.28488387025405826</v>
      </c>
      <c r="P192" s="229">
        <f>IF(P$48=0,0,P$48/NMM!P$10*1000)</f>
        <v>0.27516325735065922</v>
      </c>
      <c r="Q192" s="229">
        <f>IF(Q$48=0,0,Q$48/NMM!Q$10*1000)</f>
        <v>0.2690583680092683</v>
      </c>
    </row>
    <row r="193" spans="1:17" x14ac:dyDescent="0.25">
      <c r="A193" s="76" t="s">
        <v>82</v>
      </c>
      <c r="B193" s="228">
        <f>IF(B$49=0,0,B$49/NMM!B$10*1000)</f>
        <v>0.40241376887835284</v>
      </c>
      <c r="C193" s="228">
        <f>IF(C$49=0,0,C$49/NMM!C$10*1000)</f>
        <v>0.40180793732774189</v>
      </c>
      <c r="D193" s="228">
        <f>IF(D$49=0,0,D$49/NMM!D$10*1000)</f>
        <v>0.39848136454101313</v>
      </c>
      <c r="E193" s="228">
        <f>IF(E$49=0,0,E$49/NMM!E$10*1000)</f>
        <v>0.38003310905550619</v>
      </c>
      <c r="F193" s="228">
        <f>IF(F$49=0,0,F$49/NMM!F$10*1000)</f>
        <v>0.37555935219489156</v>
      </c>
      <c r="G193" s="228">
        <f>IF(G$49=0,0,G$49/NMM!G$10*1000)</f>
        <v>0.37106803506331348</v>
      </c>
      <c r="H193" s="228">
        <f>IF(H$49=0,0,H$49/NMM!H$10*1000)</f>
        <v>0.36146368850424826</v>
      </c>
      <c r="I193" s="228">
        <f>IF(I$49=0,0,I$49/NMM!I$10*1000)</f>
        <v>0.35517968274775791</v>
      </c>
      <c r="J193" s="228">
        <f>IF(J$49=0,0,J$49/NMM!J$10*1000)</f>
        <v>0.34848573882788109</v>
      </c>
      <c r="K193" s="228">
        <f>IF(K$49=0,0,K$49/NMM!K$10*1000)</f>
        <v>0.35288218750051942</v>
      </c>
      <c r="L193" s="228">
        <f>IF(L$49=0,0,L$49/NMM!L$10*1000)</f>
        <v>0.34256509118252354</v>
      </c>
      <c r="M193" s="228">
        <f>IF(M$49=0,0,M$49/NMM!M$10*1000)</f>
        <v>0.29004533660583232</v>
      </c>
      <c r="N193" s="228">
        <f>IF(N$49=0,0,N$49/NMM!N$10*1000)</f>
        <v>0.2872768795766929</v>
      </c>
      <c r="O193" s="228">
        <f>IF(O$49=0,0,O$49/NMM!O$10*1000)</f>
        <v>0.29276475960402176</v>
      </c>
      <c r="P193" s="228">
        <f>IF(P$49=0,0,P$49/NMM!P$10*1000)</f>
        <v>0.28277524037525859</v>
      </c>
      <c r="Q193" s="228">
        <f>IF(Q$49=0,0,Q$49/NMM!Q$10*1000)</f>
        <v>0.27650146833317157</v>
      </c>
    </row>
    <row r="194" spans="1:17" x14ac:dyDescent="0.25">
      <c r="A194" s="76" t="s">
        <v>81</v>
      </c>
      <c r="B194" s="228">
        <f>IF(B$50=0,0,B$50/NMM!B$10*1000)</f>
        <v>0.5577441355151973</v>
      </c>
      <c r="C194" s="228">
        <f>IF(C$50=0,0,C$50/NMM!C$10*1000)</f>
        <v>0.55690445501568275</v>
      </c>
      <c r="D194" s="228">
        <f>IF(D$50=0,0,D$50/NMM!D$10*1000)</f>
        <v>0.55229383627782513</v>
      </c>
      <c r="E194" s="228">
        <f>IF(E$50=0,0,E$50/NMM!E$10*1000)</f>
        <v>0.52672461597950593</v>
      </c>
      <c r="F194" s="228">
        <f>IF(F$50=0,0,F$50/NMM!F$10*1000)</f>
        <v>0.52052400395849185</v>
      </c>
      <c r="G194" s="228">
        <f>IF(G$50=0,0,G$50/NMM!G$10*1000)</f>
        <v>0.51429905346075211</v>
      </c>
      <c r="H194" s="228">
        <f>IF(H$50=0,0,H$50/NMM!H$10*1000)</f>
        <v>0.50098746130597793</v>
      </c>
      <c r="I194" s="228">
        <f>IF(I$50=0,0,I$50/NMM!I$10*1000)</f>
        <v>0.49227785037990229</v>
      </c>
      <c r="J194" s="228">
        <f>IF(J$50=0,0,J$50/NMM!J$10*1000)</f>
        <v>0.48300006653273087</v>
      </c>
      <c r="K194" s="228">
        <f>IF(K$50=0,0,K$50/NMM!K$10*1000)</f>
        <v>0.48909352966420444</v>
      </c>
      <c r="L194" s="228">
        <f>IF(L$50=0,0,L$50/NMM!L$10*1000)</f>
        <v>0.47479406873137758</v>
      </c>
      <c r="M194" s="228">
        <f>IF(M$50=0,0,M$50/NMM!M$10*1000)</f>
        <v>0.40200186483762379</v>
      </c>
      <c r="N194" s="228">
        <f>IF(N$50=0,0,N$50/NMM!N$10*1000)</f>
        <v>0.39816479267000843</v>
      </c>
      <c r="O194" s="228">
        <f>IF(O$50=0,0,O$50/NMM!O$10*1000)</f>
        <v>0.4057709760026143</v>
      </c>
      <c r="P194" s="228">
        <f>IF(P$50=0,0,P$50/NMM!P$10*1000)</f>
        <v>0.39192553581802858</v>
      </c>
      <c r="Q194" s="228">
        <f>IF(Q$50=0,0,Q$50/NMM!Q$10*1000)</f>
        <v>0.38323010878583136</v>
      </c>
    </row>
    <row r="195" spans="1:17" x14ac:dyDescent="0.25">
      <c r="A195" s="76" t="s">
        <v>80</v>
      </c>
      <c r="B195" s="228">
        <f>IF(B$51=0,0,B$51/NMM!B$10*1000)</f>
        <v>0.28662524664332129</v>
      </c>
      <c r="C195" s="228">
        <f>IF(C$51=0,0,C$51/NMM!C$10*1000)</f>
        <v>0.28619373402857612</v>
      </c>
      <c r="D195" s="228">
        <f>IF(D$51=0,0,D$51/NMM!D$10*1000)</f>
        <v>0.28382433263326412</v>
      </c>
      <c r="E195" s="228">
        <f>IF(E$51=0,0,E$51/NMM!E$10*1000)</f>
        <v>0.27068428577698755</v>
      </c>
      <c r="F195" s="228">
        <f>IF(F$51=0,0,F$51/NMM!F$10*1000)</f>
        <v>0.26749778530716001</v>
      </c>
      <c r="G195" s="228">
        <f>IF(G$51=0,0,G$51/NMM!G$10*1000)</f>
        <v>0.26429877727077977</v>
      </c>
      <c r="H195" s="228">
        <f>IF(H$51=0,0,H$51/NMM!H$10*1000)</f>
        <v>0.25745793728408395</v>
      </c>
      <c r="I195" s="228">
        <f>IF(I$51=0,0,I$51/NMM!I$10*1000)</f>
        <v>0.25298205986845163</v>
      </c>
      <c r="J195" s="228">
        <f>IF(J$51=0,0,J$51/NMM!J$10*1000)</f>
        <v>0.24821419784325524</v>
      </c>
      <c r="K195" s="228">
        <f>IF(K$51=0,0,K$51/NMM!K$10*1000)</f>
        <v>0.25134563439589119</v>
      </c>
      <c r="L195" s="228">
        <f>IF(L$51=0,0,L$51/NMM!L$10*1000)</f>
        <v>0.24399712769585724</v>
      </c>
      <c r="M195" s="228">
        <f>IF(M$51=0,0,M$51/NMM!M$10*1000)</f>
        <v>0.20658914423855812</v>
      </c>
      <c r="N195" s="228">
        <f>IF(N$51=0,0,N$51/NMM!N$10*1000)</f>
        <v>0.20461726916825357</v>
      </c>
      <c r="O195" s="228">
        <f>IF(O$51=0,0,O$51/NMM!O$10*1000)</f>
        <v>0.20852609408437511</v>
      </c>
      <c r="P195" s="228">
        <f>IF(P$51=0,0,P$51/NMM!P$10*1000)</f>
        <v>0.20141090908269596</v>
      </c>
      <c r="Q195" s="228">
        <f>IF(Q$51=0,0,Q$51/NMM!Q$10*1000)</f>
        <v>0.19694232078374355</v>
      </c>
    </row>
    <row r="196" spans="1:17" x14ac:dyDescent="0.25">
      <c r="A196" s="129" t="s">
        <v>79</v>
      </c>
      <c r="B196" s="227">
        <f>IF(B$52=0,0,B$52/NMM!B$10*1000)</f>
        <v>0.2974547310588283</v>
      </c>
      <c r="C196" s="227">
        <f>IF(C$52=0,0,C$52/NMM!C$10*1000)</f>
        <v>0.29700691471930241</v>
      </c>
      <c r="D196" s="227">
        <f>IF(D$52=0,0,D$52/NMM!D$10*1000)</f>
        <v>0.29454799086989714</v>
      </c>
      <c r="E196" s="227">
        <f>IF(E$52=0,0,E$52/NMM!E$10*1000)</f>
        <v>0.2809114771660014</v>
      </c>
      <c r="F196" s="227">
        <f>IF(F$52=0,0,F$52/NMM!F$10*1000)</f>
        <v>0.27760458200805016</v>
      </c>
      <c r="G196" s="227">
        <f>IF(G$52=0,0,G$52/NMM!G$10*1000)</f>
        <v>0.27428470671353128</v>
      </c>
      <c r="H196" s="227">
        <f>IF(H$52=0,0,H$52/NMM!H$10*1000)</f>
        <v>0.26718540111401007</v>
      </c>
      <c r="I196" s="227">
        <f>IF(I$52=0,0,I$52/NMM!I$10*1000)</f>
        <v>0.26254041282874591</v>
      </c>
      <c r="J196" s="227">
        <f>IF(J$52=0,0,J$52/NMM!J$10*1000)</f>
        <v>0.25759240795813787</v>
      </c>
      <c r="K196" s="227">
        <f>IF(K$52=0,0,K$52/NMM!K$10*1000)</f>
        <v>0.26084215873376027</v>
      </c>
      <c r="L196" s="227">
        <f>IF(L$52=0,0,L$52/NMM!L$10*1000)</f>
        <v>0.25321600538634537</v>
      </c>
      <c r="M196" s="227">
        <f>IF(M$52=0,0,M$52/NMM!M$10*1000)</f>
        <v>0.21439464617582626</v>
      </c>
      <c r="N196" s="227">
        <f>IF(N$52=0,0,N$52/NMM!N$10*1000)</f>
        <v>0.21234826828138714</v>
      </c>
      <c r="O196" s="227">
        <f>IF(O$52=0,0,O$52/NMM!O$10*1000)</f>
        <v>0.21640477927543736</v>
      </c>
      <c r="P196" s="227">
        <f>IF(P$52=0,0,P$52/NMM!P$10*1000)</f>
        <v>0.2090207631571992</v>
      </c>
      <c r="Q196" s="227">
        <f>IF(Q$52=0,0,Q$52/NMM!Q$10*1000)</f>
        <v>0.20438333939134512</v>
      </c>
    </row>
    <row r="197" spans="1:17" x14ac:dyDescent="0.25">
      <c r="A197" s="127" t="s">
        <v>210</v>
      </c>
      <c r="B197" s="226">
        <f>IF(B$57=0,0,B$57/NMM!B$10*1000)</f>
        <v>2.6543351853229717</v>
      </c>
      <c r="C197" s="226">
        <f>IF(C$57=0,0,C$57/NMM!C$10*1000)</f>
        <v>2.6135045755229185</v>
      </c>
      <c r="D197" s="226">
        <f>IF(D$57=0,0,D$57/NMM!D$10*1000)</f>
        <v>2.7394533582504144</v>
      </c>
      <c r="E197" s="226">
        <f>IF(E$57=0,0,E$57/NMM!E$10*1000)</f>
        <v>2.5318397673116877</v>
      </c>
      <c r="F197" s="226">
        <f>IF(F$57=0,0,F$57/NMM!F$10*1000)</f>
        <v>2.4380192473702094</v>
      </c>
      <c r="G197" s="226">
        <f>IF(G$57=0,0,G$57/NMM!G$10*1000)</f>
        <v>2.4162840524725206</v>
      </c>
      <c r="H197" s="226">
        <f>IF(H$57=0,0,H$57/NMM!H$10*1000)</f>
        <v>2.3668811591206391</v>
      </c>
      <c r="I197" s="226">
        <f>IF(I$57=0,0,I$57/NMM!I$10*1000)</f>
        <v>2.3240715457748604</v>
      </c>
      <c r="J197" s="226">
        <f>IF(J$57=0,0,J$57/NMM!J$10*1000)</f>
        <v>2.3470091098840258</v>
      </c>
      <c r="K197" s="226">
        <f>IF(K$57=0,0,K$57/NMM!K$10*1000)</f>
        <v>2.4253452778475624</v>
      </c>
      <c r="L197" s="226">
        <f>IF(L$57=0,0,L$57/NMM!L$10*1000)</f>
        <v>2.2801930100944707</v>
      </c>
      <c r="M197" s="226">
        <f>IF(M$57=0,0,M$57/NMM!M$10*1000)</f>
        <v>1.9162140705891038</v>
      </c>
      <c r="N197" s="226">
        <f>IF(N$57=0,0,N$57/NMM!N$10*1000)</f>
        <v>1.918358690023189</v>
      </c>
      <c r="O197" s="226">
        <f>IF(O$57=0,0,O$57/NMM!O$10*1000)</f>
        <v>2.067406687029504</v>
      </c>
      <c r="P197" s="226">
        <f>IF(P$57=0,0,P$57/NMM!P$10*1000)</f>
        <v>1.9131650467818613</v>
      </c>
      <c r="Q197" s="226">
        <f>IF(Q$57=0,0,Q$57/NMM!Q$10*1000)</f>
        <v>1.7528691460857837</v>
      </c>
    </row>
    <row r="198" spans="1:17" x14ac:dyDescent="0.25">
      <c r="A198" s="127" t="s">
        <v>209</v>
      </c>
      <c r="B198" s="226">
        <f>IF(B$58=0,0,B$58/NMM!B$10*1000)</f>
        <v>11.208820349778893</v>
      </c>
      <c r="C198" s="226">
        <f>IF(C$58=0,0,C$58/NMM!C$10*1000)</f>
        <v>11.264475888376527</v>
      </c>
      <c r="D198" s="226">
        <f>IF(D$58=0,0,D$58/NMM!D$10*1000)</f>
        <v>10.880607567906152</v>
      </c>
      <c r="E198" s="226">
        <f>IF(E$58=0,0,E$58/NMM!E$10*1000)</f>
        <v>10.535950588121242</v>
      </c>
      <c r="F198" s="226">
        <f>IF(F$58=0,0,F$58/NMM!F$10*1000)</f>
        <v>10.537973521409704</v>
      </c>
      <c r="G198" s="226">
        <f>IF(G$58=0,0,G$58/NMM!G$10*1000)</f>
        <v>10.397337039515795</v>
      </c>
      <c r="H198" s="226">
        <f>IF(H$58=0,0,H$58/NMM!H$10*1000)</f>
        <v>10.102353632646755</v>
      </c>
      <c r="I198" s="226">
        <f>IF(I$58=0,0,I$58/NMM!I$10*1000)</f>
        <v>9.9299972765767617</v>
      </c>
      <c r="J198" s="226">
        <f>IF(J$58=0,0,J$58/NMM!J$10*1000)</f>
        <v>9.6114363155777394</v>
      </c>
      <c r="K198" s="226">
        <f>IF(K$58=0,0,K$58/NMM!K$10*1000)</f>
        <v>9.6367459745789219</v>
      </c>
      <c r="L198" s="226">
        <f>IF(L$58=0,0,L$58/NMM!L$10*1000)</f>
        <v>9.5011911186971503</v>
      </c>
      <c r="M198" s="226">
        <f>IF(M$58=0,0,M$58/NMM!M$10*1000)</f>
        <v>8.0728784239168476</v>
      </c>
      <c r="N198" s="226">
        <f>IF(N$58=0,0,N$58/NMM!N$10*1000)</f>
        <v>7.9555858044537633</v>
      </c>
      <c r="O198" s="226">
        <f>IF(O$58=0,0,O$58/NMM!O$10*1000)</f>
        <v>7.8862341592377678</v>
      </c>
      <c r="P198" s="226">
        <f>IF(P$58=0,0,P$58/NMM!P$10*1000)</f>
        <v>7.7819560067173157</v>
      </c>
      <c r="Q198" s="226">
        <f>IF(Q$58=0,0,Q$58/NMM!Q$10*1000)</f>
        <v>7.9552580103366166</v>
      </c>
    </row>
    <row r="199" spans="1:17" x14ac:dyDescent="0.25">
      <c r="A199" s="127" t="s">
        <v>208</v>
      </c>
      <c r="B199" s="226">
        <f>IF(B$77=0,0,B$77/NMM!B$10*1000)</f>
        <v>43.990097709044271</v>
      </c>
      <c r="C199" s="226">
        <f>IF(C$77=0,0,C$77/NMM!C$10*1000)</f>
        <v>43.889606203578929</v>
      </c>
      <c r="D199" s="226">
        <f>IF(D$77=0,0,D$77/NMM!D$10*1000)</f>
        <v>43.663532941296729</v>
      </c>
      <c r="E199" s="226">
        <f>IF(E$77=0,0,E$77/NMM!E$10*1000)</f>
        <v>41.566917785056113</v>
      </c>
      <c r="F199" s="226">
        <f>IF(F$77=0,0,F$77/NMM!F$10*1000)</f>
        <v>41.018041805811123</v>
      </c>
      <c r="G199" s="226">
        <f>IF(G$77=0,0,G$77/NMM!G$10*1000)</f>
        <v>40.534410078665047</v>
      </c>
      <c r="H199" s="226">
        <f>IF(H$77=0,0,H$77/NMM!H$10*1000)</f>
        <v>39.497479902356019</v>
      </c>
      <c r="I199" s="226">
        <f>IF(I$77=0,0,I$77/NMM!I$10*1000)</f>
        <v>38.809274915892125</v>
      </c>
      <c r="J199" s="226">
        <f>IF(J$77=0,0,J$77/NMM!J$10*1000)</f>
        <v>38.139932780721907</v>
      </c>
      <c r="K199" s="226">
        <f>IF(K$77=0,0,K$77/NMM!K$10*1000)</f>
        <v>38.666428072754385</v>
      </c>
      <c r="L199" s="226">
        <f>IF(L$77=0,0,L$77/NMM!L$10*1000)</f>
        <v>37.466887374985717</v>
      </c>
      <c r="M199" s="226">
        <f>IF(M$77=0,0,M$77/NMM!M$10*1000)</f>
        <v>31.70932760751921</v>
      </c>
      <c r="N199" s="226">
        <f>IF(N$77=0,0,N$77/NMM!N$10*1000)</f>
        <v>31.425673921373512</v>
      </c>
      <c r="O199" s="226">
        <f>IF(O$77=0,0,O$77/NMM!O$10*1000)</f>
        <v>32.130561264206207</v>
      </c>
      <c r="P199" s="226">
        <f>IF(P$77=0,0,P$77/NMM!P$10*1000)</f>
        <v>30.956364655639533</v>
      </c>
      <c r="Q199" s="226">
        <f>IF(Q$77=0,0,Q$77/NMM!Q$10*1000)</f>
        <v>30.159926011555456</v>
      </c>
    </row>
    <row r="200" spans="1:17" x14ac:dyDescent="0.25">
      <c r="A200" s="72" t="s">
        <v>207</v>
      </c>
      <c r="B200" s="258">
        <f>IF(B$87=0,0,B$87/NMM!B$10*1000)</f>
        <v>7.8171302329660115</v>
      </c>
      <c r="C200" s="258">
        <f>IF(C$87=0,0,C$87/NMM!C$10*1000)</f>
        <v>7.8039304354487147</v>
      </c>
      <c r="D200" s="258">
        <f>IF(D$87=0,0,D$87/NMM!D$10*1000)</f>
        <v>7.7450558500512718</v>
      </c>
      <c r="E200" s="258">
        <f>IF(E$87=0,0,E$87/NMM!E$10*1000)</f>
        <v>7.3833487347432678</v>
      </c>
      <c r="F200" s="258">
        <f>IF(F$87=0,0,F$87/NMM!F$10*1000)</f>
        <v>7.2939445763158544</v>
      </c>
      <c r="G200" s="258">
        <f>IF(G$87=0,0,G$87/NMM!G$10*1000)</f>
        <v>7.207004574340357</v>
      </c>
      <c r="H200" s="258">
        <f>IF(H$87=0,0,H$87/NMM!H$10*1000)</f>
        <v>7.0209762670700311</v>
      </c>
      <c r="I200" s="258">
        <f>IF(I$87=0,0,I$87/NMM!I$10*1000)</f>
        <v>6.8988528196360654</v>
      </c>
      <c r="J200" s="258">
        <f>IF(J$87=0,0,J$87/NMM!J$10*1000)</f>
        <v>6.7714256499804959</v>
      </c>
      <c r="K200" s="258">
        <f>IF(K$87=0,0,K$87/NMM!K$10*1000)</f>
        <v>6.8587462397969157</v>
      </c>
      <c r="L200" s="258">
        <f>IF(L$87=0,0,L$87/NMM!L$10*1000)</f>
        <v>6.6553347931253155</v>
      </c>
      <c r="M200" s="258">
        <f>IF(M$87=0,0,M$87/NMM!M$10*1000)</f>
        <v>5.6344247301579768</v>
      </c>
      <c r="N200" s="258">
        <f>IF(N$87=0,0,N$87/NMM!N$10*1000)</f>
        <v>5.5814386078532623</v>
      </c>
      <c r="O200" s="258">
        <f>IF(O$87=0,0,O$87/NMM!O$10*1000)</f>
        <v>5.6924286081254074</v>
      </c>
      <c r="P200" s="258">
        <f>IF(P$87=0,0,P$87/NMM!P$10*1000)</f>
        <v>5.494943437746131</v>
      </c>
      <c r="Q200" s="258">
        <f>IF(Q$87=0,0,Q$87/NMM!Q$10*1000)</f>
        <v>5.254551627667194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318.85724978542783</v>
      </c>
      <c r="C202" s="230">
        <f t="shared" si="45"/>
        <v>308.07868593502525</v>
      </c>
      <c r="D202" s="230">
        <f t="shared" si="45"/>
        <v>302.92393694300125</v>
      </c>
      <c r="E202" s="230">
        <f t="shared" si="45"/>
        <v>300.25082938620295</v>
      </c>
      <c r="F202" s="230">
        <f t="shared" si="45"/>
        <v>292.70058922511328</v>
      </c>
      <c r="G202" s="230">
        <f t="shared" si="45"/>
        <v>284.24337392560915</v>
      </c>
      <c r="H202" s="230">
        <f t="shared" si="45"/>
        <v>283.43298063240121</v>
      </c>
      <c r="I202" s="230">
        <f t="shared" si="45"/>
        <v>285.14152593422239</v>
      </c>
      <c r="J202" s="230">
        <f t="shared" si="45"/>
        <v>279.24470005967021</v>
      </c>
      <c r="K202" s="230">
        <f t="shared" si="45"/>
        <v>292.99943624261277</v>
      </c>
      <c r="L202" s="230">
        <f t="shared" si="45"/>
        <v>296.96407885624717</v>
      </c>
      <c r="M202" s="230">
        <f t="shared" si="45"/>
        <v>244.8671204491379</v>
      </c>
      <c r="N202" s="230">
        <f t="shared" si="45"/>
        <v>236.80519430519428</v>
      </c>
      <c r="O202" s="230">
        <f t="shared" si="45"/>
        <v>230.97746878403353</v>
      </c>
      <c r="P202" s="230">
        <f t="shared" si="45"/>
        <v>228.03348073237061</v>
      </c>
      <c r="Q202" s="230">
        <f t="shared" si="45"/>
        <v>220.40674936559958</v>
      </c>
    </row>
    <row r="203" spans="1:17" x14ac:dyDescent="0.25">
      <c r="A203" s="132" t="s">
        <v>83</v>
      </c>
      <c r="B203" s="229">
        <f>IF(B$98=0,0,B$98/NMM!B$11*1000)</f>
        <v>2.3289373482915749</v>
      </c>
      <c r="C203" s="229">
        <f>IF(C$98=0,0,C$98/NMM!C$11*1000)</f>
        <v>2.2502105828533083</v>
      </c>
      <c r="D203" s="229">
        <f>IF(D$98=0,0,D$98/NMM!D$11*1000)</f>
        <v>2.2125602316172253</v>
      </c>
      <c r="E203" s="229">
        <f>IF(E$98=0,0,E$98/NMM!E$11*1000)</f>
        <v>2.1930358205234906</v>
      </c>
      <c r="F203" s="229">
        <f>IF(F$98=0,0,F$98/NMM!F$11*1000)</f>
        <v>2.1378887717687092</v>
      </c>
      <c r="G203" s="229">
        <f>IF(G$98=0,0,G$98/NMM!G$11*1000)</f>
        <v>2.0761171652369068</v>
      </c>
      <c r="H203" s="229">
        <f>IF(H$98=0,0,H$98/NMM!H$11*1000)</f>
        <v>2.0701980424676201</v>
      </c>
      <c r="I203" s="229">
        <f>IF(I$98=0,0,I$98/NMM!I$11*1000)</f>
        <v>2.0826772787632892</v>
      </c>
      <c r="J203" s="229">
        <f>IF(J$98=0,0,J$98/NMM!J$11*1000)</f>
        <v>2.0396067886776517</v>
      </c>
      <c r="K203" s="229">
        <f>IF(K$98=0,0,K$98/NMM!K$11*1000)</f>
        <v>2.1400715541296202</v>
      </c>
      <c r="L203" s="229">
        <f>IF(L$98=0,0,L$98/NMM!L$11*1000)</f>
        <v>2.1690293534637575</v>
      </c>
      <c r="M203" s="229">
        <f>IF(M$98=0,0,M$98/NMM!M$11*1000)</f>
        <v>1.7885125163889917</v>
      </c>
      <c r="N203" s="229">
        <f>IF(N$98=0,0,N$98/NMM!N$11*1000)</f>
        <v>1.7296281068030919</v>
      </c>
      <c r="O203" s="229">
        <f>IF(O$98=0,0,O$98/NMM!O$11*1000)</f>
        <v>1.687062326564579</v>
      </c>
      <c r="P203" s="229">
        <f>IF(P$98=0,0,P$98/NMM!P$11*1000)</f>
        <v>1.6655594009417309</v>
      </c>
      <c r="Q203" s="229">
        <f>IF(Q$98=0,0,Q$98/NMM!Q$11*1000)</f>
        <v>1.6098536594620791</v>
      </c>
    </row>
    <row r="204" spans="1:17" x14ac:dyDescent="0.25">
      <c r="A204" s="76" t="s">
        <v>82</v>
      </c>
      <c r="B204" s="228">
        <f>IF(B$99=0,0,B$99/NMM!B$11*1000)</f>
        <v>2.393363942638651</v>
      </c>
      <c r="C204" s="228">
        <f>IF(C$99=0,0,C$99/NMM!C$11*1000)</f>
        <v>2.3124593181073227</v>
      </c>
      <c r="D204" s="228">
        <f>IF(D$99=0,0,D$99/NMM!D$11*1000)</f>
        <v>2.2737674257976281</v>
      </c>
      <c r="E204" s="228">
        <f>IF(E$99=0,0,E$99/NMM!E$11*1000)</f>
        <v>2.2537029008556946</v>
      </c>
      <c r="F204" s="228">
        <f>IF(F$99=0,0,F$99/NMM!F$11*1000)</f>
        <v>2.1970302908649404</v>
      </c>
      <c r="G204" s="228">
        <f>IF(G$99=0,0,G$99/NMM!G$11*1000)</f>
        <v>2.1335498645406643</v>
      </c>
      <c r="H204" s="228">
        <f>IF(H$99=0,0,H$99/NMM!H$11*1000)</f>
        <v>2.127466998027121</v>
      </c>
      <c r="I204" s="228">
        <f>IF(I$99=0,0,I$99/NMM!I$11*1000)</f>
        <v>2.1402914538690232</v>
      </c>
      <c r="J204" s="228">
        <f>IF(J$99=0,0,J$99/NMM!J$11*1000)</f>
        <v>2.0960294826148984</v>
      </c>
      <c r="K204" s="228">
        <f>IF(K$99=0,0,K$99/NMM!K$11*1000)</f>
        <v>2.1992734566594447</v>
      </c>
      <c r="L204" s="228">
        <f>IF(L$99=0,0,L$99/NMM!L$11*1000)</f>
        <v>2.22903233052324</v>
      </c>
      <c r="M204" s="228">
        <f>IF(M$99=0,0,M$99/NMM!M$11*1000)</f>
        <v>1.8379890600420827</v>
      </c>
      <c r="N204" s="228">
        <f>IF(N$99=0,0,N$99/NMM!N$11*1000)</f>
        <v>1.7774757006810675</v>
      </c>
      <c r="O204" s="228">
        <f>IF(O$99=0,0,O$99/NMM!O$11*1000)</f>
        <v>1.7337324013227269</v>
      </c>
      <c r="P204" s="228">
        <f>IF(P$99=0,0,P$99/NMM!P$11*1000)</f>
        <v>1.7116346291844093</v>
      </c>
      <c r="Q204" s="228">
        <f>IF(Q$99=0,0,Q$99/NMM!Q$11*1000)</f>
        <v>1.6543878710639512</v>
      </c>
    </row>
    <row r="205" spans="1:17" x14ac:dyDescent="0.25">
      <c r="A205" s="76" t="s">
        <v>81</v>
      </c>
      <c r="B205" s="228">
        <f>IF(B$100=0,0,B$100/NMM!B$11*1000)</f>
        <v>4.6843166812846597</v>
      </c>
      <c r="C205" s="228">
        <f>IF(C$100=0,0,C$100/NMM!C$11*1000)</f>
        <v>4.5259693127405551</v>
      </c>
      <c r="D205" s="228">
        <f>IF(D$100=0,0,D$100/NMM!D$11*1000)</f>
        <v>4.45024114062773</v>
      </c>
      <c r="E205" s="228">
        <f>IF(E$100=0,0,E$100/NMM!E$11*1000)</f>
        <v>4.4109706447315089</v>
      </c>
      <c r="F205" s="228">
        <f>IF(F$100=0,0,F$100/NMM!F$11*1000)</f>
        <v>4.3000504258621008</v>
      </c>
      <c r="G205" s="228">
        <f>IF(G$100=0,0,G$100/NMM!G$11*1000)</f>
        <v>4.17580587839974</v>
      </c>
      <c r="H205" s="228">
        <f>IF(H$100=0,0,H$100/NMM!H$11*1000)</f>
        <v>4.1639004290981179</v>
      </c>
      <c r="I205" s="228">
        <f>IF(I$100=0,0,I$100/NMM!I$11*1000)</f>
        <v>4.1890005868126972</v>
      </c>
      <c r="J205" s="228">
        <f>IF(J$100=0,0,J$100/NMM!J$11*1000)</f>
        <v>4.1023705985361758</v>
      </c>
      <c r="K205" s="228">
        <f>IF(K$100=0,0,K$100/NMM!K$11*1000)</f>
        <v>4.3044407731732157</v>
      </c>
      <c r="L205" s="228">
        <f>IF(L$100=0,0,L$100/NMM!L$11*1000)</f>
        <v>4.3626851491216287</v>
      </c>
      <c r="M205" s="228">
        <f>IF(M$100=0,0,M$100/NMM!M$11*1000)</f>
        <v>3.5973312126035197</v>
      </c>
      <c r="N205" s="228">
        <f>IF(N$100=0,0,N$100/NMM!N$11*1000)</f>
        <v>3.4788938393125766</v>
      </c>
      <c r="O205" s="228">
        <f>IF(O$100=0,0,O$100/NMM!O$11*1000)</f>
        <v>3.3932790010390486</v>
      </c>
      <c r="P205" s="228">
        <f>IF(P$100=0,0,P$100/NMM!P$11*1000)</f>
        <v>3.3500290126847374</v>
      </c>
      <c r="Q205" s="228">
        <f>IF(Q$100=0,0,Q$100/NMM!Q$11*1000)</f>
        <v>3.237985065153095</v>
      </c>
    </row>
    <row r="206" spans="1:17" x14ac:dyDescent="0.25">
      <c r="A206" s="76" t="s">
        <v>80</v>
      </c>
      <c r="B206" s="228">
        <f>IF(B$101=0,0,B$101/NMM!B$11*1000)</f>
        <v>1.8583143653190122</v>
      </c>
      <c r="C206" s="228">
        <f>IF(C$101=0,0,C$101/NMM!C$11*1000)</f>
        <v>1.7954964113468497</v>
      </c>
      <c r="D206" s="228">
        <f>IF(D$101=0,0,D$101/NMM!D$11*1000)</f>
        <v>1.765454302823559</v>
      </c>
      <c r="E206" s="228">
        <f>IF(E$101=0,0,E$101/NMM!E$11*1000)</f>
        <v>1.7498753119861732</v>
      </c>
      <c r="F206" s="228">
        <f>IF(F$101=0,0,F$101/NMM!F$11*1000)</f>
        <v>1.7058721733954616</v>
      </c>
      <c r="G206" s="228">
        <f>IF(G$101=0,0,G$101/NMM!G$11*1000)</f>
        <v>1.6565831429837639</v>
      </c>
      <c r="H206" s="228">
        <f>IF(H$101=0,0,H$101/NMM!H$11*1000)</f>
        <v>1.6518601344922212</v>
      </c>
      <c r="I206" s="228">
        <f>IF(I$101=0,0,I$101/NMM!I$11*1000)</f>
        <v>1.6618176132081957</v>
      </c>
      <c r="J206" s="228">
        <f>IF(J$101=0,0,J$101/NMM!J$11*1000)</f>
        <v>1.627450647301542</v>
      </c>
      <c r="K206" s="228">
        <f>IF(K$101=0,0,K$101/NMM!K$11*1000)</f>
        <v>1.7076138672287549</v>
      </c>
      <c r="L206" s="228">
        <f>IF(L$101=0,0,L$101/NMM!L$11*1000)</f>
        <v>1.7307199823546633</v>
      </c>
      <c r="M206" s="228">
        <f>IF(M$101=0,0,M$101/NMM!M$11*1000)</f>
        <v>1.4270965701145231</v>
      </c>
      <c r="N206" s="228">
        <f>IF(N$101=0,0,N$101/NMM!N$11*1000)</f>
        <v>1.3801113026460456</v>
      </c>
      <c r="O206" s="228">
        <f>IF(O$101=0,0,O$101/NMM!O$11*1000)</f>
        <v>1.3461470567008871</v>
      </c>
      <c r="P206" s="228">
        <f>IF(P$101=0,0,P$101/NMM!P$11*1000)</f>
        <v>1.3289893621795479</v>
      </c>
      <c r="Q206" s="228">
        <f>IF(Q$101=0,0,Q$101/NMM!Q$11*1000)</f>
        <v>1.2845404294084186</v>
      </c>
    </row>
    <row r="207" spans="1:17" x14ac:dyDescent="0.25">
      <c r="A207" s="129" t="s">
        <v>79</v>
      </c>
      <c r="B207" s="227">
        <f>IF(B$102=0,0,B$102/NMM!B$11*1000)</f>
        <v>2.1022988577452657</v>
      </c>
      <c r="C207" s="227">
        <f>IF(C$102=0,0,C$102/NMM!C$11*1000)</f>
        <v>2.0312333182724003</v>
      </c>
      <c r="D207" s="227">
        <f>IF(D$102=0,0,D$102/NMM!D$11*1000)</f>
        <v>1.9972468778662678</v>
      </c>
      <c r="E207" s="227">
        <f>IF(E$102=0,0,E$102/NMM!E$11*1000)</f>
        <v>1.9796224676730889</v>
      </c>
      <c r="F207" s="227">
        <f>IF(F$102=0,0,F$102/NMM!F$11*1000)</f>
        <v>1.9298420054849386</v>
      </c>
      <c r="G207" s="227">
        <f>IF(G$102=0,0,G$102/NMM!G$11*1000)</f>
        <v>1.8740816485358085</v>
      </c>
      <c r="H207" s="227">
        <f>IF(H$102=0,0,H$102/NMM!H$11*1000)</f>
        <v>1.8687385399949736</v>
      </c>
      <c r="I207" s="227">
        <f>IF(I$102=0,0,I$102/NMM!I$11*1000)</f>
        <v>1.8800033703817436</v>
      </c>
      <c r="J207" s="227">
        <f>IF(J$102=0,0,J$102/NMM!J$11*1000)</f>
        <v>1.8411242471730473</v>
      </c>
      <c r="K207" s="227">
        <f>IF(K$102=0,0,K$102/NMM!K$11*1000)</f>
        <v>1.9318123722994065</v>
      </c>
      <c r="L207" s="227">
        <f>IF(L$102=0,0,L$102/NMM!L$11*1000)</f>
        <v>1.9579521688498085</v>
      </c>
      <c r="M207" s="227">
        <f>IF(M$102=0,0,M$102/NMM!M$11*1000)</f>
        <v>1.6144649932407502</v>
      </c>
      <c r="N207" s="227">
        <f>IF(N$102=0,0,N$102/NMM!N$11*1000)</f>
        <v>1.5613108682050336</v>
      </c>
      <c r="O207" s="227">
        <f>IF(O$102=0,0,O$102/NMM!O$11*1000)</f>
        <v>1.5228873394484073</v>
      </c>
      <c r="P207" s="227">
        <f>IF(P$102=0,0,P$102/NMM!P$11*1000)</f>
        <v>1.5034769521280891</v>
      </c>
      <c r="Q207" s="227">
        <f>IF(Q$102=0,0,Q$102/NMM!Q$11*1000)</f>
        <v>1.4531921659064102</v>
      </c>
    </row>
    <row r="208" spans="1:17" x14ac:dyDescent="0.25">
      <c r="A208" s="127" t="s">
        <v>206</v>
      </c>
      <c r="B208" s="226">
        <f>IF(B$107=0,0,B$107/NMM!B$11*1000)</f>
        <v>250.84621041368825</v>
      </c>
      <c r="C208" s="226">
        <f>IF(C$107=0,0,C$107/NMM!C$11*1000)</f>
        <v>243.36988553362474</v>
      </c>
      <c r="D208" s="226">
        <f>IF(D$107=0,0,D$107/NMM!D$11*1000)</f>
        <v>235.31249877908976</v>
      </c>
      <c r="E208" s="226">
        <f>IF(E$107=0,0,E$107/NMM!E$11*1000)</f>
        <v>235.5032584755659</v>
      </c>
      <c r="F208" s="226">
        <f>IF(F$107=0,0,F$107/NMM!F$11*1000)</f>
        <v>231.35344286857659</v>
      </c>
      <c r="G208" s="226">
        <f>IF(G$107=0,0,G$107/NMM!G$11*1000)</f>
        <v>224.46684682522491</v>
      </c>
      <c r="H208" s="226">
        <f>IF(H$107=0,0,H$107/NMM!H$11*1000)</f>
        <v>223.46094717604663</v>
      </c>
      <c r="I208" s="226">
        <f>IF(I$107=0,0,I$107/NMM!I$11*1000)</f>
        <v>224.85536426975693</v>
      </c>
      <c r="J208" s="226">
        <f>IF(J$107=0,0,J$107/NMM!J$11*1000)</f>
        <v>218.30563832689288</v>
      </c>
      <c r="K208" s="226">
        <f>IF(K$107=0,0,K$107/NMM!K$11*1000)</f>
        <v>227.62156717200401</v>
      </c>
      <c r="L208" s="226">
        <f>IF(L$107=0,0,L$107/NMM!L$11*1000)</f>
        <v>232.98775811681193</v>
      </c>
      <c r="M208" s="226">
        <f>IF(M$107=0,0,M$107/NMM!M$11*1000)</f>
        <v>192.54597979188279</v>
      </c>
      <c r="N208" s="226">
        <f>IF(N$107=0,0,N$107/NMM!N$11*1000)</f>
        <v>185.6083101834069</v>
      </c>
      <c r="O208" s="226">
        <f>IF(O$107=0,0,O$107/NMM!O$11*1000)</f>
        <v>177.89048131750098</v>
      </c>
      <c r="P208" s="226">
        <f>IF(P$107=0,0,P$107/NMM!P$11*1000)</f>
        <v>178.02070302232968</v>
      </c>
      <c r="Q208" s="226">
        <f>IF(Q$107=0,0,Q$107/NMM!Q$11*1000)</f>
        <v>172.20303354559346</v>
      </c>
    </row>
    <row r="209" spans="1:17" x14ac:dyDescent="0.25">
      <c r="A209" s="127" t="s">
        <v>205</v>
      </c>
      <c r="B209" s="226">
        <f>IF(B$115=0,0,B$115/NMM!B$11*1000)</f>
        <v>16.931109847152349</v>
      </c>
      <c r="C209" s="226">
        <f>IF(C$115=0,0,C$115/NMM!C$11*1000)</f>
        <v>15.84195759652636</v>
      </c>
      <c r="D209" s="226">
        <f>IF(D$115=0,0,D$115/NMM!D$11*1000)</f>
        <v>17.629990205247985</v>
      </c>
      <c r="E209" s="226">
        <f>IF(E$115=0,0,E$115/NMM!E$11*1000)</f>
        <v>16.306419269120255</v>
      </c>
      <c r="F209" s="226">
        <f>IF(F$115=0,0,F$115/NMM!F$11*1000)</f>
        <v>14.983371816425308</v>
      </c>
      <c r="G209" s="226">
        <f>IF(G$115=0,0,G$115/NMM!G$11*1000)</f>
        <v>14.654472626464374</v>
      </c>
      <c r="H209" s="226">
        <f>IF(H$115=0,0,H$115/NMM!H$11*1000)</f>
        <v>14.801206719681316</v>
      </c>
      <c r="I209" s="226">
        <f>IF(I$115=0,0,I$115/NMM!I$11*1000)</f>
        <v>14.866017686946833</v>
      </c>
      <c r="J209" s="226">
        <f>IF(J$115=0,0,J$115/NMM!J$11*1000)</f>
        <v>15.537206484813535</v>
      </c>
      <c r="K209" s="226">
        <f>IF(K$115=0,0,K$115/NMM!K$11*1000)</f>
        <v>17.042880689707975</v>
      </c>
      <c r="L209" s="226">
        <f>IF(L$115=0,0,L$115/NMM!L$11*1000)</f>
        <v>16.095731185711159</v>
      </c>
      <c r="M209" s="226">
        <f>IF(M$115=0,0,M$115/NMM!M$11*1000)</f>
        <v>13.049633731491296</v>
      </c>
      <c r="N209" s="226">
        <f>IF(N$115=0,0,N$115/NMM!N$11*1000)</f>
        <v>12.92823832488342</v>
      </c>
      <c r="O209" s="226">
        <f>IF(O$115=0,0,O$115/NMM!O$11*1000)</f>
        <v>14.23286447017809</v>
      </c>
      <c r="P209" s="226">
        <f>IF(P$115=0,0,P$115/NMM!P$11*1000)</f>
        <v>12.816314292774512</v>
      </c>
      <c r="Q209" s="226">
        <f>IF(Q$115=0,0,Q$115/NMM!Q$11*1000)</f>
        <v>12.317421032553018</v>
      </c>
    </row>
    <row r="210" spans="1:17" x14ac:dyDescent="0.25">
      <c r="A210" s="127" t="s">
        <v>204</v>
      </c>
      <c r="B210" s="226">
        <f>IF(B$116=0,0,B$116/NMM!B$11*1000)</f>
        <v>22.604938773387527</v>
      </c>
      <c r="C210" s="226">
        <f>IF(C$116=0,0,C$116/NMM!C$11*1000)</f>
        <v>21.815573236960947</v>
      </c>
      <c r="D210" s="226">
        <f>IF(D$116=0,0,D$116/NMM!D$11*1000)</f>
        <v>21.550802104479057</v>
      </c>
      <c r="E210" s="226">
        <f>IF(E$116=0,0,E$116/NMM!E$11*1000)</f>
        <v>21.303601147916407</v>
      </c>
      <c r="F210" s="226">
        <f>IF(F$116=0,0,F$116/NMM!F$11*1000)</f>
        <v>20.72331294423266</v>
      </c>
      <c r="G210" s="226">
        <f>IF(G$116=0,0,G$116/NMM!G$11*1000)</f>
        <v>20.129618122916291</v>
      </c>
      <c r="H210" s="226">
        <f>IF(H$116=0,0,H$116/NMM!H$11*1000)</f>
        <v>20.081431981185226</v>
      </c>
      <c r="I210" s="226">
        <f>IF(I$116=0,0,I$116/NMM!I$11*1000)</f>
        <v>20.201291738438794</v>
      </c>
      <c r="J210" s="226">
        <f>IF(J$116=0,0,J$116/NMM!J$11*1000)</f>
        <v>19.8313046202884</v>
      </c>
      <c r="K210" s="226">
        <f>IF(K$116=0,0,K$116/NMM!K$11*1000)</f>
        <v>20.8442828189017</v>
      </c>
      <c r="L210" s="226">
        <f>IF(L$116=0,0,L$116/NMM!L$11*1000)</f>
        <v>21.068825819084093</v>
      </c>
      <c r="M210" s="226">
        <f>IF(M$116=0,0,M$116/NMM!M$11*1000)</f>
        <v>17.361824012966306</v>
      </c>
      <c r="N210" s="226">
        <f>IF(N$116=0,0,N$116/NMM!N$11*1000)</f>
        <v>16.805259473975543</v>
      </c>
      <c r="O210" s="226">
        <f>IF(O$116=0,0,O$116/NMM!O$11*1000)</f>
        <v>16.470920420966038</v>
      </c>
      <c r="P210" s="226">
        <f>IF(P$116=0,0,P$116/NMM!P$11*1000)</f>
        <v>16.200678229672178</v>
      </c>
      <c r="Q210" s="226">
        <f>IF(Q$116=0,0,Q$116/NMM!Q$11*1000)</f>
        <v>15.65540605971956</v>
      </c>
    </row>
    <row r="211" spans="1:17" x14ac:dyDescent="0.25">
      <c r="A211" s="72" t="s">
        <v>203</v>
      </c>
      <c r="B211" s="224">
        <f>IF(B$124=0,0,B$124/NMM!B$11*1000)</f>
        <v>15.107759555920556</v>
      </c>
      <c r="C211" s="224">
        <f>IF(C$124=0,0,C$124/NMM!C$11*1000)</f>
        <v>14.135900624592752</v>
      </c>
      <c r="D211" s="224">
        <f>IF(D$124=0,0,D$124/NMM!D$11*1000)</f>
        <v>15.731375875452047</v>
      </c>
      <c r="E211" s="224">
        <f>IF(E$124=0,0,E$124/NMM!E$11*1000)</f>
        <v>14.550343347830383</v>
      </c>
      <c r="F211" s="224">
        <f>IF(F$124=0,0,F$124/NMM!F$11*1000)</f>
        <v>13.369777928502581</v>
      </c>
      <c r="G211" s="224">
        <f>IF(G$124=0,0,G$124/NMM!G$11*1000)</f>
        <v>13.07629865130667</v>
      </c>
      <c r="H211" s="224">
        <f>IF(H$124=0,0,H$124/NMM!H$11*1000)</f>
        <v>13.20723061140794</v>
      </c>
      <c r="I211" s="224">
        <f>IF(I$124=0,0,I$124/NMM!I$11*1000)</f>
        <v>13.265061936044866</v>
      </c>
      <c r="J211" s="224">
        <f>IF(J$124=0,0,J$124/NMM!J$11*1000)</f>
        <v>13.863968863372076</v>
      </c>
      <c r="K211" s="224">
        <f>IF(K$124=0,0,K$124/NMM!K$11*1000)</f>
        <v>15.207493538508654</v>
      </c>
      <c r="L211" s="224">
        <f>IF(L$124=0,0,L$124/NMM!L$11*1000)</f>
        <v>14.362344750326882</v>
      </c>
      <c r="M211" s="224">
        <f>IF(M$124=0,0,M$124/NMM!M$11*1000)</f>
        <v>11.644288560407619</v>
      </c>
      <c r="N211" s="224">
        <f>IF(N$124=0,0,N$124/NMM!N$11*1000)</f>
        <v>11.535966505280591</v>
      </c>
      <c r="O211" s="224">
        <f>IF(O$124=0,0,O$124/NMM!O$11*1000)</f>
        <v>12.700094450312754</v>
      </c>
      <c r="P211" s="224">
        <f>IF(P$124=0,0,P$124/NMM!P$11*1000)</f>
        <v>11.436095830475718</v>
      </c>
      <c r="Q211" s="224">
        <f>IF(Q$124=0,0,Q$124/NMM!Q$11*1000)</f>
        <v>10.990929536739614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152.1751818516988</v>
      </c>
      <c r="C5" s="96">
        <v>148.89603365586106</v>
      </c>
      <c r="D5" s="96">
        <v>136.31575479306866</v>
      </c>
      <c r="E5" s="96">
        <v>108.43177603629756</v>
      </c>
      <c r="F5" s="96">
        <v>103.97746597210643</v>
      </c>
      <c r="G5" s="96">
        <v>111.09163484374183</v>
      </c>
      <c r="H5" s="96">
        <v>117.50067697821029</v>
      </c>
      <c r="I5" s="96">
        <v>115.59190308888729</v>
      </c>
      <c r="J5" s="96">
        <v>121.06559919099578</v>
      </c>
      <c r="K5" s="96">
        <v>96.986468628465417</v>
      </c>
      <c r="L5" s="96">
        <v>89.055188768030263</v>
      </c>
      <c r="M5" s="96">
        <v>81.543710062754016</v>
      </c>
      <c r="N5" s="96">
        <v>71.556035657074375</v>
      </c>
      <c r="O5" s="96">
        <v>71.782510760951936</v>
      </c>
      <c r="P5" s="96">
        <v>64.212014226871204</v>
      </c>
      <c r="Q5" s="96">
        <v>72.810094168143991</v>
      </c>
    </row>
    <row r="6" spans="1:17" x14ac:dyDescent="0.25">
      <c r="A6" s="132" t="s">
        <v>83</v>
      </c>
      <c r="B6" s="160">
        <v>0.67401568687659874</v>
      </c>
      <c r="C6" s="160">
        <v>0.65934586829675057</v>
      </c>
      <c r="D6" s="160">
        <v>0.59681710476780359</v>
      </c>
      <c r="E6" s="160">
        <v>0.47850922799400131</v>
      </c>
      <c r="F6" s="160">
        <v>0.45936545960920816</v>
      </c>
      <c r="G6" s="160">
        <v>0.48879647984899433</v>
      </c>
      <c r="H6" s="160">
        <v>0.51697085292337375</v>
      </c>
      <c r="I6" s="160">
        <v>0.51468264123623919</v>
      </c>
      <c r="J6" s="160">
        <v>0.53695657884042647</v>
      </c>
      <c r="K6" s="160">
        <v>0.42968123243399553</v>
      </c>
      <c r="L6" s="160">
        <v>0.39640805983245941</v>
      </c>
      <c r="M6" s="160">
        <v>0.36389072776837877</v>
      </c>
      <c r="N6" s="160">
        <v>0.31967999212317455</v>
      </c>
      <c r="O6" s="160">
        <v>0.31691329977663102</v>
      </c>
      <c r="P6" s="160">
        <v>0.28646320957002114</v>
      </c>
      <c r="Q6" s="160">
        <v>0.32342982989312435</v>
      </c>
    </row>
    <row r="7" spans="1:17" x14ac:dyDescent="0.25">
      <c r="A7" s="76" t="s">
        <v>82</v>
      </c>
      <c r="B7" s="159">
        <v>7.010555231053589E-2</v>
      </c>
      <c r="C7" s="159">
        <v>6.8579718781940427E-2</v>
      </c>
      <c r="D7" s="159">
        <v>6.2075992551464301E-2</v>
      </c>
      <c r="E7" s="159">
        <v>4.9770583040375682E-2</v>
      </c>
      <c r="F7" s="159">
        <v>4.777940615524983E-2</v>
      </c>
      <c r="G7" s="159">
        <v>5.0840578126682773E-2</v>
      </c>
      <c r="H7" s="159">
        <v>5.3771044025088609E-2</v>
      </c>
      <c r="I7" s="159">
        <v>5.3533043119095805E-2</v>
      </c>
      <c r="J7" s="159">
        <v>5.5849794388058274E-2</v>
      </c>
      <c r="K7" s="159">
        <v>4.4691897686903598E-2</v>
      </c>
      <c r="L7" s="159">
        <v>4.1231096717768957E-2</v>
      </c>
      <c r="M7" s="159">
        <v>3.7848912046991652E-2</v>
      </c>
      <c r="N7" s="159">
        <v>3.3250475985622072E-2</v>
      </c>
      <c r="O7" s="159">
        <v>3.2962707468057476E-2</v>
      </c>
      <c r="P7" s="159">
        <v>2.9795540244201956E-2</v>
      </c>
      <c r="Q7" s="159">
        <v>3.3640503180916971E-2</v>
      </c>
    </row>
    <row r="8" spans="1:17" x14ac:dyDescent="0.25">
      <c r="A8" s="76" t="s">
        <v>81</v>
      </c>
      <c r="B8" s="159">
        <v>1.6342077299839002</v>
      </c>
      <c r="C8" s="159">
        <v>1.5986395208347286</v>
      </c>
      <c r="D8" s="159">
        <v>1.4470332738364315</v>
      </c>
      <c r="E8" s="159">
        <v>1.1601858747237046</v>
      </c>
      <c r="F8" s="159">
        <v>1.1137701979307428</v>
      </c>
      <c r="G8" s="159">
        <v>1.185128182193766</v>
      </c>
      <c r="H8" s="159">
        <v>1.2534393196970552</v>
      </c>
      <c r="I8" s="159">
        <v>1.2478913579807878</v>
      </c>
      <c r="J8" s="159">
        <v>1.3018963933511387</v>
      </c>
      <c r="K8" s="159">
        <v>1.0417982921534044</v>
      </c>
      <c r="L8" s="159">
        <v>0.96112468629343539</v>
      </c>
      <c r="M8" s="159">
        <v>0.88228367939665842</v>
      </c>
      <c r="N8" s="159">
        <v>0.77509103188651929</v>
      </c>
      <c r="O8" s="159">
        <v>0.76838295356246633</v>
      </c>
      <c r="P8" s="159">
        <v>0.69455414844229779</v>
      </c>
      <c r="Q8" s="159">
        <v>0.78418282899028557</v>
      </c>
    </row>
    <row r="9" spans="1:17" x14ac:dyDescent="0.25">
      <c r="A9" s="76" t="s">
        <v>80</v>
      </c>
      <c r="B9" s="159">
        <v>0.13374992274813347</v>
      </c>
      <c r="C9" s="159">
        <v>0.13083888204094132</v>
      </c>
      <c r="D9" s="159">
        <v>0.11843083656904992</v>
      </c>
      <c r="E9" s="159">
        <v>9.4954128701434978E-2</v>
      </c>
      <c r="F9" s="159">
        <v>9.1155289012050958E-2</v>
      </c>
      <c r="G9" s="159">
        <v>9.6995504247561995E-2</v>
      </c>
      <c r="H9" s="159">
        <v>0.10258635368259192</v>
      </c>
      <c r="I9" s="159">
        <v>0.10213228689698953</v>
      </c>
      <c r="J9" s="159">
        <v>0.10655226923844242</v>
      </c>
      <c r="K9" s="159">
        <v>8.5264828049753466E-2</v>
      </c>
      <c r="L9" s="159">
        <v>7.8662186076146778E-2</v>
      </c>
      <c r="M9" s="159">
        <v>7.2209531136169916E-2</v>
      </c>
      <c r="N9" s="159">
        <v>6.3436467552759834E-2</v>
      </c>
      <c r="O9" s="159">
        <v>6.2887452307531885E-2</v>
      </c>
      <c r="P9" s="159">
        <v>5.6845015473931289E-2</v>
      </c>
      <c r="Q9" s="159">
        <v>6.4180575622963629E-2</v>
      </c>
    </row>
    <row r="10" spans="1:17" x14ac:dyDescent="0.25">
      <c r="A10" s="129" t="s">
        <v>79</v>
      </c>
      <c r="B10" s="158">
        <v>0.63417156130610663</v>
      </c>
      <c r="C10" s="158">
        <v>0.62036894226622796</v>
      </c>
      <c r="D10" s="158">
        <v>0.56153653767124045</v>
      </c>
      <c r="E10" s="158">
        <v>0.45022237631079576</v>
      </c>
      <c r="F10" s="158">
        <v>0.43221028293931085</v>
      </c>
      <c r="G10" s="158">
        <v>0.45990150203064634</v>
      </c>
      <c r="H10" s="158">
        <v>0.48641036007250843</v>
      </c>
      <c r="I10" s="158">
        <v>0.48425741496086927</v>
      </c>
      <c r="J10" s="158">
        <v>0.50521463904617225</v>
      </c>
      <c r="K10" s="158">
        <v>0.4042808251234184</v>
      </c>
      <c r="L10" s="158">
        <v>0.37297458073004874</v>
      </c>
      <c r="M10" s="158">
        <v>0.34237949571036941</v>
      </c>
      <c r="N10" s="158">
        <v>0.30078225725359753</v>
      </c>
      <c r="O10" s="158">
        <v>0.29817911664541419</v>
      </c>
      <c r="P10" s="158">
        <v>0.26952906943698318</v>
      </c>
      <c r="Q10" s="158">
        <v>0.30431042509822687</v>
      </c>
    </row>
    <row r="11" spans="1:17" x14ac:dyDescent="0.25">
      <c r="A11" s="92" t="s">
        <v>125</v>
      </c>
      <c r="B11" s="91">
        <v>0.10362285740541392</v>
      </c>
      <c r="C11" s="91">
        <v>0.10136752633751665</v>
      </c>
      <c r="D11" s="91">
        <v>9.1754383389876029E-2</v>
      </c>
      <c r="E11" s="91">
        <v>7.3565785581894333E-2</v>
      </c>
      <c r="F11" s="91">
        <v>7.0622631557197432E-2</v>
      </c>
      <c r="G11" s="91">
        <v>7.5147342885112808E-2</v>
      </c>
      <c r="H11" s="91">
        <v>7.9478857863795896E-2</v>
      </c>
      <c r="I11" s="91">
        <v>7.9127069266013955E-2</v>
      </c>
      <c r="J11" s="91">
        <v>8.255145404689572E-2</v>
      </c>
      <c r="K11" s="91">
        <v>6.6058992313100542E-2</v>
      </c>
      <c r="L11" s="91">
        <v>6.0943590272693797E-2</v>
      </c>
      <c r="M11" s="91">
        <v>5.594439080406538E-2</v>
      </c>
      <c r="N11" s="91">
        <v>4.9147452921534752E-2</v>
      </c>
      <c r="O11" s="91">
        <v>4.8722102930291881E-2</v>
      </c>
      <c r="P11" s="91">
        <v>4.4040720260871573E-2</v>
      </c>
      <c r="Q11" s="91">
        <v>4.9723951231729284E-2</v>
      </c>
    </row>
    <row r="12" spans="1:17" x14ac:dyDescent="0.25">
      <c r="A12" s="92" t="s">
        <v>26</v>
      </c>
      <c r="B12" s="91">
        <v>0.17244157312818043</v>
      </c>
      <c r="C12" s="91">
        <v>0.16868841627639161</v>
      </c>
      <c r="D12" s="91">
        <v>0.15269092755523414</v>
      </c>
      <c r="E12" s="91">
        <v>0.12242279465929383</v>
      </c>
      <c r="F12" s="91">
        <v>0.11752501319789638</v>
      </c>
      <c r="G12" s="91">
        <v>0.12505470653846876</v>
      </c>
      <c r="H12" s="91">
        <v>0.13226289665843513</v>
      </c>
      <c r="I12" s="91">
        <v>0.13167747582823416</v>
      </c>
      <c r="J12" s="91">
        <v>0.13737608628346562</v>
      </c>
      <c r="K12" s="91">
        <v>0.10993053886910362</v>
      </c>
      <c r="L12" s="91">
        <v>0.10141786128890833</v>
      </c>
      <c r="M12" s="91">
        <v>9.30985595215474E-2</v>
      </c>
      <c r="N12" s="91">
        <v>8.1787593097098377E-2</v>
      </c>
      <c r="O12" s="91">
        <v>8.1079756781284262E-2</v>
      </c>
      <c r="P12" s="91">
        <v>7.3289342463992338E-2</v>
      </c>
      <c r="Q12" s="91">
        <v>8.2746959379835977E-2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0.35810713077251227</v>
      </c>
      <c r="C14" s="157">
        <v>0.35031299965231977</v>
      </c>
      <c r="D14" s="157">
        <v>0.31709122672613022</v>
      </c>
      <c r="E14" s="157">
        <v>0.25423379606960761</v>
      </c>
      <c r="F14" s="157">
        <v>0.24406263818421706</v>
      </c>
      <c r="G14" s="157">
        <v>0.25969945260706478</v>
      </c>
      <c r="H14" s="157">
        <v>0.27466860555027739</v>
      </c>
      <c r="I14" s="157">
        <v>0.27345286986662115</v>
      </c>
      <c r="J14" s="157">
        <v>0.28528709871581093</v>
      </c>
      <c r="K14" s="157">
        <v>0.22829129394121422</v>
      </c>
      <c r="L14" s="157">
        <v>0.2106131291684466</v>
      </c>
      <c r="M14" s="157">
        <v>0.19333654538475664</v>
      </c>
      <c r="N14" s="157">
        <v>0.16984721123496443</v>
      </c>
      <c r="O14" s="157">
        <v>0.16837725693383801</v>
      </c>
      <c r="P14" s="157">
        <v>0.15219900671211928</v>
      </c>
      <c r="Q14" s="157">
        <v>0.1718395144866616</v>
      </c>
    </row>
    <row r="15" spans="1:17" x14ac:dyDescent="0.25">
      <c r="A15" s="156" t="s">
        <v>214</v>
      </c>
      <c r="B15" s="155">
        <v>5.3971233183874325</v>
      </c>
      <c r="C15" s="155">
        <v>5.2796559931079434</v>
      </c>
      <c r="D15" s="155">
        <v>4.7789622343678744</v>
      </c>
      <c r="E15" s="155">
        <v>3.8316219677878505</v>
      </c>
      <c r="F15" s="155">
        <v>3.6783298697505362</v>
      </c>
      <c r="G15" s="155">
        <v>3.9139962625553735</v>
      </c>
      <c r="H15" s="155">
        <v>4.1396001600037113</v>
      </c>
      <c r="I15" s="155">
        <v>4.1212774994269683</v>
      </c>
      <c r="J15" s="155">
        <v>4.2996341614105278</v>
      </c>
      <c r="K15" s="155">
        <v>3.4406359439339669</v>
      </c>
      <c r="L15" s="155">
        <v>3.1742038426921471</v>
      </c>
      <c r="M15" s="155">
        <v>2.9138240703042566</v>
      </c>
      <c r="N15" s="155">
        <v>2.5598103627308895</v>
      </c>
      <c r="O15" s="155">
        <v>2.5376563089468744</v>
      </c>
      <c r="P15" s="155">
        <v>2.2938298000080946</v>
      </c>
      <c r="Q15" s="155">
        <v>2.5898368699211769</v>
      </c>
    </row>
    <row r="16" spans="1:17" x14ac:dyDescent="0.25">
      <c r="A16" s="156" t="s">
        <v>213</v>
      </c>
      <c r="B16" s="204">
        <v>38.74162550259252</v>
      </c>
      <c r="C16" s="204">
        <v>37.931336303523253</v>
      </c>
      <c r="D16" s="204">
        <v>35.874343707359429</v>
      </c>
      <c r="E16" s="204">
        <v>27.901004224806343</v>
      </c>
      <c r="F16" s="204">
        <v>26.668497112818976</v>
      </c>
      <c r="G16" s="204">
        <v>28.829568663749587</v>
      </c>
      <c r="H16" s="204">
        <v>30.497001073163592</v>
      </c>
      <c r="I16" s="204">
        <v>28.982336292047862</v>
      </c>
      <c r="J16" s="204">
        <v>30.698422983017917</v>
      </c>
      <c r="K16" s="204">
        <v>24.673210583510439</v>
      </c>
      <c r="L16" s="204">
        <v>22.341643567593849</v>
      </c>
      <c r="M16" s="204">
        <v>20.460600903015006</v>
      </c>
      <c r="N16" s="204">
        <v>17.927165648149977</v>
      </c>
      <c r="O16" s="204">
        <v>18.447546385597157</v>
      </c>
      <c r="P16" s="204">
        <v>16.023369349031647</v>
      </c>
      <c r="Q16" s="204">
        <v>18.378429522213406</v>
      </c>
    </row>
    <row r="17" spans="1:17" x14ac:dyDescent="0.25">
      <c r="A17" s="152" t="s">
        <v>227</v>
      </c>
      <c r="B17" s="151">
        <v>34.945607881331199</v>
      </c>
      <c r="C17" s="151">
        <v>34.13311135579518</v>
      </c>
      <c r="D17" s="151">
        <v>32.550943401864423</v>
      </c>
      <c r="E17" s="151">
        <v>25.391849546551761</v>
      </c>
      <c r="F17" s="151">
        <v>24.289205185988813</v>
      </c>
      <c r="G17" s="151">
        <v>26.245818211973056</v>
      </c>
      <c r="H17" s="151">
        <v>27.580124805805823</v>
      </c>
      <c r="I17" s="151">
        <v>26.459327808167135</v>
      </c>
      <c r="J17" s="151">
        <v>28.066226177942188</v>
      </c>
      <c r="K17" s="151">
        <v>22.566884649938295</v>
      </c>
      <c r="L17" s="151">
        <v>20.398424935557394</v>
      </c>
      <c r="M17" s="151">
        <v>18.676784392009452</v>
      </c>
      <c r="N17" s="151">
        <v>16.360073099008641</v>
      </c>
      <c r="O17" s="151">
        <v>16.894016346055622</v>
      </c>
      <c r="P17" s="151">
        <v>14.619107673664352</v>
      </c>
      <c r="Q17" s="151">
        <v>16.792955019322793</v>
      </c>
    </row>
    <row r="18" spans="1:17" x14ac:dyDescent="0.25">
      <c r="A18" s="154" t="s">
        <v>33</v>
      </c>
      <c r="B18" s="83">
        <v>22.403185200494637</v>
      </c>
      <c r="C18" s="83">
        <v>23.555096605139507</v>
      </c>
      <c r="D18" s="83">
        <v>15.864877861817742</v>
      </c>
      <c r="E18" s="83">
        <v>14.928789106953282</v>
      </c>
      <c r="F18" s="83">
        <v>14.914165657750312</v>
      </c>
      <c r="G18" s="83">
        <v>13.823481589193701</v>
      </c>
      <c r="H18" s="83">
        <v>13.106184549917392</v>
      </c>
      <c r="I18" s="83">
        <v>17.648778683368512</v>
      </c>
      <c r="J18" s="83">
        <v>15.162333711340525</v>
      </c>
      <c r="K18" s="83">
        <v>12.847826771910306</v>
      </c>
      <c r="L18" s="83">
        <v>13.83105835716572</v>
      </c>
      <c r="M18" s="83">
        <v>13.367873982568952</v>
      </c>
      <c r="N18" s="83">
        <v>13.132947731955914</v>
      </c>
      <c r="O18" s="83">
        <v>10.756570908352192</v>
      </c>
      <c r="P18" s="83">
        <v>12.966786641302619</v>
      </c>
      <c r="Q18" s="83">
        <v>13.207028419631039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10.595891647744828</v>
      </c>
      <c r="C21" s="208">
        <v>8.6433343614000115</v>
      </c>
      <c r="D21" s="208">
        <v>4.3845005590105179</v>
      </c>
      <c r="E21" s="208">
        <v>5.133870693894397</v>
      </c>
      <c r="F21" s="208">
        <v>4.7393994242400277</v>
      </c>
      <c r="G21" s="208">
        <v>5.1154517734109497</v>
      </c>
      <c r="H21" s="208">
        <v>8.4016181208110758</v>
      </c>
      <c r="I21" s="208">
        <v>8.810549124798623</v>
      </c>
      <c r="J21" s="208">
        <v>10.384862624293545</v>
      </c>
      <c r="K21" s="208">
        <v>6.7522617728431182</v>
      </c>
      <c r="L21" s="208">
        <v>6.3687935862324325</v>
      </c>
      <c r="M21" s="208">
        <v>5.3089104094405011</v>
      </c>
      <c r="N21" s="208">
        <v>3.2271253670527256</v>
      </c>
      <c r="O21" s="208">
        <v>1.8392862759741184</v>
      </c>
      <c r="P21" s="208">
        <v>1.6523210323617334</v>
      </c>
      <c r="Q21" s="208">
        <v>1.8736465369071644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1.9465310330917336</v>
      </c>
      <c r="C23" s="208">
        <v>1.9346803892556601</v>
      </c>
      <c r="D23" s="208">
        <v>12.30156498103616</v>
      </c>
      <c r="E23" s="208">
        <v>5.3291897457040802</v>
      </c>
      <c r="F23" s="208">
        <v>4.6356401039984716</v>
      </c>
      <c r="G23" s="208">
        <v>7.3068848493684051</v>
      </c>
      <c r="H23" s="208">
        <v>6.0723221350773553</v>
      </c>
      <c r="I23" s="208">
        <v>0</v>
      </c>
      <c r="J23" s="208">
        <v>2.5190298423081172</v>
      </c>
      <c r="K23" s="208">
        <v>2.9667961051848688</v>
      </c>
      <c r="L23" s="208">
        <v>0.19857299215924257</v>
      </c>
      <c r="M23" s="208">
        <v>0</v>
      </c>
      <c r="N23" s="208">
        <v>0</v>
      </c>
      <c r="O23" s="208">
        <v>4.2981591617293136</v>
      </c>
      <c r="P23" s="208">
        <v>0</v>
      </c>
      <c r="Q23" s="208">
        <v>1.7122800627845887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3.7960176212613188</v>
      </c>
      <c r="C25" s="264">
        <v>3.7982249477280736</v>
      </c>
      <c r="D25" s="264">
        <v>3.323400305495007</v>
      </c>
      <c r="E25" s="264">
        <v>2.5091546782545837</v>
      </c>
      <c r="F25" s="264">
        <v>2.3792919268301622</v>
      </c>
      <c r="G25" s="264">
        <v>2.583750451776532</v>
      </c>
      <c r="H25" s="264">
        <v>2.9168762673577695</v>
      </c>
      <c r="I25" s="264">
        <v>2.5230084838807265</v>
      </c>
      <c r="J25" s="264">
        <v>2.6321968050757292</v>
      </c>
      <c r="K25" s="264">
        <v>2.1063259335721423</v>
      </c>
      <c r="L25" s="264">
        <v>1.943218632036454</v>
      </c>
      <c r="M25" s="264">
        <v>1.7838165110055548</v>
      </c>
      <c r="N25" s="264">
        <v>1.5670925491413352</v>
      </c>
      <c r="O25" s="264">
        <v>1.5535300395415348</v>
      </c>
      <c r="P25" s="264">
        <v>1.4042616753672958</v>
      </c>
      <c r="Q25" s="264">
        <v>1.5854745028906114</v>
      </c>
    </row>
    <row r="26" spans="1:17" x14ac:dyDescent="0.25">
      <c r="A26" s="150" t="s">
        <v>33</v>
      </c>
      <c r="B26" s="87">
        <v>1.7433501738218127</v>
      </c>
      <c r="C26" s="87">
        <v>1.4362906454407156</v>
      </c>
      <c r="D26" s="87">
        <v>1.6637214721459905</v>
      </c>
      <c r="E26" s="87">
        <v>1.8270684795878422</v>
      </c>
      <c r="F26" s="87">
        <v>1.84749493460009</v>
      </c>
      <c r="G26" s="87">
        <v>1.8008268065210806</v>
      </c>
      <c r="H26" s="87">
        <v>1.3202544099453057</v>
      </c>
      <c r="I26" s="87">
        <v>2.5230084838807265</v>
      </c>
      <c r="J26" s="87">
        <v>2.6321968050757292</v>
      </c>
      <c r="K26" s="87">
        <v>2.1063259335721423</v>
      </c>
      <c r="L26" s="87">
        <v>1.943218632036454</v>
      </c>
      <c r="M26" s="87">
        <v>1.7838165110055548</v>
      </c>
      <c r="N26" s="87">
        <v>1.5670925491413352</v>
      </c>
      <c r="O26" s="87">
        <v>1.5535300395415348</v>
      </c>
      <c r="P26" s="87">
        <v>1.4042616753672958</v>
      </c>
      <c r="Q26" s="87">
        <v>1.5854745028906114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2.0526674474395064</v>
      </c>
      <c r="C35" s="87">
        <v>2.361934302287358</v>
      </c>
      <c r="D35" s="87">
        <v>1.6596788333490164</v>
      </c>
      <c r="E35" s="87">
        <v>0.68208619866674169</v>
      </c>
      <c r="F35" s="87">
        <v>0.53179699223007248</v>
      </c>
      <c r="G35" s="87">
        <v>0.78292364525545122</v>
      </c>
      <c r="H35" s="87">
        <v>1.5966218574124638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99.56076510718627</v>
      </c>
      <c r="C36" s="204">
        <v>97.393844677542461</v>
      </c>
      <c r="D36" s="204">
        <v>88.157544010718283</v>
      </c>
      <c r="E36" s="204">
        <v>70.681952627393443</v>
      </c>
      <c r="F36" s="204">
        <v>67.854172407237058</v>
      </c>
      <c r="G36" s="204">
        <v>72.201511719971265</v>
      </c>
      <c r="H36" s="204">
        <v>76.3632281225957</v>
      </c>
      <c r="I36" s="204">
        <v>76.016215667583609</v>
      </c>
      <c r="J36" s="204">
        <v>79.315376273249342</v>
      </c>
      <c r="K36" s="204">
        <v>63.469431181294659</v>
      </c>
      <c r="L36" s="204">
        <v>58.554556666869729</v>
      </c>
      <c r="M36" s="204">
        <v>53.593402021624129</v>
      </c>
      <c r="N36" s="204">
        <v>47.049121375039292</v>
      </c>
      <c r="O36" s="204">
        <v>46.812160625841848</v>
      </c>
      <c r="P36" s="204">
        <v>42.292573937308362</v>
      </c>
      <c r="Q36" s="204">
        <v>47.774735736294559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0.14479547039886206</v>
      </c>
      <c r="J40" s="208">
        <v>0</v>
      </c>
      <c r="K40" s="208">
        <v>0</v>
      </c>
      <c r="L40" s="208">
        <v>0</v>
      </c>
      <c r="M40" s="208">
        <v>2.5367874024042525</v>
      </c>
      <c r="N40" s="208">
        <v>2.7582596137816271</v>
      </c>
      <c r="O40" s="208">
        <v>0</v>
      </c>
      <c r="P40" s="208">
        <v>0.34885064587652576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99.56076510718627</v>
      </c>
      <c r="C42" s="208">
        <v>97.393844677542461</v>
      </c>
      <c r="D42" s="208">
        <v>88.157544010718283</v>
      </c>
      <c r="E42" s="208">
        <v>70.681952627393443</v>
      </c>
      <c r="F42" s="208">
        <v>67.854172407237058</v>
      </c>
      <c r="G42" s="208">
        <v>72.201511719971265</v>
      </c>
      <c r="H42" s="208">
        <v>76.3632281225957</v>
      </c>
      <c r="I42" s="208">
        <v>75.871420197184747</v>
      </c>
      <c r="J42" s="208">
        <v>79.315376273249342</v>
      </c>
      <c r="K42" s="208">
        <v>63.469431181294659</v>
      </c>
      <c r="L42" s="208">
        <v>58.554556666869729</v>
      </c>
      <c r="M42" s="208">
        <v>51.056614619219879</v>
      </c>
      <c r="N42" s="208">
        <v>44.290861761257666</v>
      </c>
      <c r="O42" s="208">
        <v>46.812160625841848</v>
      </c>
      <c r="P42" s="208">
        <v>41.943723291431837</v>
      </c>
      <c r="Q42" s="208">
        <v>47.774735736294559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5.3294174703073054</v>
      </c>
      <c r="C44" s="242">
        <v>5.2134237494668048</v>
      </c>
      <c r="D44" s="242">
        <v>4.7190110952270601</v>
      </c>
      <c r="E44" s="242">
        <v>3.7835550255396164</v>
      </c>
      <c r="F44" s="242">
        <v>3.6321859466533084</v>
      </c>
      <c r="G44" s="242">
        <v>3.864895951017941</v>
      </c>
      <c r="H44" s="242">
        <v>4.0876696920466769</v>
      </c>
      <c r="I44" s="242">
        <v>4.0695768856348744</v>
      </c>
      <c r="J44" s="242">
        <v>4.2456960984537657</v>
      </c>
      <c r="K44" s="242">
        <v>3.3974738442788821</v>
      </c>
      <c r="L44" s="242">
        <v>3.1343840812246837</v>
      </c>
      <c r="M44" s="242">
        <v>2.8772707217520535</v>
      </c>
      <c r="N44" s="242">
        <v>2.5276980463525454</v>
      </c>
      <c r="O44" s="242">
        <v>2.5058219108059645</v>
      </c>
      <c r="P44" s="242">
        <v>2.2650541573556637</v>
      </c>
      <c r="Q44" s="242">
        <v>2.5573478769293341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59.191940619901665</v>
      </c>
      <c r="C47" s="96">
        <v>59.310480524449176</v>
      </c>
      <c r="D47" s="96">
        <v>42.621517360902779</v>
      </c>
      <c r="E47" s="96">
        <v>66.905377269026516</v>
      </c>
      <c r="F47" s="96">
        <v>62.735445589507719</v>
      </c>
      <c r="G47" s="96">
        <v>65.126725093217033</v>
      </c>
      <c r="H47" s="96">
        <v>54.395041937034712</v>
      </c>
      <c r="I47" s="96">
        <v>75.703378355306526</v>
      </c>
      <c r="J47" s="96">
        <v>74.244887235060531</v>
      </c>
      <c r="K47" s="96">
        <v>80.790895575868404</v>
      </c>
      <c r="L47" s="96">
        <v>98.633012638088786</v>
      </c>
      <c r="M47" s="96">
        <v>72.616964083581976</v>
      </c>
      <c r="N47" s="96">
        <v>63.97432741346104</v>
      </c>
      <c r="O47" s="96">
        <v>62.886039448235813</v>
      </c>
      <c r="P47" s="96">
        <v>68.123845844186974</v>
      </c>
      <c r="Q47" s="96">
        <v>68.531672304525017</v>
      </c>
    </row>
    <row r="48" spans="1:17" x14ac:dyDescent="0.25">
      <c r="A48" s="132" t="s">
        <v>83</v>
      </c>
      <c r="B48" s="160">
        <v>0.30405215591801532</v>
      </c>
      <c r="C48" s="160">
        <v>0.30483546762233654</v>
      </c>
      <c r="D48" s="160">
        <v>0.2187721534899936</v>
      </c>
      <c r="E48" s="160">
        <v>0.34308821306402387</v>
      </c>
      <c r="F48" s="160">
        <v>0.32188417249124252</v>
      </c>
      <c r="G48" s="160">
        <v>0.33415017006530146</v>
      </c>
      <c r="H48" s="160">
        <v>0.27938630921403956</v>
      </c>
      <c r="I48" s="160">
        <v>0.38878205779645203</v>
      </c>
      <c r="J48" s="160">
        <v>0.38114890998911755</v>
      </c>
      <c r="K48" s="160">
        <v>0.41510277173785498</v>
      </c>
      <c r="L48" s="160">
        <v>0.50716487035433877</v>
      </c>
      <c r="M48" s="160">
        <v>0.37361641085552649</v>
      </c>
      <c r="N48" s="160">
        <v>0.3292213949520722</v>
      </c>
      <c r="O48" s="160">
        <v>0.32306560573113852</v>
      </c>
      <c r="P48" s="160">
        <v>0.35077426575462467</v>
      </c>
      <c r="Q48" s="160">
        <v>0.35284587869855577</v>
      </c>
    </row>
    <row r="49" spans="1:17" x14ac:dyDescent="0.25">
      <c r="A49" s="76" t="s">
        <v>82</v>
      </c>
      <c r="B49" s="159">
        <v>8.1513361333183779E-2</v>
      </c>
      <c r="C49" s="159">
        <v>8.1723359416565416E-2</v>
      </c>
      <c r="D49" s="159">
        <v>5.8650640194365347E-2</v>
      </c>
      <c r="E49" s="159">
        <v>9.197854031393532E-2</v>
      </c>
      <c r="F49" s="159">
        <v>8.6293947761996073E-2</v>
      </c>
      <c r="G49" s="159">
        <v>8.9582339812193629E-2</v>
      </c>
      <c r="H49" s="159">
        <v>7.4900692960879131E-2</v>
      </c>
      <c r="I49" s="159">
        <v>0.10422860598155428</v>
      </c>
      <c r="J49" s="159">
        <v>0.10218223491258339</v>
      </c>
      <c r="K49" s="159">
        <v>0.11128492781415281</v>
      </c>
      <c r="L49" s="159">
        <v>0.13596586154066817</v>
      </c>
      <c r="M49" s="159">
        <v>0.10016284675279723</v>
      </c>
      <c r="N49" s="159">
        <v>8.8260984186473282E-2</v>
      </c>
      <c r="O49" s="159">
        <v>8.6610678272536018E-2</v>
      </c>
      <c r="P49" s="159">
        <v>9.4039094656341513E-2</v>
      </c>
      <c r="Q49" s="159">
        <v>9.4594473498932893E-2</v>
      </c>
    </row>
    <row r="50" spans="1:17" x14ac:dyDescent="0.25">
      <c r="A50" s="76" t="s">
        <v>81</v>
      </c>
      <c r="B50" s="159">
        <v>0.61788123170086762</v>
      </c>
      <c r="C50" s="159">
        <v>0.61947304281370241</v>
      </c>
      <c r="D50" s="159">
        <v>0.44457901392646987</v>
      </c>
      <c r="E50" s="159">
        <v>0.69720856617510441</v>
      </c>
      <c r="F50" s="159">
        <v>0.65411866054168399</v>
      </c>
      <c r="G50" s="159">
        <v>0.67904507379541201</v>
      </c>
      <c r="H50" s="159">
        <v>0.56775639803086131</v>
      </c>
      <c r="I50" s="159">
        <v>0.79006555967076564</v>
      </c>
      <c r="J50" s="159">
        <v>0.77455381710570925</v>
      </c>
      <c r="K50" s="159">
        <v>0.84355334073996291</v>
      </c>
      <c r="L50" s="159">
        <v>1.0306378319331708</v>
      </c>
      <c r="M50" s="159">
        <v>0.75924660828689106</v>
      </c>
      <c r="N50" s="159">
        <v>0.66902903681470449</v>
      </c>
      <c r="O50" s="159">
        <v>0.65651951648442608</v>
      </c>
      <c r="P50" s="159">
        <v>0.71282781968458042</v>
      </c>
      <c r="Q50" s="159">
        <v>0.71703765912327477</v>
      </c>
    </row>
    <row r="51" spans="1:17" x14ac:dyDescent="0.25">
      <c r="A51" s="76" t="s">
        <v>80</v>
      </c>
      <c r="B51" s="159">
        <v>0.22151356880392142</v>
      </c>
      <c r="C51" s="159">
        <v>0.22208424119592005</v>
      </c>
      <c r="D51" s="159">
        <v>0.15938384099981448</v>
      </c>
      <c r="E51" s="159">
        <v>0.24995282227455867</v>
      </c>
      <c r="F51" s="159">
        <v>0.23450487162228162</v>
      </c>
      <c r="G51" s="159">
        <v>0.24344111773889424</v>
      </c>
      <c r="H51" s="159">
        <v>0.20354356061742665</v>
      </c>
      <c r="I51" s="159">
        <v>0.28324252741903289</v>
      </c>
      <c r="J51" s="159">
        <v>0.27768148869886539</v>
      </c>
      <c r="K51" s="159">
        <v>0.30241816937764276</v>
      </c>
      <c r="L51" s="159">
        <v>0.3694889124037658</v>
      </c>
      <c r="M51" s="159">
        <v>0.27219377636853709</v>
      </c>
      <c r="N51" s="159">
        <v>0.23985031746363566</v>
      </c>
      <c r="O51" s="159">
        <v>0.23536559070675189</v>
      </c>
      <c r="P51" s="159">
        <v>0.25555240421591829</v>
      </c>
      <c r="Q51" s="159">
        <v>0.25706165309792367</v>
      </c>
    </row>
    <row r="52" spans="1:17" x14ac:dyDescent="0.25">
      <c r="A52" s="129" t="s">
        <v>79</v>
      </c>
      <c r="B52" s="158">
        <v>0.36235555529496422</v>
      </c>
      <c r="C52" s="158">
        <v>0.36328907062140992</v>
      </c>
      <c r="D52" s="158">
        <v>0.26072272015830411</v>
      </c>
      <c r="E52" s="158">
        <v>0.40887695594400919</v>
      </c>
      <c r="F52" s="158">
        <v>0.38360694306398568</v>
      </c>
      <c r="G52" s="158">
        <v>0.39822500208999467</v>
      </c>
      <c r="H52" s="158">
        <v>0.33295991903560601</v>
      </c>
      <c r="I52" s="158">
        <v>0.46333280557148365</v>
      </c>
      <c r="J52" s="158">
        <v>0.45423596656363591</v>
      </c>
      <c r="K52" s="158">
        <v>0.49470063747256254</v>
      </c>
      <c r="L52" s="158">
        <v>0.60441606693589045</v>
      </c>
      <c r="M52" s="158">
        <v>0.44525907607565263</v>
      </c>
      <c r="N52" s="158">
        <v>0.39235111167903569</v>
      </c>
      <c r="O52" s="158">
        <v>0.385014921561602</v>
      </c>
      <c r="P52" s="158">
        <v>0.41803684458982421</v>
      </c>
      <c r="Q52" s="158">
        <v>0.42050569884408184</v>
      </c>
    </row>
    <row r="53" spans="1:17" x14ac:dyDescent="0.25">
      <c r="A53" s="92" t="s">
        <v>125</v>
      </c>
      <c r="B53" s="91">
        <v>5.920845450568156E-2</v>
      </c>
      <c r="C53" s="91">
        <v>5.9360989768156625E-2</v>
      </c>
      <c r="D53" s="91">
        <v>4.2601773560569517E-2</v>
      </c>
      <c r="E53" s="91">
        <v>6.6809994467246045E-2</v>
      </c>
      <c r="F53" s="91">
        <v>6.2680905272664983E-2</v>
      </c>
      <c r="G53" s="91">
        <v>6.5069478236858325E-2</v>
      </c>
      <c r="H53" s="91">
        <v>5.4405243497336463E-2</v>
      </c>
      <c r="I53" s="91">
        <v>7.5708013686551126E-2</v>
      </c>
      <c r="J53" s="91">
        <v>7.4221601319826885E-2</v>
      </c>
      <c r="K53" s="91">
        <v>8.0833479050384363E-2</v>
      </c>
      <c r="L53" s="91">
        <v>9.8760846021929319E-2</v>
      </c>
      <c r="M53" s="91">
        <v>7.275478839452873E-2</v>
      </c>
      <c r="N53" s="91">
        <v>6.4109691728588797E-2</v>
      </c>
      <c r="O53" s="91">
        <v>6.2910967236950957E-2</v>
      </c>
      <c r="P53" s="91">
        <v>6.830670906769247E-2</v>
      </c>
      <c r="Q53" s="91">
        <v>6.8710116832961549E-2</v>
      </c>
    </row>
    <row r="54" spans="1:17" x14ac:dyDescent="0.25">
      <c r="A54" s="92" t="s">
        <v>26</v>
      </c>
      <c r="B54" s="91">
        <v>9.8530375373673068E-2</v>
      </c>
      <c r="C54" s="91">
        <v>9.8784213390470957E-2</v>
      </c>
      <c r="D54" s="91">
        <v>7.0894752709756065E-2</v>
      </c>
      <c r="E54" s="91">
        <v>0.11118030167362492</v>
      </c>
      <c r="F54" s="91">
        <v>0.10430897372409352</v>
      </c>
      <c r="G54" s="91">
        <v>0.10828386198514064</v>
      </c>
      <c r="H54" s="91">
        <v>9.0537223253720531E-2</v>
      </c>
      <c r="I54" s="91">
        <v>0.12598773383985654</v>
      </c>
      <c r="J54" s="91">
        <v>0.12351415519849281</v>
      </c>
      <c r="K54" s="91">
        <v>0.13451715806616846</v>
      </c>
      <c r="L54" s="91">
        <v>0.16435056972866019</v>
      </c>
      <c r="M54" s="91">
        <v>0.12107319251268729</v>
      </c>
      <c r="N54" s="91">
        <v>0.10668665554346078</v>
      </c>
      <c r="O54" s="91">
        <v>0.10469182600236276</v>
      </c>
      <c r="P54" s="91">
        <v>0.11367102453812893</v>
      </c>
      <c r="Q54" s="91">
        <v>0.11434234620785434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0.20461672541560957</v>
      </c>
      <c r="C56" s="157">
        <v>0.20514386746278232</v>
      </c>
      <c r="D56" s="157">
        <v>0.14722619388797856</v>
      </c>
      <c r="E56" s="157">
        <v>0.23088665980313819</v>
      </c>
      <c r="F56" s="157">
        <v>0.21661706406722722</v>
      </c>
      <c r="G56" s="157">
        <v>0.22487166186799568</v>
      </c>
      <c r="H56" s="157">
        <v>0.18801745228454902</v>
      </c>
      <c r="I56" s="157">
        <v>0.26163705804507598</v>
      </c>
      <c r="J56" s="157">
        <v>0.2565002100453162</v>
      </c>
      <c r="K56" s="157">
        <v>0.27935000035600971</v>
      </c>
      <c r="L56" s="157">
        <v>0.34130465118530096</v>
      </c>
      <c r="M56" s="157">
        <v>0.25143109516843659</v>
      </c>
      <c r="N56" s="157">
        <v>0.2215547644069861</v>
      </c>
      <c r="O56" s="157">
        <v>0.21741212832228832</v>
      </c>
      <c r="P56" s="157">
        <v>0.23605911098400281</v>
      </c>
      <c r="Q56" s="157">
        <v>0.23745323580326597</v>
      </c>
    </row>
    <row r="57" spans="1:17" x14ac:dyDescent="0.25">
      <c r="A57" s="156" t="s">
        <v>210</v>
      </c>
      <c r="B57" s="204">
        <v>2.4899154325627832</v>
      </c>
      <c r="C57" s="204">
        <v>2.4616359556740268</v>
      </c>
      <c r="D57" s="204">
        <v>1.8672458988959</v>
      </c>
      <c r="E57" s="204">
        <v>2.8377501680765014</v>
      </c>
      <c r="F57" s="204">
        <v>2.5942495420576348</v>
      </c>
      <c r="G57" s="204">
        <v>2.7014050495258184</v>
      </c>
      <c r="H57" s="204">
        <v>2.2712789448296462</v>
      </c>
      <c r="I57" s="204">
        <v>3.1583566524326034</v>
      </c>
      <c r="J57" s="204">
        <v>3.1869703655371051</v>
      </c>
      <c r="K57" s="204">
        <v>3.5420366339722622</v>
      </c>
      <c r="L57" s="204">
        <v>4.1911311113227949</v>
      </c>
      <c r="M57" s="204">
        <v>3.0644861259189753</v>
      </c>
      <c r="N57" s="204">
        <v>2.7294225008283513</v>
      </c>
      <c r="O57" s="204">
        <v>2.8323793533171995</v>
      </c>
      <c r="P57" s="204">
        <v>2.9464044349958902</v>
      </c>
      <c r="Q57" s="204">
        <v>2.7770946493261595</v>
      </c>
    </row>
    <row r="58" spans="1:17" x14ac:dyDescent="0.25">
      <c r="A58" s="156" t="s">
        <v>209</v>
      </c>
      <c r="B58" s="204">
        <v>7.7348115751708937</v>
      </c>
      <c r="C58" s="204">
        <v>7.7984119368675131</v>
      </c>
      <c r="D58" s="204">
        <v>5.4276218442809769</v>
      </c>
      <c r="E58" s="204">
        <v>8.7788540268853019</v>
      </c>
      <c r="F58" s="204">
        <v>8.3537534073551196</v>
      </c>
      <c r="G58" s="204">
        <v>8.6541532949131472</v>
      </c>
      <c r="H58" s="204">
        <v>7.1495503887449763</v>
      </c>
      <c r="I58" s="204">
        <v>9.9636222373277423</v>
      </c>
      <c r="J58" s="204">
        <v>9.5930664660616483</v>
      </c>
      <c r="K58" s="204">
        <v>10.2204803755169</v>
      </c>
      <c r="L58" s="204">
        <v>12.716718657864854</v>
      </c>
      <c r="M58" s="204">
        <v>9.3759639047685486</v>
      </c>
      <c r="N58" s="204">
        <v>8.182894418877888</v>
      </c>
      <c r="O58" s="204">
        <v>7.7932467776418815</v>
      </c>
      <c r="P58" s="204">
        <v>8.5942723837035473</v>
      </c>
      <c r="Q58" s="204">
        <v>9.2080813293528188</v>
      </c>
    </row>
    <row r="59" spans="1:17" x14ac:dyDescent="0.25">
      <c r="A59" s="152" t="s">
        <v>225</v>
      </c>
      <c r="B59" s="151">
        <v>6.5902751289086332</v>
      </c>
      <c r="C59" s="151">
        <v>6.6016233272167586</v>
      </c>
      <c r="D59" s="151">
        <v>4.5821904225588757</v>
      </c>
      <c r="E59" s="151">
        <v>7.4390045509592104</v>
      </c>
      <c r="F59" s="151">
        <v>7.0963166995541798</v>
      </c>
      <c r="G59" s="151">
        <v>7.3588366719984206</v>
      </c>
      <c r="H59" s="151">
        <v>6.1148399970995504</v>
      </c>
      <c r="I59" s="151">
        <v>8.5843423273149497</v>
      </c>
      <c r="J59" s="151">
        <v>8.31341024650213</v>
      </c>
      <c r="K59" s="151">
        <v>8.8631524237532684</v>
      </c>
      <c r="L59" s="151">
        <v>11.055905194517877</v>
      </c>
      <c r="M59" s="151">
        <v>8.1015069625220359</v>
      </c>
      <c r="N59" s="151">
        <v>7.0724171445337181</v>
      </c>
      <c r="O59" s="151">
        <v>6.7438649312930288</v>
      </c>
      <c r="P59" s="151">
        <v>7.4635377643420711</v>
      </c>
      <c r="Q59" s="151">
        <v>7.6127764876679498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0.34926860672003873</v>
      </c>
      <c r="C61" s="208">
        <v>0.35245905073658174</v>
      </c>
      <c r="D61" s="208">
        <v>0.35229711228000626</v>
      </c>
      <c r="E61" s="208">
        <v>0.35726145068971821</v>
      </c>
      <c r="F61" s="208">
        <v>0.35648479536213179</v>
      </c>
      <c r="G61" s="208">
        <v>0.35506721885910691</v>
      </c>
      <c r="H61" s="208">
        <v>0.35750665226670253</v>
      </c>
      <c r="I61" s="208">
        <v>0.36965152184777594</v>
      </c>
      <c r="J61" s="208">
        <v>0.37194176658508349</v>
      </c>
      <c r="K61" s="208">
        <v>0.75314237351159863</v>
      </c>
      <c r="L61" s="208">
        <v>0.77557058169175108</v>
      </c>
      <c r="M61" s="208">
        <v>0.77784355880381928</v>
      </c>
      <c r="N61" s="208">
        <v>0.7767509843745839</v>
      </c>
      <c r="O61" s="208">
        <v>0.77496687179874046</v>
      </c>
      <c r="P61" s="208">
        <v>0.38771244397390464</v>
      </c>
      <c r="Q61" s="208">
        <v>0</v>
      </c>
    </row>
    <row r="62" spans="1:17" x14ac:dyDescent="0.25">
      <c r="A62" s="154" t="s">
        <v>125</v>
      </c>
      <c r="B62" s="208">
        <v>1.683939137870645</v>
      </c>
      <c r="C62" s="208">
        <v>2.3572261902419762</v>
      </c>
      <c r="D62" s="208">
        <v>1.7213404953512419</v>
      </c>
      <c r="E62" s="208">
        <v>1.4154956478995779</v>
      </c>
      <c r="F62" s="208">
        <v>1.0782263432229855</v>
      </c>
      <c r="G62" s="208">
        <v>1.0853762177967716</v>
      </c>
      <c r="H62" s="208">
        <v>1.0857687691652318</v>
      </c>
      <c r="I62" s="208">
        <v>0.77047609934713968</v>
      </c>
      <c r="J62" s="208">
        <v>0.40579777248020737</v>
      </c>
      <c r="K62" s="208">
        <v>1.1598397381080494</v>
      </c>
      <c r="L62" s="208">
        <v>1.1939669037163856</v>
      </c>
      <c r="M62" s="208">
        <v>1.5937991020662032</v>
      </c>
      <c r="N62" s="208">
        <v>1.6092648686174693</v>
      </c>
      <c r="O62" s="208">
        <v>1.2581160219159955</v>
      </c>
      <c r="P62" s="208">
        <v>2.3561745602499746</v>
      </c>
      <c r="Q62" s="208">
        <v>1.6235101268828294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4.5570673843179499</v>
      </c>
      <c r="C64" s="208">
        <v>3.8919380862382003</v>
      </c>
      <c r="D64" s="208">
        <v>2.5085528149276279</v>
      </c>
      <c r="E64" s="208">
        <v>5.6662474523699142</v>
      </c>
      <c r="F64" s="208">
        <v>5.6616055609690621</v>
      </c>
      <c r="G64" s="208">
        <v>5.9183932353425419</v>
      </c>
      <c r="H64" s="208">
        <v>4.6715645756676158</v>
      </c>
      <c r="I64" s="208">
        <v>7.4442147061200341</v>
      </c>
      <c r="J64" s="208">
        <v>7.5356707074368394</v>
      </c>
      <c r="K64" s="208">
        <v>6.9501703121336202</v>
      </c>
      <c r="L64" s="208">
        <v>9.0863677091097408</v>
      </c>
      <c r="M64" s="208">
        <v>5.7298643016520137</v>
      </c>
      <c r="N64" s="208">
        <v>4.6864012915416646</v>
      </c>
      <c r="O64" s="208">
        <v>4.7107820375782925</v>
      </c>
      <c r="P64" s="208">
        <v>4.7196507601181921</v>
      </c>
      <c r="Q64" s="208">
        <v>5.9892663607851206</v>
      </c>
    </row>
    <row r="65" spans="1:17" x14ac:dyDescent="0.25">
      <c r="A65" s="152" t="s">
        <v>224</v>
      </c>
      <c r="B65" s="151">
        <v>1.1445364462622607</v>
      </c>
      <c r="C65" s="151">
        <v>1.1967886096507541</v>
      </c>
      <c r="D65" s="151">
        <v>0.84543142172210106</v>
      </c>
      <c r="E65" s="151">
        <v>1.3398494759260915</v>
      </c>
      <c r="F65" s="151">
        <v>1.2574367078009403</v>
      </c>
      <c r="G65" s="151">
        <v>1.2953166229147266</v>
      </c>
      <c r="H65" s="151">
        <v>1.0347103916454259</v>
      </c>
      <c r="I65" s="151">
        <v>1.3792799100127933</v>
      </c>
      <c r="J65" s="151">
        <v>1.279656219559518</v>
      </c>
      <c r="K65" s="151">
        <v>1.3573279517636307</v>
      </c>
      <c r="L65" s="151">
        <v>1.6608134633469778</v>
      </c>
      <c r="M65" s="151">
        <v>1.2744569422465133</v>
      </c>
      <c r="N65" s="151">
        <v>1.1104772743441698</v>
      </c>
      <c r="O65" s="151">
        <v>1.0493818463488531</v>
      </c>
      <c r="P65" s="151">
        <v>1.1307346193614762</v>
      </c>
      <c r="Q65" s="151">
        <v>1.1467644059780742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8.1526595836296484E-2</v>
      </c>
      <c r="J66" s="87">
        <v>2.8250472624767008E-2</v>
      </c>
      <c r="K66" s="87">
        <v>0.42331585426833718</v>
      </c>
      <c r="L66" s="87">
        <v>0.69883885422638514</v>
      </c>
      <c r="M66" s="87">
        <v>0.27937415904237023</v>
      </c>
      <c r="N66" s="87">
        <v>0.39229994227689902</v>
      </c>
      <c r="O66" s="87">
        <v>0.72091289917273338</v>
      </c>
      <c r="P66" s="87">
        <v>0.86647933613856687</v>
      </c>
      <c r="Q66" s="87">
        <v>0.8372822400559784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2.7268571377950073E-18</v>
      </c>
      <c r="I69" s="87">
        <v>0</v>
      </c>
      <c r="J69" s="87">
        <v>0</v>
      </c>
      <c r="K69" s="87">
        <v>1.5371788887909672E-18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0.49327665401566617</v>
      </c>
      <c r="C70" s="87">
        <v>0.3151937358049518</v>
      </c>
      <c r="D70" s="87">
        <v>0.27521124048138956</v>
      </c>
      <c r="E70" s="87">
        <v>0.3806469847570671</v>
      </c>
      <c r="F70" s="87">
        <v>0.35568632699131647</v>
      </c>
      <c r="G70" s="87">
        <v>0.40575266706414148</v>
      </c>
      <c r="H70" s="87">
        <v>0.51501811987465584</v>
      </c>
      <c r="I70" s="87">
        <v>0.8434459511793545</v>
      </c>
      <c r="J70" s="87">
        <v>1.1501105176345876</v>
      </c>
      <c r="K70" s="87">
        <v>0.93401209749529335</v>
      </c>
      <c r="L70" s="87">
        <v>0.92368424522833059</v>
      </c>
      <c r="M70" s="87">
        <v>0.76533943863648424</v>
      </c>
      <c r="N70" s="87">
        <v>0.55225799406050202</v>
      </c>
      <c r="O70" s="87">
        <v>0.30294178650039261</v>
      </c>
      <c r="P70" s="87">
        <v>0.26425528322290925</v>
      </c>
      <c r="Q70" s="87">
        <v>0.27119303412261792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3.9635087584072399E-16</v>
      </c>
      <c r="I72" s="87">
        <v>0</v>
      </c>
      <c r="J72" s="87">
        <v>0</v>
      </c>
      <c r="K72" s="87">
        <v>2.0840801143974349E-16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0.65125979224659447</v>
      </c>
      <c r="C75" s="87">
        <v>0.88159487384580226</v>
      </c>
      <c r="D75" s="87">
        <v>0.5702201812407115</v>
      </c>
      <c r="E75" s="87">
        <v>0.95920249116902445</v>
      </c>
      <c r="F75" s="87">
        <v>0.90175038080962389</v>
      </c>
      <c r="G75" s="87">
        <v>0.88956395585058523</v>
      </c>
      <c r="H75" s="87">
        <v>0.5196922717707696</v>
      </c>
      <c r="I75" s="87">
        <v>0.45430736299714231</v>
      </c>
      <c r="J75" s="87">
        <v>0.10129522930016346</v>
      </c>
      <c r="K75" s="87">
        <v>0</v>
      </c>
      <c r="L75" s="87">
        <v>3.829036389226214E-2</v>
      </c>
      <c r="M75" s="87">
        <v>0.22974334456765882</v>
      </c>
      <c r="N75" s="87">
        <v>0.16591933800676867</v>
      </c>
      <c r="O75" s="87">
        <v>2.5527160675727321E-2</v>
      </c>
      <c r="P75" s="87">
        <v>0</v>
      </c>
      <c r="Q75" s="87">
        <v>3.8289131799477766E-2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0.44854043570679514</v>
      </c>
    </row>
    <row r="77" spans="1:17" x14ac:dyDescent="0.25">
      <c r="A77" s="156" t="s">
        <v>208</v>
      </c>
      <c r="B77" s="204">
        <v>41.211812971632874</v>
      </c>
      <c r="C77" s="204">
        <v>41.282885951802392</v>
      </c>
      <c r="D77" s="204">
        <v>29.729377728000244</v>
      </c>
      <c r="E77" s="204">
        <v>46.531327779549521</v>
      </c>
      <c r="F77" s="204">
        <v>43.586618458983693</v>
      </c>
      <c r="G77" s="204">
        <v>45.255961475991988</v>
      </c>
      <c r="H77" s="204">
        <v>37.851717442172109</v>
      </c>
      <c r="I77" s="204">
        <v>52.670549213810055</v>
      </c>
      <c r="J77" s="204">
        <v>51.728122456719227</v>
      </c>
      <c r="K77" s="204">
        <v>56.408206449991901</v>
      </c>
      <c r="L77" s="204">
        <v>68.780446229806316</v>
      </c>
      <c r="M77" s="204">
        <v>50.645644404722532</v>
      </c>
      <c r="N77" s="204">
        <v>44.657082776083307</v>
      </c>
      <c r="O77" s="204">
        <v>43.977870633336984</v>
      </c>
      <c r="P77" s="204">
        <v>47.619355434568256</v>
      </c>
      <c r="Q77" s="204">
        <v>47.711699644968171</v>
      </c>
    </row>
    <row r="78" spans="1:17" x14ac:dyDescent="0.25">
      <c r="A78" s="152" t="s">
        <v>222</v>
      </c>
      <c r="B78" s="261">
        <v>38.692868052196523</v>
      </c>
      <c r="C78" s="261">
        <v>38.792550214710815</v>
      </c>
      <c r="D78" s="261">
        <v>27.840361937001649</v>
      </c>
      <c r="E78" s="261">
        <v>43.660492780487473</v>
      </c>
      <c r="F78" s="261">
        <v>40.962123016987839</v>
      </c>
      <c r="G78" s="261">
        <v>42.523061219279683</v>
      </c>
      <c r="H78" s="261">
        <v>35.55395805489335</v>
      </c>
      <c r="I78" s="261">
        <v>49.475369835679707</v>
      </c>
      <c r="J78" s="261">
        <v>48.503995763227003</v>
      </c>
      <c r="K78" s="261">
        <v>52.824873832779851</v>
      </c>
      <c r="L78" s="261">
        <v>64.540451456693887</v>
      </c>
      <c r="M78" s="261">
        <v>47.545429973093576</v>
      </c>
      <c r="N78" s="261">
        <v>41.895838417522754</v>
      </c>
      <c r="O78" s="261">
        <v>41.112469066420566</v>
      </c>
      <c r="P78" s="261">
        <v>44.638599387565243</v>
      </c>
      <c r="Q78" s="261">
        <v>44.902227336700278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38.692868052196523</v>
      </c>
      <c r="C84" s="208">
        <v>38.792550214710815</v>
      </c>
      <c r="D84" s="208">
        <v>27.840361937001649</v>
      </c>
      <c r="E84" s="208">
        <v>43.660492780487473</v>
      </c>
      <c r="F84" s="208">
        <v>40.962123016987839</v>
      </c>
      <c r="G84" s="208">
        <v>42.523061219279683</v>
      </c>
      <c r="H84" s="208">
        <v>35.55395805489335</v>
      </c>
      <c r="I84" s="208">
        <v>49.475369835679707</v>
      </c>
      <c r="J84" s="208">
        <v>48.503995763227003</v>
      </c>
      <c r="K84" s="208">
        <v>52.824873832779851</v>
      </c>
      <c r="L84" s="208">
        <v>64.540451456693887</v>
      </c>
      <c r="M84" s="208">
        <v>47.545429973093576</v>
      </c>
      <c r="N84" s="208">
        <v>41.895838417522754</v>
      </c>
      <c r="O84" s="208">
        <v>41.112469066420566</v>
      </c>
      <c r="P84" s="208">
        <v>44.638599387565243</v>
      </c>
      <c r="Q84" s="208">
        <v>44.902227336700278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2.5189449194363513</v>
      </c>
      <c r="C86" s="261">
        <v>2.4903357370915797</v>
      </c>
      <c r="D86" s="261">
        <v>1.8890157909985934</v>
      </c>
      <c r="E86" s="261">
        <v>2.8708349990620481</v>
      </c>
      <c r="F86" s="261">
        <v>2.6244954419958546</v>
      </c>
      <c r="G86" s="261">
        <v>2.7329002567123077</v>
      </c>
      <c r="H86" s="261">
        <v>2.2977593872787625</v>
      </c>
      <c r="I86" s="261">
        <v>3.1951793781303475</v>
      </c>
      <c r="J86" s="261">
        <v>3.2241266934922228</v>
      </c>
      <c r="K86" s="261">
        <v>3.5833326172120481</v>
      </c>
      <c r="L86" s="261">
        <v>4.239994773112433</v>
      </c>
      <c r="M86" s="261">
        <v>3.100214431628955</v>
      </c>
      <c r="N86" s="261">
        <v>2.7612443585605502</v>
      </c>
      <c r="O86" s="261">
        <v>2.8654015669164212</v>
      </c>
      <c r="P86" s="261">
        <v>2.9807560470030108</v>
      </c>
      <c r="Q86" s="261">
        <v>2.8094723082678907</v>
      </c>
    </row>
    <row r="87" spans="1:17" x14ac:dyDescent="0.25">
      <c r="A87" s="156" t="s">
        <v>207</v>
      </c>
      <c r="B87" s="204">
        <v>6.168084767484161</v>
      </c>
      <c r="C87" s="204">
        <v>6.1761414984353031</v>
      </c>
      <c r="D87" s="204">
        <v>4.4551635209567202</v>
      </c>
      <c r="E87" s="204">
        <v>6.9663401967435643</v>
      </c>
      <c r="F87" s="204">
        <v>6.5204155856300794</v>
      </c>
      <c r="G87" s="204">
        <v>6.7707615692842822</v>
      </c>
      <c r="H87" s="204">
        <v>5.663948281429164</v>
      </c>
      <c r="I87" s="204">
        <v>7.88119869529684</v>
      </c>
      <c r="J87" s="204">
        <v>7.7469255294726507</v>
      </c>
      <c r="K87" s="204">
        <v>8.4531122692451746</v>
      </c>
      <c r="L87" s="204">
        <v>10.297043095926984</v>
      </c>
      <c r="M87" s="204">
        <v>7.5803909298325163</v>
      </c>
      <c r="N87" s="204">
        <v>6.6862148725755697</v>
      </c>
      <c r="O87" s="204">
        <v>6.5959663711832928</v>
      </c>
      <c r="P87" s="204">
        <v>7.1325831620179967</v>
      </c>
      <c r="Q87" s="204">
        <v>6.9927513176150979</v>
      </c>
    </row>
    <row r="88" spans="1:17" x14ac:dyDescent="0.25">
      <c r="A88" s="152" t="s">
        <v>220</v>
      </c>
      <c r="B88" s="261">
        <v>3.6621594602617691</v>
      </c>
      <c r="C88" s="261">
        <v>3.6986775019400815</v>
      </c>
      <c r="D88" s="261">
        <v>2.5759114420881848</v>
      </c>
      <c r="E88" s="261">
        <v>4.1103436159929476</v>
      </c>
      <c r="F88" s="261">
        <v>3.9094853123873938</v>
      </c>
      <c r="G88" s="261">
        <v>4.0519867907780593</v>
      </c>
      <c r="H88" s="261">
        <v>3.3780652698315534</v>
      </c>
      <c r="I88" s="261">
        <v>4.7025341667514553</v>
      </c>
      <c r="J88" s="261">
        <v>4.53946330488328</v>
      </c>
      <c r="K88" s="261">
        <v>4.8883007402672334</v>
      </c>
      <c r="L88" s="261">
        <v>6.0789634855119123</v>
      </c>
      <c r="M88" s="261">
        <v>4.496200504670905</v>
      </c>
      <c r="N88" s="261">
        <v>3.9392424937232873</v>
      </c>
      <c r="O88" s="261">
        <v>3.7453751389235217</v>
      </c>
      <c r="P88" s="261">
        <v>4.1672336796988532</v>
      </c>
      <c r="Q88" s="261">
        <v>4.1978002637411658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3.6621594602617691</v>
      </c>
      <c r="C93" s="208">
        <v>3.6986775019400815</v>
      </c>
      <c r="D93" s="208">
        <v>2.5759114420881848</v>
      </c>
      <c r="E93" s="208">
        <v>4.1103436159929476</v>
      </c>
      <c r="F93" s="208">
        <v>3.9094853123873938</v>
      </c>
      <c r="G93" s="208">
        <v>4.0519867907780593</v>
      </c>
      <c r="H93" s="208">
        <v>3.3780652698315534</v>
      </c>
      <c r="I93" s="208">
        <v>4.7025341667514553</v>
      </c>
      <c r="J93" s="208">
        <v>4.53946330488328</v>
      </c>
      <c r="K93" s="208">
        <v>4.8883007402672334</v>
      </c>
      <c r="L93" s="208">
        <v>6.0789634855119123</v>
      </c>
      <c r="M93" s="208">
        <v>4.496200504670905</v>
      </c>
      <c r="N93" s="208">
        <v>3.9392424937232873</v>
      </c>
      <c r="O93" s="208">
        <v>3.7453751389235217</v>
      </c>
      <c r="P93" s="208">
        <v>4.1672336796988532</v>
      </c>
      <c r="Q93" s="208">
        <v>4.1978002637411658</v>
      </c>
    </row>
    <row r="94" spans="1:17" x14ac:dyDescent="0.25">
      <c r="A94" s="149" t="s">
        <v>219</v>
      </c>
      <c r="B94" s="262">
        <v>2.5059253072223919</v>
      </c>
      <c r="C94" s="262">
        <v>2.4774639964952221</v>
      </c>
      <c r="D94" s="262">
        <v>1.8792520788685356</v>
      </c>
      <c r="E94" s="262">
        <v>2.8559965807506171</v>
      </c>
      <c r="F94" s="262">
        <v>2.610930273242686</v>
      </c>
      <c r="G94" s="262">
        <v>2.7187747785062233</v>
      </c>
      <c r="H94" s="262">
        <v>2.2858830115976105</v>
      </c>
      <c r="I94" s="262">
        <v>3.1786645285453843</v>
      </c>
      <c r="J94" s="262">
        <v>3.2074622245893707</v>
      </c>
      <c r="K94" s="262">
        <v>3.5648115289779416</v>
      </c>
      <c r="L94" s="262">
        <v>4.2180796104150717</v>
      </c>
      <c r="M94" s="262">
        <v>3.0841904251616117</v>
      </c>
      <c r="N94" s="262">
        <v>2.7469723788522824</v>
      </c>
      <c r="O94" s="262">
        <v>2.8505912322597706</v>
      </c>
      <c r="P94" s="262">
        <v>2.9653494823191435</v>
      </c>
      <c r="Q94" s="262">
        <v>2.7949510538739322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224.46453981078355</v>
      </c>
      <c r="C97" s="96">
        <v>218.29174788259024</v>
      </c>
      <c r="D97" s="96">
        <v>198.14418213336015</v>
      </c>
      <c r="E97" s="96">
        <v>189.0264128612653</v>
      </c>
      <c r="F97" s="96">
        <v>194.44848956436147</v>
      </c>
      <c r="G97" s="96">
        <v>191.49664246503616</v>
      </c>
      <c r="H97" s="96">
        <v>198.16424830516817</v>
      </c>
      <c r="I97" s="96">
        <v>198.9304421395853</v>
      </c>
      <c r="J97" s="96">
        <v>196.15338826843075</v>
      </c>
      <c r="K97" s="96">
        <v>174.37737876160793</v>
      </c>
      <c r="L97" s="96">
        <v>179.25647381123059</v>
      </c>
      <c r="M97" s="96">
        <v>171.58290690695301</v>
      </c>
      <c r="N97" s="96">
        <v>166.75992025056269</v>
      </c>
      <c r="O97" s="96">
        <v>149.52203599706388</v>
      </c>
      <c r="P97" s="96">
        <v>150.96353835666659</v>
      </c>
      <c r="Q97" s="96">
        <v>151.05760101914245</v>
      </c>
    </row>
    <row r="98" spans="1:17" x14ac:dyDescent="0.25">
      <c r="A98" s="132" t="s">
        <v>83</v>
      </c>
      <c r="B98" s="160">
        <v>1.5589490515250621</v>
      </c>
      <c r="C98" s="160">
        <v>1.5180644927553926</v>
      </c>
      <c r="D98" s="160">
        <v>1.3706956712476839</v>
      </c>
      <c r="E98" s="160">
        <v>1.3115864632347285</v>
      </c>
      <c r="F98" s="160">
        <v>1.3524962980468593</v>
      </c>
      <c r="G98" s="160">
        <v>1.33158383779249</v>
      </c>
      <c r="H98" s="160">
        <v>1.3772319948688805</v>
      </c>
      <c r="I98" s="160">
        <v>1.3826494105949305</v>
      </c>
      <c r="J98" s="160">
        <v>1.3596278006723719</v>
      </c>
      <c r="K98" s="160">
        <v>1.2063152377261734</v>
      </c>
      <c r="L98" s="160">
        <v>1.2439014385039322</v>
      </c>
      <c r="M98" s="160">
        <v>1.1914962807849929</v>
      </c>
      <c r="N98" s="160">
        <v>1.1568302288100638</v>
      </c>
      <c r="O98" s="160">
        <v>1.0316018159878648</v>
      </c>
      <c r="P98" s="160">
        <v>1.0459376140794594</v>
      </c>
      <c r="Q98" s="160">
        <v>1.0468489578966838</v>
      </c>
    </row>
    <row r="99" spans="1:17" x14ac:dyDescent="0.25">
      <c r="A99" s="76" t="s">
        <v>82</v>
      </c>
      <c r="B99" s="159">
        <v>0.41827823827745364</v>
      </c>
      <c r="C99" s="159">
        <v>0.40730859100245193</v>
      </c>
      <c r="D99" s="159">
        <v>0.36776838218230617</v>
      </c>
      <c r="E99" s="159">
        <v>0.35190891880250708</v>
      </c>
      <c r="F99" s="159">
        <v>0.36288534783763166</v>
      </c>
      <c r="G99" s="159">
        <v>0.35727437099096193</v>
      </c>
      <c r="H99" s="159">
        <v>0.36952212899424397</v>
      </c>
      <c r="I99" s="159">
        <v>0.37097566405601645</v>
      </c>
      <c r="J99" s="159">
        <v>0.36479878583713032</v>
      </c>
      <c r="K99" s="159">
        <v>0.32366382464503507</v>
      </c>
      <c r="L99" s="159">
        <v>0.33374849664216277</v>
      </c>
      <c r="M99" s="159">
        <v>0.31968778245404578</v>
      </c>
      <c r="N99" s="159">
        <v>0.31038660924769684</v>
      </c>
      <c r="O99" s="159">
        <v>0.27678684545406329</v>
      </c>
      <c r="P99" s="159">
        <v>0.28063325234220854</v>
      </c>
      <c r="Q99" s="159">
        <v>0.28087777302488304</v>
      </c>
    </row>
    <row r="100" spans="1:17" x14ac:dyDescent="0.25">
      <c r="A100" s="76" t="s">
        <v>81</v>
      </c>
      <c r="B100" s="159">
        <v>4.4818784066003508</v>
      </c>
      <c r="C100" s="159">
        <v>4.3643379257655814</v>
      </c>
      <c r="D100" s="159">
        <v>3.940662028034728</v>
      </c>
      <c r="E100" s="159">
        <v>3.7707268510221432</v>
      </c>
      <c r="F100" s="159">
        <v>3.8883399988557494</v>
      </c>
      <c r="G100" s="159">
        <v>3.8282180186337165</v>
      </c>
      <c r="H100" s="159">
        <v>3.9594535386795013</v>
      </c>
      <c r="I100" s="159">
        <v>3.9750282609825867</v>
      </c>
      <c r="J100" s="159">
        <v>3.9088426109152201</v>
      </c>
      <c r="K100" s="159">
        <v>3.4680788382589349</v>
      </c>
      <c r="L100" s="159">
        <v>3.5761367516892588</v>
      </c>
      <c r="M100" s="159">
        <v>3.4254752887343085</v>
      </c>
      <c r="N100" s="159">
        <v>3.3258126155786152</v>
      </c>
      <c r="O100" s="159">
        <v>2.9657889709498253</v>
      </c>
      <c r="P100" s="159">
        <v>3.0070034698106092</v>
      </c>
      <c r="Q100" s="159">
        <v>3.0096235247581467</v>
      </c>
    </row>
    <row r="101" spans="1:17" x14ac:dyDescent="0.25">
      <c r="A101" s="76" t="s">
        <v>80</v>
      </c>
      <c r="B101" s="159">
        <v>1.2394910334631932</v>
      </c>
      <c r="C101" s="159">
        <v>1.2069844907044482</v>
      </c>
      <c r="D101" s="159">
        <v>1.0898143159048606</v>
      </c>
      <c r="E101" s="159">
        <v>1.042817697730908</v>
      </c>
      <c r="F101" s="159">
        <v>1.0753443369950275</v>
      </c>
      <c r="G101" s="159">
        <v>1.0587172336605157</v>
      </c>
      <c r="H101" s="159">
        <v>1.0950112237270639</v>
      </c>
      <c r="I101" s="159">
        <v>1.0993185089525896</v>
      </c>
      <c r="J101" s="159">
        <v>1.0810144604354277</v>
      </c>
      <c r="K101" s="159">
        <v>0.95911852874787484</v>
      </c>
      <c r="L101" s="159">
        <v>0.98900260918039695</v>
      </c>
      <c r="M101" s="159">
        <v>0.94733625514765574</v>
      </c>
      <c r="N101" s="159">
        <v>0.91977393003737751</v>
      </c>
      <c r="O101" s="159">
        <v>0.82020717724574688</v>
      </c>
      <c r="P101" s="159">
        <v>0.83160530034328328</v>
      </c>
      <c r="Q101" s="159">
        <v>0.83232989265035473</v>
      </c>
    </row>
    <row r="102" spans="1:17" x14ac:dyDescent="0.25">
      <c r="A102" s="129" t="s">
        <v>79</v>
      </c>
      <c r="B102" s="158">
        <v>2.2087396464871185</v>
      </c>
      <c r="C102" s="158">
        <v>2.1508138625781696</v>
      </c>
      <c r="D102" s="158">
        <v>1.9420197660669742</v>
      </c>
      <c r="E102" s="158">
        <v>1.8582730579350126</v>
      </c>
      <c r="F102" s="158">
        <v>1.9162346532754104</v>
      </c>
      <c r="G102" s="158">
        <v>1.8866056028428606</v>
      </c>
      <c r="H102" s="158">
        <v>1.9512805158716482</v>
      </c>
      <c r="I102" s="158">
        <v>1.9589559821634581</v>
      </c>
      <c r="J102" s="158">
        <v>1.9263386605696753</v>
      </c>
      <c r="K102" s="158">
        <v>1.7091233925321765</v>
      </c>
      <c r="L102" s="158">
        <v>1.7623760191895048</v>
      </c>
      <c r="M102" s="158">
        <v>1.6881276982318711</v>
      </c>
      <c r="N102" s="158">
        <v>1.6390123770420577</v>
      </c>
      <c r="O102" s="158">
        <v>1.4615871045506554</v>
      </c>
      <c r="P102" s="158">
        <v>1.481898252999005</v>
      </c>
      <c r="Q102" s="158">
        <v>1.4831894569794781</v>
      </c>
    </row>
    <row r="103" spans="1:17" x14ac:dyDescent="0.25">
      <c r="A103" s="92" t="s">
        <v>125</v>
      </c>
      <c r="B103" s="91">
        <v>0.36090535652882039</v>
      </c>
      <c r="C103" s="91">
        <v>0.35144035429230952</v>
      </c>
      <c r="D103" s="91">
        <v>0.31732365431712956</v>
      </c>
      <c r="E103" s="91">
        <v>0.30363954464646231</v>
      </c>
      <c r="F103" s="91">
        <v>0.31311039842706773</v>
      </c>
      <c r="G103" s="91">
        <v>0.30826904782833281</v>
      </c>
      <c r="H103" s="91">
        <v>0.31883684950756136</v>
      </c>
      <c r="I103" s="91">
        <v>0.32009101131109313</v>
      </c>
      <c r="J103" s="91">
        <v>0.31476138085983479</v>
      </c>
      <c r="K103" s="91">
        <v>0.27926867175794567</v>
      </c>
      <c r="L103" s="91">
        <v>0.28797008581569861</v>
      </c>
      <c r="M103" s="91">
        <v>0.27583800099098887</v>
      </c>
      <c r="N103" s="91">
        <v>0.26781261758591918</v>
      </c>
      <c r="O103" s="91">
        <v>0.23882154508555689</v>
      </c>
      <c r="P103" s="91">
        <v>0.24214036189763352</v>
      </c>
      <c r="Q103" s="91">
        <v>0.24235134304865563</v>
      </c>
    </row>
    <row r="104" spans="1:17" x14ac:dyDescent="0.25">
      <c r="A104" s="92" t="s">
        <v>26</v>
      </c>
      <c r="B104" s="91">
        <v>0.60059227267520843</v>
      </c>
      <c r="C104" s="91">
        <v>0.58484130888022245</v>
      </c>
      <c r="D104" s="91">
        <v>0.52806679444423288</v>
      </c>
      <c r="E104" s="91">
        <v>0.50529470093559403</v>
      </c>
      <c r="F104" s="91">
        <v>0.52105540244187432</v>
      </c>
      <c r="G104" s="91">
        <v>0.5129987812077712</v>
      </c>
      <c r="H104" s="91">
        <v>0.53058494310005633</v>
      </c>
      <c r="I104" s="91">
        <v>0.53267202735707675</v>
      </c>
      <c r="J104" s="91">
        <v>0.52380284653907294</v>
      </c>
      <c r="K104" s="91">
        <v>0.46473847845119892</v>
      </c>
      <c r="L104" s="91">
        <v>0.4792187347009188</v>
      </c>
      <c r="M104" s="91">
        <v>0.45902940731813457</v>
      </c>
      <c r="N104" s="91">
        <v>0.44567415178882025</v>
      </c>
      <c r="O104" s="91">
        <v>0.39742933135237457</v>
      </c>
      <c r="P104" s="91">
        <v>0.40295226332248674</v>
      </c>
      <c r="Q104" s="91">
        <v>0.40330336270821693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1.2472420172830898</v>
      </c>
      <c r="C106" s="157">
        <v>1.2145321994056377</v>
      </c>
      <c r="D106" s="157">
        <v>1.0966293173056119</v>
      </c>
      <c r="E106" s="157">
        <v>1.0493388123529563</v>
      </c>
      <c r="F106" s="157">
        <v>1.0820688524064683</v>
      </c>
      <c r="G106" s="157">
        <v>1.0653377738067566</v>
      </c>
      <c r="H106" s="157">
        <v>1.1018587232640304</v>
      </c>
      <c r="I106" s="157">
        <v>1.1061929434952882</v>
      </c>
      <c r="J106" s="157">
        <v>1.0877744331707675</v>
      </c>
      <c r="K106" s="157">
        <v>0.96511624232303184</v>
      </c>
      <c r="L106" s="157">
        <v>0.9951871986728873</v>
      </c>
      <c r="M106" s="157">
        <v>0.95326028992274781</v>
      </c>
      <c r="N106" s="157">
        <v>0.92552560766731828</v>
      </c>
      <c r="O106" s="157">
        <v>0.82533622811272411</v>
      </c>
      <c r="P106" s="157">
        <v>0.8368056277788849</v>
      </c>
      <c r="Q106" s="157">
        <v>0.83753475122260568</v>
      </c>
    </row>
    <row r="107" spans="1:17" x14ac:dyDescent="0.25">
      <c r="A107" s="156" t="s">
        <v>206</v>
      </c>
      <c r="B107" s="204">
        <v>171.58369883323223</v>
      </c>
      <c r="C107" s="204">
        <v>167.65803114717889</v>
      </c>
      <c r="D107" s="204">
        <v>149.28752407662591</v>
      </c>
      <c r="E107" s="204">
        <v>144.00020667714452</v>
      </c>
      <c r="F107" s="204">
        <v>149.44301384538892</v>
      </c>
      <c r="G107" s="204">
        <v>147.02242052973105</v>
      </c>
      <c r="H107" s="204">
        <v>151.85595919524465</v>
      </c>
      <c r="I107" s="204">
        <v>152.47998396264038</v>
      </c>
      <c r="J107" s="204">
        <v>148.86671087309892</v>
      </c>
      <c r="K107" s="204">
        <v>131.39307279756599</v>
      </c>
      <c r="L107" s="204">
        <v>136.59941050462436</v>
      </c>
      <c r="M107" s="204">
        <v>131.08853394136617</v>
      </c>
      <c r="N107" s="204">
        <v>126.93502241425119</v>
      </c>
      <c r="O107" s="204">
        <v>111.55984313616113</v>
      </c>
      <c r="P107" s="204">
        <v>114.38761759601175</v>
      </c>
      <c r="Q107" s="204">
        <v>114.56251517355268</v>
      </c>
    </row>
    <row r="108" spans="1:17" x14ac:dyDescent="0.25">
      <c r="A108" s="152" t="s">
        <v>218</v>
      </c>
      <c r="B108" s="151">
        <v>154.23716163027368</v>
      </c>
      <c r="C108" s="151">
        <v>151.30007069444173</v>
      </c>
      <c r="D108" s="151">
        <v>132.57079676951173</v>
      </c>
      <c r="E108" s="151">
        <v>129.07353250406484</v>
      </c>
      <c r="F108" s="151">
        <v>134.93480550720398</v>
      </c>
      <c r="G108" s="151">
        <v>132.63641913727713</v>
      </c>
      <c r="H108" s="151">
        <v>136.78483731741053</v>
      </c>
      <c r="I108" s="151">
        <v>137.37438373275114</v>
      </c>
      <c r="J108" s="151">
        <v>133.01413747423439</v>
      </c>
      <c r="K108" s="151">
        <v>116.68930042132222</v>
      </c>
      <c r="L108" s="151">
        <v>122.47128647316615</v>
      </c>
      <c r="M108" s="151">
        <v>117.78238814998738</v>
      </c>
      <c r="N108" s="151">
        <v>113.70046287997167</v>
      </c>
      <c r="O108" s="151">
        <v>98.239158935307756</v>
      </c>
      <c r="P108" s="151">
        <v>102.06899777210508</v>
      </c>
      <c r="Q108" s="151">
        <v>102.30307438130012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154.23716163027368</v>
      </c>
      <c r="C113" s="208">
        <v>151.30007069444173</v>
      </c>
      <c r="D113" s="208">
        <v>132.57079676951173</v>
      </c>
      <c r="E113" s="208">
        <v>129.07353250406484</v>
      </c>
      <c r="F113" s="208">
        <v>134.93480550720398</v>
      </c>
      <c r="G113" s="208">
        <v>132.63641913727713</v>
      </c>
      <c r="H113" s="208">
        <v>136.78483731741053</v>
      </c>
      <c r="I113" s="208">
        <v>137.37438373275114</v>
      </c>
      <c r="J113" s="208">
        <v>133.01413747423439</v>
      </c>
      <c r="K113" s="208">
        <v>116.68930042132222</v>
      </c>
      <c r="L113" s="208">
        <v>122.47128647316615</v>
      </c>
      <c r="M113" s="208">
        <v>117.78238814998738</v>
      </c>
      <c r="N113" s="208">
        <v>113.70046287997167</v>
      </c>
      <c r="O113" s="208">
        <v>98.239158935307756</v>
      </c>
      <c r="P113" s="208">
        <v>102.06899777210508</v>
      </c>
      <c r="Q113" s="208">
        <v>102.30307438130012</v>
      </c>
    </row>
    <row r="114" spans="1:17" x14ac:dyDescent="0.25">
      <c r="A114" s="152" t="s">
        <v>217</v>
      </c>
      <c r="B114" s="151">
        <v>17.346537202958572</v>
      </c>
      <c r="C114" s="151">
        <v>16.357960452737156</v>
      </c>
      <c r="D114" s="151">
        <v>16.716727307114169</v>
      </c>
      <c r="E114" s="151">
        <v>14.926674173079663</v>
      </c>
      <c r="F114" s="151">
        <v>14.508208338184957</v>
      </c>
      <c r="G114" s="151">
        <v>14.386001392453915</v>
      </c>
      <c r="H114" s="151">
        <v>15.071121877834107</v>
      </c>
      <c r="I114" s="151">
        <v>15.105600229889243</v>
      </c>
      <c r="J114" s="151">
        <v>15.852573398864532</v>
      </c>
      <c r="K114" s="151">
        <v>14.703772376243769</v>
      </c>
      <c r="L114" s="151">
        <v>14.128124031458206</v>
      </c>
      <c r="M114" s="151">
        <v>13.30614579137878</v>
      </c>
      <c r="N114" s="151">
        <v>13.234559534279532</v>
      </c>
      <c r="O114" s="151">
        <v>13.320684200853371</v>
      </c>
      <c r="P114" s="151">
        <v>12.318619823906676</v>
      </c>
      <c r="Q114" s="151">
        <v>12.25944079225256</v>
      </c>
    </row>
    <row r="115" spans="1:17" x14ac:dyDescent="0.25">
      <c r="A115" s="156" t="s">
        <v>205</v>
      </c>
      <c r="B115" s="204">
        <v>13.859961562148682</v>
      </c>
      <c r="C115" s="204">
        <v>13.070084274307867</v>
      </c>
      <c r="D115" s="204">
        <v>13.356740611146686</v>
      </c>
      <c r="E115" s="204">
        <v>11.926480073170815</v>
      </c>
      <c r="F115" s="204">
        <v>11.592123981297682</v>
      </c>
      <c r="G115" s="204">
        <v>11.494480079771852</v>
      </c>
      <c r="H115" s="204">
        <v>12.041894441595637</v>
      </c>
      <c r="I115" s="204">
        <v>12.069442800591974</v>
      </c>
      <c r="J115" s="204">
        <v>12.666277735935044</v>
      </c>
      <c r="K115" s="204">
        <v>11.748380530874128</v>
      </c>
      <c r="L115" s="204">
        <v>11.288434903761781</v>
      </c>
      <c r="M115" s="204">
        <v>10.63167057788351</v>
      </c>
      <c r="N115" s="204">
        <v>10.574472835177579</v>
      </c>
      <c r="O115" s="204">
        <v>10.643286832709181</v>
      </c>
      <c r="P115" s="204">
        <v>9.8426328702047332</v>
      </c>
      <c r="Q115" s="204">
        <v>9.7953485566605085</v>
      </c>
    </row>
    <row r="116" spans="1:17" x14ac:dyDescent="0.25">
      <c r="A116" s="156" t="s">
        <v>204</v>
      </c>
      <c r="B116" s="204">
        <v>16.402655213249822</v>
      </c>
      <c r="C116" s="204">
        <v>15.929627007415128</v>
      </c>
      <c r="D116" s="204">
        <v>14.539570379791712</v>
      </c>
      <c r="E116" s="204">
        <v>13.826709602128716</v>
      </c>
      <c r="F116" s="204">
        <v>14.186983554004009</v>
      </c>
      <c r="G116" s="204">
        <v>13.975823880847589</v>
      </c>
      <c r="H116" s="204">
        <v>14.470345919321488</v>
      </c>
      <c r="I116" s="204">
        <v>14.525273767522018</v>
      </c>
      <c r="J116" s="204">
        <v>14.363609810489795</v>
      </c>
      <c r="K116" s="204">
        <v>12.795256115849138</v>
      </c>
      <c r="L116" s="204">
        <v>13.11090697504398</v>
      </c>
      <c r="M116" s="204">
        <v>12.540337603658998</v>
      </c>
      <c r="N116" s="204">
        <v>12.200823469353544</v>
      </c>
      <c r="O116" s="204">
        <v>11.002039437512291</v>
      </c>
      <c r="P116" s="204">
        <v>11.059590283157888</v>
      </c>
      <c r="Q116" s="204">
        <v>11.063612126955876</v>
      </c>
    </row>
    <row r="117" spans="1:17" x14ac:dyDescent="0.25">
      <c r="A117" s="152" t="s">
        <v>216</v>
      </c>
      <c r="B117" s="151">
        <v>12.168413666833198</v>
      </c>
      <c r="C117" s="151">
        <v>11.936694299681024</v>
      </c>
      <c r="D117" s="151">
        <v>10.459063679478776</v>
      </c>
      <c r="E117" s="151">
        <v>10.183149899463785</v>
      </c>
      <c r="F117" s="151">
        <v>10.645570199231777</v>
      </c>
      <c r="G117" s="151">
        <v>10.464240902064567</v>
      </c>
      <c r="H117" s="151">
        <v>10.791526933169621</v>
      </c>
      <c r="I117" s="151">
        <v>10.838038711406693</v>
      </c>
      <c r="J117" s="151">
        <v>10.49404067875307</v>
      </c>
      <c r="K117" s="151">
        <v>9.2061061226201897</v>
      </c>
      <c r="L117" s="151">
        <v>9.6622711437540083</v>
      </c>
      <c r="M117" s="151">
        <v>9.2923443774995249</v>
      </c>
      <c r="N117" s="151">
        <v>8.9703042497012841</v>
      </c>
      <c r="O117" s="151">
        <v>7.7504974259845412</v>
      </c>
      <c r="P117" s="151">
        <v>8.0526494025306672</v>
      </c>
      <c r="Q117" s="151">
        <v>8.0711166835692278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12.168413666833198</v>
      </c>
      <c r="C122" s="208">
        <v>11.936694299681024</v>
      </c>
      <c r="D122" s="208">
        <v>10.459063679478776</v>
      </c>
      <c r="E122" s="208">
        <v>10.183149899463785</v>
      </c>
      <c r="F122" s="208">
        <v>10.645570199231777</v>
      </c>
      <c r="G122" s="208">
        <v>10.464240902064567</v>
      </c>
      <c r="H122" s="208">
        <v>10.791526933169621</v>
      </c>
      <c r="I122" s="208">
        <v>10.838038711406693</v>
      </c>
      <c r="J122" s="208">
        <v>10.49404067875307</v>
      </c>
      <c r="K122" s="208">
        <v>9.2061061226201897</v>
      </c>
      <c r="L122" s="208">
        <v>9.6622711437540083</v>
      </c>
      <c r="M122" s="208">
        <v>9.2923443774995249</v>
      </c>
      <c r="N122" s="208">
        <v>8.9703042497012841</v>
      </c>
      <c r="O122" s="208">
        <v>7.7504974259845412</v>
      </c>
      <c r="P122" s="208">
        <v>8.0526494025306672</v>
      </c>
      <c r="Q122" s="208">
        <v>8.0711166835692278</v>
      </c>
    </row>
    <row r="123" spans="1:17" x14ac:dyDescent="0.25">
      <c r="A123" s="152" t="s">
        <v>215</v>
      </c>
      <c r="B123" s="261">
        <v>4.234241546416623</v>
      </c>
      <c r="C123" s="261">
        <v>3.9929327077341039</v>
      </c>
      <c r="D123" s="261">
        <v>4.0805067003129372</v>
      </c>
      <c r="E123" s="261">
        <v>3.6435597026649313</v>
      </c>
      <c r="F123" s="261">
        <v>3.5414133547722306</v>
      </c>
      <c r="G123" s="261">
        <v>3.5115829787830206</v>
      </c>
      <c r="H123" s="261">
        <v>3.6788189861518665</v>
      </c>
      <c r="I123" s="261">
        <v>3.6872350561153255</v>
      </c>
      <c r="J123" s="261">
        <v>3.8695691317367245</v>
      </c>
      <c r="K123" s="261">
        <v>3.5891499932289479</v>
      </c>
      <c r="L123" s="261">
        <v>3.4486358312899714</v>
      </c>
      <c r="M123" s="261">
        <v>3.2479932261594726</v>
      </c>
      <c r="N123" s="261">
        <v>3.2305192196522605</v>
      </c>
      <c r="O123" s="261">
        <v>3.25154201152775</v>
      </c>
      <c r="P123" s="261">
        <v>3.0069408806272202</v>
      </c>
      <c r="Q123" s="261">
        <v>2.9924954433866486</v>
      </c>
    </row>
    <row r="124" spans="1:17" x14ac:dyDescent="0.25">
      <c r="A124" s="243" t="s">
        <v>203</v>
      </c>
      <c r="B124" s="242">
        <v>12.710887825799599</v>
      </c>
      <c r="C124" s="242">
        <v>11.986496090882341</v>
      </c>
      <c r="D124" s="242">
        <v>12.24938690235931</v>
      </c>
      <c r="E124" s="242">
        <v>10.937703520095965</v>
      </c>
      <c r="F124" s="242">
        <v>10.63106754866018</v>
      </c>
      <c r="G124" s="242">
        <v>10.541518910765124</v>
      </c>
      <c r="H124" s="242">
        <v>11.043549346865055</v>
      </c>
      <c r="I124" s="242">
        <v>11.068813782081355</v>
      </c>
      <c r="J124" s="242">
        <v>11.616167530477178</v>
      </c>
      <c r="K124" s="242">
        <v>10.774369495408491</v>
      </c>
      <c r="L124" s="242">
        <v>10.352556112595204</v>
      </c>
      <c r="M124" s="242">
        <v>9.7502414786914553</v>
      </c>
      <c r="N124" s="242">
        <v>9.697785771064563</v>
      </c>
      <c r="O124" s="242">
        <v>9.7608946764931179</v>
      </c>
      <c r="P124" s="242">
        <v>9.0266197177176704</v>
      </c>
      <c r="Q124" s="242">
        <v>8.983255556663865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0.99999999999999978</v>
      </c>
      <c r="E129" s="77">
        <f t="shared" si="0"/>
        <v>1</v>
      </c>
      <c r="F129" s="77">
        <f t="shared" si="0"/>
        <v>1</v>
      </c>
      <c r="G129" s="77">
        <f t="shared" si="0"/>
        <v>0.99999999999999989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0.99999999999999989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4.4292090121072162E-3</v>
      </c>
      <c r="C130" s="240">
        <f t="shared" si="1"/>
        <v>4.4282299004732182E-3</v>
      </c>
      <c r="D130" s="240">
        <f t="shared" si="1"/>
        <v>4.3781960909345333E-3</v>
      </c>
      <c r="E130" s="240">
        <f t="shared" si="1"/>
        <v>4.4129981587115218E-3</v>
      </c>
      <c r="F130" s="240">
        <f t="shared" si="1"/>
        <v>4.4179328214484477E-3</v>
      </c>
      <c r="G130" s="240">
        <f t="shared" si="1"/>
        <v>4.3999395682359057E-3</v>
      </c>
      <c r="H130" s="240">
        <f t="shared" si="1"/>
        <v>4.3997265906752393E-3</v>
      </c>
      <c r="I130" s="240">
        <f t="shared" si="1"/>
        <v>4.4525838530442832E-3</v>
      </c>
      <c r="J130" s="240">
        <f t="shared" si="1"/>
        <v>4.4352531390301209E-3</v>
      </c>
      <c r="K130" s="240">
        <f t="shared" si="1"/>
        <v>4.4303214511295713E-3</v>
      </c>
      <c r="L130" s="240">
        <f t="shared" si="1"/>
        <v>4.4512629226469633E-3</v>
      </c>
      <c r="M130" s="240">
        <f t="shared" si="1"/>
        <v>4.4625235654391672E-3</v>
      </c>
      <c r="N130" s="240">
        <f t="shared" si="1"/>
        <v>4.4675475546914183E-3</v>
      </c>
      <c r="O130" s="240">
        <f t="shared" si="1"/>
        <v>4.4149096544143828E-3</v>
      </c>
      <c r="P130" s="240">
        <f t="shared" si="1"/>
        <v>4.4612089033354615E-3</v>
      </c>
      <c r="Q130" s="240">
        <f t="shared" si="1"/>
        <v>4.4421015188664866E-3</v>
      </c>
    </row>
    <row r="131" spans="1:17" x14ac:dyDescent="0.25">
      <c r="A131" s="76" t="s">
        <v>82</v>
      </c>
      <c r="B131" s="239">
        <f t="shared" ref="B131:Q131" si="2">IF(B$7=0,0,B$7/B$5)</f>
        <v>4.6068978829186968E-4</v>
      </c>
      <c r="C131" s="239">
        <f t="shared" si="2"/>
        <v>4.605879491756421E-4</v>
      </c>
      <c r="D131" s="239">
        <f t="shared" si="2"/>
        <v>4.553838449979424E-4</v>
      </c>
      <c r="E131" s="239">
        <f t="shared" si="2"/>
        <v>4.5900366903254419E-4</v>
      </c>
      <c r="F131" s="239">
        <f t="shared" si="2"/>
        <v>4.5951693194819151E-4</v>
      </c>
      <c r="G131" s="239">
        <f t="shared" si="2"/>
        <v>4.5764542216156608E-4</v>
      </c>
      <c r="H131" s="239">
        <f t="shared" si="2"/>
        <v>4.5762326999239405E-4</v>
      </c>
      <c r="I131" s="239">
        <f t="shared" si="2"/>
        <v>4.6312104644501118E-4</v>
      </c>
      <c r="J131" s="239">
        <f t="shared" si="2"/>
        <v>4.6131844852102366E-4</v>
      </c>
      <c r="K131" s="239">
        <f t="shared" si="2"/>
        <v>4.6080549502331894E-4</v>
      </c>
      <c r="L131" s="239">
        <f t="shared" si="2"/>
        <v>4.6298365416042351E-4</v>
      </c>
      <c r="M131" s="239">
        <f t="shared" si="2"/>
        <v>4.6415489334326421E-4</v>
      </c>
      <c r="N131" s="239">
        <f t="shared" si="2"/>
        <v>4.6467744726624984E-4</v>
      </c>
      <c r="O131" s="239">
        <f t="shared" si="2"/>
        <v>4.592024870490939E-4</v>
      </c>
      <c r="P131" s="239">
        <f t="shared" si="2"/>
        <v>4.6401815303487597E-4</v>
      </c>
      <c r="Q131" s="239">
        <f t="shared" si="2"/>
        <v>4.6203076050457061E-4</v>
      </c>
    </row>
    <row r="132" spans="1:17" x14ac:dyDescent="0.25">
      <c r="A132" s="76" t="s">
        <v>81</v>
      </c>
      <c r="B132" s="239">
        <f t="shared" ref="B132:Q132" si="3">IF(B$8=0,0,B$8/B$5)</f>
        <v>1.0738989828029287E-2</v>
      </c>
      <c r="C132" s="239">
        <f t="shared" si="3"/>
        <v>1.073661588951131E-2</v>
      </c>
      <c r="D132" s="239">
        <f t="shared" si="3"/>
        <v>1.0615304709518505E-2</v>
      </c>
      <c r="E132" s="239">
        <f t="shared" si="3"/>
        <v>1.0699685250339644E-2</v>
      </c>
      <c r="F132" s="239">
        <f t="shared" si="3"/>
        <v>1.0711649755241477E-2</v>
      </c>
      <c r="G132" s="239">
        <f t="shared" si="3"/>
        <v>1.0668023599263185E-2</v>
      </c>
      <c r="H132" s="239">
        <f t="shared" si="3"/>
        <v>1.0667507217252009E-2</v>
      </c>
      <c r="I132" s="239">
        <f t="shared" si="3"/>
        <v>1.0795664096136477E-2</v>
      </c>
      <c r="J132" s="239">
        <f t="shared" si="3"/>
        <v>1.0753644322176426E-2</v>
      </c>
      <c r="K132" s="239">
        <f t="shared" si="3"/>
        <v>1.0741687030015625E-2</v>
      </c>
      <c r="L132" s="239">
        <f t="shared" si="3"/>
        <v>1.0792461389273564E-2</v>
      </c>
      <c r="M132" s="239">
        <f t="shared" si="3"/>
        <v>1.0819763764951027E-2</v>
      </c>
      <c r="N132" s="239">
        <f t="shared" si="3"/>
        <v>1.0831944849503273E-2</v>
      </c>
      <c r="O132" s="239">
        <f t="shared" si="3"/>
        <v>1.0704319832463276E-2</v>
      </c>
      <c r="P132" s="239">
        <f t="shared" si="3"/>
        <v>1.0816576256093263E-2</v>
      </c>
      <c r="Q132" s="239">
        <f t="shared" si="3"/>
        <v>1.077024879516476E-2</v>
      </c>
    </row>
    <row r="133" spans="1:17" x14ac:dyDescent="0.25">
      <c r="A133" s="76" t="s">
        <v>80</v>
      </c>
      <c r="B133" s="239">
        <f t="shared" ref="B133:Q133" si="4">IF(B$9=0,0,B$9/B$5)</f>
        <v>8.7892073543554866E-4</v>
      </c>
      <c r="C133" s="239">
        <f t="shared" si="4"/>
        <v>8.7872644306526864E-4</v>
      </c>
      <c r="D133" s="239">
        <f t="shared" si="4"/>
        <v>8.6879786381868643E-4</v>
      </c>
      <c r="E133" s="239">
        <f t="shared" si="4"/>
        <v>8.7570389578096614E-4</v>
      </c>
      <c r="F133" s="239">
        <f t="shared" si="4"/>
        <v>8.7668311744108849E-4</v>
      </c>
      <c r="G133" s="239">
        <f t="shared" si="4"/>
        <v>8.7311258299504698E-4</v>
      </c>
      <c r="H133" s="239">
        <f t="shared" si="4"/>
        <v>8.7307032028092796E-4</v>
      </c>
      <c r="I133" s="239">
        <f t="shared" si="4"/>
        <v>8.8355917817576149E-4</v>
      </c>
      <c r="J133" s="239">
        <f t="shared" si="4"/>
        <v>8.8012011628789107E-4</v>
      </c>
      <c r="K133" s="239">
        <f t="shared" si="4"/>
        <v>8.7914148494657471E-4</v>
      </c>
      <c r="L133" s="239">
        <f t="shared" si="4"/>
        <v>8.8329705617765813E-4</v>
      </c>
      <c r="M133" s="239">
        <f t="shared" si="4"/>
        <v>8.8553158889384911E-4</v>
      </c>
      <c r="N133" s="239">
        <f t="shared" si="4"/>
        <v>8.8652853627572644E-4</v>
      </c>
      <c r="O133" s="239">
        <f t="shared" si="4"/>
        <v>8.7608320802483319E-4</v>
      </c>
      <c r="P133" s="239">
        <f t="shared" si="4"/>
        <v>8.85270710759654E-4</v>
      </c>
      <c r="Q133" s="239">
        <f t="shared" si="4"/>
        <v>8.8147909100005028E-4</v>
      </c>
    </row>
    <row r="134" spans="1:17" x14ac:dyDescent="0.25">
      <c r="A134" s="129" t="s">
        <v>79</v>
      </c>
      <c r="B134" s="238">
        <f t="shared" ref="B134:Q134" si="5">IF(B$10=0,0,B$10/B$5)</f>
        <v>4.167378370042849E-3</v>
      </c>
      <c r="C134" s="238">
        <f t="shared" si="5"/>
        <v>4.1664571381402147E-3</v>
      </c>
      <c r="D134" s="238">
        <f t="shared" si="5"/>
        <v>4.1193810541097723E-3</v>
      </c>
      <c r="E134" s="238">
        <f t="shared" si="5"/>
        <v>4.1521258137474726E-3</v>
      </c>
      <c r="F134" s="238">
        <f t="shared" si="5"/>
        <v>4.1567687661791834E-3</v>
      </c>
      <c r="G134" s="238">
        <f t="shared" si="5"/>
        <v>4.1398391758077019E-3</v>
      </c>
      <c r="H134" s="238">
        <f t="shared" si="5"/>
        <v>4.1396387883170238E-3</v>
      </c>
      <c r="I134" s="238">
        <f t="shared" si="5"/>
        <v>4.1893714180697185E-3</v>
      </c>
      <c r="J134" s="238">
        <f t="shared" si="5"/>
        <v>4.173065201198355E-3</v>
      </c>
      <c r="K134" s="238">
        <f t="shared" si="5"/>
        <v>4.1684250477469435E-3</v>
      </c>
      <c r="L134" s="238">
        <f t="shared" si="5"/>
        <v>4.1881285738618532E-3</v>
      </c>
      <c r="M134" s="238">
        <f t="shared" si="5"/>
        <v>4.1987235489638949E-3</v>
      </c>
      <c r="N134" s="238">
        <f t="shared" si="5"/>
        <v>4.2034505474152937E-3</v>
      </c>
      <c r="O134" s="238">
        <f t="shared" si="5"/>
        <v>4.1539243122660028E-3</v>
      </c>
      <c r="P134" s="238">
        <f t="shared" si="5"/>
        <v>4.197486602502366E-3</v>
      </c>
      <c r="Q134" s="238">
        <f t="shared" si="5"/>
        <v>4.1795087422283449E-3</v>
      </c>
    </row>
    <row r="135" spans="1:17" x14ac:dyDescent="0.25">
      <c r="A135" s="127" t="s">
        <v>214</v>
      </c>
      <c r="B135" s="236">
        <f t="shared" ref="B135:Q135" si="6">IF(B$15=0,0,B$15/B$5)</f>
        <v>3.5466514662339355E-2</v>
      </c>
      <c r="C135" s="236">
        <f t="shared" si="6"/>
        <v>3.5458674509158884E-2</v>
      </c>
      <c r="D135" s="236">
        <f t="shared" si="6"/>
        <v>3.5058033032370178E-2</v>
      </c>
      <c r="E135" s="236">
        <f t="shared" si="6"/>
        <v>3.5336707631766669E-2</v>
      </c>
      <c r="F135" s="236">
        <f t="shared" si="6"/>
        <v>3.5376221524164718E-2</v>
      </c>
      <c r="G135" s="236">
        <f t="shared" si="6"/>
        <v>3.5232142078570394E-2</v>
      </c>
      <c r="H135" s="236">
        <f t="shared" si="6"/>
        <v>3.523043667885737E-2</v>
      </c>
      <c r="I135" s="236">
        <f t="shared" si="6"/>
        <v>3.5653686714179351E-2</v>
      </c>
      <c r="J135" s="236">
        <f t="shared" si="6"/>
        <v>3.5514912494897327E-2</v>
      </c>
      <c r="K135" s="236">
        <f t="shared" si="6"/>
        <v>3.5475422423248679E-2</v>
      </c>
      <c r="L135" s="236">
        <f t="shared" si="6"/>
        <v>3.5643109476307659E-2</v>
      </c>
      <c r="M135" s="236">
        <f t="shared" si="6"/>
        <v>3.5733278116262431E-2</v>
      </c>
      <c r="N135" s="236">
        <f t="shared" si="6"/>
        <v>3.5773507283138793E-2</v>
      </c>
      <c r="O135" s="236">
        <f t="shared" si="6"/>
        <v>3.5352013771121842E-2</v>
      </c>
      <c r="P135" s="236">
        <f t="shared" si="6"/>
        <v>3.5722751071219028E-2</v>
      </c>
      <c r="Q135" s="236">
        <f t="shared" si="6"/>
        <v>3.5569750314294844E-2</v>
      </c>
    </row>
    <row r="136" spans="1:17" x14ac:dyDescent="0.25">
      <c r="A136" s="127" t="s">
        <v>213</v>
      </c>
      <c r="B136" s="237">
        <f t="shared" ref="B136:Q136" si="7">IF(B$16=0,0,B$16/B$5)</f>
        <v>0.25458570202562913</v>
      </c>
      <c r="C136" s="237">
        <f t="shared" si="7"/>
        <v>0.25475048174347487</v>
      </c>
      <c r="D136" s="237">
        <f t="shared" si="7"/>
        <v>0.26317092812799037</v>
      </c>
      <c r="E136" s="237">
        <f t="shared" si="7"/>
        <v>0.25731390967410211</v>
      </c>
      <c r="F136" s="237">
        <f t="shared" si="7"/>
        <v>0.2564834299767722</v>
      </c>
      <c r="G136" s="237">
        <f t="shared" si="7"/>
        <v>0.2595116068307069</v>
      </c>
      <c r="H136" s="237">
        <f t="shared" si="7"/>
        <v>0.25954744991655709</v>
      </c>
      <c r="I136" s="237">
        <f t="shared" si="7"/>
        <v>0.25072981340017531</v>
      </c>
      <c r="J136" s="237">
        <f t="shared" si="7"/>
        <v>0.25356850491102267</v>
      </c>
      <c r="K136" s="237">
        <f t="shared" si="7"/>
        <v>0.25439848395788361</v>
      </c>
      <c r="L136" s="237">
        <f t="shared" si="7"/>
        <v>0.25087413632673394</v>
      </c>
      <c r="M136" s="237">
        <f t="shared" si="7"/>
        <v>0.25091574674820455</v>
      </c>
      <c r="N136" s="237">
        <f t="shared" si="7"/>
        <v>0.25053324270316268</v>
      </c>
      <c r="O136" s="237">
        <f t="shared" si="7"/>
        <v>0.25699221425996993</v>
      </c>
      <c r="P136" s="237">
        <f t="shared" si="7"/>
        <v>0.24953849434497644</v>
      </c>
      <c r="Q136" s="237">
        <f t="shared" si="7"/>
        <v>0.2524159559493383</v>
      </c>
    </row>
    <row r="137" spans="1:17" x14ac:dyDescent="0.25">
      <c r="A137" s="142" t="s">
        <v>227</v>
      </c>
      <c r="B137" s="235">
        <f t="shared" ref="B137:Q137" si="8">IF(B$17=0,0,B$17/B$5)</f>
        <v>0.22964065136052988</v>
      </c>
      <c r="C137" s="235">
        <f t="shared" si="8"/>
        <v>0.22924123979478203</v>
      </c>
      <c r="D137" s="235">
        <f t="shared" si="8"/>
        <v>0.23879076524410339</v>
      </c>
      <c r="E137" s="235">
        <f t="shared" si="8"/>
        <v>0.23417350959973054</v>
      </c>
      <c r="F137" s="235">
        <f t="shared" si="8"/>
        <v>0.23360066490276624</v>
      </c>
      <c r="G137" s="235">
        <f t="shared" si="8"/>
        <v>0.23625377598312994</v>
      </c>
      <c r="H137" s="235">
        <f t="shared" si="8"/>
        <v>0.23472311407125229</v>
      </c>
      <c r="I137" s="235">
        <f t="shared" si="8"/>
        <v>0.22890295168702751</v>
      </c>
      <c r="J137" s="235">
        <f t="shared" si="8"/>
        <v>0.23182659950878601</v>
      </c>
      <c r="K137" s="235">
        <f t="shared" si="8"/>
        <v>0.23268075401721494</v>
      </c>
      <c r="L137" s="235">
        <f t="shared" si="8"/>
        <v>0.2290537499021077</v>
      </c>
      <c r="M137" s="235">
        <f t="shared" si="8"/>
        <v>0.22904015990486895</v>
      </c>
      <c r="N137" s="235">
        <f t="shared" si="8"/>
        <v>0.2286330279309039</v>
      </c>
      <c r="O137" s="235">
        <f t="shared" si="8"/>
        <v>0.23535003397019075</v>
      </c>
      <c r="P137" s="235">
        <f t="shared" si="8"/>
        <v>0.22766935206257091</v>
      </c>
      <c r="Q137" s="235">
        <f t="shared" si="8"/>
        <v>0.23064047933438986</v>
      </c>
    </row>
    <row r="138" spans="1:17" x14ac:dyDescent="0.25">
      <c r="A138" s="142" t="s">
        <v>226</v>
      </c>
      <c r="B138" s="235">
        <f t="shared" ref="B138:Q138" si="9">IF(B$25=0,0,B$25/B$5)</f>
        <v>2.4945050665099253E-2</v>
      </c>
      <c r="C138" s="235">
        <f t="shared" si="9"/>
        <v>2.5509241948692852E-2</v>
      </c>
      <c r="D138" s="235">
        <f t="shared" si="9"/>
        <v>2.4380162883886947E-2</v>
      </c>
      <c r="E138" s="235">
        <f t="shared" si="9"/>
        <v>2.3140400074371591E-2</v>
      </c>
      <c r="F138" s="235">
        <f t="shared" si="9"/>
        <v>2.2882765074005981E-2</v>
      </c>
      <c r="G138" s="235">
        <f t="shared" si="9"/>
        <v>2.3257830847576939E-2</v>
      </c>
      <c r="H138" s="235">
        <f t="shared" si="9"/>
        <v>2.4824335845304829E-2</v>
      </c>
      <c r="I138" s="235">
        <f t="shared" si="9"/>
        <v>2.1826861713147815E-2</v>
      </c>
      <c r="J138" s="235">
        <f t="shared" si="9"/>
        <v>2.174190540223666E-2</v>
      </c>
      <c r="K138" s="235">
        <f t="shared" si="9"/>
        <v>2.1717729940668631E-2</v>
      </c>
      <c r="L138" s="235">
        <f t="shared" si="9"/>
        <v>2.1820386424626231E-2</v>
      </c>
      <c r="M138" s="235">
        <f t="shared" si="9"/>
        <v>2.1875586843335605E-2</v>
      </c>
      <c r="N138" s="235">
        <f t="shared" si="9"/>
        <v>2.1900214772258765E-2</v>
      </c>
      <c r="O138" s="235">
        <f t="shared" si="9"/>
        <v>2.1642180289779166E-2</v>
      </c>
      <c r="P138" s="235">
        <f t="shared" si="9"/>
        <v>2.1869142282405551E-2</v>
      </c>
      <c r="Q138" s="235">
        <f t="shared" si="9"/>
        <v>2.1775476614948414E-2</v>
      </c>
    </row>
    <row r="139" spans="1:17" x14ac:dyDescent="0.25">
      <c r="A139" s="127" t="s">
        <v>212</v>
      </c>
      <c r="B139" s="237">
        <f t="shared" ref="B139:Q139" si="10">IF(B$36=0,0,B$36/B$5)</f>
        <v>0.65425100135061764</v>
      </c>
      <c r="C139" s="237">
        <f t="shared" si="10"/>
        <v>0.65410637399949778</v>
      </c>
      <c r="D139" s="237">
        <f t="shared" si="10"/>
        <v>0.64671573835719898</v>
      </c>
      <c r="E139" s="237">
        <f t="shared" si="10"/>
        <v>0.65185645030597528</v>
      </c>
      <c r="F139" s="237">
        <f t="shared" si="10"/>
        <v>0.65258536330785355</v>
      </c>
      <c r="G139" s="237">
        <f t="shared" si="10"/>
        <v>0.64992752894066008</v>
      </c>
      <c r="H139" s="237">
        <f t="shared" si="10"/>
        <v>0.64989606942227873</v>
      </c>
      <c r="I139" s="237">
        <f t="shared" si="10"/>
        <v>0.65762578205091959</v>
      </c>
      <c r="J139" s="237">
        <f t="shared" si="10"/>
        <v>0.65514379644806975</v>
      </c>
      <c r="K139" s="237">
        <f t="shared" si="10"/>
        <v>0.65441532286769388</v>
      </c>
      <c r="L139" s="237">
        <f t="shared" si="10"/>
        <v>0.65750864690649113</v>
      </c>
      <c r="M139" s="237">
        <f t="shared" si="10"/>
        <v>0.65723526658745324</v>
      </c>
      <c r="N139" s="237">
        <f t="shared" si="10"/>
        <v>0.65751436539214969</v>
      </c>
      <c r="O139" s="237">
        <f t="shared" si="10"/>
        <v>0.65213880274729263</v>
      </c>
      <c r="P139" s="237">
        <f t="shared" si="10"/>
        <v>0.65863957775692894</v>
      </c>
      <c r="Q139" s="237">
        <f t="shared" si="10"/>
        <v>0.65615539002004275</v>
      </c>
    </row>
    <row r="140" spans="1:17" x14ac:dyDescent="0.25">
      <c r="A140" s="72" t="s">
        <v>211</v>
      </c>
      <c r="B140" s="234">
        <f t="shared" ref="B140:Q140" si="11">IF(B$44=0,0,B$44/B$5)</f>
        <v>3.5021594227507148E-2</v>
      </c>
      <c r="C140" s="234">
        <f t="shared" si="11"/>
        <v>3.5013852427502767E-2</v>
      </c>
      <c r="D140" s="234">
        <f t="shared" si="11"/>
        <v>3.461823691906088E-2</v>
      </c>
      <c r="E140" s="234">
        <f t="shared" si="11"/>
        <v>3.4893415600543799E-2</v>
      </c>
      <c r="F140" s="234">
        <f t="shared" si="11"/>
        <v>3.4932433798951196E-2</v>
      </c>
      <c r="G140" s="234">
        <f t="shared" si="11"/>
        <v>3.4790161801599086E-2</v>
      </c>
      <c r="H140" s="234">
        <f t="shared" si="11"/>
        <v>3.4788477795789273E-2</v>
      </c>
      <c r="I140" s="234">
        <f t="shared" si="11"/>
        <v>3.5206418242854531E-2</v>
      </c>
      <c r="J140" s="234">
        <f t="shared" si="11"/>
        <v>3.5069384918796472E-2</v>
      </c>
      <c r="K140" s="234">
        <f t="shared" si="11"/>
        <v>3.503039024231188E-2</v>
      </c>
      <c r="L140" s="234">
        <f t="shared" si="11"/>
        <v>3.5195973694346822E-2</v>
      </c>
      <c r="M140" s="234">
        <f t="shared" si="11"/>
        <v>3.5285011186488538E-2</v>
      </c>
      <c r="N140" s="234">
        <f t="shared" si="11"/>
        <v>3.5324735686396914E-2</v>
      </c>
      <c r="O140" s="234">
        <f t="shared" si="11"/>
        <v>3.4908529727398101E-2</v>
      </c>
      <c r="P140" s="234">
        <f t="shared" si="11"/>
        <v>3.5274616201149973E-2</v>
      </c>
      <c r="Q140" s="234">
        <f t="shared" si="11"/>
        <v>3.512353480855996E-2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0.99999999999999989</v>
      </c>
      <c r="D143" s="77">
        <f t="shared" si="12"/>
        <v>1.0000000000000004</v>
      </c>
      <c r="E143" s="77">
        <f t="shared" si="12"/>
        <v>1</v>
      </c>
      <c r="F143" s="77">
        <f t="shared" si="12"/>
        <v>0.99999999999999989</v>
      </c>
      <c r="G143" s="77">
        <f t="shared" si="12"/>
        <v>1</v>
      </c>
      <c r="H143" s="77">
        <f t="shared" si="12"/>
        <v>1</v>
      </c>
      <c r="I143" s="77">
        <f t="shared" si="12"/>
        <v>1.0000000000000002</v>
      </c>
      <c r="J143" s="77">
        <f t="shared" si="12"/>
        <v>1</v>
      </c>
      <c r="K143" s="77">
        <f t="shared" si="12"/>
        <v>1</v>
      </c>
      <c r="L143" s="77">
        <f t="shared" si="12"/>
        <v>0.99999999999999989</v>
      </c>
      <c r="M143" s="77">
        <f t="shared" si="12"/>
        <v>1</v>
      </c>
      <c r="N143" s="77">
        <f t="shared" si="12"/>
        <v>0.99999999999999989</v>
      </c>
      <c r="O143" s="77">
        <f t="shared" si="12"/>
        <v>0.99999999999999989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5.1367154503426798E-3</v>
      </c>
      <c r="C144" s="240">
        <f t="shared" si="13"/>
        <v>5.1396560089692102E-3</v>
      </c>
      <c r="D144" s="240">
        <f t="shared" si="13"/>
        <v>5.1329039188707038E-3</v>
      </c>
      <c r="E144" s="240">
        <f t="shared" si="13"/>
        <v>5.1279617135176776E-3</v>
      </c>
      <c r="F144" s="240">
        <f t="shared" si="13"/>
        <v>5.1308183032189461E-3</v>
      </c>
      <c r="G144" s="240">
        <f t="shared" si="13"/>
        <v>5.1307688139857546E-3</v>
      </c>
      <c r="H144" s="240">
        <f t="shared" si="13"/>
        <v>5.1362458647875439E-3</v>
      </c>
      <c r="I144" s="240">
        <f t="shared" si="13"/>
        <v>5.1355971984729772E-3</v>
      </c>
      <c r="J144" s="240">
        <f t="shared" si="13"/>
        <v>5.1336721514896218E-3</v>
      </c>
      <c r="K144" s="240">
        <f t="shared" si="13"/>
        <v>5.1379894823426475E-3</v>
      </c>
      <c r="L144" s="240">
        <f t="shared" si="13"/>
        <v>5.1419383509582533E-3</v>
      </c>
      <c r="M144" s="240">
        <f t="shared" si="13"/>
        <v>5.1450293408781831E-3</v>
      </c>
      <c r="N144" s="240">
        <f t="shared" si="13"/>
        <v>5.1461485921429117E-3</v>
      </c>
      <c r="O144" s="240">
        <f t="shared" si="13"/>
        <v>5.1373183709091368E-3</v>
      </c>
      <c r="P144" s="240">
        <f t="shared" si="13"/>
        <v>5.1490672819164739E-3</v>
      </c>
      <c r="Q144" s="240">
        <f t="shared" si="13"/>
        <v>5.1486541453513897E-3</v>
      </c>
    </row>
    <row r="145" spans="1:17" x14ac:dyDescent="0.25">
      <c r="A145" s="76" t="s">
        <v>82</v>
      </c>
      <c r="B145" s="239">
        <f t="shared" ref="B145:Q145" si="14">IF(B$49=0,0,B$49/B$47)</f>
        <v>1.3771023635906466E-3</v>
      </c>
      <c r="C145" s="239">
        <f t="shared" si="14"/>
        <v>1.3778906981351657E-3</v>
      </c>
      <c r="D145" s="239">
        <f t="shared" si="14"/>
        <v>1.3760805298819857E-3</v>
      </c>
      <c r="E145" s="239">
        <f t="shared" si="14"/>
        <v>1.3747555737424456E-3</v>
      </c>
      <c r="F145" s="239">
        <f t="shared" si="14"/>
        <v>1.3755213970525848E-3</v>
      </c>
      <c r="G145" s="239">
        <f t="shared" si="14"/>
        <v>1.3755081294809903E-3</v>
      </c>
      <c r="H145" s="239">
        <f t="shared" si="14"/>
        <v>1.3769764723700526E-3</v>
      </c>
      <c r="I145" s="239">
        <f t="shared" si="14"/>
        <v>1.3768025713775593E-3</v>
      </c>
      <c r="J145" s="239">
        <f t="shared" si="14"/>
        <v>1.3762864854124266E-3</v>
      </c>
      <c r="K145" s="239">
        <f t="shared" si="14"/>
        <v>1.3774439189085154E-3</v>
      </c>
      <c r="L145" s="239">
        <f t="shared" si="14"/>
        <v>1.3785025713405278E-3</v>
      </c>
      <c r="M145" s="239">
        <f t="shared" si="14"/>
        <v>1.3793312350198225E-3</v>
      </c>
      <c r="N145" s="239">
        <f t="shared" si="14"/>
        <v>1.3796312951607837E-3</v>
      </c>
      <c r="O145" s="239">
        <f t="shared" si="14"/>
        <v>1.3772640006026928E-3</v>
      </c>
      <c r="P145" s="239">
        <f t="shared" si="14"/>
        <v>1.3804137668831551E-3</v>
      </c>
      <c r="Q145" s="239">
        <f t="shared" si="14"/>
        <v>1.380303009075805E-3</v>
      </c>
    </row>
    <row r="146" spans="1:17" x14ac:dyDescent="0.25">
      <c r="A146" s="76" t="s">
        <v>81</v>
      </c>
      <c r="B146" s="239">
        <f t="shared" ref="B146:Q146" si="15">IF(B$50=0,0,B$50/B$47)</f>
        <v>1.0438604060450791E-2</v>
      </c>
      <c r="C146" s="239">
        <f t="shared" si="15"/>
        <v>1.044457973255403E-2</v>
      </c>
      <c r="D146" s="239">
        <f t="shared" si="15"/>
        <v>1.0430858436173075E-2</v>
      </c>
      <c r="E146" s="239">
        <f t="shared" si="15"/>
        <v>1.0420815106857986E-2</v>
      </c>
      <c r="F146" s="239">
        <f t="shared" si="15"/>
        <v>1.0426620141056E-2</v>
      </c>
      <c r="G146" s="239">
        <f t="shared" si="15"/>
        <v>1.0426519571243338E-2</v>
      </c>
      <c r="H146" s="239">
        <f t="shared" si="15"/>
        <v>1.0437649789627352E-2</v>
      </c>
      <c r="I146" s="239">
        <f t="shared" si="15"/>
        <v>1.0436331598870911E-2</v>
      </c>
      <c r="J146" s="239">
        <f t="shared" si="15"/>
        <v>1.0432419604241018E-2</v>
      </c>
      <c r="K146" s="239">
        <f t="shared" si="15"/>
        <v>1.0441193091464202E-2</v>
      </c>
      <c r="L146" s="239">
        <f t="shared" si="15"/>
        <v>1.0449217806160498E-2</v>
      </c>
      <c r="M146" s="239">
        <f t="shared" si="15"/>
        <v>1.0455499178029527E-2</v>
      </c>
      <c r="N146" s="239">
        <f t="shared" si="15"/>
        <v>1.0457773670535409E-2</v>
      </c>
      <c r="O146" s="239">
        <f t="shared" si="15"/>
        <v>1.0439829288738009E-2</v>
      </c>
      <c r="P146" s="239">
        <f t="shared" si="15"/>
        <v>1.0463704901730915E-2</v>
      </c>
      <c r="Q146" s="239">
        <f t="shared" si="15"/>
        <v>1.0462865344027657E-2</v>
      </c>
    </row>
    <row r="147" spans="1:17" x14ac:dyDescent="0.25">
      <c r="A147" s="76" t="s">
        <v>80</v>
      </c>
      <c r="B147" s="239">
        <f t="shared" ref="B147:Q147" si="16">IF(B$51=0,0,B$51/B$47)</f>
        <v>3.7422927257337391E-3</v>
      </c>
      <c r="C147" s="239">
        <f t="shared" si="16"/>
        <v>3.7444350346204276E-3</v>
      </c>
      <c r="D147" s="239">
        <f t="shared" si="16"/>
        <v>3.7395158799770735E-3</v>
      </c>
      <c r="E147" s="239">
        <f t="shared" si="16"/>
        <v>3.7359152952609236E-3</v>
      </c>
      <c r="F147" s="239">
        <f t="shared" si="16"/>
        <v>3.7379964295894269E-3</v>
      </c>
      <c r="G147" s="239">
        <f t="shared" si="16"/>
        <v>3.7379603747993264E-3</v>
      </c>
      <c r="H147" s="239">
        <f t="shared" si="16"/>
        <v>3.741950614782863E-3</v>
      </c>
      <c r="I147" s="239">
        <f t="shared" si="16"/>
        <v>3.7414780366823437E-3</v>
      </c>
      <c r="J147" s="239">
        <f t="shared" si="16"/>
        <v>3.7400755666813965E-3</v>
      </c>
      <c r="K147" s="239">
        <f t="shared" si="16"/>
        <v>3.7432209065395316E-3</v>
      </c>
      <c r="L147" s="239">
        <f t="shared" si="16"/>
        <v>3.746097807632832E-3</v>
      </c>
      <c r="M147" s="239">
        <f t="shared" si="16"/>
        <v>3.748349711442668E-3</v>
      </c>
      <c r="N147" s="239">
        <f t="shared" si="16"/>
        <v>3.7491651285913793E-3</v>
      </c>
      <c r="O147" s="239">
        <f t="shared" si="16"/>
        <v>3.742731976315528E-3</v>
      </c>
      <c r="P147" s="239">
        <f t="shared" si="16"/>
        <v>3.7512915051862803E-3</v>
      </c>
      <c r="Q147" s="239">
        <f t="shared" si="16"/>
        <v>3.7509905194732913E-3</v>
      </c>
    </row>
    <row r="148" spans="1:17" x14ac:dyDescent="0.25">
      <c r="A148" s="129" t="s">
        <v>79</v>
      </c>
      <c r="B148" s="238">
        <f t="shared" ref="B148:Q148" si="17">IF(B$52=0,0,B$52/B$47)</f>
        <v>6.1217042641297037E-3</v>
      </c>
      <c r="C148" s="238">
        <f t="shared" si="17"/>
        <v>6.1252086883978899E-3</v>
      </c>
      <c r="D148" s="238">
        <f t="shared" si="17"/>
        <v>6.1171618539669391E-3</v>
      </c>
      <c r="E148" s="238">
        <f t="shared" si="17"/>
        <v>6.1112719580059312E-3</v>
      </c>
      <c r="F148" s="238">
        <f t="shared" si="17"/>
        <v>6.1146763119212244E-3</v>
      </c>
      <c r="G148" s="238">
        <f t="shared" si="17"/>
        <v>6.1146173328999456E-3</v>
      </c>
      <c r="H148" s="238">
        <f t="shared" si="17"/>
        <v>6.1211446333845213E-3</v>
      </c>
      <c r="I148" s="238">
        <f t="shared" si="17"/>
        <v>6.1203715823206157E-3</v>
      </c>
      <c r="J148" s="238">
        <f t="shared" si="17"/>
        <v>6.1180773987240004E-3</v>
      </c>
      <c r="K148" s="238">
        <f t="shared" si="17"/>
        <v>6.1232225976255387E-3</v>
      </c>
      <c r="L148" s="238">
        <f t="shared" si="17"/>
        <v>6.1279286799609031E-3</v>
      </c>
      <c r="M148" s="238">
        <f t="shared" si="17"/>
        <v>6.1316123814149038E-3</v>
      </c>
      <c r="N148" s="238">
        <f t="shared" si="17"/>
        <v>6.1329462542576083E-3</v>
      </c>
      <c r="O148" s="238">
        <f t="shared" si="17"/>
        <v>6.1224227974878949E-3</v>
      </c>
      <c r="P148" s="238">
        <f t="shared" si="17"/>
        <v>6.1364246162196878E-3</v>
      </c>
      <c r="Q148" s="238">
        <f t="shared" si="17"/>
        <v>6.1359322588180392E-3</v>
      </c>
    </row>
    <row r="149" spans="1:17" x14ac:dyDescent="0.25">
      <c r="A149" s="127" t="s">
        <v>210</v>
      </c>
      <c r="B149" s="237">
        <f t="shared" ref="B149:Q149" si="18">IF(B$57=0,0,B$57/B$47)</f>
        <v>4.2065108974068975E-2</v>
      </c>
      <c r="C149" s="237">
        <f t="shared" si="18"/>
        <v>4.1504232201579998E-2</v>
      </c>
      <c r="D149" s="237">
        <f t="shared" si="18"/>
        <v>4.380993485250121E-2</v>
      </c>
      <c r="E149" s="237">
        <f t="shared" si="18"/>
        <v>4.2414381084287266E-2</v>
      </c>
      <c r="F149" s="237">
        <f t="shared" si="18"/>
        <v>4.1352213532241396E-2</v>
      </c>
      <c r="G149" s="237">
        <f t="shared" si="18"/>
        <v>4.1479209121282383E-2</v>
      </c>
      <c r="H149" s="237">
        <f t="shared" si="18"/>
        <v>4.1755256801875029E-2</v>
      </c>
      <c r="I149" s="237">
        <f t="shared" si="18"/>
        <v>4.1720154648966397E-2</v>
      </c>
      <c r="J149" s="237">
        <f t="shared" si="18"/>
        <v>4.2925115576606707E-2</v>
      </c>
      <c r="K149" s="237">
        <f t="shared" si="18"/>
        <v>4.3842027108686246E-2</v>
      </c>
      <c r="L149" s="237">
        <f t="shared" si="18"/>
        <v>4.2492173758305336E-2</v>
      </c>
      <c r="M149" s="237">
        <f t="shared" si="18"/>
        <v>4.2200691871278978E-2</v>
      </c>
      <c r="N149" s="237">
        <f t="shared" si="18"/>
        <v>4.2664340700110978E-2</v>
      </c>
      <c r="O149" s="237">
        <f t="shared" si="18"/>
        <v>4.5039874957440308E-2</v>
      </c>
      <c r="P149" s="237">
        <f t="shared" si="18"/>
        <v>4.3250706099812887E-2</v>
      </c>
      <c r="Q149" s="237">
        <f t="shared" si="18"/>
        <v>4.0522791228352867E-2</v>
      </c>
    </row>
    <row r="150" spans="1:17" x14ac:dyDescent="0.25">
      <c r="A150" s="127" t="s">
        <v>209</v>
      </c>
      <c r="B150" s="237">
        <f t="shared" ref="B150:Q150" si="19">IF(B$58=0,0,B$58/B$47)</f>
        <v>0.13067339056915928</v>
      </c>
      <c r="C150" s="237">
        <f t="shared" si="19"/>
        <v>0.13148455159881606</v>
      </c>
      <c r="D150" s="237">
        <f t="shared" si="19"/>
        <v>0.12734464140077281</v>
      </c>
      <c r="E150" s="237">
        <f t="shared" si="19"/>
        <v>0.13121298145566881</v>
      </c>
      <c r="F150" s="237">
        <f t="shared" si="19"/>
        <v>0.13315842947885678</v>
      </c>
      <c r="G150" s="237">
        <f t="shared" si="19"/>
        <v>0.13288175142426253</v>
      </c>
      <c r="H150" s="237">
        <f t="shared" si="19"/>
        <v>0.13143753794731841</v>
      </c>
      <c r="I150" s="237">
        <f t="shared" si="19"/>
        <v>0.13161397091903138</v>
      </c>
      <c r="J150" s="237">
        <f t="shared" si="19"/>
        <v>0.12920844550130223</v>
      </c>
      <c r="K150" s="237">
        <f t="shared" si="19"/>
        <v>0.12650534819135828</v>
      </c>
      <c r="L150" s="237">
        <f t="shared" si="19"/>
        <v>0.12892963844190725</v>
      </c>
      <c r="M150" s="237">
        <f t="shared" si="19"/>
        <v>0.1291153385864057</v>
      </c>
      <c r="N150" s="237">
        <f t="shared" si="19"/>
        <v>0.12790903397846587</v>
      </c>
      <c r="O150" s="237">
        <f t="shared" si="19"/>
        <v>0.12392650015838311</v>
      </c>
      <c r="P150" s="237">
        <f t="shared" si="19"/>
        <v>0.12615659432029699</v>
      </c>
      <c r="Q150" s="237">
        <f t="shared" si="19"/>
        <v>0.13436241988136668</v>
      </c>
    </row>
    <row r="151" spans="1:17" x14ac:dyDescent="0.25">
      <c r="A151" s="142" t="s">
        <v>225</v>
      </c>
      <c r="B151" s="235">
        <f t="shared" ref="B151:Q151" si="20">IF(B$59=0,0,B$59/B$47)</f>
        <v>0.11133737228228051</v>
      </c>
      <c r="C151" s="235">
        <f t="shared" si="20"/>
        <v>0.11130618516057064</v>
      </c>
      <c r="D151" s="235">
        <f t="shared" si="20"/>
        <v>0.1075088524830928</v>
      </c>
      <c r="E151" s="235">
        <f t="shared" si="20"/>
        <v>0.11118694572256836</v>
      </c>
      <c r="F151" s="235">
        <f t="shared" si="20"/>
        <v>0.11311494854100491</v>
      </c>
      <c r="G151" s="235">
        <f t="shared" si="20"/>
        <v>0.11299257964323536</v>
      </c>
      <c r="H151" s="235">
        <f t="shared" si="20"/>
        <v>0.11241539264144365</v>
      </c>
      <c r="I151" s="235">
        <f t="shared" si="20"/>
        <v>0.11339444175166351</v>
      </c>
      <c r="J151" s="235">
        <f t="shared" si="20"/>
        <v>0.11197283147837152</v>
      </c>
      <c r="K151" s="235">
        <f t="shared" si="20"/>
        <v>0.10970484187082859</v>
      </c>
      <c r="L151" s="235">
        <f t="shared" si="20"/>
        <v>0.11209132620824414</v>
      </c>
      <c r="M151" s="235">
        <f t="shared" si="20"/>
        <v>0.11156493616556619</v>
      </c>
      <c r="N151" s="235">
        <f t="shared" si="20"/>
        <v>0.1105508636116679</v>
      </c>
      <c r="O151" s="235">
        <f t="shared" si="20"/>
        <v>0.10723946030731021</v>
      </c>
      <c r="P151" s="235">
        <f t="shared" si="20"/>
        <v>0.10955837375084039</v>
      </c>
      <c r="Q151" s="235">
        <f t="shared" si="20"/>
        <v>0.11108406130584519</v>
      </c>
    </row>
    <row r="152" spans="1:17" x14ac:dyDescent="0.25">
      <c r="A152" s="142" t="s">
        <v>224</v>
      </c>
      <c r="B152" s="235">
        <f t="shared" ref="B152:Q152" si="21">IF(B$65=0,0,B$65/B$47)</f>
        <v>1.9336018286878767E-2</v>
      </c>
      <c r="C152" s="235">
        <f t="shared" si="21"/>
        <v>2.0178366438245422E-2</v>
      </c>
      <c r="D152" s="235">
        <f t="shared" si="21"/>
        <v>1.9835788917680001E-2</v>
      </c>
      <c r="E152" s="235">
        <f t="shared" si="21"/>
        <v>2.0026035733100449E-2</v>
      </c>
      <c r="F152" s="235">
        <f t="shared" si="21"/>
        <v>2.0043480937851858E-2</v>
      </c>
      <c r="G152" s="235">
        <f t="shared" si="21"/>
        <v>1.9889171781027174E-2</v>
      </c>
      <c r="H152" s="235">
        <f t="shared" si="21"/>
        <v>1.9022145305874767E-2</v>
      </c>
      <c r="I152" s="235">
        <f t="shared" si="21"/>
        <v>1.8219529167367878E-2</v>
      </c>
      <c r="J152" s="235">
        <f t="shared" si="21"/>
        <v>1.7235614022930702E-2</v>
      </c>
      <c r="K152" s="235">
        <f t="shared" si="21"/>
        <v>1.6800506320529682E-2</v>
      </c>
      <c r="L152" s="235">
        <f t="shared" si="21"/>
        <v>1.68383122336631E-2</v>
      </c>
      <c r="M152" s="235">
        <f t="shared" si="21"/>
        <v>1.7550402420839516E-2</v>
      </c>
      <c r="N152" s="235">
        <f t="shared" si="21"/>
        <v>1.7358170366797959E-2</v>
      </c>
      <c r="O152" s="235">
        <f t="shared" si="21"/>
        <v>1.6687039851072893E-2</v>
      </c>
      <c r="P152" s="235">
        <f t="shared" si="21"/>
        <v>1.6598220569456621E-2</v>
      </c>
      <c r="Q152" s="235">
        <f t="shared" si="21"/>
        <v>1.6733349229861933E-2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6.545009345659567E-3</v>
      </c>
    </row>
    <row r="154" spans="1:17" x14ac:dyDescent="0.25">
      <c r="A154" s="127" t="s">
        <v>208</v>
      </c>
      <c r="B154" s="237">
        <f t="shared" ref="B154:Q154" si="23">IF(B$77=0,0,B$77/B$47)</f>
        <v>0.6962402742676177</v>
      </c>
      <c r="C154" s="237">
        <f t="shared" si="23"/>
        <v>0.69604706599510036</v>
      </c>
      <c r="D154" s="237">
        <f t="shared" si="23"/>
        <v>0.69752039741483618</v>
      </c>
      <c r="E154" s="237">
        <f t="shared" si="23"/>
        <v>0.69547964123193051</v>
      </c>
      <c r="F154" s="237">
        <f t="shared" si="23"/>
        <v>0.69476861205674456</v>
      </c>
      <c r="G154" s="237">
        <f t="shared" si="23"/>
        <v>0.69489079039697343</v>
      </c>
      <c r="H154" s="237">
        <f t="shared" si="23"/>
        <v>0.69586705137552018</v>
      </c>
      <c r="I154" s="237">
        <f t="shared" si="23"/>
        <v>0.69574899242416766</v>
      </c>
      <c r="J154" s="237">
        <f t="shared" si="23"/>
        <v>0.69672302542459441</v>
      </c>
      <c r="K154" s="237">
        <f t="shared" si="23"/>
        <v>0.69820003909995743</v>
      </c>
      <c r="L154" s="237">
        <f t="shared" si="23"/>
        <v>0.69733697055549126</v>
      </c>
      <c r="M154" s="237">
        <f t="shared" si="23"/>
        <v>0.69743544148209635</v>
      </c>
      <c r="N154" s="237">
        <f t="shared" si="23"/>
        <v>0.69804692884800645</v>
      </c>
      <c r="O154" s="237">
        <f t="shared" si="23"/>
        <v>0.69932644859177451</v>
      </c>
      <c r="P154" s="237">
        <f t="shared" si="23"/>
        <v>0.699011555270725</v>
      </c>
      <c r="Q154" s="237">
        <f t="shared" si="23"/>
        <v>0.6961992614591116</v>
      </c>
    </row>
    <row r="155" spans="1:17" x14ac:dyDescent="0.25">
      <c r="A155" s="142" t="s">
        <v>222</v>
      </c>
      <c r="B155" s="259">
        <f t="shared" ref="B155:Q155" si="24">IF(B$78=0,0,B$78/B$47)</f>
        <v>0.65368473557339513</v>
      </c>
      <c r="C155" s="259">
        <f t="shared" si="24"/>
        <v>0.65405894323718405</v>
      </c>
      <c r="D155" s="259">
        <f t="shared" si="24"/>
        <v>0.65319969022360391</v>
      </c>
      <c r="E155" s="259">
        <f t="shared" si="24"/>
        <v>0.65257075832527833</v>
      </c>
      <c r="F155" s="259">
        <f t="shared" si="24"/>
        <v>0.65293428032714262</v>
      </c>
      <c r="G155" s="259">
        <f t="shared" si="24"/>
        <v>0.65292798245905459</v>
      </c>
      <c r="H155" s="259">
        <f t="shared" si="24"/>
        <v>0.65362497736556646</v>
      </c>
      <c r="I155" s="259">
        <f t="shared" si="24"/>
        <v>0.65354242981696031</v>
      </c>
      <c r="J155" s="259">
        <f t="shared" si="24"/>
        <v>0.65329745346184653</v>
      </c>
      <c r="K155" s="259">
        <f t="shared" si="24"/>
        <v>0.65384686549455973</v>
      </c>
      <c r="L155" s="259">
        <f t="shared" si="24"/>
        <v>0.65434938800369269</v>
      </c>
      <c r="M155" s="259">
        <f t="shared" si="24"/>
        <v>0.65474273915346948</v>
      </c>
      <c r="N155" s="259">
        <f t="shared" si="24"/>
        <v>0.65488517209025499</v>
      </c>
      <c r="O155" s="259">
        <f t="shared" si="24"/>
        <v>0.65376146163986038</v>
      </c>
      <c r="P155" s="259">
        <f t="shared" si="24"/>
        <v>0.65525659678202486</v>
      </c>
      <c r="Q155" s="259">
        <f t="shared" si="24"/>
        <v>0.65520402212241757</v>
      </c>
    </row>
    <row r="156" spans="1:17" x14ac:dyDescent="0.25">
      <c r="A156" s="142" t="s">
        <v>221</v>
      </c>
      <c r="B156" s="259">
        <f t="shared" ref="B156:Q156" si="25">IF(B$86=0,0,B$86/B$47)</f>
        <v>4.2555538694222593E-2</v>
      </c>
      <c r="C156" s="259">
        <f t="shared" si="25"/>
        <v>4.1988122757916364E-2</v>
      </c>
      <c r="D156" s="259">
        <f t="shared" si="25"/>
        <v>4.4320707191232239E-2</v>
      </c>
      <c r="E156" s="259">
        <f t="shared" si="25"/>
        <v>4.2908882906652193E-2</v>
      </c>
      <c r="F156" s="259">
        <f t="shared" si="25"/>
        <v>4.1834331729601874E-2</v>
      </c>
      <c r="G156" s="259">
        <f t="shared" si="25"/>
        <v>4.1962807937918872E-2</v>
      </c>
      <c r="H156" s="259">
        <f t="shared" si="25"/>
        <v>4.2242074009953827E-2</v>
      </c>
      <c r="I156" s="259">
        <f t="shared" si="25"/>
        <v>4.2206562607207308E-2</v>
      </c>
      <c r="J156" s="259">
        <f t="shared" si="25"/>
        <v>4.3425571962747885E-2</v>
      </c>
      <c r="K156" s="259">
        <f t="shared" si="25"/>
        <v>4.43531736053977E-2</v>
      </c>
      <c r="L156" s="259">
        <f t="shared" si="25"/>
        <v>4.2987582551798569E-2</v>
      </c>
      <c r="M156" s="259">
        <f t="shared" si="25"/>
        <v>4.2692702328626882E-2</v>
      </c>
      <c r="N156" s="259">
        <f t="shared" si="25"/>
        <v>4.3161756757751357E-2</v>
      </c>
      <c r="O156" s="259">
        <f t="shared" si="25"/>
        <v>4.5564986951914119E-2</v>
      </c>
      <c r="P156" s="259">
        <f t="shared" si="25"/>
        <v>4.3754958488700174E-2</v>
      </c>
      <c r="Q156" s="259">
        <f t="shared" si="25"/>
        <v>4.0995239336694057E-2</v>
      </c>
    </row>
    <row r="157" spans="1:17" x14ac:dyDescent="0.25">
      <c r="A157" s="127" t="s">
        <v>207</v>
      </c>
      <c r="B157" s="237">
        <f t="shared" ref="B157:Q157" si="26">IF(B$87=0,0,B$87/B$47)</f>
        <v>0.10420480732490653</v>
      </c>
      <c r="C157" s="237">
        <f t="shared" si="26"/>
        <v>0.10413238004182671</v>
      </c>
      <c r="D157" s="237">
        <f t="shared" si="26"/>
        <v>0.1045285057130203</v>
      </c>
      <c r="E157" s="237">
        <f t="shared" si="26"/>
        <v>0.10412227658072849</v>
      </c>
      <c r="F157" s="237">
        <f t="shared" si="26"/>
        <v>0.10393511234931908</v>
      </c>
      <c r="G157" s="237">
        <f t="shared" si="26"/>
        <v>0.10396287483507226</v>
      </c>
      <c r="H157" s="237">
        <f t="shared" si="26"/>
        <v>0.10412618650033396</v>
      </c>
      <c r="I157" s="237">
        <f t="shared" si="26"/>
        <v>0.10410630102011025</v>
      </c>
      <c r="J157" s="237">
        <f t="shared" si="26"/>
        <v>0.10434288229094829</v>
      </c>
      <c r="K157" s="237">
        <f t="shared" si="26"/>
        <v>0.10462951560311769</v>
      </c>
      <c r="L157" s="237">
        <f t="shared" si="26"/>
        <v>0.10439753202824313</v>
      </c>
      <c r="M157" s="237">
        <f t="shared" si="26"/>
        <v>0.10438870621343385</v>
      </c>
      <c r="N157" s="237">
        <f t="shared" si="26"/>
        <v>0.10451403153272858</v>
      </c>
      <c r="O157" s="237">
        <f t="shared" si="26"/>
        <v>0.10488760985834884</v>
      </c>
      <c r="P157" s="237">
        <f t="shared" si="26"/>
        <v>0.10470024223722862</v>
      </c>
      <c r="Q157" s="237">
        <f t="shared" si="26"/>
        <v>0.10203678215442263</v>
      </c>
    </row>
    <row r="158" spans="1:17" x14ac:dyDescent="0.25">
      <c r="A158" s="142" t="s">
        <v>220</v>
      </c>
      <c r="B158" s="259">
        <f t="shared" ref="B158:Q158" si="27">IF(B$88=0,0,B$88/B$47)</f>
        <v>6.1869224457061785E-2</v>
      </c>
      <c r="C158" s="259">
        <f t="shared" si="27"/>
        <v>6.2361280320691374E-2</v>
      </c>
      <c r="D158" s="259">
        <f t="shared" si="27"/>
        <v>6.0436877933658428E-2</v>
      </c>
      <c r="E158" s="259">
        <f t="shared" si="27"/>
        <v>6.1435175822494151E-2</v>
      </c>
      <c r="F158" s="259">
        <f t="shared" si="27"/>
        <v>6.2317008760375193E-2</v>
      </c>
      <c r="G158" s="259">
        <f t="shared" si="27"/>
        <v>6.2216959089811119E-2</v>
      </c>
      <c r="H158" s="259">
        <f t="shared" si="27"/>
        <v>6.2102448119110781E-2</v>
      </c>
      <c r="I158" s="259">
        <f t="shared" si="27"/>
        <v>6.2117890494669384E-2</v>
      </c>
      <c r="J158" s="259">
        <f t="shared" si="27"/>
        <v>6.1141763075365237E-2</v>
      </c>
      <c r="K158" s="259">
        <f t="shared" si="27"/>
        <v>6.050558921799265E-2</v>
      </c>
      <c r="L158" s="259">
        <f t="shared" si="27"/>
        <v>6.1632138397893964E-2</v>
      </c>
      <c r="M158" s="259">
        <f t="shared" si="27"/>
        <v>6.1916668665682406E-2</v>
      </c>
      <c r="N158" s="259">
        <f t="shared" si="27"/>
        <v>6.1575363946607412E-2</v>
      </c>
      <c r="O158" s="259">
        <f t="shared" si="27"/>
        <v>5.9558133598260711E-2</v>
      </c>
      <c r="P158" s="259">
        <f t="shared" si="27"/>
        <v>6.1171438988194535E-2</v>
      </c>
      <c r="Q158" s="259">
        <f t="shared" si="27"/>
        <v>6.1253433960986134E-2</v>
      </c>
    </row>
    <row r="159" spans="1:17" x14ac:dyDescent="0.25">
      <c r="A159" s="140" t="s">
        <v>219</v>
      </c>
      <c r="B159" s="260">
        <f t="shared" ref="B159:Q159" si="28">IF(B$94=0,0,B$94/B$47)</f>
        <v>4.2335582867844737E-2</v>
      </c>
      <c r="C159" s="260">
        <f t="shared" si="28"/>
        <v>4.1771099721135345E-2</v>
      </c>
      <c r="D159" s="260">
        <f t="shared" si="28"/>
        <v>4.4091627779361882E-2</v>
      </c>
      <c r="E159" s="260">
        <f t="shared" si="28"/>
        <v>4.2687100758234349E-2</v>
      </c>
      <c r="F159" s="260">
        <f t="shared" si="28"/>
        <v>4.1618103588943897E-2</v>
      </c>
      <c r="G159" s="260">
        <f t="shared" si="28"/>
        <v>4.1745915745261146E-2</v>
      </c>
      <c r="H159" s="260">
        <f t="shared" si="28"/>
        <v>4.202373838122319E-2</v>
      </c>
      <c r="I159" s="260">
        <f t="shared" si="28"/>
        <v>4.1988410525440861E-2</v>
      </c>
      <c r="J159" s="260">
        <f t="shared" si="28"/>
        <v>4.3201119215583055E-2</v>
      </c>
      <c r="K159" s="260">
        <f t="shared" si="28"/>
        <v>4.4123926385125037E-2</v>
      </c>
      <c r="L159" s="260">
        <f t="shared" si="28"/>
        <v>4.2765393630349174E-2</v>
      </c>
      <c r="M159" s="260">
        <f t="shared" si="28"/>
        <v>4.2472037547751446E-2</v>
      </c>
      <c r="N159" s="260">
        <f t="shared" si="28"/>
        <v>4.2938667586121165E-2</v>
      </c>
      <c r="O159" s="260">
        <f t="shared" si="28"/>
        <v>4.5329476260088125E-2</v>
      </c>
      <c r="P159" s="260">
        <f t="shared" si="28"/>
        <v>4.352880324903409E-2</v>
      </c>
      <c r="Q159" s="260">
        <f t="shared" si="28"/>
        <v>4.0783348193436493E-2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1.0000000000000002</v>
      </c>
      <c r="J162" s="77">
        <f t="shared" si="29"/>
        <v>1</v>
      </c>
      <c r="K162" s="77">
        <f t="shared" si="29"/>
        <v>1.0000000000000002</v>
      </c>
      <c r="L162" s="77">
        <f t="shared" si="29"/>
        <v>0.99999999999999978</v>
      </c>
      <c r="M162" s="77">
        <f t="shared" si="29"/>
        <v>0.99999999999999989</v>
      </c>
      <c r="N162" s="77">
        <f t="shared" si="29"/>
        <v>1</v>
      </c>
      <c r="O162" s="77">
        <f t="shared" si="29"/>
        <v>0.99999999999999978</v>
      </c>
      <c r="P162" s="77">
        <f t="shared" si="29"/>
        <v>1</v>
      </c>
      <c r="Q162" s="77">
        <f t="shared" si="29"/>
        <v>1.0000000000000002</v>
      </c>
    </row>
    <row r="163" spans="1:17" x14ac:dyDescent="0.25">
      <c r="A163" s="132" t="s">
        <v>83</v>
      </c>
      <c r="B163" s="240">
        <f t="shared" ref="B163:Q163" si="30">IF(B$98=0,0,B$98/B$97)</f>
        <v>6.9451907764104147E-3</v>
      </c>
      <c r="C163" s="240">
        <f t="shared" si="30"/>
        <v>6.954291710431007E-3</v>
      </c>
      <c r="D163" s="240">
        <f t="shared" si="30"/>
        <v>6.9176680157338293E-3</v>
      </c>
      <c r="E163" s="240">
        <f t="shared" si="30"/>
        <v>6.9386412373881254E-3</v>
      </c>
      <c r="F163" s="240">
        <f t="shared" si="30"/>
        <v>6.9555505474841444E-3</v>
      </c>
      <c r="G163" s="240">
        <f t="shared" si="30"/>
        <v>6.9535623217812457E-3</v>
      </c>
      <c r="H163" s="240">
        <f t="shared" si="30"/>
        <v>6.9499519042808188E-3</v>
      </c>
      <c r="I163" s="240">
        <f t="shared" si="30"/>
        <v>6.950416415526562E-3</v>
      </c>
      <c r="J163" s="240">
        <f t="shared" si="30"/>
        <v>6.9314520267769074E-3</v>
      </c>
      <c r="K163" s="240">
        <f t="shared" si="30"/>
        <v>6.9178424764334383E-3</v>
      </c>
      <c r="L163" s="240">
        <f t="shared" si="30"/>
        <v>6.9392274212302426E-3</v>
      </c>
      <c r="M163" s="240">
        <f t="shared" si="30"/>
        <v>6.9441432265227006E-3</v>
      </c>
      <c r="N163" s="240">
        <f t="shared" si="30"/>
        <v>6.9370999162861524E-3</v>
      </c>
      <c r="O163" s="240">
        <f t="shared" si="30"/>
        <v>6.8993296480267434E-3</v>
      </c>
      <c r="P163" s="240">
        <f t="shared" si="30"/>
        <v>6.9284121547835359E-3</v>
      </c>
      <c r="Q163" s="240">
        <f t="shared" si="30"/>
        <v>6.9301309621885498E-3</v>
      </c>
    </row>
    <row r="164" spans="1:17" x14ac:dyDescent="0.25">
      <c r="A164" s="76" t="s">
        <v>82</v>
      </c>
      <c r="B164" s="239">
        <f t="shared" ref="B164:Q164" si="31">IF(B$99=0,0,B$99/B$97)</f>
        <v>1.8634490714214765E-3</v>
      </c>
      <c r="C164" s="239">
        <f t="shared" si="31"/>
        <v>1.8658909232864163E-3</v>
      </c>
      <c r="D164" s="239">
        <f t="shared" si="31"/>
        <v>1.8560644992078603E-3</v>
      </c>
      <c r="E164" s="239">
        <f t="shared" si="31"/>
        <v>1.8616917788139393E-3</v>
      </c>
      <c r="F164" s="239">
        <f t="shared" si="31"/>
        <v>1.8662286791254219E-3</v>
      </c>
      <c r="G164" s="239">
        <f t="shared" si="31"/>
        <v>1.8656952226000193E-3</v>
      </c>
      <c r="H164" s="239">
        <f t="shared" si="31"/>
        <v>1.8647265193123474E-3</v>
      </c>
      <c r="I164" s="239">
        <f t="shared" si="31"/>
        <v>1.8648511513170551E-3</v>
      </c>
      <c r="J164" s="239">
        <f t="shared" si="31"/>
        <v>1.8597628573099783E-3</v>
      </c>
      <c r="K164" s="239">
        <f t="shared" si="31"/>
        <v>1.8561113083797255E-3</v>
      </c>
      <c r="L164" s="239">
        <f t="shared" si="31"/>
        <v>1.861849056529043E-3</v>
      </c>
      <c r="M164" s="239">
        <f t="shared" si="31"/>
        <v>1.863168005583493E-3</v>
      </c>
      <c r="N164" s="239">
        <f t="shared" si="31"/>
        <v>1.8612782302925665E-3</v>
      </c>
      <c r="O164" s="239">
        <f t="shared" si="31"/>
        <v>1.8511441715487239E-3</v>
      </c>
      <c r="P164" s="239">
        <f t="shared" si="31"/>
        <v>1.8589472358496537E-3</v>
      </c>
      <c r="Q164" s="239">
        <f t="shared" si="31"/>
        <v>1.8594084053359843E-3</v>
      </c>
    </row>
    <row r="165" spans="1:17" x14ac:dyDescent="0.25">
      <c r="A165" s="76" t="s">
        <v>81</v>
      </c>
      <c r="B165" s="239">
        <f t="shared" ref="B165:Q165" si="32">IF(B$100=0,0,B$100/B$97)</f>
        <v>1.9966977458347905E-2</v>
      </c>
      <c r="C165" s="239">
        <f t="shared" si="32"/>
        <v>1.9993142059190307E-2</v>
      </c>
      <c r="D165" s="239">
        <f t="shared" si="32"/>
        <v>1.9887851288928993E-2</v>
      </c>
      <c r="E165" s="239">
        <f t="shared" si="32"/>
        <v>1.9948147954273691E-2</v>
      </c>
      <c r="F165" s="239">
        <f t="shared" si="32"/>
        <v>1.9996761134874891E-2</v>
      </c>
      <c r="G165" s="239">
        <f t="shared" si="32"/>
        <v>1.9991045113663966E-2</v>
      </c>
      <c r="H165" s="239">
        <f t="shared" si="32"/>
        <v>1.9980665395213159E-2</v>
      </c>
      <c r="I165" s="239">
        <f t="shared" si="32"/>
        <v>1.9982000835213513E-2</v>
      </c>
      <c r="J165" s="239">
        <f t="shared" si="32"/>
        <v>1.9927479435461352E-2</v>
      </c>
      <c r="K165" s="239">
        <f t="shared" si="32"/>
        <v>1.9888352852236415E-2</v>
      </c>
      <c r="L165" s="239">
        <f t="shared" si="32"/>
        <v>1.9949833195174738E-2</v>
      </c>
      <c r="M165" s="239">
        <f t="shared" si="32"/>
        <v>1.9963965819694937E-2</v>
      </c>
      <c r="N165" s="239">
        <f t="shared" si="32"/>
        <v>1.9943716755089977E-2</v>
      </c>
      <c r="O165" s="239">
        <f t="shared" si="32"/>
        <v>1.9835129659470818E-2</v>
      </c>
      <c r="P165" s="239">
        <f t="shared" si="32"/>
        <v>1.9918739998702601E-2</v>
      </c>
      <c r="Q165" s="239">
        <f t="shared" si="32"/>
        <v>1.9923681459609294E-2</v>
      </c>
    </row>
    <row r="166" spans="1:17" x14ac:dyDescent="0.25">
      <c r="A166" s="76" t="s">
        <v>80</v>
      </c>
      <c r="B166" s="239">
        <f t="shared" ref="B166:Q166" si="33">IF(B$101=0,0,B$101/B$97)</f>
        <v>5.5219903977173617E-3</v>
      </c>
      <c r="C166" s="239">
        <f t="shared" si="33"/>
        <v>5.5292263789725729E-3</v>
      </c>
      <c r="D166" s="239">
        <f t="shared" si="33"/>
        <v>5.500107568999252E-3</v>
      </c>
      <c r="E166" s="239">
        <f t="shared" si="33"/>
        <v>5.5167829825786161E-3</v>
      </c>
      <c r="F166" s="239">
        <f t="shared" si="33"/>
        <v>5.5302272566076886E-3</v>
      </c>
      <c r="G166" s="239">
        <f t="shared" si="33"/>
        <v>5.528646455792657E-3</v>
      </c>
      <c r="H166" s="239">
        <f t="shared" si="33"/>
        <v>5.525775880827772E-3</v>
      </c>
      <c r="I166" s="239">
        <f t="shared" si="33"/>
        <v>5.5261452049718014E-3</v>
      </c>
      <c r="J166" s="239">
        <f t="shared" si="33"/>
        <v>5.511066976605512E-3</v>
      </c>
      <c r="K166" s="239">
        <f t="shared" si="33"/>
        <v>5.5002462794161502E-3</v>
      </c>
      <c r="L166" s="239">
        <f t="shared" si="33"/>
        <v>5.5172490463127419E-3</v>
      </c>
      <c r="M166" s="239">
        <f t="shared" si="33"/>
        <v>5.5211575105286147E-3</v>
      </c>
      <c r="N166" s="239">
        <f t="shared" si="33"/>
        <v>5.5155575071958816E-3</v>
      </c>
      <c r="O166" s="239">
        <f t="shared" si="33"/>
        <v>5.4855270781749722E-3</v>
      </c>
      <c r="P166" s="239">
        <f t="shared" si="33"/>
        <v>5.5086500316290409E-3</v>
      </c>
      <c r="Q166" s="239">
        <f t="shared" si="33"/>
        <v>5.510016623028983E-3</v>
      </c>
    </row>
    <row r="167" spans="1:17" x14ac:dyDescent="0.25">
      <c r="A167" s="129" t="s">
        <v>79</v>
      </c>
      <c r="B167" s="238">
        <f t="shared" ref="B167:Q167" si="34">IF(B$102=0,0,B$102/B$97)</f>
        <v>9.840038200906993E-3</v>
      </c>
      <c r="C167" s="238">
        <f t="shared" si="34"/>
        <v>9.852932524664194E-3</v>
      </c>
      <c r="D167" s="238">
        <f t="shared" si="34"/>
        <v>9.8010435893591142E-3</v>
      </c>
      <c r="E167" s="238">
        <f t="shared" si="34"/>
        <v>9.8307587273471671E-3</v>
      </c>
      <c r="F167" s="238">
        <f t="shared" si="34"/>
        <v>9.8547160616598486E-3</v>
      </c>
      <c r="G167" s="238">
        <f t="shared" si="34"/>
        <v>9.8518991171728815E-3</v>
      </c>
      <c r="H167" s="238">
        <f t="shared" si="34"/>
        <v>9.8467838298799647E-3</v>
      </c>
      <c r="I167" s="238">
        <f t="shared" si="34"/>
        <v>9.8474419555600236E-3</v>
      </c>
      <c r="J167" s="238">
        <f t="shared" si="34"/>
        <v>9.8205729586150793E-3</v>
      </c>
      <c r="K167" s="238">
        <f t="shared" si="34"/>
        <v>9.8012907675870415E-3</v>
      </c>
      <c r="L167" s="238">
        <f t="shared" si="34"/>
        <v>9.8315892403719168E-3</v>
      </c>
      <c r="M167" s="238">
        <f t="shared" si="34"/>
        <v>9.8385540183633727E-3</v>
      </c>
      <c r="N167" s="238">
        <f t="shared" si="34"/>
        <v>9.8285749632128841E-3</v>
      </c>
      <c r="O167" s="238">
        <f t="shared" si="34"/>
        <v>9.7750615473117027E-3</v>
      </c>
      <c r="P167" s="238">
        <f t="shared" si="34"/>
        <v>9.8162660277468523E-3</v>
      </c>
      <c r="Q167" s="238">
        <f t="shared" si="34"/>
        <v>9.8187012568240386E-3</v>
      </c>
    </row>
    <row r="168" spans="1:17" x14ac:dyDescent="0.25">
      <c r="A168" s="127" t="s">
        <v>206</v>
      </c>
      <c r="B168" s="237">
        <f t="shared" ref="B168:Q168" si="35">IF(B$107=0,0,B$107/B$97)</f>
        <v>0.76441338564154415</v>
      </c>
      <c r="C168" s="237">
        <f t="shared" si="35"/>
        <v>0.76804566720201872</v>
      </c>
      <c r="D168" s="237">
        <f t="shared" si="35"/>
        <v>0.75342875308924562</v>
      </c>
      <c r="E168" s="237">
        <f t="shared" si="35"/>
        <v>0.7617993935209072</v>
      </c>
      <c r="F168" s="237">
        <f t="shared" si="35"/>
        <v>0.76854808273490871</v>
      </c>
      <c r="G168" s="237">
        <f t="shared" si="35"/>
        <v>0.76775456027420796</v>
      </c>
      <c r="H168" s="237">
        <f t="shared" si="35"/>
        <v>0.76631360345782518</v>
      </c>
      <c r="I168" s="237">
        <f t="shared" si="35"/>
        <v>0.76649899493838347</v>
      </c>
      <c r="J168" s="237">
        <f t="shared" si="35"/>
        <v>0.75893010152533669</v>
      </c>
      <c r="K168" s="237">
        <f t="shared" si="35"/>
        <v>0.75349838224827337</v>
      </c>
      <c r="L168" s="237">
        <f t="shared" si="35"/>
        <v>0.76203334585546378</v>
      </c>
      <c r="M168" s="237">
        <f t="shared" si="35"/>
        <v>0.76399529710994829</v>
      </c>
      <c r="N168" s="237">
        <f t="shared" si="35"/>
        <v>0.76118423553769288</v>
      </c>
      <c r="O168" s="237">
        <f t="shared" si="35"/>
        <v>0.74610971146989868</v>
      </c>
      <c r="P168" s="237">
        <f t="shared" si="35"/>
        <v>0.75771685561423097</v>
      </c>
      <c r="Q168" s="237">
        <f t="shared" si="35"/>
        <v>0.7584028503076452</v>
      </c>
    </row>
    <row r="169" spans="1:17" x14ac:dyDescent="0.25">
      <c r="A169" s="142" t="s">
        <v>218</v>
      </c>
      <c r="B169" s="235">
        <f t="shared" ref="B169:Q169" si="36">IF(B$108=0,0,B$108/B$97)</f>
        <v>0.68713375288716283</v>
      </c>
      <c r="C169" s="235">
        <f t="shared" si="36"/>
        <v>0.69310943799771829</v>
      </c>
      <c r="D169" s="235">
        <f t="shared" si="36"/>
        <v>0.66906227244303085</v>
      </c>
      <c r="E169" s="235">
        <f t="shared" si="36"/>
        <v>0.68283331704970518</v>
      </c>
      <c r="F169" s="235">
        <f t="shared" si="36"/>
        <v>0.69393599204349299</v>
      </c>
      <c r="G169" s="235">
        <f t="shared" si="36"/>
        <v>0.6926305204619666</v>
      </c>
      <c r="H169" s="235">
        <f t="shared" si="36"/>
        <v>0.69025991563707889</v>
      </c>
      <c r="I169" s="235">
        <f t="shared" si="36"/>
        <v>0.69056491432497014</v>
      </c>
      <c r="J169" s="235">
        <f t="shared" si="36"/>
        <v>0.67811287201528248</v>
      </c>
      <c r="K169" s="235">
        <f t="shared" si="36"/>
        <v>0.6691768235652209</v>
      </c>
      <c r="L169" s="235">
        <f t="shared" si="36"/>
        <v>0.68321820612256845</v>
      </c>
      <c r="M169" s="235">
        <f t="shared" si="36"/>
        <v>0.68644593026891143</v>
      </c>
      <c r="N169" s="235">
        <f t="shared" si="36"/>
        <v>0.68182128361019056</v>
      </c>
      <c r="O169" s="235">
        <f t="shared" si="36"/>
        <v>0.65702127636381868</v>
      </c>
      <c r="P169" s="235">
        <f t="shared" si="36"/>
        <v>0.67611688811212656</v>
      </c>
      <c r="Q169" s="235">
        <f t="shared" si="36"/>
        <v>0.67724545928897673</v>
      </c>
    </row>
    <row r="170" spans="1:17" x14ac:dyDescent="0.25">
      <c r="A170" s="142" t="s">
        <v>217</v>
      </c>
      <c r="B170" s="235">
        <f t="shared" ref="B170:Q170" si="37">IF(B$114=0,0,B$114/B$97)</f>
        <v>7.7279632754381378E-2</v>
      </c>
      <c r="C170" s="235">
        <f t="shared" si="37"/>
        <v>7.4936229204300486E-2</v>
      </c>
      <c r="D170" s="235">
        <f t="shared" si="37"/>
        <v>8.43664806462147E-2</v>
      </c>
      <c r="E170" s="235">
        <f t="shared" si="37"/>
        <v>7.8966076471201921E-2</v>
      </c>
      <c r="F170" s="235">
        <f t="shared" si="37"/>
        <v>7.4612090691415806E-2</v>
      </c>
      <c r="G170" s="235">
        <f t="shared" si="37"/>
        <v>7.5124039812241306E-2</v>
      </c>
      <c r="H170" s="235">
        <f t="shared" si="37"/>
        <v>7.6053687820746271E-2</v>
      </c>
      <c r="I170" s="235">
        <f t="shared" si="37"/>
        <v>7.5934080613413418E-2</v>
      </c>
      <c r="J170" s="235">
        <f t="shared" si="37"/>
        <v>8.0817229510054156E-2</v>
      </c>
      <c r="K170" s="235">
        <f t="shared" si="37"/>
        <v>8.4321558683052356E-2</v>
      </c>
      <c r="L170" s="235">
        <f t="shared" si="37"/>
        <v>7.8815139732895195E-2</v>
      </c>
      <c r="M170" s="235">
        <f t="shared" si="37"/>
        <v>7.7549366841036887E-2</v>
      </c>
      <c r="N170" s="235">
        <f t="shared" si="37"/>
        <v>7.9362951927502354E-2</v>
      </c>
      <c r="O170" s="235">
        <f t="shared" si="37"/>
        <v>8.9088435106079916E-2</v>
      </c>
      <c r="P170" s="235">
        <f t="shared" si="37"/>
        <v>8.159996750210434E-2</v>
      </c>
      <c r="Q170" s="235">
        <f t="shared" si="37"/>
        <v>8.1157391018668493E-2</v>
      </c>
    </row>
    <row r="171" spans="1:17" x14ac:dyDescent="0.25">
      <c r="A171" s="127" t="s">
        <v>205</v>
      </c>
      <c r="B171" s="237">
        <f t="shared" ref="B171:Q171" si="38">IF(B$115=0,0,B$115/B$97)</f>
        <v>6.1746775565673699E-2</v>
      </c>
      <c r="C171" s="237">
        <f t="shared" si="38"/>
        <v>5.987438554634554E-2</v>
      </c>
      <c r="D171" s="237">
        <f t="shared" si="38"/>
        <v>6.7409199035462899E-2</v>
      </c>
      <c r="E171" s="237">
        <f t="shared" si="38"/>
        <v>6.3094251711395363E-2</v>
      </c>
      <c r="F171" s="237">
        <f t="shared" si="38"/>
        <v>5.9615397410740741E-2</v>
      </c>
      <c r="G171" s="237">
        <f t="shared" si="38"/>
        <v>6.0024447070243216E-2</v>
      </c>
      <c r="H171" s="237">
        <f t="shared" si="38"/>
        <v>6.0767240027330305E-2</v>
      </c>
      <c r="I171" s="237">
        <f t="shared" si="38"/>
        <v>6.0671673328525057E-2</v>
      </c>
      <c r="J171" s="237">
        <f t="shared" si="38"/>
        <v>6.4573331349247851E-2</v>
      </c>
      <c r="K171" s="237">
        <f t="shared" si="38"/>
        <v>6.737330618402855E-2</v>
      </c>
      <c r="L171" s="237">
        <f t="shared" si="38"/>
        <v>6.2973652575857755E-2</v>
      </c>
      <c r="M171" s="237">
        <f t="shared" si="38"/>
        <v>6.1962294319030942E-2</v>
      </c>
      <c r="N171" s="237">
        <f t="shared" si="38"/>
        <v>6.3411356993269483E-2</v>
      </c>
      <c r="O171" s="237">
        <f t="shared" si="38"/>
        <v>7.1182061973247751E-2</v>
      </c>
      <c r="P171" s="237">
        <f t="shared" si="38"/>
        <v>6.5198742539741755E-2</v>
      </c>
      <c r="Q171" s="237">
        <f t="shared" si="38"/>
        <v>6.4845121930800512E-2</v>
      </c>
    </row>
    <row r="172" spans="1:17" x14ac:dyDescent="0.25">
      <c r="A172" s="127" t="s">
        <v>204</v>
      </c>
      <c r="B172" s="237">
        <f t="shared" ref="B172:Q172" si="39">IF(B$116=0,0,B$116/B$97)</f>
        <v>7.3074594441851423E-2</v>
      </c>
      <c r="C172" s="237">
        <f t="shared" si="39"/>
        <v>7.2974022893357332E-2</v>
      </c>
      <c r="D172" s="237">
        <f t="shared" si="39"/>
        <v>7.337873978053977E-2</v>
      </c>
      <c r="E172" s="237">
        <f t="shared" si="39"/>
        <v>7.3146971329751356E-2</v>
      </c>
      <c r="F172" s="237">
        <f t="shared" si="39"/>
        <v>7.2960111882526033E-2</v>
      </c>
      <c r="G172" s="237">
        <f t="shared" si="39"/>
        <v>7.2982083137041548E-2</v>
      </c>
      <c r="H172" s="237">
        <f t="shared" si="39"/>
        <v>7.3021980720949745E-2</v>
      </c>
      <c r="I172" s="237">
        <f t="shared" si="39"/>
        <v>7.3016847553829589E-2</v>
      </c>
      <c r="J172" s="237">
        <f t="shared" si="39"/>
        <v>7.3226417026422061E-2</v>
      </c>
      <c r="K172" s="237">
        <f t="shared" si="39"/>
        <v>7.3376811870429534E-2</v>
      </c>
      <c r="L172" s="237">
        <f t="shared" si="39"/>
        <v>7.3140493597183373E-2</v>
      </c>
      <c r="M172" s="237">
        <f t="shared" si="39"/>
        <v>7.3086170584925725E-2</v>
      </c>
      <c r="N172" s="237">
        <f t="shared" si="39"/>
        <v>7.3164003982619893E-2</v>
      </c>
      <c r="O172" s="237">
        <f t="shared" si="39"/>
        <v>7.358139129223959E-2</v>
      </c>
      <c r="P172" s="237">
        <f t="shared" si="39"/>
        <v>7.3260009692065448E-2</v>
      </c>
      <c r="Q172" s="237">
        <f t="shared" si="39"/>
        <v>7.3241015694098466E-2</v>
      </c>
    </row>
    <row r="173" spans="1:17" x14ac:dyDescent="0.25">
      <c r="A173" s="142" t="s">
        <v>216</v>
      </c>
      <c r="B173" s="235">
        <f t="shared" ref="B173:Q173" si="40">IF(B$117=0,0,B$117/B$97)</f>
        <v>5.4210850752153469E-2</v>
      </c>
      <c r="C173" s="235">
        <f t="shared" si="40"/>
        <v>5.4682297500779825E-2</v>
      </c>
      <c r="D173" s="235">
        <f t="shared" si="40"/>
        <v>5.2785116206133902E-2</v>
      </c>
      <c r="E173" s="235">
        <f t="shared" si="40"/>
        <v>5.3871571413343394E-2</v>
      </c>
      <c r="F173" s="235">
        <f t="shared" si="40"/>
        <v>5.4747507800558912E-2</v>
      </c>
      <c r="G173" s="235">
        <f t="shared" si="40"/>
        <v>5.4644513696761807E-2</v>
      </c>
      <c r="H173" s="235">
        <f t="shared" si="40"/>
        <v>5.4457486784149529E-2</v>
      </c>
      <c r="I173" s="235">
        <f t="shared" si="40"/>
        <v>5.4481549404097086E-2</v>
      </c>
      <c r="J173" s="235">
        <f t="shared" si="40"/>
        <v>5.3499155795322037E-2</v>
      </c>
      <c r="K173" s="235">
        <f t="shared" si="40"/>
        <v>5.2794153622448339E-2</v>
      </c>
      <c r="L173" s="235">
        <f t="shared" si="40"/>
        <v>5.3901936919327362E-2</v>
      </c>
      <c r="M173" s="235">
        <f t="shared" si="40"/>
        <v>5.4156585553936515E-2</v>
      </c>
      <c r="N173" s="235">
        <f t="shared" si="40"/>
        <v>5.3791727869760816E-2</v>
      </c>
      <c r="O173" s="235">
        <f t="shared" si="40"/>
        <v>5.183515175072078E-2</v>
      </c>
      <c r="P173" s="235">
        <f t="shared" si="40"/>
        <v>5.3341684291378165E-2</v>
      </c>
      <c r="Q173" s="235">
        <f t="shared" si="40"/>
        <v>5.3430721983638761E-2</v>
      </c>
    </row>
    <row r="174" spans="1:17" x14ac:dyDescent="0.25">
      <c r="A174" s="142" t="s">
        <v>215</v>
      </c>
      <c r="B174" s="259">
        <f t="shared" ref="B174:Q174" si="41">IF(B$123=0,0,B$123/B$97)</f>
        <v>1.8863743689697954E-2</v>
      </c>
      <c r="C174" s="259">
        <f t="shared" si="41"/>
        <v>1.829172539257751E-2</v>
      </c>
      <c r="D174" s="259">
        <f t="shared" si="41"/>
        <v>2.0593623574405875E-2</v>
      </c>
      <c r="E174" s="259">
        <f t="shared" si="41"/>
        <v>1.9275399916407969E-2</v>
      </c>
      <c r="F174" s="259">
        <f t="shared" si="41"/>
        <v>1.8212604081967121E-2</v>
      </c>
      <c r="G174" s="259">
        <f t="shared" si="41"/>
        <v>1.8337569440279731E-2</v>
      </c>
      <c r="H174" s="259">
        <f t="shared" si="41"/>
        <v>1.8564493936800215E-2</v>
      </c>
      <c r="I174" s="259">
        <f t="shared" si="41"/>
        <v>1.853529814973251E-2</v>
      </c>
      <c r="J174" s="259">
        <f t="shared" si="41"/>
        <v>1.9727261231100027E-2</v>
      </c>
      <c r="K174" s="259">
        <f t="shared" si="41"/>
        <v>2.0582658247981181E-2</v>
      </c>
      <c r="L174" s="259">
        <f t="shared" si="41"/>
        <v>1.9238556677856011E-2</v>
      </c>
      <c r="M174" s="259">
        <f t="shared" si="41"/>
        <v>1.892958503098921E-2</v>
      </c>
      <c r="N174" s="259">
        <f t="shared" si="41"/>
        <v>1.937227611285908E-2</v>
      </c>
      <c r="O174" s="259">
        <f t="shared" si="41"/>
        <v>2.1746239541518813E-2</v>
      </c>
      <c r="P174" s="259">
        <f t="shared" si="41"/>
        <v>1.9918325400687276E-2</v>
      </c>
      <c r="Q174" s="259">
        <f t="shared" si="41"/>
        <v>1.9810293710459701E-2</v>
      </c>
    </row>
    <row r="175" spans="1:17" x14ac:dyDescent="0.25">
      <c r="A175" s="72" t="s">
        <v>203</v>
      </c>
      <c r="B175" s="234">
        <f t="shared" ref="B175:Q175" si="42">IF(B$124=0,0,B$124/B$97)</f>
        <v>5.662759844612638E-2</v>
      </c>
      <c r="C175" s="234">
        <f t="shared" si="42"/>
        <v>5.4910440761733979E-2</v>
      </c>
      <c r="D175" s="234">
        <f t="shared" si="42"/>
        <v>6.1820573132522809E-2</v>
      </c>
      <c r="E175" s="234">
        <f t="shared" si="42"/>
        <v>5.7863360757544613E-2</v>
      </c>
      <c r="F175" s="234">
        <f t="shared" si="42"/>
        <v>5.4672924292072482E-2</v>
      </c>
      <c r="G175" s="234">
        <f t="shared" si="42"/>
        <v>5.5048061287496543E-2</v>
      </c>
      <c r="H175" s="234">
        <f t="shared" si="42"/>
        <v>5.572927226438068E-2</v>
      </c>
      <c r="I175" s="234">
        <f t="shared" si="42"/>
        <v>5.5641628616672968E-2</v>
      </c>
      <c r="J175" s="234">
        <f t="shared" si="42"/>
        <v>5.9219815844224713E-2</v>
      </c>
      <c r="K175" s="234">
        <f t="shared" si="42"/>
        <v>6.1787656013215904E-2</v>
      </c>
      <c r="L175" s="234">
        <f t="shared" si="42"/>
        <v>5.7752760011876382E-2</v>
      </c>
      <c r="M175" s="234">
        <f t="shared" si="42"/>
        <v>5.6825249405401866E-2</v>
      </c>
      <c r="N175" s="234">
        <f t="shared" si="42"/>
        <v>5.8154176114340282E-2</v>
      </c>
      <c r="O175" s="234">
        <f t="shared" si="42"/>
        <v>6.5280643160081031E-2</v>
      </c>
      <c r="P175" s="234">
        <f t="shared" si="42"/>
        <v>5.9793376705250312E-2</v>
      </c>
      <c r="Q175" s="234">
        <f t="shared" si="42"/>
        <v>5.9469073360469173E-2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0.63406325771541183</v>
      </c>
      <c r="C180" s="253">
        <f>IF(C$5=0,0,C$5/NMM_fec!C$5)</f>
        <v>0.63420345339772133</v>
      </c>
      <c r="D180" s="253">
        <f>IF(D$5=0,0,D$5/NMM_fec!D$5)</f>
        <v>0.64145109926305399</v>
      </c>
      <c r="E180" s="253">
        <f>IF(E$5=0,0,E$5/NMM_fec!E$5)</f>
        <v>0.63639244665788386</v>
      </c>
      <c r="F180" s="253">
        <f>IF(F$5=0,0,F$5/NMM_fec!F$5)</f>
        <v>0.63568162052731492</v>
      </c>
      <c r="G180" s="253">
        <f>IF(G$5=0,0,G$5/NMM_fec!G$5)</f>
        <v>0.63828119722224974</v>
      </c>
      <c r="H180" s="253">
        <f>IF(H$5=0,0,H$5/NMM_fec!H$5)</f>
        <v>0.6383120944995242</v>
      </c>
      <c r="I180" s="253">
        <f>IF(I$5=0,0,I$5/NMM_fec!I$5)</f>
        <v>0.63073459995571513</v>
      </c>
      <c r="J180" s="253">
        <f>IF(J$5=0,0,J$5/NMM_fec!J$5)</f>
        <v>0.63801033046676103</v>
      </c>
      <c r="K180" s="253">
        <f>IF(K$5=0,0,K$5/NMM_fec!K$5)</f>
        <v>0.63872054254999178</v>
      </c>
      <c r="L180" s="253">
        <f>IF(L$5=0,0,L$5/NMM_fec!L$5)</f>
        <v>0.63571560928008075</v>
      </c>
      <c r="M180" s="253">
        <f>IF(M$5=0,0,M$5/NMM_fec!M$5)</f>
        <v>0.63411145721487416</v>
      </c>
      <c r="N180" s="253">
        <f>IF(N$5=0,0,N$5/NMM_fec!N$5)</f>
        <v>0.63339836594795962</v>
      </c>
      <c r="O180" s="253">
        <f>IF(O$5=0,0,O$5/NMM_fec!O$5)</f>
        <v>0.64095022150837144</v>
      </c>
      <c r="P180" s="253">
        <f>IF(P$5=0,0,P$5/NMM_fec!P$5)</f>
        <v>0.63429832187877788</v>
      </c>
      <c r="Q180" s="253">
        <f>IF(Q$5=0,0,Q$5/NMM_fec!Q$5)</f>
        <v>0.63702671110011555</v>
      </c>
    </row>
    <row r="181" spans="1:17" x14ac:dyDescent="0.25">
      <c r="A181" s="132" t="s">
        <v>83</v>
      </c>
      <c r="B181" s="252">
        <f>IF(B$6=0,0,B$6/NMM_fec!B$6)</f>
        <v>0.52043521620031441</v>
      </c>
      <c r="C181" s="252">
        <f>IF(C$6=0,0,C$6/NMM_fec!C$6)</f>
        <v>0.52043521620031452</v>
      </c>
      <c r="D181" s="252">
        <f>IF(D$6=0,0,D$6/NMM_fec!D$6)</f>
        <v>0.52043521620031441</v>
      </c>
      <c r="E181" s="252">
        <f>IF(E$6=0,0,E$6/NMM_fec!E$6)</f>
        <v>0.52043521620031441</v>
      </c>
      <c r="F181" s="252">
        <f>IF(F$6=0,0,F$6/NMM_fec!F$6)</f>
        <v>0.52043521620031452</v>
      </c>
      <c r="G181" s="252">
        <f>IF(G$6=0,0,G$6/NMM_fec!G$6)</f>
        <v>0.52043521620031452</v>
      </c>
      <c r="H181" s="252">
        <f>IF(H$6=0,0,H$6/NMM_fec!H$6)</f>
        <v>0.52043521620031452</v>
      </c>
      <c r="I181" s="252">
        <f>IF(I$6=0,0,I$6/NMM_fec!I$6)</f>
        <v>0.52043521620031452</v>
      </c>
      <c r="J181" s="252">
        <f>IF(J$6=0,0,J$6/NMM_fec!J$6)</f>
        <v>0.52438955938349796</v>
      </c>
      <c r="K181" s="252">
        <f>IF(K$6=0,0,K$6/NMM_fec!K$6)</f>
        <v>0.52438955938349796</v>
      </c>
      <c r="L181" s="252">
        <f>IF(L$6=0,0,L$6/NMM_fec!L$6)</f>
        <v>0.52438955938349807</v>
      </c>
      <c r="M181" s="252">
        <f>IF(M$6=0,0,M$6/NMM_fec!M$6)</f>
        <v>0.52438955938349796</v>
      </c>
      <c r="N181" s="252">
        <f>IF(N$6=0,0,N$6/NMM_fec!N$6)</f>
        <v>0.52438955938349796</v>
      </c>
      <c r="O181" s="252">
        <f>IF(O$6=0,0,O$6/NMM_fec!O$6)</f>
        <v>0.52438955938349796</v>
      </c>
      <c r="P181" s="252">
        <f>IF(P$6=0,0,P$6/NMM_fec!P$6)</f>
        <v>0.52438955938349796</v>
      </c>
      <c r="Q181" s="252">
        <f>IF(Q$6=0,0,Q$6/NMM_fec!Q$6)</f>
        <v>0.52438955938349796</v>
      </c>
    </row>
    <row r="182" spans="1:17" x14ac:dyDescent="0.25">
      <c r="A182" s="76" t="s">
        <v>82</v>
      </c>
      <c r="B182" s="251">
        <f>IF(B$7=0,0,B$7/NMM_fec!B$7)</f>
        <v>0.13532844629570204</v>
      </c>
      <c r="C182" s="251">
        <f>IF(C$7=0,0,C$7/NMM_fec!C$7)</f>
        <v>0.13532844629570204</v>
      </c>
      <c r="D182" s="251">
        <f>IF(D$7=0,0,D$7/NMM_fec!D$7)</f>
        <v>0.13532844629570204</v>
      </c>
      <c r="E182" s="251">
        <f>IF(E$7=0,0,E$7/NMM_fec!E$7)</f>
        <v>0.13532844629570204</v>
      </c>
      <c r="F182" s="251">
        <f>IF(F$7=0,0,F$7/NMM_fec!F$7)</f>
        <v>0.13532844629570204</v>
      </c>
      <c r="G182" s="251">
        <f>IF(G$7=0,0,G$7/NMM_fec!G$7)</f>
        <v>0.13532844629570204</v>
      </c>
      <c r="H182" s="251">
        <f>IF(H$7=0,0,H$7/NMM_fec!H$7)</f>
        <v>0.13532844629570204</v>
      </c>
      <c r="I182" s="251">
        <f>IF(I$7=0,0,I$7/NMM_fec!I$7)</f>
        <v>0.13532844629570204</v>
      </c>
      <c r="J182" s="251">
        <f>IF(J$7=0,0,J$7/NMM_fec!J$7)</f>
        <v>0.13635669169962999</v>
      </c>
      <c r="K182" s="251">
        <f>IF(K$7=0,0,K$7/NMM_fec!K$7)</f>
        <v>0.13635669169962999</v>
      </c>
      <c r="L182" s="251">
        <f>IF(L$7=0,0,L$7/NMM_fec!L$7)</f>
        <v>0.13635669169962999</v>
      </c>
      <c r="M182" s="251">
        <f>IF(M$7=0,0,M$7/NMM_fec!M$7)</f>
        <v>0.13635669169962999</v>
      </c>
      <c r="N182" s="251">
        <f>IF(N$7=0,0,N$7/NMM_fec!N$7)</f>
        <v>0.13635669169962999</v>
      </c>
      <c r="O182" s="251">
        <f>IF(O$7=0,0,O$7/NMM_fec!O$7)</f>
        <v>0.13635669169962999</v>
      </c>
      <c r="P182" s="251">
        <f>IF(P$7=0,0,P$7/NMM_fec!P$7)</f>
        <v>0.13635669169962999</v>
      </c>
      <c r="Q182" s="251">
        <f>IF(Q$7=0,0,Q$7/NMM_fec!Q$7)</f>
        <v>0.13635669169962999</v>
      </c>
    </row>
    <row r="183" spans="1:17" x14ac:dyDescent="0.25">
      <c r="A183" s="76" t="s">
        <v>81</v>
      </c>
      <c r="B183" s="251">
        <f>IF(B$8=0,0,B$8/NMM_fec!B$8)</f>
        <v>0.74225821169344119</v>
      </c>
      <c r="C183" s="251">
        <f>IF(C$8=0,0,C$8/NMM_fec!C$8)</f>
        <v>0.74225821169344119</v>
      </c>
      <c r="D183" s="251">
        <f>IF(D$8=0,0,D$8/NMM_fec!D$8)</f>
        <v>0.74225821169344119</v>
      </c>
      <c r="E183" s="251">
        <f>IF(E$8=0,0,E$8/NMM_fec!E$8)</f>
        <v>0.74225821169344108</v>
      </c>
      <c r="F183" s="251">
        <f>IF(F$8=0,0,F$8/NMM_fec!F$8)</f>
        <v>0.74225821169344119</v>
      </c>
      <c r="G183" s="251">
        <f>IF(G$8=0,0,G$8/NMM_fec!G$8)</f>
        <v>0.74225821169344119</v>
      </c>
      <c r="H183" s="251">
        <f>IF(H$8=0,0,H$8/NMM_fec!H$8)</f>
        <v>0.74225821169344131</v>
      </c>
      <c r="I183" s="251">
        <f>IF(I$8=0,0,I$8/NMM_fec!I$8)</f>
        <v>0.74225821169344119</v>
      </c>
      <c r="J183" s="251">
        <f>IF(J$8=0,0,J$8/NMM_fec!J$8)</f>
        <v>0.74789799856451677</v>
      </c>
      <c r="K183" s="251">
        <f>IF(K$8=0,0,K$8/NMM_fec!K$8)</f>
        <v>0.74789799856451677</v>
      </c>
      <c r="L183" s="251">
        <f>IF(L$8=0,0,L$8/NMM_fec!L$8)</f>
        <v>0.74789799856451677</v>
      </c>
      <c r="M183" s="251">
        <f>IF(M$8=0,0,M$8/NMM_fec!M$8)</f>
        <v>0.74789799856451677</v>
      </c>
      <c r="N183" s="251">
        <f>IF(N$8=0,0,N$8/NMM_fec!N$8)</f>
        <v>0.74789799856451677</v>
      </c>
      <c r="O183" s="251">
        <f>IF(O$8=0,0,O$8/NMM_fec!O$8)</f>
        <v>0.74789799856451677</v>
      </c>
      <c r="P183" s="251">
        <f>IF(P$8=0,0,P$8/NMM_fec!P$8)</f>
        <v>0.74789799856451677</v>
      </c>
      <c r="Q183" s="251">
        <f>IF(Q$8=0,0,Q$8/NMM_fec!Q$8)</f>
        <v>0.74789799856451677</v>
      </c>
    </row>
    <row r="184" spans="1:17" x14ac:dyDescent="0.25">
      <c r="A184" s="76" t="s">
        <v>80</v>
      </c>
      <c r="B184" s="251">
        <f>IF(B$9=0,0,B$9/NMM_fec!B$9)</f>
        <v>0.5163690646783442</v>
      </c>
      <c r="C184" s="251">
        <f>IF(C$9=0,0,C$9/NMM_fec!C$9)</f>
        <v>0.51636906467834409</v>
      </c>
      <c r="D184" s="251">
        <f>IF(D$9=0,0,D$9/NMM_fec!D$9)</f>
        <v>0.51636906467834409</v>
      </c>
      <c r="E184" s="251">
        <f>IF(E$9=0,0,E$9/NMM_fec!E$9)</f>
        <v>0.51636906467834409</v>
      </c>
      <c r="F184" s="251">
        <f>IF(F$9=0,0,F$9/NMM_fec!F$9)</f>
        <v>0.51636906467834409</v>
      </c>
      <c r="G184" s="251">
        <f>IF(G$9=0,0,G$9/NMM_fec!G$9)</f>
        <v>0.51636906467834409</v>
      </c>
      <c r="H184" s="251">
        <f>IF(H$9=0,0,H$9/NMM_fec!H$9)</f>
        <v>0.51636906467834409</v>
      </c>
      <c r="I184" s="251">
        <f>IF(I$9=0,0,I$9/NMM_fec!I$9)</f>
        <v>0.51636906467834398</v>
      </c>
      <c r="J184" s="251">
        <f>IF(J$9=0,0,J$9/NMM_fec!J$9)</f>
        <v>0.52029251264526977</v>
      </c>
      <c r="K184" s="251">
        <f>IF(K$9=0,0,K$9/NMM_fec!K$9)</f>
        <v>0.52029251264526977</v>
      </c>
      <c r="L184" s="251">
        <f>IF(L$9=0,0,L$9/NMM_fec!L$9)</f>
        <v>0.52029251264526977</v>
      </c>
      <c r="M184" s="251">
        <f>IF(M$9=0,0,M$9/NMM_fec!M$9)</f>
        <v>0.52029251264526977</v>
      </c>
      <c r="N184" s="251">
        <f>IF(N$9=0,0,N$9/NMM_fec!N$9)</f>
        <v>0.52029251264526977</v>
      </c>
      <c r="O184" s="251">
        <f>IF(O$9=0,0,O$9/NMM_fec!O$9)</f>
        <v>0.52029251264526977</v>
      </c>
      <c r="P184" s="251">
        <f>IF(P$9=0,0,P$9/NMM_fec!P$9)</f>
        <v>0.52029251264526977</v>
      </c>
      <c r="Q184" s="251">
        <f>IF(Q$9=0,0,Q$9/NMM_fec!Q$9)</f>
        <v>0.52029251264526977</v>
      </c>
    </row>
    <row r="185" spans="1:17" x14ac:dyDescent="0.25">
      <c r="A185" s="129" t="s">
        <v>79</v>
      </c>
      <c r="B185" s="250">
        <f>IF(B$10=0,0,B$10/NMM_fec!B$10)</f>
        <v>0.81611654852789883</v>
      </c>
      <c r="C185" s="250">
        <f>IF(C$10=0,0,C$10/NMM_fec!C$10)</f>
        <v>0.81611654852789883</v>
      </c>
      <c r="D185" s="250">
        <f>IF(D$10=0,0,D$10/NMM_fec!D$10)</f>
        <v>0.81611654852789917</v>
      </c>
      <c r="E185" s="250">
        <f>IF(E$10=0,0,E$10/NMM_fec!E$10)</f>
        <v>0.81611654852789894</v>
      </c>
      <c r="F185" s="250">
        <f>IF(F$10=0,0,F$10/NMM_fec!F$10)</f>
        <v>0.81611654852789894</v>
      </c>
      <c r="G185" s="250">
        <f>IF(G$10=0,0,G$10/NMM_fec!G$10)</f>
        <v>0.81611654852789906</v>
      </c>
      <c r="H185" s="250">
        <f>IF(H$10=0,0,H$10/NMM_fec!H$10)</f>
        <v>0.81611654852789894</v>
      </c>
      <c r="I185" s="250">
        <f>IF(I$10=0,0,I$10/NMM_fec!I$10)</f>
        <v>0.81611654852789894</v>
      </c>
      <c r="J185" s="250">
        <f>IF(J$10=0,0,J$10/NMM_fec!J$10)</f>
        <v>0.82231752188615148</v>
      </c>
      <c r="K185" s="250">
        <f>IF(K$10=0,0,K$10/NMM_fec!K$10)</f>
        <v>0.82231752188615159</v>
      </c>
      <c r="L185" s="250">
        <f>IF(L$10=0,0,L$10/NMM_fec!L$10)</f>
        <v>0.82231752188615148</v>
      </c>
      <c r="M185" s="250">
        <f>IF(M$10=0,0,M$10/NMM_fec!M$10)</f>
        <v>0.82231752188615148</v>
      </c>
      <c r="N185" s="250">
        <f>IF(N$10=0,0,N$10/NMM_fec!N$10)</f>
        <v>0.82231752188615137</v>
      </c>
      <c r="O185" s="250">
        <f>IF(O$10=0,0,O$10/NMM_fec!O$10)</f>
        <v>0.8223175218861517</v>
      </c>
      <c r="P185" s="250">
        <f>IF(P$10=0,0,P$10/NMM_fec!P$10)</f>
        <v>0.82231752188615137</v>
      </c>
      <c r="Q185" s="250">
        <f>IF(Q$10=0,0,Q$10/NMM_fec!Q$10)</f>
        <v>0.82231752188615148</v>
      </c>
    </row>
    <row r="186" spans="1:17" x14ac:dyDescent="0.25">
      <c r="A186" s="127" t="s">
        <v>214</v>
      </c>
      <c r="B186" s="248">
        <f>IF(B$15=0,0,B$15/NMM_fec!B$15)</f>
        <v>0.72656494739210153</v>
      </c>
      <c r="C186" s="248">
        <f>IF(C$15=0,0,C$15/NMM_fec!C$15)</f>
        <v>0.72656494739210165</v>
      </c>
      <c r="D186" s="248">
        <f>IF(D$15=0,0,D$15/NMM_fec!D$15)</f>
        <v>0.72656494739210153</v>
      </c>
      <c r="E186" s="248">
        <f>IF(E$15=0,0,E$15/NMM_fec!E$15)</f>
        <v>0.72656494739210165</v>
      </c>
      <c r="F186" s="248">
        <f>IF(F$15=0,0,F$15/NMM_fec!F$15)</f>
        <v>0.72656494739210165</v>
      </c>
      <c r="G186" s="248">
        <f>IF(G$15=0,0,G$15/NMM_fec!G$15)</f>
        <v>0.72656494739210165</v>
      </c>
      <c r="H186" s="248">
        <f>IF(H$15=0,0,H$15/NMM_fec!H$15)</f>
        <v>0.72656494739210153</v>
      </c>
      <c r="I186" s="248">
        <f>IF(I$15=0,0,I$15/NMM_fec!I$15)</f>
        <v>0.72656494739210165</v>
      </c>
      <c r="J186" s="248">
        <f>IF(J$15=0,0,J$15/NMM_fec!J$15)</f>
        <v>0.73208549453692473</v>
      </c>
      <c r="K186" s="248">
        <f>IF(K$15=0,0,K$15/NMM_fec!K$15)</f>
        <v>0.73208549453692473</v>
      </c>
      <c r="L186" s="248">
        <f>IF(L$15=0,0,L$15/NMM_fec!L$15)</f>
        <v>0.73208549453692462</v>
      </c>
      <c r="M186" s="248">
        <f>IF(M$15=0,0,M$15/NMM_fec!M$15)</f>
        <v>0.73208549453692473</v>
      </c>
      <c r="N186" s="248">
        <f>IF(N$15=0,0,N$15/NMM_fec!N$15)</f>
        <v>0.73208549453692473</v>
      </c>
      <c r="O186" s="248">
        <f>IF(O$15=0,0,O$15/NMM_fec!O$15)</f>
        <v>0.73208549453692473</v>
      </c>
      <c r="P186" s="248">
        <f>IF(P$15=0,0,P$15/NMM_fec!P$15)</f>
        <v>0.73208549453692473</v>
      </c>
      <c r="Q186" s="248">
        <f>IF(Q$15=0,0,Q$15/NMM_fec!Q$15)</f>
        <v>0.73208549453692473</v>
      </c>
    </row>
    <row r="187" spans="1:17" x14ac:dyDescent="0.25">
      <c r="A187" s="127" t="s">
        <v>213</v>
      </c>
      <c r="B187" s="249">
        <f>IF(B$16=0,0,B$16/NMM_fec!B$16)</f>
        <v>0.46127892261582687</v>
      </c>
      <c r="C187" s="249">
        <f>IF(C$16=0,0,C$16/NMM_fec!C$16)</f>
        <v>0.46167954171707803</v>
      </c>
      <c r="D187" s="249">
        <f>IF(D$16=0,0,D$16/NMM_fec!D$16)</f>
        <v>0.48239020359287149</v>
      </c>
      <c r="E187" s="249">
        <f>IF(E$16=0,0,E$16/NMM_fec!E$16)</f>
        <v>0.46793474514478295</v>
      </c>
      <c r="F187" s="249">
        <f>IF(F$16=0,0,F$16/NMM_fec!F$16)</f>
        <v>0.46590350908327655</v>
      </c>
      <c r="G187" s="249">
        <f>IF(G$16=0,0,G$16/NMM_fec!G$16)</f>
        <v>0.47333198378380104</v>
      </c>
      <c r="H187" s="249">
        <f>IF(H$16=0,0,H$16/NMM_fec!H$16)</f>
        <v>0.47342027494404898</v>
      </c>
      <c r="I187" s="249">
        <f>IF(I$16=0,0,I$16/NMM_fec!I$16)</f>
        <v>0.45190760161745447</v>
      </c>
      <c r="J187" s="249">
        <f>IF(J$16=0,0,J$16/NMM_fec!J$16)</f>
        <v>0.46229589214851974</v>
      </c>
      <c r="K187" s="249">
        <f>IF(K$16=0,0,K$16/NMM_fec!K$16)</f>
        <v>0.46432537352622483</v>
      </c>
      <c r="L187" s="249">
        <f>IF(L$16=0,0,L$16/NMM_fec!L$16)</f>
        <v>0.4557385636753003</v>
      </c>
      <c r="M187" s="249">
        <f>IF(M$16=0,0,M$16/NMM_fec!M$16)</f>
        <v>0.45466396094172162</v>
      </c>
      <c r="N187" s="249">
        <f>IF(N$16=0,0,N$16/NMM_fec!N$16)</f>
        <v>0.45346034275161179</v>
      </c>
      <c r="O187" s="249">
        <f>IF(O$16=0,0,O$16/NMM_fec!O$16)</f>
        <v>0.47069683922096267</v>
      </c>
      <c r="P187" s="249">
        <f>IF(P$16=0,0,P$16/NMM_fec!P$16)</f>
        <v>0.4523016025071756</v>
      </c>
      <c r="Q187" s="249">
        <f>IF(Q$16=0,0,Q$16/NMM_fec!Q$16)</f>
        <v>0.45948513007548331</v>
      </c>
    </row>
    <row r="188" spans="1:17" x14ac:dyDescent="0.25">
      <c r="A188" s="127" t="s">
        <v>212</v>
      </c>
      <c r="B188" s="249">
        <f>IF(B$36=0,0,B$36/NMM_fec!B$36)</f>
        <v>0.72893224832764825</v>
      </c>
      <c r="C188" s="249">
        <f>IF(C$36=0,0,C$36/NMM_fec!C$36)</f>
        <v>0.72893224832764825</v>
      </c>
      <c r="D188" s="249">
        <f>IF(D$36=0,0,D$36/NMM_fec!D$36)</f>
        <v>0.72893224832764825</v>
      </c>
      <c r="E188" s="249">
        <f>IF(E$36=0,0,E$36/NMM_fec!E$36)</f>
        <v>0.72893224832764825</v>
      </c>
      <c r="F188" s="249">
        <f>IF(F$36=0,0,F$36/NMM_fec!F$36)</f>
        <v>0.72893224832764836</v>
      </c>
      <c r="G188" s="249">
        <f>IF(G$36=0,0,G$36/NMM_fec!G$36)</f>
        <v>0.72893224832764825</v>
      </c>
      <c r="H188" s="249">
        <f>IF(H$36=0,0,H$36/NMM_fec!H$36)</f>
        <v>0.72893224832764814</v>
      </c>
      <c r="I188" s="249">
        <f>IF(I$36=0,0,I$36/NMM_fec!I$36)</f>
        <v>0.72884581961963923</v>
      </c>
      <c r="J188" s="249">
        <f>IF(J$36=0,0,J$36/NMM_fec!J$36)</f>
        <v>0.73447078257254761</v>
      </c>
      <c r="K188" s="249">
        <f>IF(K$36=0,0,K$36/NMM_fec!K$36)</f>
        <v>0.73447078257254761</v>
      </c>
      <c r="L188" s="249">
        <f>IF(L$36=0,0,L$36/NMM_fec!L$36)</f>
        <v>0.73447078257254761</v>
      </c>
      <c r="M188" s="249">
        <f>IF(M$36=0,0,M$36/NMM_fec!M$36)</f>
        <v>0.73231282446910329</v>
      </c>
      <c r="N188" s="249">
        <f>IF(N$36=0,0,N$36/NMM_fec!N$36)</f>
        <v>0.73179993187961079</v>
      </c>
      <c r="O188" s="249">
        <f>IF(O$36=0,0,O$36/NMM_fec!O$36)</f>
        <v>0.73447078257254761</v>
      </c>
      <c r="P188" s="249">
        <f>IF(P$36=0,0,P$36/NMM_fec!P$36)</f>
        <v>0.73409381794185902</v>
      </c>
      <c r="Q188" s="249">
        <f>IF(Q$36=0,0,Q$36/NMM_fec!Q$36)</f>
        <v>0.73447078257254761</v>
      </c>
    </row>
    <row r="189" spans="1:17" x14ac:dyDescent="0.25">
      <c r="A189" s="72" t="s">
        <v>211</v>
      </c>
      <c r="B189" s="247">
        <f>IF(B$44=0,0,B$44/NMM_fec!B$44)</f>
        <v>0.76692966669166285</v>
      </c>
      <c r="C189" s="247">
        <f>IF(C$44=0,0,C$44/NMM_fec!C$44)</f>
        <v>0.76692966669166285</v>
      </c>
      <c r="D189" s="247">
        <f>IF(D$44=0,0,D$44/NMM_fec!D$44)</f>
        <v>0.76692966669166296</v>
      </c>
      <c r="E189" s="247">
        <f>IF(E$44=0,0,E$44/NMM_fec!E$44)</f>
        <v>0.76692966669166285</v>
      </c>
      <c r="F189" s="247">
        <f>IF(F$44=0,0,F$44/NMM_fec!F$44)</f>
        <v>0.76692966669166296</v>
      </c>
      <c r="G189" s="247">
        <f>IF(G$44=0,0,G$44/NMM_fec!G$44)</f>
        <v>0.76692966669166285</v>
      </c>
      <c r="H189" s="247">
        <f>IF(H$44=0,0,H$44/NMM_fec!H$44)</f>
        <v>0.76692966669166285</v>
      </c>
      <c r="I189" s="247">
        <f>IF(I$44=0,0,I$44/NMM_fec!I$44)</f>
        <v>0.76692966669166285</v>
      </c>
      <c r="J189" s="247">
        <f>IF(J$44=0,0,J$44/NMM_fec!J$44)</f>
        <v>0.77275691090008725</v>
      </c>
      <c r="K189" s="247">
        <f>IF(K$44=0,0,K$44/NMM_fec!K$44)</f>
        <v>0.77275691090008725</v>
      </c>
      <c r="L189" s="247">
        <f>IF(L$44=0,0,L$44/NMM_fec!L$44)</f>
        <v>0.77275691090008725</v>
      </c>
      <c r="M189" s="247">
        <f>IF(M$44=0,0,M$44/NMM_fec!M$44)</f>
        <v>0.77275691090008725</v>
      </c>
      <c r="N189" s="247">
        <f>IF(N$44=0,0,N$44/NMM_fec!N$44)</f>
        <v>0.77275691090008725</v>
      </c>
      <c r="O189" s="247">
        <f>IF(O$44=0,0,O$44/NMM_fec!O$44)</f>
        <v>0.77275691090008725</v>
      </c>
      <c r="P189" s="247">
        <f>IF(P$44=0,0,P$44/NMM_fec!P$44)</f>
        <v>0.77275691090008725</v>
      </c>
      <c r="Q189" s="247">
        <f>IF(Q$44=0,0,Q$44/NMM_fec!Q$44)</f>
        <v>0.77275691090008725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0.44738890572380413</v>
      </c>
      <c r="C191" s="253">
        <f>IF(C$47=0,0,C$47/NMM_fec!C$47)</f>
        <v>0.44713294047946789</v>
      </c>
      <c r="D191" s="253">
        <f>IF(D$47=0,0,D$47/NMM_fec!D$47)</f>
        <v>0.44772112251985802</v>
      </c>
      <c r="E191" s="253">
        <f>IF(E$47=0,0,E$47/NMM_fec!E$47)</f>
        <v>0.45344637377737135</v>
      </c>
      <c r="F191" s="253">
        <f>IF(F$47=0,0,F$47/NMM_fec!F$47)</f>
        <v>0.45319391692451461</v>
      </c>
      <c r="G191" s="253">
        <f>IF(G$47=0,0,G$47/NMM_fec!G$47)</f>
        <v>0.45540581468390506</v>
      </c>
      <c r="H191" s="253">
        <f>IF(H$47=0,0,H$47/NMM_fec!H$47)</f>
        <v>0.45492019136132356</v>
      </c>
      <c r="I191" s="253">
        <f>IF(I$47=0,0,I$47/NMM_fec!I$47)</f>
        <v>0.47005702832299212</v>
      </c>
      <c r="J191" s="253">
        <f>IF(J$47=0,0,J$47/NMM_fec!J$47)</f>
        <v>0.47177895804942915</v>
      </c>
      <c r="K191" s="253">
        <f>IF(K$47=0,0,K$47/NMM_fec!K$47)</f>
        <v>0.47849674718781499</v>
      </c>
      <c r="L191" s="253">
        <f>IF(L$47=0,0,L$47/NMM_fec!L$47)</f>
        <v>0.49704788037630571</v>
      </c>
      <c r="M191" s="253">
        <f>IF(M$47=0,0,M$47/NMM_fec!M$47)</f>
        <v>0.49674926789303797</v>
      </c>
      <c r="N191" s="253">
        <f>IF(N$47=0,0,N$47/NMM_fec!N$47)</f>
        <v>0.49664122840751068</v>
      </c>
      <c r="O191" s="253">
        <f>IF(O$47=0,0,O$47/NMM_fec!O$47)</f>
        <v>0.497494874532595</v>
      </c>
      <c r="P191" s="253">
        <f>IF(P$47=0,0,P$47/NMM_fec!P$47)</f>
        <v>0.49635971301935999</v>
      </c>
      <c r="Q191" s="253">
        <f>IF(Q$47=0,0,Q$47/NMM_fec!Q$47)</f>
        <v>0.4963995417476243</v>
      </c>
    </row>
    <row r="192" spans="1:17" x14ac:dyDescent="0.25">
      <c r="A192" s="132" t="s">
        <v>83</v>
      </c>
      <c r="B192" s="252">
        <f>IF(B$48=0,0,B$48/NMM_fec!B$48)</f>
        <v>0.39676683927684908</v>
      </c>
      <c r="C192" s="252">
        <f>IF(C$48=0,0,C$48/NMM_fec!C$48)</f>
        <v>0.39676683927684908</v>
      </c>
      <c r="D192" s="252">
        <f>IF(D$48=0,0,D$48/NMM_fec!D$48)</f>
        <v>0.39676683927684908</v>
      </c>
      <c r="E192" s="252">
        <f>IF(E$48=0,0,E$48/NMM_fec!E$48)</f>
        <v>0.40145359939673358</v>
      </c>
      <c r="F192" s="252">
        <f>IF(F$48=0,0,F$48/NMM_fec!F$48)</f>
        <v>0.40145359939673358</v>
      </c>
      <c r="G192" s="252">
        <f>IF(G$48=0,0,G$48/NMM_fec!G$48)</f>
        <v>0.40340907773559398</v>
      </c>
      <c r="H192" s="252">
        <f>IF(H$48=0,0,H$48/NMM_fec!H$48)</f>
        <v>0.40340907773559398</v>
      </c>
      <c r="I192" s="252">
        <f>IF(I$48=0,0,I$48/NMM_fec!I$48)</f>
        <v>0.41677931149461805</v>
      </c>
      <c r="J192" s="252">
        <f>IF(J$48=0,0,J$48/NMM_fec!J$48)</f>
        <v>0.41814927292712356</v>
      </c>
      <c r="K192" s="252">
        <f>IF(K$48=0,0,K$48/NMM_fec!K$48)</f>
        <v>0.42446007811454234</v>
      </c>
      <c r="L192" s="252">
        <f>IF(L$48=0,0,L$48/NMM_fec!L$48)</f>
        <v>0.44125510251555961</v>
      </c>
      <c r="M192" s="252">
        <f>IF(M$48=0,0,M$48/NMM_fec!M$48)</f>
        <v>0.44125510251555972</v>
      </c>
      <c r="N192" s="252">
        <f>IF(N$48=0,0,N$48/NMM_fec!N$48)</f>
        <v>0.44125510251555966</v>
      </c>
      <c r="O192" s="252">
        <f>IF(O$48=0,0,O$48/NMM_fec!O$48)</f>
        <v>0.44125510251555961</v>
      </c>
      <c r="P192" s="252">
        <f>IF(P$48=0,0,P$48/NMM_fec!P$48)</f>
        <v>0.44125510251555961</v>
      </c>
      <c r="Q192" s="252">
        <f>IF(Q$48=0,0,Q$48/NMM_fec!Q$48)</f>
        <v>0.44125510251555955</v>
      </c>
    </row>
    <row r="193" spans="1:17" x14ac:dyDescent="0.25">
      <c r="A193" s="76" t="s">
        <v>82</v>
      </c>
      <c r="B193" s="251">
        <f>IF(B$49=0,0,B$49/NMM_fec!B$49)</f>
        <v>0.1035059092234149</v>
      </c>
      <c r="C193" s="251">
        <f>IF(C$49=0,0,C$49/NMM_fec!C$49)</f>
        <v>0.10350590922341489</v>
      </c>
      <c r="D193" s="251">
        <f>IF(D$49=0,0,D$49/NMM_fec!D$49)</f>
        <v>0.1035059092234149</v>
      </c>
      <c r="E193" s="251">
        <f>IF(E$49=0,0,E$49/NMM_fec!E$49)</f>
        <v>0.10472856021008721</v>
      </c>
      <c r="F193" s="251">
        <f>IF(F$49=0,0,F$49/NMM_fec!F$49)</f>
        <v>0.10472856021008721</v>
      </c>
      <c r="G193" s="251">
        <f>IF(G$49=0,0,G$49/NMM_fec!G$49)</f>
        <v>0.10523869246760989</v>
      </c>
      <c r="H193" s="251">
        <f>IF(H$49=0,0,H$49/NMM_fec!H$49)</f>
        <v>0.10523869246760988</v>
      </c>
      <c r="I193" s="251">
        <f>IF(I$49=0,0,I$49/NMM_fec!I$49)</f>
        <v>0.10872663063371188</v>
      </c>
      <c r="J193" s="251">
        <f>IF(J$49=0,0,J$49/NMM_fec!J$49)</f>
        <v>0.10908401711271033</v>
      </c>
      <c r="K193" s="251">
        <f>IF(K$49=0,0,K$49/NMM_fec!K$49)</f>
        <v>0.11073033823683995</v>
      </c>
      <c r="L193" s="251">
        <f>IF(L$49=0,0,L$49/NMM_fec!L$49)</f>
        <v>0.11511171313758806</v>
      </c>
      <c r="M193" s="251">
        <f>IF(M$49=0,0,M$49/NMM_fec!M$49)</f>
        <v>0.11511171313758807</v>
      </c>
      <c r="N193" s="251">
        <f>IF(N$49=0,0,N$49/NMM_fec!N$49)</f>
        <v>0.11511171313758806</v>
      </c>
      <c r="O193" s="251">
        <f>IF(O$49=0,0,O$49/NMM_fec!O$49)</f>
        <v>0.11511171313758806</v>
      </c>
      <c r="P193" s="251">
        <f>IF(P$49=0,0,P$49/NMM_fec!P$49)</f>
        <v>0.11511171313758806</v>
      </c>
      <c r="Q193" s="251">
        <f>IF(Q$49=0,0,Q$49/NMM_fec!Q$49)</f>
        <v>0.11511171313758806</v>
      </c>
    </row>
    <row r="194" spans="1:17" x14ac:dyDescent="0.25">
      <c r="A194" s="76" t="s">
        <v>81</v>
      </c>
      <c r="B194" s="251">
        <f>IF(B$50=0,0,B$50/NMM_fec!B$50)</f>
        <v>0.56608176512750252</v>
      </c>
      <c r="C194" s="251">
        <f>IF(C$50=0,0,C$50/NMM_fec!C$50)</f>
        <v>0.56608176512750252</v>
      </c>
      <c r="D194" s="251">
        <f>IF(D$50=0,0,D$50/NMM_fec!D$50)</f>
        <v>0.56608176512750263</v>
      </c>
      <c r="E194" s="251">
        <f>IF(E$50=0,0,E$50/NMM_fec!E$50)</f>
        <v>0.57276853725349208</v>
      </c>
      <c r="F194" s="251">
        <f>IF(F$50=0,0,F$50/NMM_fec!F$50)</f>
        <v>0.57276853725349208</v>
      </c>
      <c r="G194" s="251">
        <f>IF(G$50=0,0,G$50/NMM_fec!G$50)</f>
        <v>0.57555848973981438</v>
      </c>
      <c r="H194" s="251">
        <f>IF(H$50=0,0,H$50/NMM_fec!H$50)</f>
        <v>0.57555848973981438</v>
      </c>
      <c r="I194" s="251">
        <f>IF(I$50=0,0,I$50/NMM_fec!I$50)</f>
        <v>0.59463429138762924</v>
      </c>
      <c r="J194" s="251">
        <f>IF(J$50=0,0,J$50/NMM_fec!J$50)</f>
        <v>0.59658886548279</v>
      </c>
      <c r="K194" s="251">
        <f>IF(K$50=0,0,K$50/NMM_fec!K$50)</f>
        <v>0.60559272212156801</v>
      </c>
      <c r="L194" s="251">
        <f>IF(L$50=0,0,L$50/NMM_fec!L$50)</f>
        <v>0.62955479787269575</v>
      </c>
      <c r="M194" s="251">
        <f>IF(M$50=0,0,M$50/NMM_fec!M$50)</f>
        <v>0.62955479787269575</v>
      </c>
      <c r="N194" s="251">
        <f>IF(N$50=0,0,N$50/NMM_fec!N$50)</f>
        <v>0.62955479787269575</v>
      </c>
      <c r="O194" s="251">
        <f>IF(O$50=0,0,O$50/NMM_fec!O$50)</f>
        <v>0.62955479787269575</v>
      </c>
      <c r="P194" s="251">
        <f>IF(P$50=0,0,P$50/NMM_fec!P$50)</f>
        <v>0.62955479787269575</v>
      </c>
      <c r="Q194" s="251">
        <f>IF(Q$50=0,0,Q$50/NMM_fec!Q$50)</f>
        <v>0.62955479787269586</v>
      </c>
    </row>
    <row r="195" spans="1:17" x14ac:dyDescent="0.25">
      <c r="A195" s="76" t="s">
        <v>80</v>
      </c>
      <c r="B195" s="251">
        <f>IF(B$51=0,0,B$51/NMM_fec!B$51)</f>
        <v>0.39490721366727988</v>
      </c>
      <c r="C195" s="251">
        <f>IF(C$51=0,0,C$51/NMM_fec!C$51)</f>
        <v>0.39490721366727988</v>
      </c>
      <c r="D195" s="251">
        <f>IF(D$51=0,0,D$51/NMM_fec!D$51)</f>
        <v>0.39490721366727993</v>
      </c>
      <c r="E195" s="251">
        <f>IF(E$51=0,0,E$51/NMM_fec!E$51)</f>
        <v>0.39957200718541724</v>
      </c>
      <c r="F195" s="251">
        <f>IF(F$51=0,0,F$51/NMM_fec!F$51)</f>
        <v>0.39957200718541719</v>
      </c>
      <c r="G195" s="251">
        <f>IF(G$51=0,0,G$51/NMM_fec!G$51)</f>
        <v>0.40151832029866419</v>
      </c>
      <c r="H195" s="251">
        <f>IF(H$51=0,0,H$51/NMM_fec!H$51)</f>
        <v>0.40151832029866419</v>
      </c>
      <c r="I195" s="251">
        <f>IF(I$51=0,0,I$51/NMM_fec!I$51)</f>
        <v>0.4148258884650961</v>
      </c>
      <c r="J195" s="251">
        <f>IF(J$51=0,0,J$51/NMM_fec!J$51)</f>
        <v>0.41618942895937838</v>
      </c>
      <c r="K195" s="251">
        <f>IF(K$51=0,0,K$51/NMM_fec!K$51)</f>
        <v>0.4224706557299997</v>
      </c>
      <c r="L195" s="251">
        <f>IF(L$51=0,0,L$51/NMM_fec!L$51)</f>
        <v>0.43918696272220736</v>
      </c>
      <c r="M195" s="251">
        <f>IF(M$51=0,0,M$51/NMM_fec!M$51)</f>
        <v>0.43918696272220747</v>
      </c>
      <c r="N195" s="251">
        <f>IF(N$51=0,0,N$51/NMM_fec!N$51)</f>
        <v>0.43918696272220747</v>
      </c>
      <c r="O195" s="251">
        <f>IF(O$51=0,0,O$51/NMM_fec!O$51)</f>
        <v>0.43918696272220747</v>
      </c>
      <c r="P195" s="251">
        <f>IF(P$51=0,0,P$51/NMM_fec!P$51)</f>
        <v>0.43918696272220742</v>
      </c>
      <c r="Q195" s="251">
        <f>IF(Q$51=0,0,Q$51/NMM_fec!Q$51)</f>
        <v>0.43918696272220742</v>
      </c>
    </row>
    <row r="196" spans="1:17" x14ac:dyDescent="0.25">
      <c r="A196" s="129" t="s">
        <v>79</v>
      </c>
      <c r="B196" s="250">
        <f>IF(B$52=0,0,B$52/NMM_fec!B$52)</f>
        <v>0.62247686836923</v>
      </c>
      <c r="C196" s="250">
        <f>IF(C$52=0,0,C$52/NMM_fec!C$52)</f>
        <v>0.62247686836923</v>
      </c>
      <c r="D196" s="250">
        <f>IF(D$52=0,0,D$52/NMM_fec!D$52)</f>
        <v>0.62247686836923011</v>
      </c>
      <c r="E196" s="250">
        <f>IF(E$52=0,0,E$52/NMM_fec!E$52)</f>
        <v>0.62982980080567263</v>
      </c>
      <c r="F196" s="250">
        <f>IF(F$52=0,0,F$52/NMM_fec!F$52)</f>
        <v>0.62982980080567252</v>
      </c>
      <c r="G196" s="250">
        <f>IF(G$52=0,0,G$52/NMM_fec!G$52)</f>
        <v>0.63289769840204491</v>
      </c>
      <c r="H196" s="250">
        <f>IF(H$52=0,0,H$52/NMM_fec!H$52)</f>
        <v>0.63289769840204479</v>
      </c>
      <c r="I196" s="250">
        <f>IF(I$52=0,0,I$52/NMM_fec!I$52)</f>
        <v>0.65387390007971224</v>
      </c>
      <c r="J196" s="250">
        <f>IF(J$52=0,0,J$52/NMM_fec!J$52)</f>
        <v>0.6560231958823729</v>
      </c>
      <c r="K196" s="250">
        <f>IF(K$52=0,0,K$52/NMM_fec!K$52)</f>
        <v>0.66592404913188463</v>
      </c>
      <c r="L196" s="250">
        <f>IF(L$52=0,0,L$52/NMM_fec!L$52)</f>
        <v>0.6922733131288068</v>
      </c>
      <c r="M196" s="250">
        <f>IF(M$52=0,0,M$52/NMM_fec!M$52)</f>
        <v>0.69227331312880691</v>
      </c>
      <c r="N196" s="250">
        <f>IF(N$52=0,0,N$52/NMM_fec!N$52)</f>
        <v>0.69227331312880691</v>
      </c>
      <c r="O196" s="250">
        <f>IF(O$52=0,0,O$52/NMM_fec!O$52)</f>
        <v>0.69227331312880691</v>
      </c>
      <c r="P196" s="250">
        <f>IF(P$52=0,0,P$52/NMM_fec!P$52)</f>
        <v>0.69227331312880691</v>
      </c>
      <c r="Q196" s="250">
        <f>IF(Q$52=0,0,Q$52/NMM_fec!Q$52)</f>
        <v>0.69227331312880691</v>
      </c>
    </row>
    <row r="197" spans="1:17" x14ac:dyDescent="0.25">
      <c r="A197" s="127" t="s">
        <v>210</v>
      </c>
      <c r="B197" s="249">
        <f>IF(B$57=0,0,B$57/NMM_fec!B$57)</f>
        <v>0.47933374829187736</v>
      </c>
      <c r="C197" s="249">
        <f>IF(C$57=0,0,C$57/NMM_fec!C$57)</f>
        <v>0.47933374829187736</v>
      </c>
      <c r="D197" s="249">
        <f>IF(D$57=0,0,D$57/NMM_fec!D$57)</f>
        <v>0.47933374829187736</v>
      </c>
      <c r="E197" s="249">
        <f>IF(E$57=0,0,E$57/NMM_fec!E$57)</f>
        <v>0.48499582000055053</v>
      </c>
      <c r="F197" s="249">
        <f>IF(F$57=0,0,F$57/NMM_fec!F$57)</f>
        <v>0.48499582000055053</v>
      </c>
      <c r="G197" s="249">
        <f>IF(G$57=0,0,G$57/NMM_fec!G$57)</f>
        <v>0.48735823204984857</v>
      </c>
      <c r="H197" s="249">
        <f>IF(H$57=0,0,H$57/NMM_fec!H$57)</f>
        <v>0.48735823204984852</v>
      </c>
      <c r="I197" s="249">
        <f>IF(I$57=0,0,I$57/NMM_fec!I$57)</f>
        <v>0.50351080234763945</v>
      </c>
      <c r="J197" s="249">
        <f>IF(J$57=0,0,J$57/NMM_fec!J$57)</f>
        <v>0.50516585182116647</v>
      </c>
      <c r="K197" s="249">
        <f>IF(K$57=0,0,K$57/NMM_fec!K$57)</f>
        <v>0.51278993126978833</v>
      </c>
      <c r="L197" s="249">
        <f>IF(L$57=0,0,L$57/NMM_fec!L$57)</f>
        <v>0.53307998880954133</v>
      </c>
      <c r="M197" s="249">
        <f>IF(M$57=0,0,M$57/NMM_fec!M$57)</f>
        <v>0.53307998880954133</v>
      </c>
      <c r="N197" s="249">
        <f>IF(N$57=0,0,N$57/NMM_fec!N$57)</f>
        <v>0.53307998880954122</v>
      </c>
      <c r="O197" s="249">
        <f>IF(O$57=0,0,O$57/NMM_fec!O$57)</f>
        <v>0.53307998880954144</v>
      </c>
      <c r="P197" s="249">
        <f>IF(P$57=0,0,P$57/NMM_fec!P$57)</f>
        <v>0.53307998880954122</v>
      </c>
      <c r="Q197" s="249">
        <f>IF(Q$57=0,0,Q$57/NMM_fec!Q$57)</f>
        <v>0.53307998880954133</v>
      </c>
    </row>
    <row r="198" spans="1:17" x14ac:dyDescent="0.25">
      <c r="A198" s="127" t="s">
        <v>209</v>
      </c>
      <c r="B198" s="249">
        <f>IF(B$58=0,0,B$58/NMM_fec!B$58)</f>
        <v>0.35261355586596371</v>
      </c>
      <c r="C198" s="249">
        <f>IF(C$58=0,0,C$58/NMM_fec!C$58)</f>
        <v>0.35231621191785489</v>
      </c>
      <c r="D198" s="249">
        <f>IF(D$58=0,0,D$58/NMM_fec!D$58)</f>
        <v>0.35079778173873066</v>
      </c>
      <c r="E198" s="249">
        <f>IF(E$58=0,0,E$58/NMM_fec!E$58)</f>
        <v>0.36054888517519046</v>
      </c>
      <c r="F198" s="249">
        <f>IF(F$58=0,0,F$58/NMM_fec!F$58)</f>
        <v>0.36131660847377223</v>
      </c>
      <c r="G198" s="249">
        <f>IF(G$58=0,0,G$58/NMM_fec!G$58)</f>
        <v>0.36283489504791633</v>
      </c>
      <c r="H198" s="249">
        <f>IF(H$58=0,0,H$58/NMM_fec!H$58)</f>
        <v>0.35942679332590177</v>
      </c>
      <c r="I198" s="249">
        <f>IF(I$58=0,0,I$58/NMM_fec!I$58)</f>
        <v>0.37176220837351043</v>
      </c>
      <c r="J198" s="249">
        <f>IF(J$58=0,0,J$58/NMM_fec!J$58)</f>
        <v>0.37131277933300666</v>
      </c>
      <c r="K198" s="249">
        <f>IF(K$58=0,0,K$58/NMM_fec!K$58)</f>
        <v>0.37239248878332176</v>
      </c>
      <c r="L198" s="249">
        <f>IF(L$58=0,0,L$58/NMM_fec!L$58)</f>
        <v>0.3881769576237642</v>
      </c>
      <c r="M198" s="249">
        <f>IF(M$58=0,0,M$58/NMM_fec!M$58)</f>
        <v>0.38713840807144889</v>
      </c>
      <c r="N198" s="249">
        <f>IF(N$58=0,0,N$58/NMM_fec!N$58)</f>
        <v>0.38537737101187713</v>
      </c>
      <c r="O198" s="249">
        <f>IF(O$58=0,0,O$58/NMM_fec!O$58)</f>
        <v>0.38451708141597929</v>
      </c>
      <c r="P198" s="249">
        <f>IF(P$58=0,0,P$58/NMM_fec!P$58)</f>
        <v>0.38227227467739211</v>
      </c>
      <c r="Q198" s="249">
        <f>IF(Q$58=0,0,Q$58/NMM_fec!Q$58)</f>
        <v>0.38946288073130564</v>
      </c>
    </row>
    <row r="199" spans="1:17" x14ac:dyDescent="0.25">
      <c r="A199" s="127" t="s">
        <v>208</v>
      </c>
      <c r="B199" s="249">
        <f>IF(B$77=0,0,B$77/NMM_fec!B$77)</f>
        <v>0.47871382290980857</v>
      </c>
      <c r="C199" s="249">
        <f>IF(C$77=0,0,C$77/NMM_fec!C$77)</f>
        <v>0.47868058255293999</v>
      </c>
      <c r="D199" s="249">
        <f>IF(D$77=0,0,D$77/NMM_fec!D$77)</f>
        <v>0.47881456181095594</v>
      </c>
      <c r="E199" s="249">
        <f>IF(E$77=0,0,E$77/NMM_fec!E$77)</f>
        <v>0.48439279804702856</v>
      </c>
      <c r="F199" s="249">
        <f>IF(F$77=0,0,F$77/NMM_fec!F$77)</f>
        <v>0.48433028951988311</v>
      </c>
      <c r="G199" s="249">
        <f>IF(G$77=0,0,G$77/NMM_fec!G$77)</f>
        <v>0.48669683902894245</v>
      </c>
      <c r="H199" s="249">
        <f>IF(H$77=0,0,H$77/NMM_fec!H$77)</f>
        <v>0.48671024337445473</v>
      </c>
      <c r="I199" s="249">
        <f>IF(I$77=0,0,I$77/NMM_fec!I$77)</f>
        <v>0.50283955524032387</v>
      </c>
      <c r="J199" s="249">
        <f>IF(J$77=0,0,J$77/NMM_fec!J$77)</f>
        <v>0.5045654717459247</v>
      </c>
      <c r="K199" s="249">
        <f>IF(K$77=0,0,K$77/NMM_fec!K$77)</f>
        <v>0.51223382277455487</v>
      </c>
      <c r="L199" s="249">
        <f>IF(L$77=0,0,L$77/NMM_fec!L$77)</f>
        <v>0.53241479712512918</v>
      </c>
      <c r="M199" s="249">
        <f>IF(M$77=0,0,M$77/NMM_fec!M$77)</f>
        <v>0.53239481067512939</v>
      </c>
      <c r="N199" s="249">
        <f>IF(N$77=0,0,N$77/NMM_fec!N$77)</f>
        <v>0.53242345057948715</v>
      </c>
      <c r="O199" s="249">
        <f>IF(O$77=0,0,O$77/NMM_fec!O$77)</f>
        <v>0.53257743550995296</v>
      </c>
      <c r="P199" s="249">
        <f>IF(P$77=0,0,P$77/NMM_fec!P$77)</f>
        <v>0.53245880959480851</v>
      </c>
      <c r="Q199" s="249">
        <f>IF(Q$77=0,0,Q$77/NMM_fec!Q$77)</f>
        <v>0.53228694039472491</v>
      </c>
    </row>
    <row r="200" spans="1:17" x14ac:dyDescent="0.25">
      <c r="A200" s="72" t="s">
        <v>207</v>
      </c>
      <c r="B200" s="265">
        <f>IF(B$87=0,0,B$87/NMM_fec!B$87)</f>
        <v>0.4031922359595464</v>
      </c>
      <c r="C200" s="265">
        <f>IF(C$87=0,0,C$87/NMM_fec!C$87)</f>
        <v>0.40275532693550636</v>
      </c>
      <c r="D200" s="265">
        <f>IF(D$87=0,0,D$87/NMM_fec!D$87)</f>
        <v>0.40451953435878363</v>
      </c>
      <c r="E200" s="265">
        <f>IF(E$87=0,0,E$87/NMM_fec!E$87)</f>
        <v>0.40827365042049407</v>
      </c>
      <c r="F200" s="265">
        <f>IF(F$87=0,0,F$87/NMM_fec!F$87)</f>
        <v>0.40745175675325918</v>
      </c>
      <c r="G200" s="265">
        <f>IF(G$87=0,0,G$87/NMM_fec!G$87)</f>
        <v>0.4095333832680752</v>
      </c>
      <c r="H200" s="265">
        <f>IF(H$87=0,0,H$87/NMM_fec!H$87)</f>
        <v>0.40970952246736125</v>
      </c>
      <c r="I200" s="265">
        <f>IF(I$87=0,0,I$87/NMM_fec!I$87)</f>
        <v>0.42326515057659386</v>
      </c>
      <c r="J200" s="265">
        <f>IF(J$87=0,0,J$87/NMM_fec!J$87)</f>
        <v>0.42561801554743084</v>
      </c>
      <c r="K200" s="265">
        <f>IF(K$87=0,0,K$87/NMM_fec!K$87)</f>
        <v>0.43274485881517361</v>
      </c>
      <c r="L200" s="265">
        <f>IF(L$87=0,0,L$87/NMM_fec!L$87)</f>
        <v>0.44871993688676637</v>
      </c>
      <c r="M200" s="265">
        <f>IF(M$87=0,0,M$87/NMM_fec!M$87)</f>
        <v>0.4484569583628093</v>
      </c>
      <c r="N200" s="265">
        <f>IF(N$87=0,0,N$87/NMM_fec!N$87)</f>
        <v>0.44883385036837825</v>
      </c>
      <c r="O200" s="265">
        <f>IF(O$87=0,0,O$87/NMM_fec!O$87)</f>
        <v>0.45086623944205212</v>
      </c>
      <c r="P200" s="265">
        <f>IF(P$87=0,0,P$87/NMM_fec!P$87)</f>
        <v>0.44929964534499811</v>
      </c>
      <c r="Q200" s="265">
        <f>IF(Q$87=0,0,Q$87/NMM_fec!Q$87)</f>
        <v>0.44777888974575247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0.46010824482823626</v>
      </c>
      <c r="C202" s="253">
        <f>IF(C$97=0,0,C$97/NMM_fec!C$97)</f>
        <v>0.45950611092979321</v>
      </c>
      <c r="D202" s="253">
        <f>IF(D$97=0,0,D$97/NMM_fec!D$97)</f>
        <v>0.46193883991879714</v>
      </c>
      <c r="E202" s="253">
        <f>IF(E$97=0,0,E$97/NMM_fec!E$97)</f>
        <v>0.46054255131575733</v>
      </c>
      <c r="F202" s="253">
        <f>IF(F$97=0,0,F$97/NMM_fec!F$97)</f>
        <v>0.45942294809248324</v>
      </c>
      <c r="G202" s="253">
        <f>IF(G$97=0,0,G$97/NMM_fec!G$97)</f>
        <v>0.45955431047504758</v>
      </c>
      <c r="H202" s="253">
        <f>IF(H$97=0,0,H$97/NMM_fec!H$97)</f>
        <v>0.46393983956779783</v>
      </c>
      <c r="I202" s="253">
        <f>IF(I$97=0,0,I$97/NMM_fec!I$97)</f>
        <v>0.46572437132229294</v>
      </c>
      <c r="J202" s="253">
        <f>IF(J$97=0,0,J$97/NMM_fec!J$97)</f>
        <v>0.46954722871275445</v>
      </c>
      <c r="K202" s="253">
        <f>IF(K$97=0,0,K$97/NMM_fec!K$97)</f>
        <v>0.47047097432702262</v>
      </c>
      <c r="L202" s="253">
        <f>IF(L$97=0,0,L$97/NMM_fec!L$97)</f>
        <v>0.46902110171098743</v>
      </c>
      <c r="M202" s="253">
        <f>IF(M$97=0,0,M$97/NMM_fec!M$97)</f>
        <v>0.47732863832141831</v>
      </c>
      <c r="N202" s="253">
        <f>IF(N$97=0,0,N$97/NMM_fec!N$97)</f>
        <v>0.4813446268759537</v>
      </c>
      <c r="O202" s="253">
        <f>IF(O$97=0,0,O$97/NMM_fec!O$97)</f>
        <v>0.48397974022896334</v>
      </c>
      <c r="P202" s="253">
        <f>IF(P$97=0,0,P$97/NMM_fec!P$97)</f>
        <v>0.48194820057010485</v>
      </c>
      <c r="Q202" s="253">
        <f>IF(Q$97=0,0,Q$97/NMM_fec!Q$97)</f>
        <v>0.48865931798251944</v>
      </c>
    </row>
    <row r="203" spans="1:17" x14ac:dyDescent="0.25">
      <c r="A203" s="132" t="s">
        <v>83</v>
      </c>
      <c r="B203" s="252">
        <f>IF(B$98=0,0,B$98/NMM_fec!B$98)</f>
        <v>0.43750466256923354</v>
      </c>
      <c r="C203" s="252">
        <f>IF(C$98=0,0,C$98/NMM_fec!C$98)</f>
        <v>0.43750466256923348</v>
      </c>
      <c r="D203" s="252">
        <f>IF(D$98=0,0,D$98/NMM_fec!D$98)</f>
        <v>0.43750466256923359</v>
      </c>
      <c r="E203" s="252">
        <f>IF(E$98=0,0,E$98/NMM_fec!E$98)</f>
        <v>0.43750466256923354</v>
      </c>
      <c r="F203" s="252">
        <f>IF(F$98=0,0,F$98/NMM_fec!F$98)</f>
        <v>0.43750466256923348</v>
      </c>
      <c r="G203" s="252">
        <f>IF(G$98=0,0,G$98/NMM_fec!G$98)</f>
        <v>0.43750466256923348</v>
      </c>
      <c r="H203" s="252">
        <f>IF(H$98=0,0,H$98/NMM_fec!H$98)</f>
        <v>0.44145044349704315</v>
      </c>
      <c r="I203" s="252">
        <f>IF(I$98=0,0,I$98/NMM_fec!I$98)</f>
        <v>0.44317808895470634</v>
      </c>
      <c r="J203" s="252">
        <f>IF(J$98=0,0,J$98/NMM_fec!J$98)</f>
        <v>0.44559672864108563</v>
      </c>
      <c r="K203" s="252">
        <f>IF(K$98=0,0,K$98/NMM_fec!K$98)</f>
        <v>0.44559672864108563</v>
      </c>
      <c r="L203" s="252">
        <f>IF(L$98=0,0,L$98/NMM_fec!L$98)</f>
        <v>0.44559672864108568</v>
      </c>
      <c r="M203" s="252">
        <f>IF(M$98=0,0,M$98/NMM_fec!M$98)</f>
        <v>0.45381061658763372</v>
      </c>
      <c r="N203" s="252">
        <f>IF(N$98=0,0,N$98/NMM_fec!N$98)</f>
        <v>0.45716457307036074</v>
      </c>
      <c r="O203" s="252">
        <f>IF(O$98=0,0,O$98/NMM_fec!O$98)</f>
        <v>0.45716457307036068</v>
      </c>
      <c r="P203" s="252">
        <f>IF(P$98=0,0,P$98/NMM_fec!P$98)</f>
        <v>0.45716457307036068</v>
      </c>
      <c r="Q203" s="252">
        <f>IF(Q$98=0,0,Q$98/NMM_fec!Q$98)</f>
        <v>0.46364557217879082</v>
      </c>
    </row>
    <row r="204" spans="1:17" x14ac:dyDescent="0.25">
      <c r="A204" s="76" t="s">
        <v>82</v>
      </c>
      <c r="B204" s="251">
        <f>IF(B$99=0,0,B$99/NMM_fec!B$99)</f>
        <v>0.11422603332152875</v>
      </c>
      <c r="C204" s="251">
        <f>IF(C$99=0,0,C$99/NMM_fec!C$99)</f>
        <v>0.11422603332152875</v>
      </c>
      <c r="D204" s="251">
        <f>IF(D$99=0,0,D$99/NMM_fec!D$99)</f>
        <v>0.11422603332152874</v>
      </c>
      <c r="E204" s="251">
        <f>IF(E$99=0,0,E$99/NMM_fec!E$99)</f>
        <v>0.11422603332152877</v>
      </c>
      <c r="F204" s="251">
        <f>IF(F$99=0,0,F$99/NMM_fec!F$99)</f>
        <v>0.11422603332152874</v>
      </c>
      <c r="G204" s="251">
        <f>IF(G$99=0,0,G$99/NMM_fec!G$99)</f>
        <v>0.11422603332152874</v>
      </c>
      <c r="H204" s="251">
        <f>IF(H$99=0,0,H$99/NMM_fec!H$99)</f>
        <v>0.11525621869393746</v>
      </c>
      <c r="I204" s="251">
        <f>IF(I$99=0,0,I$99/NMM_fec!I$99)</f>
        <v>0.11570728151565901</v>
      </c>
      <c r="J204" s="251">
        <f>IF(J$99=0,0,J$99/NMM_fec!J$99)</f>
        <v>0.1163387527685292</v>
      </c>
      <c r="K204" s="251">
        <f>IF(K$99=0,0,K$99/NMM_fec!K$99)</f>
        <v>0.1163387527685292</v>
      </c>
      <c r="L204" s="251">
        <f>IF(L$99=0,0,L$99/NMM_fec!L$99)</f>
        <v>0.1163387527685292</v>
      </c>
      <c r="M204" s="251">
        <f>IF(M$99=0,0,M$99/NMM_fec!M$99)</f>
        <v>0.11848327811546361</v>
      </c>
      <c r="N204" s="251">
        <f>IF(N$99=0,0,N$99/NMM_fec!N$99)</f>
        <v>0.11935894682880972</v>
      </c>
      <c r="O204" s="251">
        <f>IF(O$99=0,0,O$99/NMM_fec!O$99)</f>
        <v>0.11935894682880974</v>
      </c>
      <c r="P204" s="251">
        <f>IF(P$99=0,0,P$99/NMM_fec!P$99)</f>
        <v>0.11935894682880972</v>
      </c>
      <c r="Q204" s="251">
        <f>IF(Q$99=0,0,Q$99/NMM_fec!Q$99)</f>
        <v>0.12105104038449656</v>
      </c>
    </row>
    <row r="205" spans="1:17" x14ac:dyDescent="0.25">
      <c r="A205" s="76" t="s">
        <v>81</v>
      </c>
      <c r="B205" s="251">
        <f>IF(B$100=0,0,B$100/NMM_fec!B$100)</f>
        <v>0.62534890170839041</v>
      </c>
      <c r="C205" s="251">
        <f>IF(C$100=0,0,C$100/NMM_fec!C$100)</f>
        <v>0.62534890170839053</v>
      </c>
      <c r="D205" s="251">
        <f>IF(D$100=0,0,D$100/NMM_fec!D$100)</f>
        <v>0.62534890170839041</v>
      </c>
      <c r="E205" s="251">
        <f>IF(E$100=0,0,E$100/NMM_fec!E$100)</f>
        <v>0.62534890170839041</v>
      </c>
      <c r="F205" s="251">
        <f>IF(F$100=0,0,F$100/NMM_fec!F$100)</f>
        <v>0.62534890170839041</v>
      </c>
      <c r="G205" s="251">
        <f>IF(G$100=0,0,G$100/NMM_fec!G$100)</f>
        <v>0.62534890170839041</v>
      </c>
      <c r="H205" s="251">
        <f>IF(H$100=0,0,H$100/NMM_fec!H$100)</f>
        <v>0.63098881821830222</v>
      </c>
      <c r="I205" s="251">
        <f>IF(I$100=0,0,I$100/NMM_fec!I$100)</f>
        <v>0.63345823461982509</v>
      </c>
      <c r="J205" s="251">
        <f>IF(J$100=0,0,J$100/NMM_fec!J$100)</f>
        <v>0.63691532616857238</v>
      </c>
      <c r="K205" s="251">
        <f>IF(K$100=0,0,K$100/NMM_fec!K$100)</f>
        <v>0.63691532616857238</v>
      </c>
      <c r="L205" s="251">
        <f>IF(L$100=0,0,L$100/NMM_fec!L$100)</f>
        <v>0.63691532616857227</v>
      </c>
      <c r="M205" s="251">
        <f>IF(M$100=0,0,M$100/NMM_fec!M$100)</f>
        <v>0.64865587717428153</v>
      </c>
      <c r="N205" s="251">
        <f>IF(N$100=0,0,N$100/NMM_fec!N$100)</f>
        <v>0.65344986723265974</v>
      </c>
      <c r="O205" s="251">
        <f>IF(O$100=0,0,O$100/NMM_fec!O$100)</f>
        <v>0.65344986723265985</v>
      </c>
      <c r="P205" s="251">
        <f>IF(P$100=0,0,P$100/NMM_fec!P$100)</f>
        <v>0.65344986723265985</v>
      </c>
      <c r="Q205" s="251">
        <f>IF(Q$100=0,0,Q$100/NMM_fec!Q$100)</f>
        <v>0.66271350719167044</v>
      </c>
    </row>
    <row r="206" spans="1:17" x14ac:dyDescent="0.25">
      <c r="A206" s="76" t="s">
        <v>80</v>
      </c>
      <c r="B206" s="251">
        <f>IF(B$101=0,0,B$101/NMM_fec!B$101)</f>
        <v>0.43594607758069132</v>
      </c>
      <c r="C206" s="251">
        <f>IF(C$101=0,0,C$101/NMM_fec!C$101)</f>
        <v>0.43594607758069126</v>
      </c>
      <c r="D206" s="251">
        <f>IF(D$101=0,0,D$101/NMM_fec!D$101)</f>
        <v>0.43594607758069132</v>
      </c>
      <c r="E206" s="251">
        <f>IF(E$101=0,0,E$101/NMM_fec!E$101)</f>
        <v>0.43594607758069126</v>
      </c>
      <c r="F206" s="251">
        <f>IF(F$101=0,0,F$101/NMM_fec!F$101)</f>
        <v>0.43594607758069137</v>
      </c>
      <c r="G206" s="251">
        <f>IF(G$101=0,0,G$101/NMM_fec!G$101)</f>
        <v>0.43594607758069132</v>
      </c>
      <c r="H206" s="251">
        <f>IF(H$101=0,0,H$101/NMM_fec!H$101)</f>
        <v>0.43987780189277015</v>
      </c>
      <c r="I206" s="251">
        <f>IF(I$101=0,0,I$101/NMM_fec!I$101)</f>
        <v>0.44159929271368031</v>
      </c>
      <c r="J206" s="251">
        <f>IF(J$101=0,0,J$101/NMM_fec!J$101)</f>
        <v>0.44400931613643918</v>
      </c>
      <c r="K206" s="251">
        <f>IF(K$101=0,0,K$101/NMM_fec!K$101)</f>
        <v>0.44400931613643924</v>
      </c>
      <c r="L206" s="251">
        <f>IF(L$101=0,0,L$101/NMM_fec!L$101)</f>
        <v>0.44400931613643924</v>
      </c>
      <c r="M206" s="251">
        <f>IF(M$101=0,0,M$101/NMM_fec!M$101)</f>
        <v>0.45219394258351919</v>
      </c>
      <c r="N206" s="251">
        <f>IF(N$101=0,0,N$101/NMM_fec!N$101)</f>
        <v>0.45553595079077991</v>
      </c>
      <c r="O206" s="251">
        <f>IF(O$101=0,0,O$101/NMM_fec!O$101)</f>
        <v>0.45553595079077991</v>
      </c>
      <c r="P206" s="251">
        <f>IF(P$101=0,0,P$101/NMM_fec!P$101)</f>
        <v>0.45553595079077985</v>
      </c>
      <c r="Q206" s="251">
        <f>IF(Q$101=0,0,Q$101/NMM_fec!Q$101)</f>
        <v>0.46199386171573359</v>
      </c>
    </row>
    <row r="207" spans="1:17" x14ac:dyDescent="0.25">
      <c r="A207" s="129" t="s">
        <v>79</v>
      </c>
      <c r="B207" s="250">
        <f>IF(B$102=0,0,B$102/NMM_fec!B$102)</f>
        <v>0.68668670900901541</v>
      </c>
      <c r="C207" s="250">
        <f>IF(C$102=0,0,C$102/NMM_fec!C$102)</f>
        <v>0.68668670900901541</v>
      </c>
      <c r="D207" s="250">
        <f>IF(D$102=0,0,D$102/NMM_fec!D$102)</f>
        <v>0.68668670900901541</v>
      </c>
      <c r="E207" s="250">
        <f>IF(E$102=0,0,E$102/NMM_fec!E$102)</f>
        <v>0.68668670900901541</v>
      </c>
      <c r="F207" s="250">
        <f>IF(F$102=0,0,F$102/NMM_fec!F$102)</f>
        <v>0.68668670900901541</v>
      </c>
      <c r="G207" s="250">
        <f>IF(G$102=0,0,G$102/NMM_fec!G$102)</f>
        <v>0.68668670900901541</v>
      </c>
      <c r="H207" s="250">
        <f>IF(H$102=0,0,H$102/NMM_fec!H$102)</f>
        <v>0.69287982088095879</v>
      </c>
      <c r="I207" s="250">
        <f>IF(I$102=0,0,I$102/NMM_fec!I$102)</f>
        <v>0.69559145180779347</v>
      </c>
      <c r="J207" s="250">
        <f>IF(J$102=0,0,J$102/NMM_fec!J$102)</f>
        <v>0.69938763472562826</v>
      </c>
      <c r="K207" s="250">
        <f>IF(K$102=0,0,K$102/NMM_fec!K$102)</f>
        <v>0.69938763472562837</v>
      </c>
      <c r="L207" s="250">
        <f>IF(L$102=0,0,L$102/NMM_fec!L$102)</f>
        <v>0.69938763472562826</v>
      </c>
      <c r="M207" s="250">
        <f>IF(M$102=0,0,M$102/NMM_fec!M$102)</f>
        <v>0.71227976631814904</v>
      </c>
      <c r="N207" s="250">
        <f>IF(N$102=0,0,N$102/NMM_fec!N$102)</f>
        <v>0.71754397841993167</v>
      </c>
      <c r="O207" s="250">
        <f>IF(O$102=0,0,O$102/NMM_fec!O$102)</f>
        <v>0.71754397841993167</v>
      </c>
      <c r="P207" s="250">
        <f>IF(P$102=0,0,P$102/NMM_fec!P$102)</f>
        <v>0.71754397841993156</v>
      </c>
      <c r="Q207" s="250">
        <f>IF(Q$102=0,0,Q$102/NMM_fec!Q$102)</f>
        <v>0.72771624932265355</v>
      </c>
    </row>
    <row r="208" spans="1:17" x14ac:dyDescent="0.25">
      <c r="A208" s="127" t="s">
        <v>206</v>
      </c>
      <c r="B208" s="249">
        <f>IF(B$107=0,0,B$107/NMM_fec!B$107)</f>
        <v>0.44707156708799878</v>
      </c>
      <c r="C208" s="249">
        <f>IF(C$107=0,0,C$107/NMM_fec!C$107)</f>
        <v>0.4467588355064987</v>
      </c>
      <c r="D208" s="249">
        <f>IF(D$107=0,0,D$107/NMM_fec!D$107)</f>
        <v>0.44803842963722879</v>
      </c>
      <c r="E208" s="249">
        <f>IF(E$107=0,0,E$107/NMM_fec!E$107)</f>
        <v>0.44729874570966738</v>
      </c>
      <c r="F208" s="249">
        <f>IF(F$107=0,0,F$107/NMM_fec!F$107)</f>
        <v>0.44671584556639266</v>
      </c>
      <c r="G208" s="249">
        <f>IF(G$107=0,0,G$107/NMM_fec!G$107)</f>
        <v>0.44678377404489528</v>
      </c>
      <c r="H208" s="249">
        <f>IF(H$107=0,0,H$107/NMM_fec!H$107)</f>
        <v>0.45093812195950711</v>
      </c>
      <c r="I208" s="249">
        <f>IF(I$107=0,0,I$107/NMM_fec!I$107)</f>
        <v>0.45268673795775211</v>
      </c>
      <c r="J208" s="249">
        <f>IF(J$107=0,0,J$107/NMM_fec!J$107)</f>
        <v>0.45582805022340228</v>
      </c>
      <c r="K208" s="249">
        <f>IF(K$107=0,0,K$107/NMM_fec!K$107)</f>
        <v>0.45631898166625667</v>
      </c>
      <c r="L208" s="249">
        <f>IF(L$107=0,0,L$107/NMM_fec!L$107)</f>
        <v>0.45555117984665705</v>
      </c>
      <c r="M208" s="249">
        <f>IF(M$107=0,0,M$107/NMM_fec!M$107)</f>
        <v>0.4637716484218013</v>
      </c>
      <c r="N208" s="249">
        <f>IF(N$107=0,0,N$107/NMM_fec!N$107)</f>
        <v>0.46745490486523966</v>
      </c>
      <c r="O208" s="249">
        <f>IF(O$107=0,0,O$107/NMM_fec!O$107)</f>
        <v>0.46886388579030602</v>
      </c>
      <c r="P208" s="249">
        <f>IF(P$107=0,0,P$107/NMM_fec!P$107)</f>
        <v>0.46777328598985229</v>
      </c>
      <c r="Q208" s="249">
        <f>IF(Q$107=0,0,Q$107/NMM_fec!Q$107)</f>
        <v>0.47434052812138372</v>
      </c>
    </row>
    <row r="209" spans="1:17" x14ac:dyDescent="0.25">
      <c r="A209" s="127" t="s">
        <v>205</v>
      </c>
      <c r="B209" s="249">
        <f>IF(B$115=0,0,B$115/NMM_fec!B$115)</f>
        <v>0.5350386648254325</v>
      </c>
      <c r="C209" s="249">
        <f>IF(C$115=0,0,C$115/NMM_fec!C$115)</f>
        <v>0.5350386648254325</v>
      </c>
      <c r="D209" s="249">
        <f>IF(D$115=0,0,D$115/NMM_fec!D$115)</f>
        <v>0.53503866482543239</v>
      </c>
      <c r="E209" s="249">
        <f>IF(E$115=0,0,E$115/NMM_fec!E$115)</f>
        <v>0.5350386648254325</v>
      </c>
      <c r="F209" s="249">
        <f>IF(F$115=0,0,F$115/NMM_fec!F$115)</f>
        <v>0.53503866482543239</v>
      </c>
      <c r="G209" s="249">
        <f>IF(G$115=0,0,G$115/NMM_fec!G$115)</f>
        <v>0.5350386648254325</v>
      </c>
      <c r="H209" s="249">
        <f>IF(H$115=0,0,H$115/NMM_fec!H$115)</f>
        <v>0.53986408850643119</v>
      </c>
      <c r="I209" s="249">
        <f>IF(I$115=0,0,I$115/NMM_fec!I$115)</f>
        <v>0.54197688226166008</v>
      </c>
      <c r="J209" s="249">
        <f>IF(J$115=0,0,J$115/NMM_fec!J$115)</f>
        <v>0.54493471530712945</v>
      </c>
      <c r="K209" s="249">
        <f>IF(K$115=0,0,K$115/NMM_fec!K$115)</f>
        <v>0.54493471530712945</v>
      </c>
      <c r="L209" s="249">
        <f>IF(L$115=0,0,L$115/NMM_fec!L$115)</f>
        <v>0.54493471530712945</v>
      </c>
      <c r="M209" s="249">
        <f>IF(M$115=0,0,M$115/NMM_fec!M$115)</f>
        <v>0.55497974571695141</v>
      </c>
      <c r="N209" s="249">
        <f>IF(N$115=0,0,N$115/NMM_fec!N$115)</f>
        <v>0.5590814080577885</v>
      </c>
      <c r="O209" s="249">
        <f>IF(O$115=0,0,O$115/NMM_fec!O$115)</f>
        <v>0.55908140805778839</v>
      </c>
      <c r="P209" s="249">
        <f>IF(P$115=0,0,P$115/NMM_fec!P$115)</f>
        <v>0.5590814080577885</v>
      </c>
      <c r="Q209" s="249">
        <f>IF(Q$115=0,0,Q$115/NMM_fec!Q$115)</f>
        <v>0.56700723241208439</v>
      </c>
    </row>
    <row r="210" spans="1:17" x14ac:dyDescent="0.25">
      <c r="A210" s="127" t="s">
        <v>204</v>
      </c>
      <c r="B210" s="249">
        <f>IF(B$116=0,0,B$116/NMM_fec!B$116)</f>
        <v>0.47426315945097558</v>
      </c>
      <c r="C210" s="249">
        <f>IF(C$116=0,0,C$116/NMM_fec!C$116)</f>
        <v>0.47353774748731547</v>
      </c>
      <c r="D210" s="249">
        <f>IF(D$116=0,0,D$116/NMM_fec!D$116)</f>
        <v>0.47645828345687985</v>
      </c>
      <c r="E210" s="249">
        <f>IF(E$116=0,0,E$116/NMM_fec!E$116)</f>
        <v>0.47478534412627699</v>
      </c>
      <c r="F210" s="249">
        <f>IF(F$116=0,0,F$116/NMM_fec!F$116)</f>
        <v>0.47343742636436598</v>
      </c>
      <c r="G210" s="249">
        <f>IF(G$116=0,0,G$116/NMM_fec!G$116)</f>
        <v>0.4735958769662304</v>
      </c>
      <c r="H210" s="249">
        <f>IF(H$116=0,0,H$116/NMM_fec!H$116)</f>
        <v>0.47815751121242056</v>
      </c>
      <c r="I210" s="249">
        <f>IF(I$116=0,0,I$116/NMM_fec!I$116)</f>
        <v>0.47999130764236514</v>
      </c>
      <c r="J210" s="249">
        <f>IF(J$116=0,0,J$116/NMM_fec!J$116)</f>
        <v>0.48415087358332998</v>
      </c>
      <c r="K210" s="249">
        <f>IF(K$116=0,0,K$116/NMM_fec!K$116)</f>
        <v>0.48525665559855707</v>
      </c>
      <c r="L210" s="249">
        <f>IF(L$116=0,0,L$116/NMM_fec!L$116)</f>
        <v>0.483519347222784</v>
      </c>
      <c r="M210" s="249">
        <f>IF(M$116=0,0,M$116/NMM_fec!M$116)</f>
        <v>0.49202573999654986</v>
      </c>
      <c r="N210" s="249">
        <f>IF(N$116=0,0,N$116/NMM_fec!N$116)</f>
        <v>0.49624894326159241</v>
      </c>
      <c r="O210" s="249">
        <f>IF(O$116=0,0,O$116/NMM_fec!O$116)</f>
        <v>0.49939814660650944</v>
      </c>
      <c r="P210" s="249">
        <f>IF(P$116=0,0,P$116/NMM_fec!P$116)</f>
        <v>0.49697295461584517</v>
      </c>
      <c r="Q210" s="249">
        <f>IF(Q$116=0,0,Q$116/NMM_fec!Q$116)</f>
        <v>0.50387300987311023</v>
      </c>
    </row>
    <row r="211" spans="1:17" x14ac:dyDescent="0.25">
      <c r="A211" s="72" t="s">
        <v>203</v>
      </c>
      <c r="B211" s="247">
        <f>IF(B$124=0,0,B$124/NMM_fec!B$124)</f>
        <v>0.54990084995947208</v>
      </c>
      <c r="C211" s="247">
        <f>IF(C$124=0,0,C$124/NMM_fec!C$124)</f>
        <v>0.54990084995947208</v>
      </c>
      <c r="D211" s="247">
        <f>IF(D$124=0,0,D$124/NMM_fec!D$124)</f>
        <v>0.54990084995947219</v>
      </c>
      <c r="E211" s="247">
        <f>IF(E$124=0,0,E$124/NMM_fec!E$124)</f>
        <v>0.54990084995947208</v>
      </c>
      <c r="F211" s="247">
        <f>IF(F$124=0,0,F$124/NMM_fec!F$124)</f>
        <v>0.54990084995947208</v>
      </c>
      <c r="G211" s="247">
        <f>IF(G$124=0,0,G$124/NMM_fec!G$124)</f>
        <v>0.54990084995947219</v>
      </c>
      <c r="H211" s="247">
        <f>IF(H$124=0,0,H$124/NMM_fec!H$124)</f>
        <v>0.55486031318716522</v>
      </c>
      <c r="I211" s="247">
        <f>IF(I$124=0,0,I$124/NMM_fec!I$124)</f>
        <v>0.55703179565781713</v>
      </c>
      <c r="J211" s="247">
        <f>IF(J$124=0,0,J$124/NMM_fec!J$124)</f>
        <v>0.56007179073232738</v>
      </c>
      <c r="K211" s="247">
        <f>IF(K$124=0,0,K$124/NMM_fec!K$124)</f>
        <v>0.56007179073232738</v>
      </c>
      <c r="L211" s="247">
        <f>IF(L$124=0,0,L$124/NMM_fec!L$124)</f>
        <v>0.56007179073232738</v>
      </c>
      <c r="M211" s="247">
        <f>IF(M$124=0,0,M$124/NMM_fec!M$124)</f>
        <v>0.5703958497646443</v>
      </c>
      <c r="N211" s="247">
        <f>IF(N$124=0,0,N$124/NMM_fec!N$124)</f>
        <v>0.57461144717050461</v>
      </c>
      <c r="O211" s="247">
        <f>IF(O$124=0,0,O$124/NMM_fec!O$124)</f>
        <v>0.57461144717050461</v>
      </c>
      <c r="P211" s="247">
        <f>IF(P$124=0,0,P$124/NMM_fec!P$124)</f>
        <v>0.5746114471705045</v>
      </c>
      <c r="Q211" s="247">
        <f>IF(Q$124=0,0,Q$124/NMM_fec!Q$124)</f>
        <v>0.58275743331241991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1111.640179500632</v>
      </c>
      <c r="C5" s="96">
        <v>1108.8787549014748</v>
      </c>
      <c r="D5" s="96">
        <v>1031.9680009494134</v>
      </c>
      <c r="E5" s="96">
        <v>887.55662936193016</v>
      </c>
      <c r="F5" s="96">
        <v>884.40157649204139</v>
      </c>
      <c r="G5" s="96">
        <v>875.73763249575268</v>
      </c>
      <c r="H5" s="96">
        <v>877.4938967573479</v>
      </c>
      <c r="I5" s="96">
        <v>909.55104453558783</v>
      </c>
      <c r="J5" s="96">
        <v>912.07134290220915</v>
      </c>
      <c r="K5" s="96">
        <v>825.69230897062471</v>
      </c>
      <c r="L5" s="96">
        <v>735.04534497113866</v>
      </c>
      <c r="M5" s="96">
        <v>711.77254593624025</v>
      </c>
      <c r="N5" s="96">
        <v>629.10112081528314</v>
      </c>
      <c r="O5" s="96">
        <v>575.58358184183828</v>
      </c>
      <c r="P5" s="96">
        <v>569.99833179959114</v>
      </c>
      <c r="Q5" s="96">
        <v>566.79061328254352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1.0296995153586883</v>
      </c>
      <c r="C10" s="158">
        <v>1.0072883083553781</v>
      </c>
      <c r="D10" s="158">
        <v>0.91176258283391465</v>
      </c>
      <c r="E10" s="158">
        <v>0.73102263011616264</v>
      </c>
      <c r="F10" s="158">
        <v>0.70177653182532329</v>
      </c>
      <c r="G10" s="158">
        <v>0.74673855254305166</v>
      </c>
      <c r="H10" s="158">
        <v>0.78978078266481866</v>
      </c>
      <c r="I10" s="158">
        <v>0.78628506214798755</v>
      </c>
      <c r="J10" s="158">
        <v>0.81412728799637202</v>
      </c>
      <c r="K10" s="158">
        <v>0.65147766178759503</v>
      </c>
      <c r="L10" s="158">
        <v>0.6010292664413226</v>
      </c>
      <c r="M10" s="158">
        <v>0.55172686768241896</v>
      </c>
      <c r="N10" s="158">
        <v>0.48469506710576332</v>
      </c>
      <c r="O10" s="158">
        <v>0.48050024051163542</v>
      </c>
      <c r="P10" s="158">
        <v>0.4343321696916681</v>
      </c>
      <c r="Q10" s="158">
        <v>0.49038052729822135</v>
      </c>
    </row>
    <row r="11" spans="1:17" x14ac:dyDescent="0.25">
      <c r="A11" s="92" t="s">
        <v>125</v>
      </c>
      <c r="B11" s="91">
        <v>0.48215313799733844</v>
      </c>
      <c r="C11" s="91">
        <v>0.47165916997872692</v>
      </c>
      <c r="D11" s="91">
        <v>0.42692958854971924</v>
      </c>
      <c r="E11" s="91">
        <v>0.34229874813022215</v>
      </c>
      <c r="F11" s="91">
        <v>0.32860436656086228</v>
      </c>
      <c r="G11" s="91">
        <v>0.34965767294432942</v>
      </c>
      <c r="H11" s="91">
        <v>0.36981204420513786</v>
      </c>
      <c r="I11" s="91">
        <v>0.3681751854986785</v>
      </c>
      <c r="J11" s="91">
        <v>0.3812122087869268</v>
      </c>
      <c r="K11" s="91">
        <v>0.30505209945314882</v>
      </c>
      <c r="L11" s="91">
        <v>0.28142981765119746</v>
      </c>
      <c r="M11" s="91">
        <v>0.25834414467783406</v>
      </c>
      <c r="N11" s="91">
        <v>0.22695674232250906</v>
      </c>
      <c r="O11" s="91">
        <v>0.22499252968032979</v>
      </c>
      <c r="P11" s="91">
        <v>0.20337449462339716</v>
      </c>
      <c r="Q11" s="91">
        <v>0.22961893884864584</v>
      </c>
    </row>
    <row r="12" spans="1:17" x14ac:dyDescent="0.25">
      <c r="A12" s="92" t="s">
        <v>26</v>
      </c>
      <c r="B12" s="91">
        <v>0.54754637736134992</v>
      </c>
      <c r="C12" s="91">
        <v>0.53562913837665127</v>
      </c>
      <c r="D12" s="91">
        <v>0.48483299428419535</v>
      </c>
      <c r="E12" s="91">
        <v>0.38872388198594049</v>
      </c>
      <c r="F12" s="91">
        <v>0.37317216526446106</v>
      </c>
      <c r="G12" s="91">
        <v>0.39708087959872229</v>
      </c>
      <c r="H12" s="91">
        <v>0.4199687384596808</v>
      </c>
      <c r="I12" s="91">
        <v>0.41810987664930899</v>
      </c>
      <c r="J12" s="91">
        <v>0.43291507920944522</v>
      </c>
      <c r="K12" s="91">
        <v>0.34642556233444627</v>
      </c>
      <c r="L12" s="91">
        <v>0.31959944879012508</v>
      </c>
      <c r="M12" s="91">
        <v>0.29338272300458484</v>
      </c>
      <c r="N12" s="91">
        <v>0.25773832478325426</v>
      </c>
      <c r="O12" s="91">
        <v>0.25550771083130563</v>
      </c>
      <c r="P12" s="91">
        <v>0.23095767506827092</v>
      </c>
      <c r="Q12" s="91">
        <v>0.26076158844957548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320.80177944515373</v>
      </c>
      <c r="C16" s="204">
        <v>316.04509419051294</v>
      </c>
      <c r="D16" s="204">
        <v>258.2014553525168</v>
      </c>
      <c r="E16" s="204">
        <v>225.14938694440482</v>
      </c>
      <c r="F16" s="204">
        <v>219.19134729964094</v>
      </c>
      <c r="G16" s="204">
        <v>221.61927974815757</v>
      </c>
      <c r="H16" s="204">
        <v>230.70745184977088</v>
      </c>
      <c r="I16" s="204">
        <v>260.63803335836724</v>
      </c>
      <c r="J16" s="204">
        <v>258.67393022557866</v>
      </c>
      <c r="K16" s="204">
        <v>205.85788573499028</v>
      </c>
      <c r="L16" s="204">
        <v>199.00395267208916</v>
      </c>
      <c r="M16" s="204">
        <v>185.10066616359242</v>
      </c>
      <c r="N16" s="204">
        <v>165.96238826488135</v>
      </c>
      <c r="O16" s="204">
        <v>151.3685074372014</v>
      </c>
      <c r="P16" s="204">
        <v>151.49280771718097</v>
      </c>
      <c r="Q16" s="204">
        <v>164.0956694313455</v>
      </c>
    </row>
    <row r="17" spans="1:17" x14ac:dyDescent="0.25">
      <c r="A17" s="152" t="s">
        <v>227</v>
      </c>
      <c r="B17" s="151">
        <v>308.71008345931864</v>
      </c>
      <c r="C17" s="151">
        <v>306.08407386850456</v>
      </c>
      <c r="D17" s="151">
        <v>246.56407846304026</v>
      </c>
      <c r="E17" s="151">
        <v>212.27932869157854</v>
      </c>
      <c r="F17" s="151">
        <v>206.17739933412631</v>
      </c>
      <c r="G17" s="151">
        <v>209.00749022496154</v>
      </c>
      <c r="H17" s="151">
        <v>221.35801959965008</v>
      </c>
      <c r="I17" s="151">
        <v>242.82302849671504</v>
      </c>
      <c r="J17" s="151">
        <v>240.02906932661284</v>
      </c>
      <c r="K17" s="151">
        <v>191.09502532678601</v>
      </c>
      <c r="L17" s="151">
        <v>185.43364991679312</v>
      </c>
      <c r="M17" s="151">
        <v>172.61618501538257</v>
      </c>
      <c r="N17" s="151">
        <v>155.0241160157438</v>
      </c>
      <c r="O17" s="151">
        <v>140.51234359692612</v>
      </c>
      <c r="P17" s="151">
        <v>141.72009196202225</v>
      </c>
      <c r="Q17" s="151">
        <v>153.08320786988358</v>
      </c>
    </row>
    <row r="18" spans="1:17" x14ac:dyDescent="0.25">
      <c r="A18" s="154" t="s">
        <v>33</v>
      </c>
      <c r="B18" s="83">
        <v>223.70770138591334</v>
      </c>
      <c r="C18" s="83">
        <v>235.18789237343967</v>
      </c>
      <c r="D18" s="83">
        <v>159.76431703975948</v>
      </c>
      <c r="E18" s="83">
        <v>151.39754979065771</v>
      </c>
      <c r="F18" s="83">
        <v>151.24929136150939</v>
      </c>
      <c r="G18" s="83">
        <v>139.37689402844038</v>
      </c>
      <c r="H18" s="83">
        <v>133.62030766237726</v>
      </c>
      <c r="I18" s="83">
        <v>179.41157868613325</v>
      </c>
      <c r="J18" s="83">
        <v>154.62347066114074</v>
      </c>
      <c r="K18" s="83">
        <v>129.6412431736521</v>
      </c>
      <c r="L18" s="83">
        <v>139.05668150656248</v>
      </c>
      <c r="M18" s="83">
        <v>134.69492649213134</v>
      </c>
      <c r="N18" s="83">
        <v>131.97293490834863</v>
      </c>
      <c r="O18" s="83">
        <v>108.21791305957291</v>
      </c>
      <c r="P18" s="83">
        <v>129.91765262905221</v>
      </c>
      <c r="Q18" s="83">
        <v>132.06837431974793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76.26095058345085</v>
      </c>
      <c r="C21" s="208">
        <v>62.207968571598101</v>
      </c>
      <c r="D21" s="208">
        <v>31.556209857523264</v>
      </c>
      <c r="E21" s="208">
        <v>36.949590681425555</v>
      </c>
      <c r="F21" s="208">
        <v>34.110494642905223</v>
      </c>
      <c r="G21" s="208">
        <v>36.817025680622841</v>
      </c>
      <c r="H21" s="208">
        <v>60.468283900257234</v>
      </c>
      <c r="I21" s="208">
        <v>63.411449810581772</v>
      </c>
      <c r="J21" s="208">
        <v>74.178509323495533</v>
      </c>
      <c r="K21" s="208">
        <v>48.231038868036904</v>
      </c>
      <c r="L21" s="208">
        <v>45.491946452002203</v>
      </c>
      <c r="M21" s="208">
        <v>37.921258523251225</v>
      </c>
      <c r="N21" s="208">
        <v>23.051181107395166</v>
      </c>
      <c r="O21" s="208">
        <v>13.13792190681048</v>
      </c>
      <c r="P21" s="208">
        <v>11.802439332970039</v>
      </c>
      <c r="Q21" s="208">
        <v>13.383355383226165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8.7414314899544507</v>
      </c>
      <c r="C23" s="208">
        <v>8.6882129234667893</v>
      </c>
      <c r="D23" s="208">
        <v>55.243551565757507</v>
      </c>
      <c r="E23" s="208">
        <v>23.932188219495298</v>
      </c>
      <c r="F23" s="208">
        <v>20.817613329711701</v>
      </c>
      <c r="G23" s="208">
        <v>32.813570515898348</v>
      </c>
      <c r="H23" s="208">
        <v>27.26942803701559</v>
      </c>
      <c r="I23" s="208">
        <v>0</v>
      </c>
      <c r="J23" s="208">
        <v>11.227089341976569</v>
      </c>
      <c r="K23" s="208">
        <v>13.22274328509701</v>
      </c>
      <c r="L23" s="208">
        <v>0.8850219582284482</v>
      </c>
      <c r="M23" s="208">
        <v>0</v>
      </c>
      <c r="N23" s="208">
        <v>0</v>
      </c>
      <c r="O23" s="208">
        <v>19.156508630542721</v>
      </c>
      <c r="P23" s="208">
        <v>0</v>
      </c>
      <c r="Q23" s="208">
        <v>7.6314781669094796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12.0916959858351</v>
      </c>
      <c r="C25" s="264">
        <v>9.9610203220083573</v>
      </c>
      <c r="D25" s="264">
        <v>11.637376889476517</v>
      </c>
      <c r="E25" s="264">
        <v>12.870058252826281</v>
      </c>
      <c r="F25" s="264">
        <v>13.013947965514621</v>
      </c>
      <c r="G25" s="264">
        <v>12.611789523196034</v>
      </c>
      <c r="H25" s="264">
        <v>9.3494322501208043</v>
      </c>
      <c r="I25" s="264">
        <v>17.815004861652209</v>
      </c>
      <c r="J25" s="264">
        <v>18.644860898965835</v>
      </c>
      <c r="K25" s="264">
        <v>14.762860408204268</v>
      </c>
      <c r="L25" s="264">
        <v>13.570302755296035</v>
      </c>
      <c r="M25" s="264">
        <v>12.484481148209847</v>
      </c>
      <c r="N25" s="264">
        <v>10.938272249137547</v>
      </c>
      <c r="O25" s="264">
        <v>10.856163840275299</v>
      </c>
      <c r="P25" s="264">
        <v>9.772715755158714</v>
      </c>
      <c r="Q25" s="264">
        <v>11.012461561461926</v>
      </c>
    </row>
    <row r="26" spans="1:17" x14ac:dyDescent="0.25">
      <c r="A26" s="150" t="s">
        <v>33</v>
      </c>
      <c r="B26" s="87">
        <v>12.0916959858351</v>
      </c>
      <c r="C26" s="87">
        <v>9.9610203220083573</v>
      </c>
      <c r="D26" s="87">
        <v>11.637376889476517</v>
      </c>
      <c r="E26" s="87">
        <v>12.870058252826281</v>
      </c>
      <c r="F26" s="87">
        <v>13.013947965514621</v>
      </c>
      <c r="G26" s="87">
        <v>12.611789523196034</v>
      </c>
      <c r="H26" s="87">
        <v>9.3494322501208043</v>
      </c>
      <c r="I26" s="87">
        <v>17.815004861652209</v>
      </c>
      <c r="J26" s="87">
        <v>18.644860898965835</v>
      </c>
      <c r="K26" s="87">
        <v>14.762860408204268</v>
      </c>
      <c r="L26" s="87">
        <v>13.570302755296035</v>
      </c>
      <c r="M26" s="87">
        <v>12.484481148209847</v>
      </c>
      <c r="N26" s="87">
        <v>10.938272249137547</v>
      </c>
      <c r="O26" s="87">
        <v>10.856163840275299</v>
      </c>
      <c r="P26" s="87">
        <v>9.772715755158714</v>
      </c>
      <c r="Q26" s="87">
        <v>11.012461561461926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320.80870054011956</v>
      </c>
      <c r="C36" s="204">
        <v>313.82636240260666</v>
      </c>
      <c r="D36" s="204">
        <v>284.06478301406275</v>
      </c>
      <c r="E36" s="204">
        <v>227.75422978740929</v>
      </c>
      <c r="F36" s="204">
        <v>218.64244266057506</v>
      </c>
      <c r="G36" s="204">
        <v>232.65061419505207</v>
      </c>
      <c r="H36" s="204">
        <v>246.06066412491225</v>
      </c>
      <c r="I36" s="204">
        <v>245.15972611507252</v>
      </c>
      <c r="J36" s="204">
        <v>253.64595538863395</v>
      </c>
      <c r="K36" s="204">
        <v>202.97154557384678</v>
      </c>
      <c r="L36" s="204">
        <v>187.25406303260829</v>
      </c>
      <c r="M36" s="204">
        <v>175.16552290496546</v>
      </c>
      <c r="N36" s="204">
        <v>154.56703748329619</v>
      </c>
      <c r="O36" s="204">
        <v>149.70256416412525</v>
      </c>
      <c r="P36" s="204">
        <v>135.7685819127183</v>
      </c>
      <c r="Q36" s="204">
        <v>152.78082332389982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0.68378526239066051</v>
      </c>
      <c r="J40" s="208">
        <v>0</v>
      </c>
      <c r="K40" s="208">
        <v>0</v>
      </c>
      <c r="L40" s="208">
        <v>0</v>
      </c>
      <c r="M40" s="208">
        <v>11.88944199240396</v>
      </c>
      <c r="N40" s="208">
        <v>12.927440291987564</v>
      </c>
      <c r="O40" s="208">
        <v>0</v>
      </c>
      <c r="P40" s="208">
        <v>1.6349968918288789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320.80870054011956</v>
      </c>
      <c r="C42" s="208">
        <v>313.82636240260666</v>
      </c>
      <c r="D42" s="208">
        <v>284.06478301406275</v>
      </c>
      <c r="E42" s="208">
        <v>227.75422978740929</v>
      </c>
      <c r="F42" s="208">
        <v>218.64244266057506</v>
      </c>
      <c r="G42" s="208">
        <v>232.65061419505207</v>
      </c>
      <c r="H42" s="208">
        <v>246.06066412491225</v>
      </c>
      <c r="I42" s="208">
        <v>244.47594085268184</v>
      </c>
      <c r="J42" s="208">
        <v>253.64595538863395</v>
      </c>
      <c r="K42" s="208">
        <v>202.97154557384678</v>
      </c>
      <c r="L42" s="208">
        <v>187.25406303260829</v>
      </c>
      <c r="M42" s="208">
        <v>163.2760809125615</v>
      </c>
      <c r="N42" s="208">
        <v>141.63959719130864</v>
      </c>
      <c r="O42" s="208">
        <v>149.70256416412525</v>
      </c>
      <c r="P42" s="208">
        <v>134.13358502088943</v>
      </c>
      <c r="Q42" s="208">
        <v>152.78082332389982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469</v>
      </c>
      <c r="C45" s="176">
        <v>478.00000999999997</v>
      </c>
      <c r="D45" s="176">
        <v>488.79</v>
      </c>
      <c r="E45" s="176">
        <v>433.92198999999994</v>
      </c>
      <c r="F45" s="176">
        <v>445.86601000000007</v>
      </c>
      <c r="G45" s="176">
        <v>420.72099999999989</v>
      </c>
      <c r="H45" s="176">
        <v>399.93599999999992</v>
      </c>
      <c r="I45" s="176">
        <v>402.9670000000001</v>
      </c>
      <c r="J45" s="176">
        <v>398.93733000000014</v>
      </c>
      <c r="K45" s="176">
        <v>416.21140000000003</v>
      </c>
      <c r="L45" s="176">
        <v>348.1862999999999</v>
      </c>
      <c r="M45" s="176">
        <v>350.95462999999995</v>
      </c>
      <c r="N45" s="176">
        <v>308.08699999999988</v>
      </c>
      <c r="O45" s="176">
        <v>274.03201000000001</v>
      </c>
      <c r="P45" s="176">
        <v>282.30261000000013</v>
      </c>
      <c r="Q45" s="176">
        <v>249.42373999999998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1003.2687442752867</v>
      </c>
      <c r="C47" s="96">
        <v>1108.4481329184109</v>
      </c>
      <c r="D47" s="96">
        <v>960.18573174259905</v>
      </c>
      <c r="E47" s="96">
        <v>1074.2119185200761</v>
      </c>
      <c r="F47" s="96">
        <v>1087.3941888108629</v>
      </c>
      <c r="G47" s="96">
        <v>1102.7689948341263</v>
      </c>
      <c r="H47" s="96">
        <v>1042.6202811713047</v>
      </c>
      <c r="I47" s="96">
        <v>1123.9995782143196</v>
      </c>
      <c r="J47" s="96">
        <v>1167.6524607079905</v>
      </c>
      <c r="K47" s="96">
        <v>1069.0633882549441</v>
      </c>
      <c r="L47" s="96">
        <v>1202.0211740185055</v>
      </c>
      <c r="M47" s="96">
        <v>1120.9820521106626</v>
      </c>
      <c r="N47" s="96">
        <v>1040.8449408983074</v>
      </c>
      <c r="O47" s="96">
        <v>984.22044963650524</v>
      </c>
      <c r="P47" s="96">
        <v>1061.6443873393923</v>
      </c>
      <c r="Q47" s="96">
        <v>1096.9159144838568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0.77137868893445916</v>
      </c>
      <c r="C52" s="158">
        <v>0.77336594652742696</v>
      </c>
      <c r="D52" s="158">
        <v>0.55502378013061349</v>
      </c>
      <c r="E52" s="158">
        <v>0.86025134202406361</v>
      </c>
      <c r="F52" s="158">
        <v>0.8070848278026499</v>
      </c>
      <c r="G52" s="158">
        <v>0.83377896964523601</v>
      </c>
      <c r="H52" s="158">
        <v>0.69713096056166457</v>
      </c>
      <c r="I52" s="158">
        <v>0.93897705134921083</v>
      </c>
      <c r="J52" s="158">
        <v>0.91752573248927849</v>
      </c>
      <c r="K52" s="158">
        <v>0.9844047499465165</v>
      </c>
      <c r="L52" s="158">
        <v>1.156949333657777</v>
      </c>
      <c r="M52" s="158">
        <v>0.85229731562619748</v>
      </c>
      <c r="N52" s="158">
        <v>0.75102298242693144</v>
      </c>
      <c r="O52" s="158">
        <v>0.73698033741423363</v>
      </c>
      <c r="P52" s="158">
        <v>0.80018959662085942</v>
      </c>
      <c r="Q52" s="158">
        <v>0.80491537980336481</v>
      </c>
    </row>
    <row r="53" spans="1:17" x14ac:dyDescent="0.25">
      <c r="A53" s="92" t="s">
        <v>125</v>
      </c>
      <c r="B53" s="91">
        <v>0.3611953292261828</v>
      </c>
      <c r="C53" s="91">
        <v>0.36212585553037813</v>
      </c>
      <c r="D53" s="91">
        <v>0.25988791221281804</v>
      </c>
      <c r="E53" s="91">
        <v>0.40280963313733409</v>
      </c>
      <c r="F53" s="91">
        <v>0.37791460183365783</v>
      </c>
      <c r="G53" s="91">
        <v>0.39041403886705844</v>
      </c>
      <c r="H53" s="91">
        <v>0.32642909432934819</v>
      </c>
      <c r="I53" s="91">
        <v>0.43967266669811389</v>
      </c>
      <c r="J53" s="91">
        <v>0.42962816289071426</v>
      </c>
      <c r="K53" s="91">
        <v>0.4609440250934399</v>
      </c>
      <c r="L53" s="91">
        <v>0.5417374131061059</v>
      </c>
      <c r="M53" s="91">
        <v>0.39908518854913888</v>
      </c>
      <c r="N53" s="91">
        <v>0.35166384200843992</v>
      </c>
      <c r="O53" s="91">
        <v>0.34508842339585916</v>
      </c>
      <c r="P53" s="91">
        <v>0.37468593434190006</v>
      </c>
      <c r="Q53" s="91">
        <v>0.37689876551930068</v>
      </c>
    </row>
    <row r="54" spans="1:17" x14ac:dyDescent="0.25">
      <c r="A54" s="92" t="s">
        <v>26</v>
      </c>
      <c r="B54" s="91">
        <v>0.41018335970827641</v>
      </c>
      <c r="C54" s="91">
        <v>0.41124009099704878</v>
      </c>
      <c r="D54" s="91">
        <v>0.29513586791779539</v>
      </c>
      <c r="E54" s="91">
        <v>0.45744170888672947</v>
      </c>
      <c r="F54" s="91">
        <v>0.42917022596899201</v>
      </c>
      <c r="G54" s="91">
        <v>0.44336493077817762</v>
      </c>
      <c r="H54" s="91">
        <v>0.37070186623231638</v>
      </c>
      <c r="I54" s="91">
        <v>0.499304384651097</v>
      </c>
      <c r="J54" s="91">
        <v>0.48789756959856423</v>
      </c>
      <c r="K54" s="91">
        <v>0.5234607248530766</v>
      </c>
      <c r="L54" s="91">
        <v>0.61521192055167095</v>
      </c>
      <c r="M54" s="91">
        <v>0.45321212707705866</v>
      </c>
      <c r="N54" s="91">
        <v>0.39935914041849147</v>
      </c>
      <c r="O54" s="91">
        <v>0.39189191401837448</v>
      </c>
      <c r="P54" s="91">
        <v>0.42550366227895942</v>
      </c>
      <c r="Q54" s="91">
        <v>0.42801661428406407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53.740432915019774</v>
      </c>
      <c r="C58" s="204">
        <v>54.230183428607134</v>
      </c>
      <c r="D58" s="204">
        <v>38.529078836805247</v>
      </c>
      <c r="E58" s="204">
        <v>57.020705501491157</v>
      </c>
      <c r="F58" s="204">
        <v>53.578624060413318</v>
      </c>
      <c r="G58" s="204">
        <v>55.489732720081051</v>
      </c>
      <c r="H58" s="204">
        <v>48.224185699904467</v>
      </c>
      <c r="I58" s="204">
        <v>65.20243805733574</v>
      </c>
      <c r="J58" s="204">
        <v>64.165953250499456</v>
      </c>
      <c r="K58" s="204">
        <v>71.940027173140393</v>
      </c>
      <c r="L58" s="204">
        <v>85.419426277475964</v>
      </c>
      <c r="M58" s="204">
        <v>62.895173894551654</v>
      </c>
      <c r="N58" s="204">
        <v>56.306596610745153</v>
      </c>
      <c r="O58" s="204">
        <v>55.063526320669439</v>
      </c>
      <c r="P58" s="204">
        <v>62.978143371351315</v>
      </c>
      <c r="Q58" s="204">
        <v>61.18962351322574</v>
      </c>
    </row>
    <row r="59" spans="1:17" x14ac:dyDescent="0.25">
      <c r="A59" s="152" t="s">
        <v>225</v>
      </c>
      <c r="B59" s="151">
        <v>49.499215785149779</v>
      </c>
      <c r="C59" s="151">
        <v>51.520132059581222</v>
      </c>
      <c r="D59" s="151">
        <v>36.16279894506448</v>
      </c>
      <c r="E59" s="151">
        <v>53.786092327956709</v>
      </c>
      <c r="F59" s="151">
        <v>50.556118366150535</v>
      </c>
      <c r="G59" s="151">
        <v>52.05849324546783</v>
      </c>
      <c r="H59" s="151">
        <v>43.868945065649676</v>
      </c>
      <c r="I59" s="151">
        <v>57.358237928044161</v>
      </c>
      <c r="J59" s="151">
        <v>54.454600933918698</v>
      </c>
      <c r="K59" s="151">
        <v>59.637888425609646</v>
      </c>
      <c r="L59" s="151">
        <v>70.690599644820011</v>
      </c>
      <c r="M59" s="151">
        <v>53.938228025974226</v>
      </c>
      <c r="N59" s="151">
        <v>47.779682197546137</v>
      </c>
      <c r="O59" s="151">
        <v>44.888891580021777</v>
      </c>
      <c r="P59" s="151">
        <v>51.559768763544959</v>
      </c>
      <c r="Q59" s="151">
        <v>50.051075590585029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2.8489913790803016</v>
      </c>
      <c r="C61" s="208">
        <v>2.8750158981000005</v>
      </c>
      <c r="D61" s="208">
        <v>2.8736949627000006</v>
      </c>
      <c r="E61" s="208">
        <v>2.8801675461600005</v>
      </c>
      <c r="F61" s="208">
        <v>2.8739063123640007</v>
      </c>
      <c r="G61" s="208">
        <v>2.8486025773470764</v>
      </c>
      <c r="H61" s="208">
        <v>2.8681734527280023</v>
      </c>
      <c r="I61" s="208">
        <v>2.8704718803240006</v>
      </c>
      <c r="J61" s="208">
        <v>2.8787937733440003</v>
      </c>
      <c r="K61" s="208">
        <v>5.7425817205440008</v>
      </c>
      <c r="L61" s="208">
        <v>5.688510160399745</v>
      </c>
      <c r="M61" s="208">
        <v>5.705181568136938</v>
      </c>
      <c r="N61" s="208">
        <v>5.6971679573987108</v>
      </c>
      <c r="O61" s="208">
        <v>5.6840821819005685</v>
      </c>
      <c r="P61" s="208">
        <v>2.8437207765772978</v>
      </c>
      <c r="Q61" s="208">
        <v>0</v>
      </c>
    </row>
    <row r="62" spans="1:17" x14ac:dyDescent="0.25">
      <c r="A62" s="154" t="s">
        <v>125</v>
      </c>
      <c r="B62" s="208">
        <v>16.130462614820253</v>
      </c>
      <c r="C62" s="208">
        <v>22.579883133100619</v>
      </c>
      <c r="D62" s="208">
        <v>16.488730431641223</v>
      </c>
      <c r="E62" s="208">
        <v>13.400746204281292</v>
      </c>
      <c r="F62" s="208">
        <v>10.207758390315167</v>
      </c>
      <c r="G62" s="208">
        <v>10.22563847973481</v>
      </c>
      <c r="H62" s="208">
        <v>10.229336817981755</v>
      </c>
      <c r="I62" s="208">
        <v>7.026010883426637</v>
      </c>
      <c r="J62" s="208">
        <v>3.6883668723267586</v>
      </c>
      <c r="K62" s="208">
        <v>10.385249497570159</v>
      </c>
      <c r="L62" s="208">
        <v>10.283911910804052</v>
      </c>
      <c r="M62" s="208">
        <v>13.727758716049655</v>
      </c>
      <c r="N62" s="208">
        <v>13.860968925102537</v>
      </c>
      <c r="O62" s="208">
        <v>10.836443039319532</v>
      </c>
      <c r="P62" s="208">
        <v>20.294274111507505</v>
      </c>
      <c r="Q62" s="208">
        <v>13.983666615207367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30.519761791249223</v>
      </c>
      <c r="C64" s="208">
        <v>26.065233028380604</v>
      </c>
      <c r="D64" s="208">
        <v>16.800373550723258</v>
      </c>
      <c r="E64" s="208">
        <v>37.505178577515416</v>
      </c>
      <c r="F64" s="208">
        <v>37.474453663471365</v>
      </c>
      <c r="G64" s="208">
        <v>38.984252188385945</v>
      </c>
      <c r="H64" s="208">
        <v>30.771434794939918</v>
      </c>
      <c r="I64" s="208">
        <v>47.461755164293528</v>
      </c>
      <c r="J64" s="208">
        <v>47.887440288247937</v>
      </c>
      <c r="K64" s="208">
        <v>43.510057207495485</v>
      </c>
      <c r="L64" s="208">
        <v>54.718177573616217</v>
      </c>
      <c r="M64" s="208">
        <v>34.505287741787633</v>
      </c>
      <c r="N64" s="208">
        <v>28.221545315044889</v>
      </c>
      <c r="O64" s="208">
        <v>28.368366358801673</v>
      </c>
      <c r="P64" s="208">
        <v>28.421773875460154</v>
      </c>
      <c r="Q64" s="208">
        <v>36.06740897537766</v>
      </c>
    </row>
    <row r="65" spans="1:17" x14ac:dyDescent="0.25">
      <c r="A65" s="152" t="s">
        <v>224</v>
      </c>
      <c r="B65" s="151">
        <v>4.2412171298699937</v>
      </c>
      <c r="C65" s="151">
        <v>2.7100513690259151</v>
      </c>
      <c r="D65" s="151">
        <v>2.3662798917407697</v>
      </c>
      <c r="E65" s="151">
        <v>3.2346131735344503</v>
      </c>
      <c r="F65" s="151">
        <v>3.0225056942627835</v>
      </c>
      <c r="G65" s="151">
        <v>3.4312394746132218</v>
      </c>
      <c r="H65" s="151">
        <v>4.355240634254792</v>
      </c>
      <c r="I65" s="151">
        <v>7.8442001292915791</v>
      </c>
      <c r="J65" s="151">
        <v>9.7113523165807631</v>
      </c>
      <c r="K65" s="151">
        <v>12.302138747530744</v>
      </c>
      <c r="L65" s="151">
        <v>14.728826632655949</v>
      </c>
      <c r="M65" s="151">
        <v>8.9569458685774297</v>
      </c>
      <c r="N65" s="151">
        <v>8.5269144131990142</v>
      </c>
      <c r="O65" s="151">
        <v>10.174634740647665</v>
      </c>
      <c r="P65" s="151">
        <v>11.418374607806356</v>
      </c>
      <c r="Q65" s="151">
        <v>11.13854792264071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0.94042848100800769</v>
      </c>
      <c r="J66" s="87">
        <v>0.32831286820425787</v>
      </c>
      <c r="K66" s="87">
        <v>4.7954058222236187</v>
      </c>
      <c r="L66" s="87">
        <v>7.5876609572260474</v>
      </c>
      <c r="M66" s="87">
        <v>3.0399717971049585</v>
      </c>
      <c r="N66" s="87">
        <v>4.2573105398626812</v>
      </c>
      <c r="O66" s="87">
        <v>7.8325384035219345</v>
      </c>
      <c r="P66" s="87">
        <v>9.3753704450191417</v>
      </c>
      <c r="Q66" s="87">
        <v>9.0419067850478498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1.9951276389588285E-17</v>
      </c>
      <c r="I69" s="87">
        <v>0</v>
      </c>
      <c r="J69" s="87">
        <v>0</v>
      </c>
      <c r="K69" s="87">
        <v>1.0689109547185204E-17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4.2412171298699937</v>
      </c>
      <c r="C70" s="87">
        <v>2.7100513690259151</v>
      </c>
      <c r="D70" s="87">
        <v>2.3662798917407697</v>
      </c>
      <c r="E70" s="87">
        <v>3.2346131735344503</v>
      </c>
      <c r="F70" s="87">
        <v>3.0225056942627835</v>
      </c>
      <c r="G70" s="87">
        <v>3.4312394746132218</v>
      </c>
      <c r="H70" s="87">
        <v>4.3552406342547902</v>
      </c>
      <c r="I70" s="87">
        <v>6.9037716482835716</v>
      </c>
      <c r="J70" s="87">
        <v>9.3830394483765058</v>
      </c>
      <c r="K70" s="87">
        <v>7.5067329253071238</v>
      </c>
      <c r="L70" s="87">
        <v>7.1411656754299022</v>
      </c>
      <c r="M70" s="87">
        <v>5.9169740714724712</v>
      </c>
      <c r="N70" s="87">
        <v>4.2696038733363331</v>
      </c>
      <c r="O70" s="87">
        <v>2.3420963371257297</v>
      </c>
      <c r="P70" s="87">
        <v>2.0430041627872155</v>
      </c>
      <c r="Q70" s="87">
        <v>2.0966411375928602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2.0710440411745885E-15</v>
      </c>
      <c r="I72" s="87">
        <v>0</v>
      </c>
      <c r="J72" s="87">
        <v>0</v>
      </c>
      <c r="K72" s="87">
        <v>1.0349818621140265E-15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190.85483669158845</v>
      </c>
      <c r="C77" s="204">
        <v>191.34652479343879</v>
      </c>
      <c r="D77" s="204">
        <v>137.32421498849138</v>
      </c>
      <c r="E77" s="204">
        <v>212.84374555708317</v>
      </c>
      <c r="F77" s="204">
        <v>199.68926445104492</v>
      </c>
      <c r="G77" s="204">
        <v>206.29394015063735</v>
      </c>
      <c r="H77" s="204">
        <v>172.48443279452781</v>
      </c>
      <c r="I77" s="204">
        <v>232.32209336759297</v>
      </c>
      <c r="J77" s="204">
        <v>227.01459911533803</v>
      </c>
      <c r="K77" s="204">
        <v>243.56183348672931</v>
      </c>
      <c r="L77" s="204">
        <v>286.25288629727532</v>
      </c>
      <c r="M77" s="204">
        <v>210.87575703084804</v>
      </c>
      <c r="N77" s="204">
        <v>185.8184193041667</v>
      </c>
      <c r="O77" s="204">
        <v>182.34398222279162</v>
      </c>
      <c r="P77" s="204">
        <v>197.98324347842873</v>
      </c>
      <c r="Q77" s="204">
        <v>199.15249872293487</v>
      </c>
    </row>
    <row r="78" spans="1:17" x14ac:dyDescent="0.25">
      <c r="A78" s="152" t="s">
        <v>222</v>
      </c>
      <c r="B78" s="261">
        <v>190.85483669158845</v>
      </c>
      <c r="C78" s="261">
        <v>191.34652479343879</v>
      </c>
      <c r="D78" s="261">
        <v>137.32421498849138</v>
      </c>
      <c r="E78" s="261">
        <v>212.84374555708317</v>
      </c>
      <c r="F78" s="261">
        <v>199.68926445104492</v>
      </c>
      <c r="G78" s="261">
        <v>206.29394015063735</v>
      </c>
      <c r="H78" s="261">
        <v>172.48443279452781</v>
      </c>
      <c r="I78" s="261">
        <v>232.32209336759297</v>
      </c>
      <c r="J78" s="261">
        <v>227.01459911533803</v>
      </c>
      <c r="K78" s="261">
        <v>243.56183348672931</v>
      </c>
      <c r="L78" s="261">
        <v>286.25288629727532</v>
      </c>
      <c r="M78" s="261">
        <v>210.87575703084804</v>
      </c>
      <c r="N78" s="261">
        <v>185.8184193041667</v>
      </c>
      <c r="O78" s="261">
        <v>182.34398222279162</v>
      </c>
      <c r="P78" s="261">
        <v>197.98324347842873</v>
      </c>
      <c r="Q78" s="261">
        <v>199.15249872293487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190.85483669158845</v>
      </c>
      <c r="C84" s="208">
        <v>191.34652479343879</v>
      </c>
      <c r="D84" s="208">
        <v>137.32421498849138</v>
      </c>
      <c r="E84" s="208">
        <v>212.84374555708317</v>
      </c>
      <c r="F84" s="208">
        <v>199.68926445104492</v>
      </c>
      <c r="G84" s="208">
        <v>206.29394015063735</v>
      </c>
      <c r="H84" s="208">
        <v>172.48443279452781</v>
      </c>
      <c r="I84" s="208">
        <v>232.32209336759297</v>
      </c>
      <c r="J84" s="208">
        <v>227.01459911533803</v>
      </c>
      <c r="K84" s="208">
        <v>243.56183348672931</v>
      </c>
      <c r="L84" s="208">
        <v>286.25288629727532</v>
      </c>
      <c r="M84" s="208">
        <v>210.87575703084804</v>
      </c>
      <c r="N84" s="208">
        <v>185.8184193041667</v>
      </c>
      <c r="O84" s="208">
        <v>182.34398222279162</v>
      </c>
      <c r="P84" s="208">
        <v>197.98324347842873</v>
      </c>
      <c r="Q84" s="208">
        <v>199.15249872293487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23.163775979744027</v>
      </c>
      <c r="C87" s="204">
        <v>23.394758749837528</v>
      </c>
      <c r="D87" s="204">
        <v>16.293074137171804</v>
      </c>
      <c r="E87" s="204">
        <v>25.695096119477604</v>
      </c>
      <c r="F87" s="204">
        <v>24.439465471602162</v>
      </c>
      <c r="G87" s="204">
        <v>25.207502993762628</v>
      </c>
      <c r="H87" s="204">
        <v>21.015021716310557</v>
      </c>
      <c r="I87" s="204">
        <v>28.316089738041715</v>
      </c>
      <c r="J87" s="204">
        <v>27.2446126096638</v>
      </c>
      <c r="K87" s="204">
        <v>28.902042845127855</v>
      </c>
      <c r="L87" s="204">
        <v>34.573812110096128</v>
      </c>
      <c r="M87" s="204">
        <v>25.571923869636581</v>
      </c>
      <c r="N87" s="204">
        <v>22.404252000968622</v>
      </c>
      <c r="O87" s="204">
        <v>21.301640755629979</v>
      </c>
      <c r="P87" s="204">
        <v>23.700940892991703</v>
      </c>
      <c r="Q87" s="204">
        <v>23.874786867892702</v>
      </c>
    </row>
    <row r="88" spans="1:17" x14ac:dyDescent="0.25">
      <c r="A88" s="152" t="s">
        <v>220</v>
      </c>
      <c r="B88" s="261">
        <v>23.163775979744027</v>
      </c>
      <c r="C88" s="261">
        <v>23.394758749837528</v>
      </c>
      <c r="D88" s="261">
        <v>16.293074137171804</v>
      </c>
      <c r="E88" s="261">
        <v>25.695096119477604</v>
      </c>
      <c r="F88" s="261">
        <v>24.439465471602162</v>
      </c>
      <c r="G88" s="261">
        <v>25.207502993762628</v>
      </c>
      <c r="H88" s="261">
        <v>21.015021716310557</v>
      </c>
      <c r="I88" s="261">
        <v>28.316089738041715</v>
      </c>
      <c r="J88" s="261">
        <v>27.2446126096638</v>
      </c>
      <c r="K88" s="261">
        <v>28.902042845127855</v>
      </c>
      <c r="L88" s="261">
        <v>34.573812110096128</v>
      </c>
      <c r="M88" s="261">
        <v>25.571923869636581</v>
      </c>
      <c r="N88" s="261">
        <v>22.404252000968622</v>
      </c>
      <c r="O88" s="261">
        <v>21.301640755629979</v>
      </c>
      <c r="P88" s="261">
        <v>23.700940892991703</v>
      </c>
      <c r="Q88" s="261">
        <v>23.874786867892702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23.163775979744027</v>
      </c>
      <c r="C93" s="208">
        <v>23.394758749837528</v>
      </c>
      <c r="D93" s="208">
        <v>16.293074137171804</v>
      </c>
      <c r="E93" s="208">
        <v>25.695096119477604</v>
      </c>
      <c r="F93" s="208">
        <v>24.439465471602162</v>
      </c>
      <c r="G93" s="208">
        <v>25.207502993762628</v>
      </c>
      <c r="H93" s="208">
        <v>21.015021716310557</v>
      </c>
      <c r="I93" s="208">
        <v>28.316089738041715</v>
      </c>
      <c r="J93" s="208">
        <v>27.2446126096638</v>
      </c>
      <c r="K93" s="208">
        <v>28.902042845127855</v>
      </c>
      <c r="L93" s="208">
        <v>34.573812110096128</v>
      </c>
      <c r="M93" s="208">
        <v>25.571923869636581</v>
      </c>
      <c r="N93" s="208">
        <v>22.404252000968622</v>
      </c>
      <c r="O93" s="208">
        <v>21.301640755629979</v>
      </c>
      <c r="P93" s="208">
        <v>23.700940892991703</v>
      </c>
      <c r="Q93" s="208">
        <v>23.874786867892702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734.73832000000004</v>
      </c>
      <c r="C95" s="176">
        <v>838.70330000000013</v>
      </c>
      <c r="D95" s="176">
        <v>767.48433999999997</v>
      </c>
      <c r="E95" s="176">
        <v>777.79212000000007</v>
      </c>
      <c r="F95" s="176">
        <v>808.87974999999994</v>
      </c>
      <c r="G95" s="176">
        <v>814.94404000000009</v>
      </c>
      <c r="H95" s="176">
        <v>800.19951000000003</v>
      </c>
      <c r="I95" s="176">
        <v>797.21997999999996</v>
      </c>
      <c r="J95" s="176">
        <v>848.30976999999984</v>
      </c>
      <c r="K95" s="176">
        <v>723.67507999999998</v>
      </c>
      <c r="L95" s="176">
        <v>794.61810000000014</v>
      </c>
      <c r="M95" s="176">
        <v>820.78690000000006</v>
      </c>
      <c r="N95" s="176">
        <v>775.56465000000003</v>
      </c>
      <c r="O95" s="176">
        <v>724.77431999999999</v>
      </c>
      <c r="P95" s="176">
        <v>776.18186999999978</v>
      </c>
      <c r="Q95" s="176">
        <v>811.89409000000012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1015.0876397687938</v>
      </c>
      <c r="C97" s="96">
        <v>995.87320136234212</v>
      </c>
      <c r="D97" s="96">
        <v>885.23957747688382</v>
      </c>
      <c r="E97" s="96">
        <v>862.74286734238171</v>
      </c>
      <c r="F97" s="96">
        <v>894.52261192100377</v>
      </c>
      <c r="G97" s="96">
        <v>879.04840375274</v>
      </c>
      <c r="H97" s="96">
        <v>892.63731645884559</v>
      </c>
      <c r="I97" s="96">
        <v>894.41183596765813</v>
      </c>
      <c r="J97" s="96">
        <v>861.53939379369956</v>
      </c>
      <c r="K97" s="96">
        <v>760.76810229787543</v>
      </c>
      <c r="L97" s="96">
        <v>795.13757711513517</v>
      </c>
      <c r="M97" s="96">
        <v>762.61686462551211</v>
      </c>
      <c r="N97" s="96">
        <v>728.2262999092643</v>
      </c>
      <c r="O97" s="96">
        <v>629.28711624080972</v>
      </c>
      <c r="P97" s="96">
        <v>652.74321859252984</v>
      </c>
      <c r="Q97" s="96">
        <v>655.02637201321158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4.2622784177723272</v>
      </c>
      <c r="C102" s="158">
        <v>4.1504971043973757</v>
      </c>
      <c r="D102" s="158">
        <v>3.7475801862656533</v>
      </c>
      <c r="E102" s="158">
        <v>3.5859713759207801</v>
      </c>
      <c r="F102" s="158">
        <v>3.6978217958070476</v>
      </c>
      <c r="G102" s="158">
        <v>3.6406456309301243</v>
      </c>
      <c r="H102" s="158">
        <v>3.7317945364917922</v>
      </c>
      <c r="I102" s="158">
        <v>3.7318688348471714</v>
      </c>
      <c r="J102" s="158">
        <v>3.6498130608793895</v>
      </c>
      <c r="K102" s="158">
        <v>3.2382576378722909</v>
      </c>
      <c r="L102" s="158">
        <v>3.3391548146140857</v>
      </c>
      <c r="M102" s="158">
        <v>3.140585476581935</v>
      </c>
      <c r="N102" s="158">
        <v>3.0268412142149357</v>
      </c>
      <c r="O102" s="158">
        <v>2.6991816219246743</v>
      </c>
      <c r="P102" s="158">
        <v>2.7366911746850109</v>
      </c>
      <c r="Q102" s="158">
        <v>2.7007879487077835</v>
      </c>
    </row>
    <row r="103" spans="1:17" x14ac:dyDescent="0.25">
      <c r="A103" s="92" t="s">
        <v>125</v>
      </c>
      <c r="B103" s="91">
        <v>1.9957967188431565</v>
      </c>
      <c r="C103" s="91">
        <v>1.9434555161822784</v>
      </c>
      <c r="D103" s="91">
        <v>1.7547911014362392</v>
      </c>
      <c r="E103" s="91">
        <v>1.679118350431152</v>
      </c>
      <c r="F103" s="91">
        <v>1.7314919119703145</v>
      </c>
      <c r="G103" s="91">
        <v>1.7047193759995083</v>
      </c>
      <c r="H103" s="91">
        <v>1.7473995270397586</v>
      </c>
      <c r="I103" s="91">
        <v>1.7474343169805711</v>
      </c>
      <c r="J103" s="91">
        <v>1.7090119924876002</v>
      </c>
      <c r="K103" s="91">
        <v>1.5163026285392527</v>
      </c>
      <c r="L103" s="91">
        <v>1.5635473729093443</v>
      </c>
      <c r="M103" s="91">
        <v>1.4705679861909724</v>
      </c>
      <c r="N103" s="91">
        <v>1.4173076396418749</v>
      </c>
      <c r="O103" s="91">
        <v>1.2638822002187573</v>
      </c>
      <c r="P103" s="91">
        <v>1.2814459149709907</v>
      </c>
      <c r="Q103" s="91">
        <v>1.2646343570252561</v>
      </c>
    </row>
    <row r="104" spans="1:17" x14ac:dyDescent="0.25">
      <c r="A104" s="92" t="s">
        <v>26</v>
      </c>
      <c r="B104" s="91">
        <v>2.2664816989291712</v>
      </c>
      <c r="C104" s="91">
        <v>2.2070415882150978</v>
      </c>
      <c r="D104" s="91">
        <v>1.9927890848294141</v>
      </c>
      <c r="E104" s="91">
        <v>1.9068530254896281</v>
      </c>
      <c r="F104" s="91">
        <v>1.9663298838367331</v>
      </c>
      <c r="G104" s="91">
        <v>1.935926254930616</v>
      </c>
      <c r="H104" s="91">
        <v>1.9843950094520333</v>
      </c>
      <c r="I104" s="91">
        <v>1.9844345178666001</v>
      </c>
      <c r="J104" s="91">
        <v>1.9408010683917891</v>
      </c>
      <c r="K104" s="91">
        <v>1.721955009333038</v>
      </c>
      <c r="L104" s="91">
        <v>1.7756074417047414</v>
      </c>
      <c r="M104" s="91">
        <v>1.6700174903909626</v>
      </c>
      <c r="N104" s="91">
        <v>1.6095335745730606</v>
      </c>
      <c r="O104" s="91">
        <v>1.435299421705917</v>
      </c>
      <c r="P104" s="91">
        <v>1.45524525971402</v>
      </c>
      <c r="Q104" s="91">
        <v>1.4361535916825277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826.5693568029119</v>
      </c>
      <c r="C107" s="204">
        <v>810.82925020316907</v>
      </c>
      <c r="D107" s="204">
        <v>710.45756456086588</v>
      </c>
      <c r="E107" s="204">
        <v>691.71544402450832</v>
      </c>
      <c r="F107" s="204">
        <v>723.12647755911439</v>
      </c>
      <c r="G107" s="204">
        <v>710.80924010871968</v>
      </c>
      <c r="H107" s="204">
        <v>726.48886602790049</v>
      </c>
      <c r="I107" s="204">
        <v>726.77576809081199</v>
      </c>
      <c r="J107" s="204">
        <v>699.88836021331883</v>
      </c>
      <c r="K107" s="204">
        <v>613.99099883001827</v>
      </c>
      <c r="L107" s="204">
        <v>644.41441707294916</v>
      </c>
      <c r="M107" s="204">
        <v>608.52533784266518</v>
      </c>
      <c r="N107" s="204">
        <v>583.12629609855878</v>
      </c>
      <c r="O107" s="204">
        <v>503.83116682873714</v>
      </c>
      <c r="P107" s="204">
        <v>523.47294909582968</v>
      </c>
      <c r="Q107" s="204">
        <v>517.33937086319168</v>
      </c>
    </row>
    <row r="108" spans="1:17" x14ac:dyDescent="0.25">
      <c r="A108" s="152" t="s">
        <v>218</v>
      </c>
      <c r="B108" s="151">
        <v>826.5693568029119</v>
      </c>
      <c r="C108" s="151">
        <v>810.82925020316907</v>
      </c>
      <c r="D108" s="151">
        <v>710.45756456086588</v>
      </c>
      <c r="E108" s="151">
        <v>691.71544402450832</v>
      </c>
      <c r="F108" s="151">
        <v>723.12647755911439</v>
      </c>
      <c r="G108" s="151">
        <v>710.80924010871968</v>
      </c>
      <c r="H108" s="151">
        <v>726.48886602790049</v>
      </c>
      <c r="I108" s="151">
        <v>726.77576809081199</v>
      </c>
      <c r="J108" s="151">
        <v>699.88836021331883</v>
      </c>
      <c r="K108" s="151">
        <v>613.99099883001827</v>
      </c>
      <c r="L108" s="151">
        <v>644.41441707294916</v>
      </c>
      <c r="M108" s="151">
        <v>608.52533784266518</v>
      </c>
      <c r="N108" s="151">
        <v>583.12629609855878</v>
      </c>
      <c r="O108" s="151">
        <v>503.83116682873714</v>
      </c>
      <c r="P108" s="151">
        <v>523.47294909582968</v>
      </c>
      <c r="Q108" s="151">
        <v>517.33937086319168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826.5693568029119</v>
      </c>
      <c r="C113" s="208">
        <v>810.82925020316907</v>
      </c>
      <c r="D113" s="208">
        <v>710.45756456086588</v>
      </c>
      <c r="E113" s="208">
        <v>691.71544402450832</v>
      </c>
      <c r="F113" s="208">
        <v>723.12647755911439</v>
      </c>
      <c r="G113" s="208">
        <v>710.80924010871968</v>
      </c>
      <c r="H113" s="208">
        <v>726.48886602790049</v>
      </c>
      <c r="I113" s="208">
        <v>726.77576809081199</v>
      </c>
      <c r="J113" s="208">
        <v>699.88836021331883</v>
      </c>
      <c r="K113" s="208">
        <v>613.99099883001827</v>
      </c>
      <c r="L113" s="208">
        <v>644.41441707294916</v>
      </c>
      <c r="M113" s="208">
        <v>608.52533784266518</v>
      </c>
      <c r="N113" s="208">
        <v>583.12629609855878</v>
      </c>
      <c r="O113" s="208">
        <v>503.83116682873714</v>
      </c>
      <c r="P113" s="208">
        <v>523.47294909582968</v>
      </c>
      <c r="Q113" s="208">
        <v>517.33937086319168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63.449034548109545</v>
      </c>
      <c r="C116" s="204">
        <v>62.240794054775748</v>
      </c>
      <c r="D116" s="204">
        <v>54.536072729752249</v>
      </c>
      <c r="E116" s="204">
        <v>53.097391941952687</v>
      </c>
      <c r="F116" s="204">
        <v>55.508562566082382</v>
      </c>
      <c r="G116" s="204">
        <v>54.563068013090174</v>
      </c>
      <c r="H116" s="204">
        <v>55.766665894453354</v>
      </c>
      <c r="I116" s="204">
        <v>55.788689041998992</v>
      </c>
      <c r="J116" s="204">
        <v>53.724760519501231</v>
      </c>
      <c r="K116" s="204">
        <v>47.13111582998485</v>
      </c>
      <c r="L116" s="204">
        <v>49.466475227571983</v>
      </c>
      <c r="M116" s="204">
        <v>46.711561306265054</v>
      </c>
      <c r="N116" s="204">
        <v>44.761882596490494</v>
      </c>
      <c r="O116" s="204">
        <v>38.675037790147933</v>
      </c>
      <c r="P116" s="204">
        <v>40.182778322015139</v>
      </c>
      <c r="Q116" s="204">
        <v>39.711953201312127</v>
      </c>
    </row>
    <row r="117" spans="1:17" x14ac:dyDescent="0.25">
      <c r="A117" s="152" t="s">
        <v>216</v>
      </c>
      <c r="B117" s="151">
        <v>63.449034548109545</v>
      </c>
      <c r="C117" s="151">
        <v>62.240794054775748</v>
      </c>
      <c r="D117" s="151">
        <v>54.536072729752249</v>
      </c>
      <c r="E117" s="151">
        <v>53.097391941952687</v>
      </c>
      <c r="F117" s="151">
        <v>55.508562566082382</v>
      </c>
      <c r="G117" s="151">
        <v>54.563068013090174</v>
      </c>
      <c r="H117" s="151">
        <v>55.766665894453354</v>
      </c>
      <c r="I117" s="151">
        <v>55.788689041998992</v>
      </c>
      <c r="J117" s="151">
        <v>53.724760519501231</v>
      </c>
      <c r="K117" s="151">
        <v>47.13111582998485</v>
      </c>
      <c r="L117" s="151">
        <v>49.466475227571983</v>
      </c>
      <c r="M117" s="151">
        <v>46.711561306265054</v>
      </c>
      <c r="N117" s="151">
        <v>44.761882596490494</v>
      </c>
      <c r="O117" s="151">
        <v>38.675037790147933</v>
      </c>
      <c r="P117" s="151">
        <v>40.182778322015139</v>
      </c>
      <c r="Q117" s="151">
        <v>39.711953201312127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63.449034548109545</v>
      </c>
      <c r="C122" s="208">
        <v>62.240794054775748</v>
      </c>
      <c r="D122" s="208">
        <v>54.536072729752249</v>
      </c>
      <c r="E122" s="208">
        <v>53.097391941952687</v>
      </c>
      <c r="F122" s="208">
        <v>55.508562566082382</v>
      </c>
      <c r="G122" s="208">
        <v>54.563068013090174</v>
      </c>
      <c r="H122" s="208">
        <v>55.766665894453354</v>
      </c>
      <c r="I122" s="208">
        <v>55.788689041998992</v>
      </c>
      <c r="J122" s="208">
        <v>53.724760519501231</v>
      </c>
      <c r="K122" s="208">
        <v>47.13111582998485</v>
      </c>
      <c r="L122" s="208">
        <v>49.466475227571983</v>
      </c>
      <c r="M122" s="208">
        <v>46.711561306265054</v>
      </c>
      <c r="N122" s="208">
        <v>44.761882596490494</v>
      </c>
      <c r="O122" s="208">
        <v>38.675037790147933</v>
      </c>
      <c r="P122" s="208">
        <v>40.182778322015139</v>
      </c>
      <c r="Q122" s="208">
        <v>39.711953201312127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120.80697000000001</v>
      </c>
      <c r="C125" s="176">
        <v>118.65266</v>
      </c>
      <c r="D125" s="176">
        <v>116.49836000000001</v>
      </c>
      <c r="E125" s="176">
        <v>114.34406</v>
      </c>
      <c r="F125" s="176">
        <v>112.18974999999999</v>
      </c>
      <c r="G125" s="176">
        <v>110.03545</v>
      </c>
      <c r="H125" s="176">
        <v>106.64999</v>
      </c>
      <c r="I125" s="176">
        <v>108.11551</v>
      </c>
      <c r="J125" s="176">
        <v>104.27646</v>
      </c>
      <c r="K125" s="176">
        <v>96.407730000000001</v>
      </c>
      <c r="L125" s="176">
        <v>97.917529999999999</v>
      </c>
      <c r="M125" s="176">
        <v>104.23938</v>
      </c>
      <c r="N125" s="176">
        <v>97.311279999999996</v>
      </c>
      <c r="O125" s="176">
        <v>84.081729999999993</v>
      </c>
      <c r="P125" s="176">
        <v>86.350800000000007</v>
      </c>
      <c r="Q125" s="176">
        <v>95.274259999999998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0.99999999999999989</v>
      </c>
      <c r="I129" s="77">
        <f t="shared" si="0"/>
        <v>1</v>
      </c>
      <c r="J129" s="77">
        <f t="shared" si="0"/>
        <v>1</v>
      </c>
      <c r="K129" s="77">
        <f t="shared" si="0"/>
        <v>0.99999999999999989</v>
      </c>
      <c r="L129" s="77">
        <f t="shared" si="0"/>
        <v>0.99999999999999989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0.99999999999999989</v>
      </c>
      <c r="Q129" s="77">
        <f t="shared" si="0"/>
        <v>1.0000000000000002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9.2628850085397878E-4</v>
      </c>
      <c r="C134" s="238">
        <f t="shared" si="5"/>
        <v>9.0838453158467876E-4</v>
      </c>
      <c r="D134" s="238">
        <f t="shared" si="5"/>
        <v>8.8351826994159752E-4</v>
      </c>
      <c r="E134" s="238">
        <f t="shared" si="5"/>
        <v>8.2363491627762307E-4</v>
      </c>
      <c r="F134" s="238">
        <f t="shared" si="5"/>
        <v>7.9350438814107939E-4</v>
      </c>
      <c r="G134" s="238">
        <f t="shared" si="5"/>
        <v>8.5269665803321907E-4</v>
      </c>
      <c r="H134" s="238">
        <f t="shared" si="5"/>
        <v>9.000413399834912E-4</v>
      </c>
      <c r="I134" s="238">
        <f t="shared" si="5"/>
        <v>8.6447601470180345E-4</v>
      </c>
      <c r="J134" s="238">
        <f t="shared" si="5"/>
        <v>8.9261360345542777E-4</v>
      </c>
      <c r="K134" s="238">
        <f t="shared" si="5"/>
        <v>7.8900778741633211E-4</v>
      </c>
      <c r="L134" s="238">
        <f t="shared" si="5"/>
        <v>8.1767644751892397E-4</v>
      </c>
      <c r="M134" s="238">
        <f t="shared" si="5"/>
        <v>7.7514491227910053E-4</v>
      </c>
      <c r="N134" s="238">
        <f t="shared" si="5"/>
        <v>7.7045653086362821E-4</v>
      </c>
      <c r="O134" s="238">
        <f t="shared" si="5"/>
        <v>8.3480532744533646E-4</v>
      </c>
      <c r="P134" s="238">
        <f t="shared" si="5"/>
        <v>7.6198849270383011E-4</v>
      </c>
      <c r="Q134" s="238">
        <f t="shared" si="5"/>
        <v>8.651881590949497E-4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0.28858418880582692</v>
      </c>
      <c r="C136" s="237">
        <f t="shared" si="7"/>
        <v>0.28501321068108471</v>
      </c>
      <c r="D136" s="237">
        <f t="shared" si="7"/>
        <v>0.25020296667626396</v>
      </c>
      <c r="E136" s="237">
        <f t="shared" si="7"/>
        <v>0.25367326376263571</v>
      </c>
      <c r="F136" s="237">
        <f t="shared" si="7"/>
        <v>0.24784142535007503</v>
      </c>
      <c r="G136" s="237">
        <f t="shared" si="7"/>
        <v>0.25306584018385486</v>
      </c>
      <c r="H136" s="237">
        <f t="shared" si="7"/>
        <v>0.26291630369432423</v>
      </c>
      <c r="I136" s="237">
        <f t="shared" si="7"/>
        <v>0.28655679626144315</v>
      </c>
      <c r="J136" s="237">
        <f t="shared" si="7"/>
        <v>0.2836115093831133</v>
      </c>
      <c r="K136" s="237">
        <f t="shared" si="7"/>
        <v>0.24931549379650816</v>
      </c>
      <c r="L136" s="237">
        <f t="shared" si="7"/>
        <v>0.27073697430177318</v>
      </c>
      <c r="M136" s="237">
        <f t="shared" si="7"/>
        <v>0.26005592266855082</v>
      </c>
      <c r="N136" s="237">
        <f t="shared" si="7"/>
        <v>0.26380876265138825</v>
      </c>
      <c r="O136" s="237">
        <f t="shared" si="7"/>
        <v>0.26298267047998458</v>
      </c>
      <c r="P136" s="237">
        <f t="shared" si="7"/>
        <v>0.26577763348690847</v>
      </c>
      <c r="Q136" s="237">
        <f t="shared" si="7"/>
        <v>0.28951726719853821</v>
      </c>
    </row>
    <row r="137" spans="1:17" x14ac:dyDescent="0.25">
      <c r="A137" s="142" t="s">
        <v>227</v>
      </c>
      <c r="B137" s="235">
        <f t="shared" ref="B137:Q137" si="8">IF(B$17=0,0,B$17/B$5)</f>
        <v>0.27770684179299504</v>
      </c>
      <c r="C137" s="235">
        <f t="shared" si="8"/>
        <v>0.27603024452903374</v>
      </c>
      <c r="D137" s="235">
        <f t="shared" si="8"/>
        <v>0.23892608902233464</v>
      </c>
      <c r="E137" s="235">
        <f t="shared" si="8"/>
        <v>0.23917271492207481</v>
      </c>
      <c r="F137" s="235">
        <f t="shared" si="8"/>
        <v>0.23312644935790847</v>
      </c>
      <c r="G137" s="235">
        <f t="shared" si="8"/>
        <v>0.23866450689039589</v>
      </c>
      <c r="H137" s="235">
        <f t="shared" si="8"/>
        <v>0.25226160594124553</v>
      </c>
      <c r="I137" s="235">
        <f t="shared" si="8"/>
        <v>0.26697020464717214</v>
      </c>
      <c r="J137" s="235">
        <f t="shared" si="8"/>
        <v>0.26316918209801532</v>
      </c>
      <c r="K137" s="235">
        <f t="shared" si="8"/>
        <v>0.23143612124112023</v>
      </c>
      <c r="L137" s="235">
        <f t="shared" si="8"/>
        <v>0.25227511633867172</v>
      </c>
      <c r="M137" s="235">
        <f t="shared" si="8"/>
        <v>0.24251593574507624</v>
      </c>
      <c r="N137" s="235">
        <f t="shared" si="8"/>
        <v>0.24642161790276323</v>
      </c>
      <c r="O137" s="235">
        <f t="shared" si="8"/>
        <v>0.24412152818413224</v>
      </c>
      <c r="P137" s="235">
        <f t="shared" si="8"/>
        <v>0.2486324679487841</v>
      </c>
      <c r="Q137" s="235">
        <f t="shared" si="8"/>
        <v>0.27008776130449436</v>
      </c>
    </row>
    <row r="138" spans="1:17" x14ac:dyDescent="0.25">
      <c r="A138" s="142" t="s">
        <v>226</v>
      </c>
      <c r="B138" s="235">
        <f t="shared" ref="B138:Q138" si="9">IF(B$25=0,0,B$25/B$5)</f>
        <v>1.0877347012831886E-2</v>
      </c>
      <c r="C138" s="235">
        <f t="shared" si="9"/>
        <v>8.9829661520509571E-3</v>
      </c>
      <c r="D138" s="235">
        <f t="shared" si="9"/>
        <v>1.1276877653929287E-2</v>
      </c>
      <c r="E138" s="235">
        <f t="shared" si="9"/>
        <v>1.4500548840560904E-2</v>
      </c>
      <c r="F138" s="235">
        <f t="shared" si="9"/>
        <v>1.4714975992166531E-2</v>
      </c>
      <c r="G138" s="235">
        <f t="shared" si="9"/>
        <v>1.4401333293458987E-2</v>
      </c>
      <c r="H138" s="235">
        <f t="shared" si="9"/>
        <v>1.0654697753078719E-2</v>
      </c>
      <c r="I138" s="235">
        <f t="shared" si="9"/>
        <v>1.9586591614271041E-2</v>
      </c>
      <c r="J138" s="235">
        <f t="shared" si="9"/>
        <v>2.0442327285098032E-2</v>
      </c>
      <c r="K138" s="235">
        <f t="shared" si="9"/>
        <v>1.7879372555387917E-2</v>
      </c>
      <c r="L138" s="235">
        <f t="shared" si="9"/>
        <v>1.8461857963101406E-2</v>
      </c>
      <c r="M138" s="235">
        <f t="shared" si="9"/>
        <v>1.7539986923474558E-2</v>
      </c>
      <c r="N138" s="235">
        <f t="shared" si="9"/>
        <v>1.7387144748624992E-2</v>
      </c>
      <c r="O138" s="235">
        <f t="shared" si="9"/>
        <v>1.8861142295852368E-2</v>
      </c>
      <c r="P138" s="235">
        <f t="shared" si="9"/>
        <v>1.7145165538124341E-2</v>
      </c>
      <c r="Q138" s="235">
        <f t="shared" si="9"/>
        <v>1.9429505894043884E-2</v>
      </c>
    </row>
    <row r="139" spans="1:17" x14ac:dyDescent="0.25">
      <c r="A139" s="127" t="s">
        <v>212</v>
      </c>
      <c r="B139" s="237">
        <f t="shared" ref="B139:Q139" si="10">IF(B$36=0,0,B$36/B$5)</f>
        <v>0.28859041482670444</v>
      </c>
      <c r="C139" s="237">
        <f t="shared" si="10"/>
        <v>0.28301233206554716</v>
      </c>
      <c r="D139" s="237">
        <f t="shared" si="10"/>
        <v>0.27526510778698793</v>
      </c>
      <c r="E139" s="237">
        <f t="shared" si="10"/>
        <v>0.2566081106860113</v>
      </c>
      <c r="F139" s="237">
        <f t="shared" si="10"/>
        <v>0.24722077444481194</v>
      </c>
      <c r="G139" s="237">
        <f t="shared" si="10"/>
        <v>0.26566246049290387</v>
      </c>
      <c r="H139" s="237">
        <f t="shared" si="10"/>
        <v>0.28041296359347218</v>
      </c>
      <c r="I139" s="237">
        <f t="shared" si="10"/>
        <v>0.26953927169667519</v>
      </c>
      <c r="J139" s="237">
        <f t="shared" si="10"/>
        <v>0.27809881032061928</v>
      </c>
      <c r="K139" s="237">
        <f t="shared" si="10"/>
        <v>0.24581983308877811</v>
      </c>
      <c r="L139" s="237">
        <f t="shared" si="10"/>
        <v>0.25475171608625147</v>
      </c>
      <c r="M139" s="237">
        <f t="shared" si="10"/>
        <v>0.2460976106834227</v>
      </c>
      <c r="N139" s="237">
        <f t="shared" si="10"/>
        <v>0.24569505977510445</v>
      </c>
      <c r="O139" s="237">
        <f t="shared" si="10"/>
        <v>0.26008831538433502</v>
      </c>
      <c r="P139" s="237">
        <f t="shared" si="10"/>
        <v>0.23819119169010819</v>
      </c>
      <c r="Q139" s="237">
        <f t="shared" si="10"/>
        <v>0.26955425821023438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0.42189910786661461</v>
      </c>
      <c r="C141" s="209">
        <f t="shared" si="12"/>
        <v>0.43106607272178354</v>
      </c>
      <c r="D141" s="209">
        <f t="shared" si="12"/>
        <v>0.47364840726680663</v>
      </c>
      <c r="E141" s="209">
        <f t="shared" si="12"/>
        <v>0.48889499063507541</v>
      </c>
      <c r="F141" s="209">
        <f t="shared" si="12"/>
        <v>0.50414429581697195</v>
      </c>
      <c r="G141" s="209">
        <f t="shared" si="12"/>
        <v>0.48041900266520793</v>
      </c>
      <c r="H141" s="209">
        <f t="shared" si="12"/>
        <v>0.45577069137222004</v>
      </c>
      <c r="I141" s="209">
        <f t="shared" si="12"/>
        <v>0.44303945602717987</v>
      </c>
      <c r="J141" s="209">
        <f t="shared" si="12"/>
        <v>0.43739706669281198</v>
      </c>
      <c r="K141" s="209">
        <f t="shared" si="12"/>
        <v>0.50407566532729731</v>
      </c>
      <c r="L141" s="209">
        <f t="shared" si="12"/>
        <v>0.47369363316445645</v>
      </c>
      <c r="M141" s="209">
        <f t="shared" si="12"/>
        <v>0.49307132173574741</v>
      </c>
      <c r="N141" s="209">
        <f t="shared" si="12"/>
        <v>0.48972572104264378</v>
      </c>
      <c r="O141" s="209">
        <f t="shared" si="12"/>
        <v>0.47609420880823505</v>
      </c>
      <c r="P141" s="209">
        <f t="shared" si="12"/>
        <v>0.49526918633027939</v>
      </c>
      <c r="Q141" s="209">
        <f t="shared" si="12"/>
        <v>0.44006328643213249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1</v>
      </c>
      <c r="G143" s="77">
        <f t="shared" si="13"/>
        <v>1</v>
      </c>
      <c r="H143" s="77">
        <f t="shared" si="13"/>
        <v>0.99999999999999989</v>
      </c>
      <c r="I143" s="77">
        <f t="shared" si="13"/>
        <v>1</v>
      </c>
      <c r="J143" s="77">
        <f t="shared" si="13"/>
        <v>0.99999999999999989</v>
      </c>
      <c r="K143" s="77">
        <f t="shared" si="13"/>
        <v>0.99999999999999989</v>
      </c>
      <c r="L143" s="77">
        <f t="shared" si="13"/>
        <v>0.99999999999999978</v>
      </c>
      <c r="M143" s="77">
        <f t="shared" si="13"/>
        <v>1</v>
      </c>
      <c r="N143" s="77">
        <f t="shared" si="13"/>
        <v>1</v>
      </c>
      <c r="O143" s="77">
        <f t="shared" si="13"/>
        <v>1</v>
      </c>
      <c r="P143" s="77">
        <f t="shared" si="13"/>
        <v>1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7.6886546434940136E-4</v>
      </c>
      <c r="C148" s="238">
        <f t="shared" si="18"/>
        <v>6.9770151941277322E-4</v>
      </c>
      <c r="D148" s="238">
        <f t="shared" si="18"/>
        <v>5.7803793764288195E-4</v>
      </c>
      <c r="E148" s="238">
        <f t="shared" si="18"/>
        <v>8.0082088756678249E-4</v>
      </c>
      <c r="F148" s="238">
        <f t="shared" si="18"/>
        <v>7.4221918427323048E-4</v>
      </c>
      <c r="G148" s="238">
        <f t="shared" si="18"/>
        <v>7.5607763144506016E-4</v>
      </c>
      <c r="H148" s="238">
        <f t="shared" si="18"/>
        <v>6.6863360818043068E-4</v>
      </c>
      <c r="I148" s="238">
        <f t="shared" si="18"/>
        <v>8.3538914920319534E-4</v>
      </c>
      <c r="J148" s="238">
        <f t="shared" si="18"/>
        <v>7.8578666458078549E-4</v>
      </c>
      <c r="K148" s="238">
        <f t="shared" si="18"/>
        <v>9.2081045966168782E-4</v>
      </c>
      <c r="L148" s="238">
        <f t="shared" si="18"/>
        <v>9.6250328918079896E-4</v>
      </c>
      <c r="M148" s="238">
        <f t="shared" si="18"/>
        <v>7.6031307907332957E-4</v>
      </c>
      <c r="N148" s="238">
        <f t="shared" si="18"/>
        <v>7.2155126370577018E-4</v>
      </c>
      <c r="O148" s="238">
        <f t="shared" si="18"/>
        <v>7.4879600163400091E-4</v>
      </c>
      <c r="P148" s="238">
        <f t="shared" si="18"/>
        <v>7.5372658317935455E-4</v>
      </c>
      <c r="Q148" s="238">
        <f t="shared" si="18"/>
        <v>7.3379861589674357E-4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5.3565341511599952E-2</v>
      </c>
      <c r="C150" s="237">
        <f t="shared" si="20"/>
        <v>4.8924421286024061E-2</v>
      </c>
      <c r="D150" s="237">
        <f t="shared" si="20"/>
        <v>4.0126693787545152E-2</v>
      </c>
      <c r="E150" s="237">
        <f t="shared" si="20"/>
        <v>5.3081430692044115E-2</v>
      </c>
      <c r="F150" s="237">
        <f t="shared" si="20"/>
        <v>4.9272494383113326E-2</v>
      </c>
      <c r="G150" s="237">
        <f t="shared" si="20"/>
        <v>5.0318546295752158E-2</v>
      </c>
      <c r="H150" s="237">
        <f t="shared" si="20"/>
        <v>4.6252875155783711E-2</v>
      </c>
      <c r="I150" s="237">
        <f t="shared" si="20"/>
        <v>5.8009308296113261E-2</v>
      </c>
      <c r="J150" s="237">
        <f t="shared" si="20"/>
        <v>5.4952955104118295E-2</v>
      </c>
      <c r="K150" s="237">
        <f t="shared" si="20"/>
        <v>6.7292574007767392E-2</v>
      </c>
      <c r="L150" s="237">
        <f t="shared" si="20"/>
        <v>7.1063162716101122E-2</v>
      </c>
      <c r="M150" s="237">
        <f t="shared" si="20"/>
        <v>5.6107208653455483E-2</v>
      </c>
      <c r="N150" s="237">
        <f t="shared" si="20"/>
        <v>5.4097007535194828E-2</v>
      </c>
      <c r="O150" s="237">
        <f t="shared" si="20"/>
        <v>5.5946334320736417E-2</v>
      </c>
      <c r="P150" s="237">
        <f t="shared" si="20"/>
        <v>5.9321317121246282E-2</v>
      </c>
      <c r="Q150" s="237">
        <f t="shared" si="20"/>
        <v>5.5783330978489747E-2</v>
      </c>
    </row>
    <row r="151" spans="1:17" x14ac:dyDescent="0.25">
      <c r="A151" s="142" t="s">
        <v>225</v>
      </c>
      <c r="B151" s="235">
        <f t="shared" ref="B151:Q151" si="21">IF(B$59=0,0,B$59/B$47)</f>
        <v>4.933794266750096E-2</v>
      </c>
      <c r="C151" s="235">
        <f t="shared" si="21"/>
        <v>4.6479515395939093E-2</v>
      </c>
      <c r="D151" s="235">
        <f t="shared" si="21"/>
        <v>3.7662295688808245E-2</v>
      </c>
      <c r="E151" s="235">
        <f t="shared" si="21"/>
        <v>5.0070280733858281E-2</v>
      </c>
      <c r="F151" s="235">
        <f t="shared" si="21"/>
        <v>4.6492908355006912E-2</v>
      </c>
      <c r="G151" s="235">
        <f t="shared" si="21"/>
        <v>4.7207070102019182E-2</v>
      </c>
      <c r="H151" s="235">
        <f t="shared" si="21"/>
        <v>4.2075668254185739E-2</v>
      </c>
      <c r="I151" s="235">
        <f t="shared" si="21"/>
        <v>5.1030479939474967E-2</v>
      </c>
      <c r="J151" s="235">
        <f t="shared" si="21"/>
        <v>4.6635966408104752E-2</v>
      </c>
      <c r="K151" s="235">
        <f t="shared" si="21"/>
        <v>5.5785175211133076E-2</v>
      </c>
      <c r="L151" s="235">
        <f t="shared" si="21"/>
        <v>5.8809779039492784E-2</v>
      </c>
      <c r="M151" s="235">
        <f t="shared" si="21"/>
        <v>4.8116941680212987E-2</v>
      </c>
      <c r="N151" s="235">
        <f t="shared" si="21"/>
        <v>4.5904707147166032E-2</v>
      </c>
      <c r="O151" s="235">
        <f t="shared" si="21"/>
        <v>4.5608574376401402E-2</v>
      </c>
      <c r="P151" s="235">
        <f t="shared" si="21"/>
        <v>4.8565950499451047E-2</v>
      </c>
      <c r="Q151" s="235">
        <f t="shared" si="21"/>
        <v>4.5628908223230659E-2</v>
      </c>
    </row>
    <row r="152" spans="1:17" x14ac:dyDescent="0.25">
      <c r="A152" s="142" t="s">
        <v>224</v>
      </c>
      <c r="B152" s="235">
        <f t="shared" ref="B152:Q152" si="22">IF(B$65=0,0,B$65/B$47)</f>
        <v>4.2273988440989915E-3</v>
      </c>
      <c r="C152" s="235">
        <f t="shared" si="22"/>
        <v>2.4449058900849743E-3</v>
      </c>
      <c r="D152" s="235">
        <f t="shared" si="22"/>
        <v>2.4643980987369097E-3</v>
      </c>
      <c r="E152" s="235">
        <f t="shared" si="22"/>
        <v>3.0111499581858326E-3</v>
      </c>
      <c r="F152" s="235">
        <f t="shared" si="22"/>
        <v>2.7795860281064149E-3</v>
      </c>
      <c r="G152" s="235">
        <f t="shared" si="22"/>
        <v>3.1114761937329712E-3</v>
      </c>
      <c r="H152" s="235">
        <f t="shared" si="22"/>
        <v>4.1772069015979718E-3</v>
      </c>
      <c r="I152" s="235">
        <f t="shared" si="22"/>
        <v>6.9788283566382964E-3</v>
      </c>
      <c r="J152" s="235">
        <f t="shared" si="22"/>
        <v>8.3169886960135497E-3</v>
      </c>
      <c r="K152" s="235">
        <f t="shared" si="22"/>
        <v>1.1507398796634313E-2</v>
      </c>
      <c r="L152" s="235">
        <f t="shared" si="22"/>
        <v>1.225338367660834E-2</v>
      </c>
      <c r="M152" s="235">
        <f t="shared" si="22"/>
        <v>7.9902669732424998E-3</v>
      </c>
      <c r="N152" s="235">
        <f t="shared" si="22"/>
        <v>8.1923003880287979E-3</v>
      </c>
      <c r="O152" s="235">
        <f t="shared" si="22"/>
        <v>1.0337759944335018E-2</v>
      </c>
      <c r="P152" s="235">
        <f t="shared" si="22"/>
        <v>1.0755366621795239E-2</v>
      </c>
      <c r="Q152" s="235">
        <f t="shared" si="22"/>
        <v>1.0154422755259089E-2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0.19023301361735617</v>
      </c>
      <c r="C154" s="237">
        <f t="shared" si="24"/>
        <v>0.17262560070325197</v>
      </c>
      <c r="D154" s="237">
        <f t="shared" si="24"/>
        <v>0.14301838743142711</v>
      </c>
      <c r="E154" s="237">
        <f t="shared" si="24"/>
        <v>0.19813943774736223</v>
      </c>
      <c r="F154" s="237">
        <f t="shared" si="24"/>
        <v>0.18364017989595682</v>
      </c>
      <c r="G154" s="237">
        <f t="shared" si="24"/>
        <v>0.18706904267077912</v>
      </c>
      <c r="H154" s="237">
        <f t="shared" si="24"/>
        <v>0.16543360599196733</v>
      </c>
      <c r="I154" s="237">
        <f t="shared" si="24"/>
        <v>0.20669233144791693</v>
      </c>
      <c r="J154" s="237">
        <f t="shared" si="24"/>
        <v>0.194419664030589</v>
      </c>
      <c r="K154" s="237">
        <f t="shared" si="24"/>
        <v>0.22782730768125986</v>
      </c>
      <c r="L154" s="237">
        <f t="shared" si="24"/>
        <v>0.23814296493654644</v>
      </c>
      <c r="M154" s="237">
        <f t="shared" si="24"/>
        <v>0.18811697888810669</v>
      </c>
      <c r="N154" s="237">
        <f t="shared" si="24"/>
        <v>0.17852651437570999</v>
      </c>
      <c r="O154" s="237">
        <f t="shared" si="24"/>
        <v>0.18526741878827591</v>
      </c>
      <c r="P154" s="237">
        <f t="shared" si="24"/>
        <v>0.1864873453290686</v>
      </c>
      <c r="Q154" s="237">
        <f t="shared" si="24"/>
        <v>0.18155675935893786</v>
      </c>
    </row>
    <row r="155" spans="1:17" x14ac:dyDescent="0.25">
      <c r="A155" s="142" t="s">
        <v>222</v>
      </c>
      <c r="B155" s="259">
        <f t="shared" ref="B155:Q155" si="25">IF(B$78=0,0,B$78/B$47)</f>
        <v>0.19023301361735617</v>
      </c>
      <c r="C155" s="259">
        <f t="shared" si="25"/>
        <v>0.17262560070325197</v>
      </c>
      <c r="D155" s="259">
        <f t="shared" si="25"/>
        <v>0.14301838743142711</v>
      </c>
      <c r="E155" s="259">
        <f t="shared" si="25"/>
        <v>0.19813943774736223</v>
      </c>
      <c r="F155" s="259">
        <f t="shared" si="25"/>
        <v>0.18364017989595682</v>
      </c>
      <c r="G155" s="259">
        <f t="shared" si="25"/>
        <v>0.18706904267077912</v>
      </c>
      <c r="H155" s="259">
        <f t="shared" si="25"/>
        <v>0.16543360599196733</v>
      </c>
      <c r="I155" s="259">
        <f t="shared" si="25"/>
        <v>0.20669233144791693</v>
      </c>
      <c r="J155" s="259">
        <f t="shared" si="25"/>
        <v>0.194419664030589</v>
      </c>
      <c r="K155" s="259">
        <f t="shared" si="25"/>
        <v>0.22782730768125986</v>
      </c>
      <c r="L155" s="259">
        <f t="shared" si="25"/>
        <v>0.23814296493654644</v>
      </c>
      <c r="M155" s="259">
        <f t="shared" si="25"/>
        <v>0.18811697888810669</v>
      </c>
      <c r="N155" s="259">
        <f t="shared" si="25"/>
        <v>0.17852651437570999</v>
      </c>
      <c r="O155" s="259">
        <f t="shared" si="25"/>
        <v>0.18526741878827591</v>
      </c>
      <c r="P155" s="259">
        <f t="shared" si="25"/>
        <v>0.1864873453290686</v>
      </c>
      <c r="Q155" s="259">
        <f t="shared" si="25"/>
        <v>0.18155675935893786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2.3088306210990783E-2</v>
      </c>
      <c r="C157" s="237">
        <f t="shared" si="27"/>
        <v>2.1105866891797578E-2</v>
      </c>
      <c r="D157" s="237">
        <f t="shared" si="27"/>
        <v>1.6968669288182629E-2</v>
      </c>
      <c r="E157" s="237">
        <f t="shared" si="27"/>
        <v>2.3919950688014439E-2</v>
      </c>
      <c r="F157" s="237">
        <f t="shared" si="27"/>
        <v>2.2475258487750727E-2</v>
      </c>
      <c r="G157" s="237">
        <f t="shared" si="27"/>
        <v>2.2858371165535199E-2</v>
      </c>
      <c r="H157" s="237">
        <f t="shared" si="27"/>
        <v>2.0155968664547535E-2</v>
      </c>
      <c r="I157" s="237">
        <f t="shared" si="27"/>
        <v>2.519226011012125E-2</v>
      </c>
      <c r="J157" s="237">
        <f t="shared" si="27"/>
        <v>2.3332809655661063E-2</v>
      </c>
      <c r="K157" s="237">
        <f t="shared" si="27"/>
        <v>2.7034919690127356E-2</v>
      </c>
      <c r="L157" s="237">
        <f t="shared" si="27"/>
        <v>2.8763064126825319E-2</v>
      </c>
      <c r="M157" s="237">
        <f t="shared" si="27"/>
        <v>2.2812072522916841E-2</v>
      </c>
      <c r="N157" s="237">
        <f t="shared" si="27"/>
        <v>2.1525062111204096E-2</v>
      </c>
      <c r="O157" s="237">
        <f t="shared" si="27"/>
        <v>2.1643160090300047E-2</v>
      </c>
      <c r="P157" s="237">
        <f t="shared" si="27"/>
        <v>2.232474562634772E-2</v>
      </c>
      <c r="Q157" s="237">
        <f t="shared" si="27"/>
        <v>2.1765375588635481E-2</v>
      </c>
    </row>
    <row r="158" spans="1:17" x14ac:dyDescent="0.25">
      <c r="A158" s="142" t="s">
        <v>220</v>
      </c>
      <c r="B158" s="259">
        <f t="shared" ref="B158:Q158" si="28">IF(B$88=0,0,B$88/B$47)</f>
        <v>2.3088306210990783E-2</v>
      </c>
      <c r="C158" s="259">
        <f t="shared" si="28"/>
        <v>2.1105866891797578E-2</v>
      </c>
      <c r="D158" s="259">
        <f t="shared" si="28"/>
        <v>1.6968669288182629E-2</v>
      </c>
      <c r="E158" s="259">
        <f t="shared" si="28"/>
        <v>2.3919950688014439E-2</v>
      </c>
      <c r="F158" s="259">
        <f t="shared" si="28"/>
        <v>2.2475258487750727E-2</v>
      </c>
      <c r="G158" s="259">
        <f t="shared" si="28"/>
        <v>2.2858371165535199E-2</v>
      </c>
      <c r="H158" s="259">
        <f t="shared" si="28"/>
        <v>2.0155968664547535E-2</v>
      </c>
      <c r="I158" s="259">
        <f t="shared" si="28"/>
        <v>2.519226011012125E-2</v>
      </c>
      <c r="J158" s="259">
        <f t="shared" si="28"/>
        <v>2.3332809655661063E-2</v>
      </c>
      <c r="K158" s="259">
        <f t="shared" si="28"/>
        <v>2.7034919690127356E-2</v>
      </c>
      <c r="L158" s="259">
        <f t="shared" si="28"/>
        <v>2.8763064126825319E-2</v>
      </c>
      <c r="M158" s="259">
        <f t="shared" si="28"/>
        <v>2.2812072522916841E-2</v>
      </c>
      <c r="N158" s="259">
        <f t="shared" si="28"/>
        <v>2.1525062111204096E-2</v>
      </c>
      <c r="O158" s="259">
        <f t="shared" si="28"/>
        <v>2.1643160090300047E-2</v>
      </c>
      <c r="P158" s="259">
        <f t="shared" si="28"/>
        <v>2.232474562634772E-2</v>
      </c>
      <c r="Q158" s="259">
        <f t="shared" si="28"/>
        <v>2.1765375588635481E-2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0.73234447319570373</v>
      </c>
      <c r="C160" s="209">
        <f t="shared" si="30"/>
        <v>0.75664640959951368</v>
      </c>
      <c r="D160" s="209">
        <f t="shared" si="30"/>
        <v>0.79930821155520215</v>
      </c>
      <c r="E160" s="209">
        <f t="shared" si="30"/>
        <v>0.72405835998501245</v>
      </c>
      <c r="F160" s="209">
        <f t="shared" si="30"/>
        <v>0.74386984804890588</v>
      </c>
      <c r="G160" s="209">
        <f t="shared" si="30"/>
        <v>0.73899796223648861</v>
      </c>
      <c r="H160" s="209">
        <f t="shared" si="30"/>
        <v>0.7674889165795209</v>
      </c>
      <c r="I160" s="209">
        <f t="shared" si="30"/>
        <v>0.70927071099664529</v>
      </c>
      <c r="J160" s="209">
        <f t="shared" si="30"/>
        <v>0.72650878454505075</v>
      </c>
      <c r="K160" s="209">
        <f t="shared" si="30"/>
        <v>0.67692438816118361</v>
      </c>
      <c r="L160" s="209">
        <f t="shared" si="30"/>
        <v>0.66106830493134616</v>
      </c>
      <c r="M160" s="209">
        <f t="shared" si="30"/>
        <v>0.73220342685644757</v>
      </c>
      <c r="N160" s="209">
        <f t="shared" si="30"/>
        <v>0.7451298647141853</v>
      </c>
      <c r="O160" s="209">
        <f t="shared" si="30"/>
        <v>0.73639429079905372</v>
      </c>
      <c r="P160" s="209">
        <f t="shared" si="30"/>
        <v>0.73111286534015807</v>
      </c>
      <c r="Q160" s="209">
        <f t="shared" si="30"/>
        <v>0.74016073545804018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0.99999999999999989</v>
      </c>
      <c r="E162" s="77">
        <f t="shared" si="31"/>
        <v>1</v>
      </c>
      <c r="F162" s="77">
        <f t="shared" si="31"/>
        <v>1</v>
      </c>
      <c r="G162" s="77">
        <f t="shared" si="31"/>
        <v>1</v>
      </c>
      <c r="H162" s="77">
        <f t="shared" si="31"/>
        <v>1</v>
      </c>
      <c r="I162" s="77">
        <f t="shared" si="31"/>
        <v>1</v>
      </c>
      <c r="J162" s="77">
        <f t="shared" si="31"/>
        <v>0.99999999999999978</v>
      </c>
      <c r="K162" s="77">
        <f t="shared" si="31"/>
        <v>1</v>
      </c>
      <c r="L162" s="77">
        <f t="shared" si="31"/>
        <v>1</v>
      </c>
      <c r="M162" s="77">
        <f t="shared" si="31"/>
        <v>1.0000000000000002</v>
      </c>
      <c r="N162" s="77">
        <f t="shared" si="31"/>
        <v>0.99999999999999989</v>
      </c>
      <c r="O162" s="77">
        <f t="shared" si="31"/>
        <v>0.99999999999999989</v>
      </c>
      <c r="P162" s="77">
        <f t="shared" si="31"/>
        <v>1</v>
      </c>
      <c r="Q162" s="77">
        <f t="shared" si="31"/>
        <v>0.99999999999999989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4.1989265269185474E-3</v>
      </c>
      <c r="C167" s="238">
        <f t="shared" si="36"/>
        <v>4.1676963480085094E-3</v>
      </c>
      <c r="D167" s="238">
        <f t="shared" si="36"/>
        <v>4.2334078611205262E-3</v>
      </c>
      <c r="E167" s="238">
        <f t="shared" si="36"/>
        <v>4.1564775689970183E-3</v>
      </c>
      <c r="F167" s="238">
        <f t="shared" si="36"/>
        <v>4.1338494371493941E-3</v>
      </c>
      <c r="G167" s="238">
        <f t="shared" si="36"/>
        <v>4.141575839723805E-3</v>
      </c>
      <c r="H167" s="238">
        <f t="shared" si="36"/>
        <v>4.1806391775061355E-3</v>
      </c>
      <c r="I167" s="238">
        <f t="shared" si="36"/>
        <v>4.1724278288532346E-3</v>
      </c>
      <c r="J167" s="238">
        <f t="shared" si="36"/>
        <v>4.2363855758328307E-3</v>
      </c>
      <c r="K167" s="238">
        <f t="shared" si="36"/>
        <v>4.2565633707449596E-3</v>
      </c>
      <c r="L167" s="238">
        <f t="shared" si="36"/>
        <v>4.1994680049319052E-3</v>
      </c>
      <c r="M167" s="238">
        <f t="shared" si="36"/>
        <v>4.1181694534438854E-3</v>
      </c>
      <c r="N167" s="238">
        <f t="shared" si="36"/>
        <v>4.1564568796706117E-3</v>
      </c>
      <c r="O167" s="238">
        <f t="shared" si="36"/>
        <v>4.2892688444804844E-3</v>
      </c>
      <c r="P167" s="238">
        <f t="shared" si="36"/>
        <v>4.1925999332263764E-3</v>
      </c>
      <c r="Q167" s="238">
        <f t="shared" si="36"/>
        <v>4.1231743699218721E-3</v>
      </c>
    </row>
    <row r="168" spans="1:17" x14ac:dyDescent="0.25">
      <c r="A168" s="127" t="s">
        <v>206</v>
      </c>
      <c r="B168" s="237">
        <f t="shared" ref="B168:Q168" si="37">IF(B$107=0,0,B$107/B$97)</f>
        <v>0.81428373710784163</v>
      </c>
      <c r="C168" s="237">
        <f t="shared" si="37"/>
        <v>0.81418924527135061</v>
      </c>
      <c r="D168" s="237">
        <f t="shared" si="37"/>
        <v>0.80255964897753118</v>
      </c>
      <c r="E168" s="237">
        <f t="shared" si="37"/>
        <v>0.80176315586970748</v>
      </c>
      <c r="F168" s="237">
        <f t="shared" si="37"/>
        <v>0.80839373753357335</v>
      </c>
      <c r="G168" s="237">
        <f t="shared" si="37"/>
        <v>0.80861217320253176</v>
      </c>
      <c r="H168" s="237">
        <f t="shared" si="37"/>
        <v>0.81386790876044979</v>
      </c>
      <c r="I168" s="237">
        <f t="shared" si="37"/>
        <v>0.81257396074652588</v>
      </c>
      <c r="J168" s="237">
        <f t="shared" si="37"/>
        <v>0.81236953905431164</v>
      </c>
      <c r="K168" s="237">
        <f t="shared" si="37"/>
        <v>0.80706722189781399</v>
      </c>
      <c r="L168" s="237">
        <f t="shared" si="37"/>
        <v>0.81044392268690202</v>
      </c>
      <c r="M168" s="237">
        <f t="shared" si="37"/>
        <v>0.797943719932663</v>
      </c>
      <c r="N168" s="237">
        <f t="shared" si="37"/>
        <v>0.80074874550838837</v>
      </c>
      <c r="O168" s="237">
        <f t="shared" si="37"/>
        <v>0.80063798197313751</v>
      </c>
      <c r="P168" s="237">
        <f t="shared" si="37"/>
        <v>0.80195846419448413</v>
      </c>
      <c r="Q168" s="237">
        <f t="shared" si="37"/>
        <v>0.78979930116883468</v>
      </c>
    </row>
    <row r="169" spans="1:17" x14ac:dyDescent="0.25">
      <c r="A169" s="142" t="s">
        <v>218</v>
      </c>
      <c r="B169" s="235">
        <f t="shared" ref="B169:Q169" si="38">IF(B$108=0,0,B$108/B$97)</f>
        <v>0.81428373710784163</v>
      </c>
      <c r="C169" s="235">
        <f t="shared" si="38"/>
        <v>0.81418924527135061</v>
      </c>
      <c r="D169" s="235">
        <f t="shared" si="38"/>
        <v>0.80255964897753118</v>
      </c>
      <c r="E169" s="235">
        <f t="shared" si="38"/>
        <v>0.80176315586970748</v>
      </c>
      <c r="F169" s="235">
        <f t="shared" si="38"/>
        <v>0.80839373753357335</v>
      </c>
      <c r="G169" s="235">
        <f t="shared" si="38"/>
        <v>0.80861217320253176</v>
      </c>
      <c r="H169" s="235">
        <f t="shared" si="38"/>
        <v>0.81386790876044979</v>
      </c>
      <c r="I169" s="235">
        <f t="shared" si="38"/>
        <v>0.81257396074652588</v>
      </c>
      <c r="J169" s="235">
        <f t="shared" si="38"/>
        <v>0.81236953905431164</v>
      </c>
      <c r="K169" s="235">
        <f t="shared" si="38"/>
        <v>0.80706722189781399</v>
      </c>
      <c r="L169" s="235">
        <f t="shared" si="38"/>
        <v>0.81044392268690202</v>
      </c>
      <c r="M169" s="235">
        <f t="shared" si="38"/>
        <v>0.797943719932663</v>
      </c>
      <c r="N169" s="235">
        <f t="shared" si="38"/>
        <v>0.80074874550838837</v>
      </c>
      <c r="O169" s="235">
        <f t="shared" si="38"/>
        <v>0.80063798197313751</v>
      </c>
      <c r="P169" s="235">
        <f t="shared" si="38"/>
        <v>0.80195846419448413</v>
      </c>
      <c r="Q169" s="235">
        <f t="shared" si="38"/>
        <v>0.78979930116883468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6.2505967034098955E-2</v>
      </c>
      <c r="C172" s="237">
        <f t="shared" si="41"/>
        <v>6.2498713661168027E-2</v>
      </c>
      <c r="D172" s="237">
        <f t="shared" si="41"/>
        <v>6.1606003750071088E-2</v>
      </c>
      <c r="E172" s="237">
        <f t="shared" si="41"/>
        <v>6.1544863425548151E-2</v>
      </c>
      <c r="F172" s="237">
        <f t="shared" si="41"/>
        <v>6.205383947408185E-2</v>
      </c>
      <c r="G172" s="237">
        <f t="shared" si="41"/>
        <v>6.2070607011121715E-2</v>
      </c>
      <c r="H172" s="237">
        <f t="shared" si="41"/>
        <v>6.247404725995951E-2</v>
      </c>
      <c r="I172" s="237">
        <f t="shared" si="41"/>
        <v>6.2374721351536662E-2</v>
      </c>
      <c r="J172" s="237">
        <f t="shared" si="41"/>
        <v>6.2359029553982211E-2</v>
      </c>
      <c r="K172" s="237">
        <f t="shared" si="41"/>
        <v>6.1952013613119215E-2</v>
      </c>
      <c r="L172" s="237">
        <f t="shared" si="41"/>
        <v>6.2211215582393842E-2</v>
      </c>
      <c r="M172" s="237">
        <f t="shared" si="41"/>
        <v>6.1251676264991943E-2</v>
      </c>
      <c r="N172" s="237">
        <f t="shared" si="41"/>
        <v>6.1466995358541353E-2</v>
      </c>
      <c r="O172" s="237">
        <f t="shared" si="41"/>
        <v>6.145849293909289E-2</v>
      </c>
      <c r="P172" s="237">
        <f t="shared" si="41"/>
        <v>6.1559855663700036E-2</v>
      </c>
      <c r="Q172" s="237">
        <f t="shared" si="41"/>
        <v>6.0626495203938376E-2</v>
      </c>
    </row>
    <row r="173" spans="1:17" x14ac:dyDescent="0.25">
      <c r="A173" s="142" t="s">
        <v>216</v>
      </c>
      <c r="B173" s="235">
        <f t="shared" ref="B173:Q173" si="42">IF(B$117=0,0,B$117/B$97)</f>
        <v>6.2505967034098955E-2</v>
      </c>
      <c r="C173" s="235">
        <f t="shared" si="42"/>
        <v>6.2498713661168027E-2</v>
      </c>
      <c r="D173" s="235">
        <f t="shared" si="42"/>
        <v>6.1606003750071088E-2</v>
      </c>
      <c r="E173" s="235">
        <f t="shared" si="42"/>
        <v>6.1544863425548151E-2</v>
      </c>
      <c r="F173" s="235">
        <f t="shared" si="42"/>
        <v>6.205383947408185E-2</v>
      </c>
      <c r="G173" s="235">
        <f t="shared" si="42"/>
        <v>6.2070607011121715E-2</v>
      </c>
      <c r="H173" s="235">
        <f t="shared" si="42"/>
        <v>6.247404725995951E-2</v>
      </c>
      <c r="I173" s="235">
        <f t="shared" si="42"/>
        <v>6.2374721351536662E-2</v>
      </c>
      <c r="J173" s="235">
        <f t="shared" si="42"/>
        <v>6.2359029553982211E-2</v>
      </c>
      <c r="K173" s="235">
        <f t="shared" si="42"/>
        <v>6.1952013613119215E-2</v>
      </c>
      <c r="L173" s="235">
        <f t="shared" si="42"/>
        <v>6.2211215582393842E-2</v>
      </c>
      <c r="M173" s="235">
        <f t="shared" si="42"/>
        <v>6.1251676264991943E-2</v>
      </c>
      <c r="N173" s="235">
        <f t="shared" si="42"/>
        <v>6.1466995358541353E-2</v>
      </c>
      <c r="O173" s="235">
        <f t="shared" si="42"/>
        <v>6.145849293909289E-2</v>
      </c>
      <c r="P173" s="235">
        <f t="shared" si="42"/>
        <v>6.1559855663700036E-2</v>
      </c>
      <c r="Q173" s="235">
        <f t="shared" si="42"/>
        <v>6.0626495203938376E-2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0.11901136933114088</v>
      </c>
      <c r="C176" s="209">
        <f t="shared" si="45"/>
        <v>0.11914434471947297</v>
      </c>
      <c r="D176" s="209">
        <f t="shared" si="45"/>
        <v>0.13160093941127718</v>
      </c>
      <c r="E176" s="209">
        <f t="shared" si="45"/>
        <v>0.13253550313574747</v>
      </c>
      <c r="F176" s="209">
        <f t="shared" si="45"/>
        <v>0.12541857355519548</v>
      </c>
      <c r="G176" s="209">
        <f t="shared" si="45"/>
        <v>0.12517564394662267</v>
      </c>
      <c r="H176" s="209">
        <f t="shared" si="45"/>
        <v>0.11947740480208462</v>
      </c>
      <c r="I176" s="209">
        <f t="shared" si="45"/>
        <v>0.12087889007308424</v>
      </c>
      <c r="J176" s="209">
        <f t="shared" si="45"/>
        <v>0.12103504581587314</v>
      </c>
      <c r="K176" s="209">
        <f t="shared" si="45"/>
        <v>0.12672420111832183</v>
      </c>
      <c r="L176" s="209">
        <f t="shared" si="45"/>
        <v>0.12314539372577235</v>
      </c>
      <c r="M176" s="209">
        <f t="shared" si="45"/>
        <v>0.13668643434890129</v>
      </c>
      <c r="N176" s="209">
        <f t="shared" si="45"/>
        <v>0.13362780225339954</v>
      </c>
      <c r="O176" s="209">
        <f t="shared" si="45"/>
        <v>0.13361425624328907</v>
      </c>
      <c r="P176" s="209">
        <f t="shared" si="45"/>
        <v>0.13228908020858943</v>
      </c>
      <c r="Q176" s="209">
        <f t="shared" si="45"/>
        <v>0.14545102925730502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2.6776674145859674</v>
      </c>
      <c r="C180" s="230">
        <f>IF(C$5=0,0,(C$5-C$45)/NMM_fec!C$5)</f>
        <v>2.6871466543997218</v>
      </c>
      <c r="D180" s="230">
        <f>IF(D$5=0,0,(D$5-D$45)/NMM_fec!D$5)</f>
        <v>2.5559930789615954</v>
      </c>
      <c r="E180" s="230">
        <f>IF(E$5=0,0,(E$5-E$45)/NMM_fec!E$5)</f>
        <v>2.6624082772163269</v>
      </c>
      <c r="F180" s="230">
        <f>IF(F$5=0,0,(F$5-F$45)/NMM_fec!F$5)</f>
        <v>2.6810520621969092</v>
      </c>
      <c r="G180" s="230">
        <f>IF(G$5=0,0,(G$5-G$45)/NMM_fec!G$5)</f>
        <v>2.6143153024431918</v>
      </c>
      <c r="H180" s="230">
        <f>IF(H$5=0,0,(H$5-H$45)/NMM_fec!H$5)</f>
        <v>2.5942912769813162</v>
      </c>
      <c r="I180" s="230">
        <f>IF(I$5=0,0,(I$5-I$45)/NMM_fec!I$5)</f>
        <v>2.7642081853120724</v>
      </c>
      <c r="J180" s="230">
        <f>IF(J$5=0,0,(J$5-J$45)/NMM_fec!J$5)</f>
        <v>2.7041934565489907</v>
      </c>
      <c r="K180" s="230">
        <f>IF(K$5=0,0,(K$5-K$45)/NMM_fec!K$5)</f>
        <v>2.6967047263417774</v>
      </c>
      <c r="L180" s="230">
        <f>IF(L$5=0,0,(L$5-L$45)/NMM_fec!L$5)</f>
        <v>2.7615721990095241</v>
      </c>
      <c r="M180" s="230">
        <f>IF(M$5=0,0,(M$5-M$45)/NMM_fec!M$5)</f>
        <v>2.8058420972934082</v>
      </c>
      <c r="N180" s="230">
        <f>IF(N$5=0,0,(N$5-N$45)/NMM_fec!N$5)</f>
        <v>2.8415467361140645</v>
      </c>
      <c r="O180" s="230">
        <f>IF(O$5=0,0,(O$5-O$45)/NMM_fec!O$5)</f>
        <v>2.6925715570451114</v>
      </c>
      <c r="P180" s="230">
        <f>IF(P$5=0,0,(P$5-P$45)/NMM_fec!P$5)</f>
        <v>2.8419123079434363</v>
      </c>
      <c r="Q180" s="230">
        <f>IF(Q$5=0,0,(Q$5-Q$45)/NMM_fec!Q$5)</f>
        <v>2.7766915811483757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</v>
      </c>
      <c r="D185" s="227">
        <f>IF(D$10=0,0,D$10/NMM_fec!D$10)</f>
        <v>1.3251222000000002</v>
      </c>
      <c r="E185" s="227">
        <f>IF(E$10=0,0,E$10/NMM_fec!E$10)</f>
        <v>1.3251222</v>
      </c>
      <c r="F185" s="227">
        <f>IF(F$10=0,0,F$10/NMM_fec!F$10)</f>
        <v>1.3251222</v>
      </c>
      <c r="G185" s="227">
        <f>IF(G$10=0,0,G$10/NMM_fec!G$10)</f>
        <v>1.3251222</v>
      </c>
      <c r="H185" s="227">
        <f>IF(H$10=0,0,H$10/NMM_fec!H$10)</f>
        <v>1.3251221999999998</v>
      </c>
      <c r="I185" s="227">
        <f>IF(I$10=0,0,I$10/NMM_fec!I$10)</f>
        <v>1.3251222000000002</v>
      </c>
      <c r="J185" s="227">
        <f>IF(J$10=0,0,J$10/NMM_fec!J$10)</f>
        <v>1.3251222000000002</v>
      </c>
      <c r="K185" s="227">
        <f>IF(K$10=0,0,K$10/NMM_fec!K$10)</f>
        <v>1.3251222</v>
      </c>
      <c r="L185" s="227">
        <f>IF(L$10=0,0,L$10/NMM_fec!L$10)</f>
        <v>1.3251222000000002</v>
      </c>
      <c r="M185" s="227">
        <f>IF(M$10=0,0,M$10/NMM_fec!M$10)</f>
        <v>1.3251222000000002</v>
      </c>
      <c r="N185" s="227">
        <f>IF(N$10=0,0,N$10/NMM_fec!N$10)</f>
        <v>1.3251222</v>
      </c>
      <c r="O185" s="227">
        <f>IF(O$10=0,0,O$10/NMM_fec!O$10)</f>
        <v>1.3251222000000002</v>
      </c>
      <c r="P185" s="227">
        <f>IF(P$10=0,0,P$10/NMM_fec!P$10)</f>
        <v>1.3251222</v>
      </c>
      <c r="Q185" s="227">
        <f>IF(Q$10=0,0,Q$10/NMM_fec!Q$10)</f>
        <v>1.3251222000000002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3.8196409488754708</v>
      </c>
      <c r="C187" s="226">
        <f>IF(C$16=0,0,C$16/NMM_fec!C$16)</f>
        <v>3.8467285486658107</v>
      </c>
      <c r="D187" s="226">
        <f>IF(D$16=0,0,D$16/NMM_fec!D$16)</f>
        <v>3.471947908831702</v>
      </c>
      <c r="E187" s="226">
        <f>IF(E$16=0,0,E$16/NMM_fec!E$16)</f>
        <v>3.7760368820583357</v>
      </c>
      <c r="F187" s="226">
        <f>IF(F$16=0,0,F$16/NMM_fec!F$16)</f>
        <v>3.8293128193754131</v>
      </c>
      <c r="G187" s="226">
        <f>IF(G$16=0,0,G$16/NMM_fec!G$16)</f>
        <v>3.6386077971341146</v>
      </c>
      <c r="H187" s="226">
        <f>IF(H$16=0,0,H$16/NMM_fec!H$16)</f>
        <v>3.5813877247907842</v>
      </c>
      <c r="I187" s="226">
        <f>IF(I$16=0,0,I$16/NMM_fec!I$16)</f>
        <v>4.0640032383306295</v>
      </c>
      <c r="J187" s="226">
        <f>IF(J$16=0,0,J$16/NMM_fec!J$16)</f>
        <v>3.8954409943256869</v>
      </c>
      <c r="K187" s="226">
        <f>IF(K$16=0,0,K$16/NMM_fec!K$16)</f>
        <v>3.8740414168515023</v>
      </c>
      <c r="L187" s="226">
        <f>IF(L$16=0,0,L$16/NMM_fec!L$16)</f>
        <v>4.0594048187231415</v>
      </c>
      <c r="M187" s="226">
        <f>IF(M$16=0,0,M$16/NMM_fec!M$16)</f>
        <v>4.1132028550778736</v>
      </c>
      <c r="N187" s="226">
        <f>IF(N$16=0,0,N$16/NMM_fec!N$16)</f>
        <v>4.1979509166991766</v>
      </c>
      <c r="O187" s="226">
        <f>IF(O$16=0,0,O$16/NMM_fec!O$16)</f>
        <v>3.8622305925688081</v>
      </c>
      <c r="P187" s="226">
        <f>IF(P$16=0,0,P$16/NMM_fec!P$16)</f>
        <v>4.2762816113287263</v>
      </c>
      <c r="Q187" s="226">
        <f>IF(Q$16=0,0,Q$16/NMM_fec!Q$16)</f>
        <v>4.1026095250604717</v>
      </c>
    </row>
    <row r="188" spans="1:17" x14ac:dyDescent="0.25">
      <c r="A188" s="127" t="s">
        <v>212</v>
      </c>
      <c r="B188" s="226">
        <f>IF(B$36=0,0,B$36/NMM_fec!B$36)</f>
        <v>2.3487948000000003</v>
      </c>
      <c r="C188" s="226">
        <f>IF(C$36=0,0,C$36/NMM_fec!C$36)</f>
        <v>2.3487948000000003</v>
      </c>
      <c r="D188" s="226">
        <f>IF(D$36=0,0,D$36/NMM_fec!D$36)</f>
        <v>2.3487948000000007</v>
      </c>
      <c r="E188" s="226">
        <f>IF(E$36=0,0,E$36/NMM_fec!E$36)</f>
        <v>2.3487948000000003</v>
      </c>
      <c r="F188" s="226">
        <f>IF(F$36=0,0,F$36/NMM_fec!F$36)</f>
        <v>2.3487948000000003</v>
      </c>
      <c r="G188" s="226">
        <f>IF(G$36=0,0,G$36/NMM_fec!G$36)</f>
        <v>2.3487948000000003</v>
      </c>
      <c r="H188" s="226">
        <f>IF(H$36=0,0,H$36/NMM_fec!H$36)</f>
        <v>2.3487948000000003</v>
      </c>
      <c r="I188" s="226">
        <f>IF(I$36=0,0,I$36/NMM_fec!I$36)</f>
        <v>2.3505990129717049</v>
      </c>
      <c r="J188" s="226">
        <f>IF(J$36=0,0,J$36/NMM_fec!J$36)</f>
        <v>2.3487948000000003</v>
      </c>
      <c r="K188" s="226">
        <f>IF(K$36=0,0,K$36/NMM_fec!K$36)</f>
        <v>2.3487948000000003</v>
      </c>
      <c r="L188" s="226">
        <f>IF(L$36=0,0,L$36/NMM_fec!L$36)</f>
        <v>2.3487948000000003</v>
      </c>
      <c r="M188" s="226">
        <f>IF(M$36=0,0,M$36/NMM_fec!M$36)</f>
        <v>2.3935028191788468</v>
      </c>
      <c r="N188" s="226">
        <f>IF(N$36=0,0,N$36/NMM_fec!N$36)</f>
        <v>2.4041287955085631</v>
      </c>
      <c r="O188" s="226">
        <f>IF(O$36=0,0,O$36/NMM_fec!O$36)</f>
        <v>2.3487948000000003</v>
      </c>
      <c r="P188" s="226">
        <f>IF(P$36=0,0,P$36/NMM_fec!P$36)</f>
        <v>2.3566046559521019</v>
      </c>
      <c r="Q188" s="226">
        <f>IF(Q$36=0,0,Q$36/NMM_fec!Q$36)</f>
        <v>2.3487948000000003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2.0296265236770497</v>
      </c>
      <c r="C191" s="230">
        <f>IF(C$47=0,0,(C$47-C$95)/NMM_fec!C$47)</f>
        <v>2.0335663993184605</v>
      </c>
      <c r="D191" s="230">
        <f>IF(D$47=0,0,(D$47-D$95)/NMM_fec!D$47)</f>
        <v>2.0242471118890242</v>
      </c>
      <c r="E191" s="230">
        <f>IF(E$47=0,0,(E$47-E$95)/NMM_fec!E$47)</f>
        <v>2.0089638268428405</v>
      </c>
      <c r="F191" s="230">
        <f>IF(F$47=0,0,(F$47-F$95)/NMM_fec!F$47)</f>
        <v>2.0119574868507524</v>
      </c>
      <c r="G191" s="230">
        <f>IF(G$47=0,0,(G$47-G$95)/NMM_fec!G$47)</f>
        <v>2.0126477702506973</v>
      </c>
      <c r="H191" s="230">
        <f>IF(H$47=0,0,(H$47-H$95)/NMM_fec!H$47)</f>
        <v>2.0274293333364319</v>
      </c>
      <c r="I191" s="230">
        <f>IF(I$47=0,0,(I$47-I$95)/NMM_fec!I$47)</f>
        <v>2.0290382039791397</v>
      </c>
      <c r="J191" s="230">
        <f>IF(J$47=0,0,(J$47-J$95)/NMM_fec!J$47)</f>
        <v>2.0292193509019358</v>
      </c>
      <c r="K191" s="230">
        <f>IF(K$47=0,0,(K$47-K$95)/NMM_fec!K$47)</f>
        <v>2.0456164130708947</v>
      </c>
      <c r="L191" s="230">
        <f>IF(L$47=0,0,(L$47-L$95)/NMM_fec!L$47)</f>
        <v>2.0530533234619153</v>
      </c>
      <c r="M191" s="230">
        <f>IF(M$47=0,0,(M$47-M$95)/NMM_fec!M$47)</f>
        <v>2.0535383696896501</v>
      </c>
      <c r="N191" s="230">
        <f>IF(N$47=0,0,(N$47-N$95)/NMM_fec!N$47)</f>
        <v>2.0594062473303221</v>
      </c>
      <c r="O191" s="230">
        <f>IF(O$47=0,0,(O$47-O$95)/NMM_fec!O$47)</f>
        <v>2.0524924266812214</v>
      </c>
      <c r="P191" s="230">
        <f>IF(P$47=0,0,(P$47-P$95)/NMM_fec!P$47)</f>
        <v>2.0799191740942438</v>
      </c>
      <c r="Q191" s="230">
        <f>IF(Q$47=0,0,(Q$47-Q$95)/NMM_fec!Q$47)</f>
        <v>2.0645155488569085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1.3251221999999998</v>
      </c>
      <c r="C196" s="227">
        <f>IF(C$52=0,0,C$52/NMM_fec!C$52)</f>
        <v>1.3251222000000002</v>
      </c>
      <c r="D196" s="227">
        <f>IF(D$52=0,0,D$52/NMM_fec!D$52)</f>
        <v>1.3251222000000002</v>
      </c>
      <c r="E196" s="227">
        <f>IF(E$52=0,0,E$52/NMM_fec!E$52)</f>
        <v>1.3251222</v>
      </c>
      <c r="F196" s="227">
        <f>IF(F$52=0,0,F$52/NMM_fec!F$52)</f>
        <v>1.3251222</v>
      </c>
      <c r="G196" s="227">
        <f>IF(G$52=0,0,G$52/NMM_fec!G$52)</f>
        <v>1.3251222</v>
      </c>
      <c r="H196" s="227">
        <f>IF(H$52=0,0,H$52/NMM_fec!H$52)</f>
        <v>1.3251222</v>
      </c>
      <c r="I196" s="227">
        <f>IF(I$52=0,0,I$52/NMM_fec!I$52)</f>
        <v>1.3251222</v>
      </c>
      <c r="J196" s="227">
        <f>IF(J$52=0,0,J$52/NMM_fec!J$52)</f>
        <v>1.3251222</v>
      </c>
      <c r="K196" s="227">
        <f>IF(K$52=0,0,K$52/NMM_fec!K$52)</f>
        <v>1.3251222000000002</v>
      </c>
      <c r="L196" s="227">
        <f>IF(L$52=0,0,L$52/NMM_fec!L$52)</f>
        <v>1.3251222000000005</v>
      </c>
      <c r="M196" s="227">
        <f>IF(M$52=0,0,M$52/NMM_fec!M$52)</f>
        <v>1.3251222</v>
      </c>
      <c r="N196" s="227">
        <f>IF(N$52=0,0,N$52/NMM_fec!N$52)</f>
        <v>1.3251222000000002</v>
      </c>
      <c r="O196" s="227">
        <f>IF(O$52=0,0,O$52/NMM_fec!O$52)</f>
        <v>1.3251222</v>
      </c>
      <c r="P196" s="227">
        <f>IF(P$52=0,0,P$52/NMM_fec!P$52)</f>
        <v>1.3251221999999998</v>
      </c>
      <c r="Q196" s="227">
        <f>IF(Q$52=0,0,Q$52/NMM_fec!Q$52)</f>
        <v>1.3251222000000002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2.4499116700878041</v>
      </c>
      <c r="C198" s="226">
        <f>IF(C$58=0,0,C$58/NMM_fec!C$58)</f>
        <v>2.4500081493325054</v>
      </c>
      <c r="D198" s="226">
        <f>IF(D$58=0,0,D$58/NMM_fec!D$58)</f>
        <v>2.4902094832987527</v>
      </c>
      <c r="E198" s="226">
        <f>IF(E$58=0,0,E$58/NMM_fec!E$58)</f>
        <v>2.3418491454014574</v>
      </c>
      <c r="F198" s="226">
        <f>IF(F$58=0,0,F$58/NMM_fec!F$58)</f>
        <v>2.3173830718004154</v>
      </c>
      <c r="G198" s="226">
        <f>IF(G$58=0,0,G$58/NMM_fec!G$58)</f>
        <v>2.326468073954957</v>
      </c>
      <c r="H198" s="226">
        <f>IF(H$58=0,0,H$58/NMM_fec!H$58)</f>
        <v>2.4243572650604253</v>
      </c>
      <c r="I198" s="226">
        <f>IF(I$58=0,0,I$58/NMM_fec!I$58)</f>
        <v>2.4328303287854585</v>
      </c>
      <c r="J198" s="226">
        <f>IF(J$58=0,0,J$58/NMM_fec!J$58)</f>
        <v>2.4836311229871151</v>
      </c>
      <c r="K198" s="226">
        <f>IF(K$58=0,0,K$58/NMM_fec!K$58)</f>
        <v>2.621200254571268</v>
      </c>
      <c r="L198" s="226">
        <f>IF(L$58=0,0,L$58/NMM_fec!L$58)</f>
        <v>2.6074220800545147</v>
      </c>
      <c r="M198" s="226">
        <f>IF(M$58=0,0,M$58/NMM_fec!M$58)</f>
        <v>2.5969743211713814</v>
      </c>
      <c r="N198" s="226">
        <f>IF(N$58=0,0,N$58/NMM_fec!N$58)</f>
        <v>2.6517864048710087</v>
      </c>
      <c r="O198" s="226">
        <f>IF(O$58=0,0,O$58/NMM_fec!O$58)</f>
        <v>2.7168222741308288</v>
      </c>
      <c r="P198" s="226">
        <f>IF(P$58=0,0,P$58/NMM_fec!P$58)</f>
        <v>2.8012607753945526</v>
      </c>
      <c r="Q198" s="226">
        <f>IF(Q$58=0,0,Q$58/NMM_fec!Q$58)</f>
        <v>2.5880621805932589</v>
      </c>
    </row>
    <row r="199" spans="1:17" x14ac:dyDescent="0.25">
      <c r="A199" s="127" t="s">
        <v>208</v>
      </c>
      <c r="B199" s="226">
        <f>IF(B$77=0,0,B$77/NMM_fec!B$77)</f>
        <v>2.216957758115282</v>
      </c>
      <c r="C199" s="226">
        <f>IF(C$77=0,0,C$77/NMM_fec!C$77)</f>
        <v>2.2186885399567107</v>
      </c>
      <c r="D199" s="226">
        <f>IF(D$77=0,0,D$77/NMM_fec!D$77)</f>
        <v>2.2117124154879138</v>
      </c>
      <c r="E199" s="226">
        <f>IF(E$77=0,0,E$77/NMM_fec!E$77)</f>
        <v>2.2157110569820806</v>
      </c>
      <c r="F199" s="226">
        <f>IF(F$77=0,0,F$77/NMM_fec!F$77)</f>
        <v>2.2189277967640302</v>
      </c>
      <c r="G199" s="226">
        <f>IF(G$77=0,0,G$77/NMM_fec!G$77)</f>
        <v>2.2185498950321496</v>
      </c>
      <c r="H199" s="226">
        <f>IF(H$77=0,0,H$77/NMM_fec!H$77)</f>
        <v>2.2178634401988173</v>
      </c>
      <c r="I199" s="226">
        <f>IF(I$77=0,0,I$77/NMM_fec!I$77)</f>
        <v>2.2179517746671111</v>
      </c>
      <c r="J199" s="226">
        <f>IF(J$77=0,0,J$77/NMM_fec!J$77)</f>
        <v>2.214341500441678</v>
      </c>
      <c r="K199" s="226">
        <f>IF(K$77=0,0,K$77/NMM_fec!K$77)</f>
        <v>2.2117457175223634</v>
      </c>
      <c r="L199" s="226">
        <f>IF(L$77=0,0,L$77/NMM_fec!L$77)</f>
        <v>2.2158226754626811</v>
      </c>
      <c r="M199" s="226">
        <f>IF(M$77=0,0,M$77/NMM_fec!M$77)</f>
        <v>2.2167584213805402</v>
      </c>
      <c r="N199" s="226">
        <f>IF(N$77=0,0,N$77/NMM_fec!N$77)</f>
        <v>2.2154175292465785</v>
      </c>
      <c r="O199" s="226">
        <f>IF(O$77=0,0,O$77/NMM_fec!O$77)</f>
        <v>2.2082081063577421</v>
      </c>
      <c r="P199" s="226">
        <f>IF(P$77=0,0,P$77/NMM_fec!P$77)</f>
        <v>2.2137620549503998</v>
      </c>
      <c r="Q199" s="226">
        <f>IF(Q$77=0,0,Q$77/NMM_fec!Q$77)</f>
        <v>2.2218088017406252</v>
      </c>
    </row>
    <row r="200" spans="1:17" x14ac:dyDescent="0.25">
      <c r="A200" s="72" t="s">
        <v>207</v>
      </c>
      <c r="B200" s="258">
        <f>IF(B$87=0,0,B$87/NMM_fec!B$87)</f>
        <v>1.5141579570652375</v>
      </c>
      <c r="C200" s="258">
        <f>IF(C$87=0,0,C$87/NMM_fec!C$87)</f>
        <v>1.5256068390361885</v>
      </c>
      <c r="D200" s="258">
        <f>IF(D$87=0,0,D$87/NMM_fec!D$87)</f>
        <v>1.479377071624641</v>
      </c>
      <c r="E200" s="258">
        <f>IF(E$87=0,0,E$87/NMM_fec!E$87)</f>
        <v>1.5059027257251187</v>
      </c>
      <c r="F200" s="258">
        <f>IF(F$87=0,0,F$87/NMM_fec!F$87)</f>
        <v>1.5271884145637125</v>
      </c>
      <c r="G200" s="258">
        <f>IF(G$87=0,0,G$87/NMM_fec!G$87)</f>
        <v>1.524690225632475</v>
      </c>
      <c r="H200" s="258">
        <f>IF(H$87=0,0,H$87/NMM_fec!H$87)</f>
        <v>1.5201506235961393</v>
      </c>
      <c r="I200" s="258">
        <f>IF(I$87=0,0,I$87/NMM_fec!I$87)</f>
        <v>1.5207349097624996</v>
      </c>
      <c r="J200" s="258">
        <f>IF(J$87=0,0,J$87/NMM_fec!J$87)</f>
        <v>1.4968257935574822</v>
      </c>
      <c r="K200" s="258">
        <f>IF(K$87=0,0,K$87/NMM_fec!K$87)</f>
        <v>1.4795982890218717</v>
      </c>
      <c r="L200" s="258">
        <f>IF(L$87=0,0,L$87/NMM_fec!L$87)</f>
        <v>1.5066421149692799</v>
      </c>
      <c r="M200" s="258">
        <f>IF(M$87=0,0,M$87/NMM_fec!M$87)</f>
        <v>1.5128384939793491</v>
      </c>
      <c r="N200" s="258">
        <f>IF(N$87=0,0,N$87/NMM_fec!N$87)</f>
        <v>1.5039580512830035</v>
      </c>
      <c r="O200" s="258">
        <f>IF(O$87=0,0,O$87/NMM_fec!O$87)</f>
        <v>1.4560702891687856</v>
      </c>
      <c r="P200" s="258">
        <f>IF(P$87=0,0,P$87/NMM_fec!P$87)</f>
        <v>1.4929828500662166</v>
      </c>
      <c r="Q200" s="258">
        <f>IF(Q$87=0,0,Q$87/NMM_fec!Q$87)</f>
        <v>1.5288153505032036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1.8330998281420841</v>
      </c>
      <c r="C202" s="230">
        <f>IF(C$97=0,0,(C$97-C$125)/NMM_fec!C$97)</f>
        <v>1.8465572029133299</v>
      </c>
      <c r="D202" s="230">
        <f>IF(D$97=0,0,(D$97-D$125)/NMM_fec!D$97)</f>
        <v>1.7921869942163082</v>
      </c>
      <c r="E202" s="230">
        <f>IF(E$97=0,0,(E$97-E$125)/NMM_fec!E$97)</f>
        <v>1.8233933074109507</v>
      </c>
      <c r="F202" s="230">
        <f>IF(F$97=0,0,(F$97-F$125)/NMM_fec!F$97)</f>
        <v>1.8484158484265851</v>
      </c>
      <c r="G202" s="230">
        <f>IF(G$97=0,0,(G$97-G$125)/NMM_fec!G$97)</f>
        <v>1.8454799685208327</v>
      </c>
      <c r="H202" s="230">
        <f>IF(H$97=0,0,(H$97-H$125)/NMM_fec!H$97)</f>
        <v>1.8401444118117898</v>
      </c>
      <c r="I202" s="230">
        <f>IF(I$97=0,0,(I$97-I$125)/NMM_fec!I$97)</f>
        <v>1.8408311877543777</v>
      </c>
      <c r="J202" s="230">
        <f>IF(J$97=0,0,(J$97-J$125)/NMM_fec!J$97)</f>
        <v>1.8127176650302492</v>
      </c>
      <c r="K202" s="230">
        <f>IF(K$97=0,0,(K$97-K$125)/NMM_fec!K$97)</f>
        <v>1.7924473568704697</v>
      </c>
      <c r="L202" s="230">
        <f>IF(L$97=0,0,(L$97-L$125)/NMM_fec!L$97)</f>
        <v>1.8242627877266642</v>
      </c>
      <c r="M202" s="230">
        <f>IF(M$97=0,0,(M$97-M$125)/NMM_fec!M$97)</f>
        <v>1.831548572657044</v>
      </c>
      <c r="N202" s="230">
        <f>IF(N$97=0,0,(N$97-N$125)/NMM_fec!N$97)</f>
        <v>1.8211063809119026</v>
      </c>
      <c r="O202" s="230">
        <f>IF(O$97=0,0,(O$97-O$125)/NMM_fec!O$97)</f>
        <v>1.7647456406321287</v>
      </c>
      <c r="P202" s="230">
        <f>IF(P$97=0,0,(P$97-P$125)/NMM_fec!P$97)</f>
        <v>1.8081969323764517</v>
      </c>
      <c r="Q202" s="230">
        <f>IF(Q$97=0,0,(Q$97-Q$125)/NMM_fec!Q$97)</f>
        <v>1.8107535367319154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1.3251221999999998</v>
      </c>
      <c r="D207" s="227">
        <f>IF(D$102=0,0,D$102/NMM_fec!D$102)</f>
        <v>1.3251222</v>
      </c>
      <c r="E207" s="227">
        <f>IF(E$102=0,0,E$102/NMM_fec!E$102)</f>
        <v>1.3251222</v>
      </c>
      <c r="F207" s="227">
        <f>IF(F$102=0,0,F$102/NMM_fec!F$102)</f>
        <v>1.3251222</v>
      </c>
      <c r="G207" s="227">
        <f>IF(G$102=0,0,G$102/NMM_fec!G$102)</f>
        <v>1.3251222</v>
      </c>
      <c r="H207" s="227">
        <f>IF(H$102=0,0,H$102/NMM_fec!H$102)</f>
        <v>1.3251222000000002</v>
      </c>
      <c r="I207" s="227">
        <f>IF(I$102=0,0,I$102/NMM_fec!I$102)</f>
        <v>1.3251222000000002</v>
      </c>
      <c r="J207" s="227">
        <f>IF(J$102=0,0,J$102/NMM_fec!J$102)</f>
        <v>1.3251222</v>
      </c>
      <c r="K207" s="227">
        <f>IF(K$102=0,0,K$102/NMM_fec!K$102)</f>
        <v>1.3251222000000002</v>
      </c>
      <c r="L207" s="227">
        <f>IF(L$102=0,0,L$102/NMM_fec!L$102)</f>
        <v>1.3251222</v>
      </c>
      <c r="M207" s="227">
        <f>IF(M$102=0,0,M$102/NMM_fec!M$102)</f>
        <v>1.3251222</v>
      </c>
      <c r="N207" s="227">
        <f>IF(N$102=0,0,N$102/NMM_fec!N$102)</f>
        <v>1.3251222000000002</v>
      </c>
      <c r="O207" s="227">
        <f>IF(O$102=0,0,O$102/NMM_fec!O$102)</f>
        <v>1.3251222</v>
      </c>
      <c r="P207" s="227">
        <f>IF(P$102=0,0,P$102/NMM_fec!P$102)</f>
        <v>1.3251222000000002</v>
      </c>
      <c r="Q207" s="227">
        <f>IF(Q$102=0,0,Q$102/NMM_fec!Q$102)</f>
        <v>1.3251222</v>
      </c>
    </row>
    <row r="208" spans="1:17" x14ac:dyDescent="0.25">
      <c r="A208" s="127" t="s">
        <v>206</v>
      </c>
      <c r="B208" s="226">
        <f>IF(B$107=0,0,B$107/NMM_fec!B$107)</f>
        <v>2.1536757871851262</v>
      </c>
      <c r="C208" s="226">
        <f>IF(C$107=0,0,C$107/NMM_fec!C$107)</f>
        <v>2.1606190239546459</v>
      </c>
      <c r="D208" s="226">
        <f>IF(D$107=0,0,D$107/NMM_fec!D$107)</f>
        <v>2.132209597007972</v>
      </c>
      <c r="E208" s="226">
        <f>IF(E$107=0,0,E$107/NMM_fec!E$107)</f>
        <v>2.1486319890766947</v>
      </c>
      <c r="F208" s="226">
        <f>IF(F$107=0,0,F$107/NMM_fec!F$107)</f>
        <v>2.1615734825079884</v>
      </c>
      <c r="G208" s="226">
        <f>IF(G$107=0,0,G$107/NMM_fec!G$107)</f>
        <v>2.1600653409017769</v>
      </c>
      <c r="H208" s="226">
        <f>IF(H$107=0,0,H$107/NMM_fec!H$107)</f>
        <v>2.1573175435934568</v>
      </c>
      <c r="I208" s="226">
        <f>IF(I$107=0,0,I$107/NMM_fec!I$107)</f>
        <v>2.1576717358809483</v>
      </c>
      <c r="J208" s="226">
        <f>IF(J$107=0,0,J$107/NMM_fec!J$107)</f>
        <v>2.1430496095399505</v>
      </c>
      <c r="K208" s="226">
        <f>IF(K$107=0,0,K$107/NMM_fec!K$107)</f>
        <v>2.1323479341260363</v>
      </c>
      <c r="L208" s="226">
        <f>IF(L$107=0,0,L$107/NMM_fec!L$107)</f>
        <v>2.1490850284294574</v>
      </c>
      <c r="M208" s="226">
        <f>IF(M$107=0,0,M$107/NMM_fec!M$107)</f>
        <v>2.1528717314357753</v>
      </c>
      <c r="N208" s="226">
        <f>IF(N$107=0,0,N$107/NMM_fec!N$107)</f>
        <v>2.1474392337332411</v>
      </c>
      <c r="O208" s="226">
        <f>IF(O$107=0,0,O$107/NMM_fec!O$107)</f>
        <v>2.1175024275828722</v>
      </c>
      <c r="P208" s="226">
        <f>IF(P$107=0,0,P$107/NMM_fec!P$107)</f>
        <v>2.1406745473986728</v>
      </c>
      <c r="Q208" s="226">
        <f>IF(Q$107=0,0,Q$107/NMM_fec!Q$107)</f>
        <v>2.1420185304196373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1.8345529548528847</v>
      </c>
      <c r="C210" s="226">
        <f>IF(C$116=0,0,C$116/NMM_fec!C$116)</f>
        <v>1.8502231976179204</v>
      </c>
      <c r="D210" s="226">
        <f>IF(D$116=0,0,D$116/NMM_fec!D$116)</f>
        <v>1.7871342082715342</v>
      </c>
      <c r="E210" s="226">
        <f>IF(E$116=0,0,E$116/NMM_fec!E$116)</f>
        <v>1.8232727981418357</v>
      </c>
      <c r="F210" s="226">
        <f>IF(F$116=0,0,F$116/NMM_fec!F$116)</f>
        <v>1.8523903197910201</v>
      </c>
      <c r="G210" s="226">
        <f>IF(G$116=0,0,G$116/NMM_fec!G$116)</f>
        <v>1.8489674931464828</v>
      </c>
      <c r="H210" s="226">
        <f>IF(H$116=0,0,H$116/NMM_fec!H$116)</f>
        <v>1.842751398023021</v>
      </c>
      <c r="I210" s="226">
        <f>IF(I$116=0,0,I$116/NMM_fec!I$116)</f>
        <v>1.8435511945253111</v>
      </c>
      <c r="J210" s="226">
        <f>IF(J$116=0,0,J$116/NMM_fec!J$116)</f>
        <v>1.8108880763090538</v>
      </c>
      <c r="K210" s="226">
        <f>IF(K$116=0,0,K$116/NMM_fec!K$116)</f>
        <v>1.78743492394477</v>
      </c>
      <c r="L210" s="226">
        <f>IF(L$116=0,0,L$116/NMM_fec!L$116)</f>
        <v>1.8242824738955477</v>
      </c>
      <c r="M210" s="226">
        <f>IF(M$116=0,0,M$116/NMM_fec!M$116)</f>
        <v>1.8327489454034511</v>
      </c>
      <c r="N210" s="226">
        <f>IF(N$116=0,0,N$116/NMM_fec!N$116)</f>
        <v>1.8206178454022679</v>
      </c>
      <c r="O210" s="226">
        <f>IF(O$116=0,0,O$116/NMM_fec!O$116)</f>
        <v>1.7555147208874029</v>
      </c>
      <c r="P210" s="226">
        <f>IF(P$116=0,0,P$116/NMM_fec!P$116)</f>
        <v>1.8056504405752138</v>
      </c>
      <c r="Q210" s="226">
        <f>IF(Q$116=0,0,Q$116/NMM_fec!Q$116)</f>
        <v>1.8086119757156449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5020.1862782393146</v>
      </c>
      <c r="C3" s="46">
        <f t="shared" ref="C3:Q3" si="0">SUM(C4,C7)</f>
        <v>5009.8441539957776</v>
      </c>
      <c r="D3" s="46">
        <f t="shared" si="0"/>
        <v>4701.6790895704689</v>
      </c>
      <c r="E3" s="46">
        <f t="shared" si="0"/>
        <v>4341.3691838717241</v>
      </c>
      <c r="F3" s="46">
        <f t="shared" si="0"/>
        <v>4362.3753409831361</v>
      </c>
      <c r="G3" s="46">
        <f t="shared" si="0"/>
        <v>4355.4668431272576</v>
      </c>
      <c r="H3" s="46">
        <f t="shared" si="0"/>
        <v>4244.9135138568372</v>
      </c>
      <c r="I3" s="46">
        <f t="shared" si="0"/>
        <v>4360.6126189563938</v>
      </c>
      <c r="J3" s="46">
        <f t="shared" si="0"/>
        <v>4103.4311690678433</v>
      </c>
      <c r="K3" s="46">
        <f t="shared" si="0"/>
        <v>3819.5949555943107</v>
      </c>
      <c r="L3" s="46">
        <f t="shared" si="0"/>
        <v>3538</v>
      </c>
      <c r="M3" s="46">
        <f t="shared" si="0"/>
        <v>3433.3906231264245</v>
      </c>
      <c r="N3" s="46">
        <f t="shared" si="0"/>
        <v>3124.3232601634018</v>
      </c>
      <c r="O3" s="46">
        <f t="shared" si="0"/>
        <v>2914.0834327511684</v>
      </c>
      <c r="P3" s="46">
        <f t="shared" si="0"/>
        <v>2855.2151678416722</v>
      </c>
      <c r="Q3" s="46">
        <f t="shared" si="0"/>
        <v>2750.1695243630725</v>
      </c>
    </row>
    <row r="4" spans="1:17" x14ac:dyDescent="0.25">
      <c r="A4" s="269" t="s">
        <v>234</v>
      </c>
      <c r="B4" s="214">
        <f>SUM(B5:B6)</f>
        <v>1780.5647249389503</v>
      </c>
      <c r="C4" s="214">
        <f t="shared" ref="C4:Q4" si="1">SUM(C5:C6)</f>
        <v>1883.4357283487916</v>
      </c>
      <c r="D4" s="214">
        <f t="shared" si="1"/>
        <v>1879.9867590489346</v>
      </c>
      <c r="E4" s="214">
        <f t="shared" si="1"/>
        <v>1804.4373974117043</v>
      </c>
      <c r="F4" s="214">
        <f t="shared" si="1"/>
        <v>1846.5548278794438</v>
      </c>
      <c r="G4" s="214">
        <f t="shared" si="1"/>
        <v>1759.5435167004762</v>
      </c>
      <c r="H4" s="214">
        <f t="shared" si="1"/>
        <v>1799.5892702136221</v>
      </c>
      <c r="I4" s="214">
        <f t="shared" si="1"/>
        <v>1882.591721981174</v>
      </c>
      <c r="J4" s="214">
        <f t="shared" si="1"/>
        <v>1731.2773992366181</v>
      </c>
      <c r="K4" s="214">
        <f t="shared" si="1"/>
        <v>1574.6126473049123</v>
      </c>
      <c r="L4" s="214">
        <f t="shared" si="1"/>
        <v>1580</v>
      </c>
      <c r="M4" s="214">
        <f t="shared" si="1"/>
        <v>1584.7955553779129</v>
      </c>
      <c r="N4" s="214">
        <f t="shared" si="1"/>
        <v>1453.8832562260066</v>
      </c>
      <c r="O4" s="214">
        <f t="shared" si="1"/>
        <v>1389.5679724628894</v>
      </c>
      <c r="P4" s="214">
        <f t="shared" si="1"/>
        <v>1490.1876423940782</v>
      </c>
      <c r="Q4" s="214">
        <f t="shared" si="1"/>
        <v>1478.2524459943813</v>
      </c>
    </row>
    <row r="5" spans="1:17" x14ac:dyDescent="0.25">
      <c r="A5" s="268" t="s">
        <v>35</v>
      </c>
      <c r="B5" s="214">
        <v>12.717194234729048</v>
      </c>
      <c r="C5" s="214">
        <v>13.353185032163694</v>
      </c>
      <c r="D5" s="214">
        <v>11.531875132194244</v>
      </c>
      <c r="E5" s="214">
        <v>11.65184915266763</v>
      </c>
      <c r="F5" s="214">
        <v>11.051287332727291</v>
      </c>
      <c r="G5" s="214">
        <v>10.319010299867994</v>
      </c>
      <c r="H5" s="214">
        <v>16.405426122214479</v>
      </c>
      <c r="I5" s="214">
        <v>14.136741283319546</v>
      </c>
      <c r="J5" s="214">
        <v>14.28862439050749</v>
      </c>
      <c r="K5" s="214">
        <v>7.637661246199368</v>
      </c>
      <c r="L5" s="214">
        <v>9.4135839869399636</v>
      </c>
      <c r="M5" s="214">
        <v>3.5215377349747756</v>
      </c>
      <c r="N5" s="214">
        <v>53.525138522894309</v>
      </c>
      <c r="O5" s="214">
        <v>3.6212448365455003</v>
      </c>
      <c r="P5" s="214">
        <v>4.2410178367672096</v>
      </c>
      <c r="Q5" s="214">
        <v>4.4208745915282996</v>
      </c>
    </row>
    <row r="6" spans="1:17" x14ac:dyDescent="0.25">
      <c r="A6" s="268" t="s">
        <v>56</v>
      </c>
      <c r="B6" s="214">
        <v>1767.8475307042213</v>
      </c>
      <c r="C6" s="214">
        <v>1870.0825433166278</v>
      </c>
      <c r="D6" s="214">
        <v>1868.4548839167403</v>
      </c>
      <c r="E6" s="214">
        <v>1792.7855482590367</v>
      </c>
      <c r="F6" s="214">
        <v>1835.5035405467165</v>
      </c>
      <c r="G6" s="214">
        <v>1749.2245064006081</v>
      </c>
      <c r="H6" s="214">
        <v>1783.1838440914075</v>
      </c>
      <c r="I6" s="214">
        <v>1868.4549806978546</v>
      </c>
      <c r="J6" s="214">
        <v>1716.9887748461106</v>
      </c>
      <c r="K6" s="214">
        <v>1566.9749860587131</v>
      </c>
      <c r="L6" s="214">
        <v>1570.58641601306</v>
      </c>
      <c r="M6" s="214">
        <v>1581.2740176429381</v>
      </c>
      <c r="N6" s="214">
        <v>1400.3581177031122</v>
      </c>
      <c r="O6" s="214">
        <v>1385.946727626344</v>
      </c>
      <c r="P6" s="214">
        <v>1485.946624557311</v>
      </c>
      <c r="Q6" s="214">
        <v>1473.8315714028531</v>
      </c>
    </row>
    <row r="7" spans="1:17" x14ac:dyDescent="0.25">
      <c r="A7" s="223" t="s">
        <v>55</v>
      </c>
      <c r="B7" s="213">
        <v>3239.6215533003642</v>
      </c>
      <c r="C7" s="213">
        <v>3126.408425646986</v>
      </c>
      <c r="D7" s="213">
        <v>2821.6923305215341</v>
      </c>
      <c r="E7" s="213">
        <v>2536.9317864600198</v>
      </c>
      <c r="F7" s="213">
        <v>2515.8205131036921</v>
      </c>
      <c r="G7" s="213">
        <v>2595.9233264267814</v>
      </c>
      <c r="H7" s="213">
        <v>2445.3242436432151</v>
      </c>
      <c r="I7" s="213">
        <v>2478.0208969752198</v>
      </c>
      <c r="J7" s="213">
        <v>2372.153769831225</v>
      </c>
      <c r="K7" s="213">
        <v>2244.9823082893981</v>
      </c>
      <c r="L7" s="213">
        <v>1958</v>
      </c>
      <c r="M7" s="213">
        <v>1848.5950677485116</v>
      </c>
      <c r="N7" s="213">
        <v>1670.4400039373952</v>
      </c>
      <c r="O7" s="213">
        <v>1524.515460288279</v>
      </c>
      <c r="P7" s="213">
        <v>1365.0275254475939</v>
      </c>
      <c r="Q7" s="213">
        <v>1271.9170783686911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137</v>
      </c>
      <c r="C10" s="215">
        <v>129.5</v>
      </c>
      <c r="D10" s="215">
        <v>118</v>
      </c>
      <c r="E10" s="215">
        <v>124</v>
      </c>
      <c r="F10" s="215">
        <v>119</v>
      </c>
      <c r="G10" s="215">
        <v>117</v>
      </c>
      <c r="H10" s="215">
        <v>177</v>
      </c>
      <c r="I10" s="215">
        <v>139.38</v>
      </c>
      <c r="J10" s="215">
        <v>141.56</v>
      </c>
      <c r="K10" s="215">
        <v>71.510000000000005</v>
      </c>
      <c r="L10" s="215">
        <v>96.86</v>
      </c>
      <c r="M10" s="215">
        <v>34</v>
      </c>
      <c r="N10" s="215">
        <v>701</v>
      </c>
      <c r="O10" s="215">
        <v>40.6</v>
      </c>
      <c r="P10" s="215">
        <v>44</v>
      </c>
      <c r="Q10" s="215">
        <v>44.2</v>
      </c>
    </row>
    <row r="11" spans="1:17" x14ac:dyDescent="0.25">
      <c r="A11" s="222" t="s">
        <v>232</v>
      </c>
      <c r="B11" s="214">
        <v>3333</v>
      </c>
      <c r="C11" s="214">
        <v>3174</v>
      </c>
      <c r="D11" s="214">
        <v>3346</v>
      </c>
      <c r="E11" s="214">
        <v>3339</v>
      </c>
      <c r="F11" s="214">
        <v>3459</v>
      </c>
      <c r="G11" s="214">
        <v>3471</v>
      </c>
      <c r="H11" s="214">
        <v>3367</v>
      </c>
      <c r="I11" s="214">
        <v>3224</v>
      </c>
      <c r="J11" s="214">
        <v>2977</v>
      </c>
      <c r="K11" s="214">
        <v>2609</v>
      </c>
      <c r="L11" s="214">
        <v>2859</v>
      </c>
      <c r="M11" s="214">
        <v>2748</v>
      </c>
      <c r="N11" s="214">
        <v>2761</v>
      </c>
      <c r="O11" s="214">
        <v>2792</v>
      </c>
      <c r="P11" s="214">
        <v>2767</v>
      </c>
      <c r="Q11" s="214">
        <v>2643</v>
      </c>
    </row>
    <row r="12" spans="1:17" x14ac:dyDescent="0.25">
      <c r="A12" s="221" t="s">
        <v>231</v>
      </c>
      <c r="B12" s="213">
        <v>536.92840646651268</v>
      </c>
      <c r="C12" s="213">
        <v>519.99537037037032</v>
      </c>
      <c r="D12" s="213">
        <v>485.82896237172167</v>
      </c>
      <c r="E12" s="213">
        <v>423.64421997755318</v>
      </c>
      <c r="F12" s="213">
        <v>424.23713646532423</v>
      </c>
      <c r="G12" s="213">
        <v>434.42152466367713</v>
      </c>
      <c r="H12" s="213">
        <v>409.15114333519256</v>
      </c>
      <c r="I12" s="213">
        <v>407.22538116591915</v>
      </c>
      <c r="J12" s="213">
        <v>401.25941309255069</v>
      </c>
      <c r="K12" s="213">
        <v>386.43508009153322</v>
      </c>
      <c r="L12" s="213">
        <v>343.09089285714276</v>
      </c>
      <c r="M12" s="213">
        <v>322.90999814524031</v>
      </c>
      <c r="N12" s="213">
        <v>309.24255313077339</v>
      </c>
      <c r="O12" s="213">
        <v>293.88999914845488</v>
      </c>
      <c r="P12" s="213">
        <v>261.13114754098342</v>
      </c>
      <c r="Q12" s="213">
        <v>249.63060109289606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152.22222222222223</v>
      </c>
      <c r="C15" s="120">
        <v>152.22222222222223</v>
      </c>
      <c r="D15" s="120">
        <v>139.96552620308969</v>
      </c>
      <c r="E15" s="120">
        <v>139.96552620308969</v>
      </c>
      <c r="F15" s="120">
        <v>127.70883018395716</v>
      </c>
      <c r="G15" s="120">
        <v>127.70883018395716</v>
      </c>
      <c r="H15" s="120">
        <v>188.99231027961983</v>
      </c>
      <c r="I15" s="120">
        <v>176.7356142604873</v>
      </c>
      <c r="J15" s="120">
        <v>176.7356142604873</v>
      </c>
      <c r="K15" s="120">
        <v>164.47891824135476</v>
      </c>
      <c r="L15" s="120">
        <v>164.47891824135476</v>
      </c>
      <c r="M15" s="120">
        <v>152.22222222222223</v>
      </c>
      <c r="N15" s="120">
        <v>740.54363114058378</v>
      </c>
      <c r="O15" s="120">
        <v>740.54363114058378</v>
      </c>
      <c r="P15" s="120">
        <v>728.28693512145128</v>
      </c>
      <c r="Q15" s="120">
        <v>728.28693512145128</v>
      </c>
    </row>
    <row r="16" spans="1:17" x14ac:dyDescent="0.25">
      <c r="A16" s="180" t="s">
        <v>232</v>
      </c>
      <c r="B16" s="189">
        <v>3703.3333333333326</v>
      </c>
      <c r="C16" s="189">
        <v>3703.3333333333326</v>
      </c>
      <c r="D16" s="189">
        <v>3703.333333333333</v>
      </c>
      <c r="E16" s="189">
        <v>3703.3333333333326</v>
      </c>
      <c r="F16" s="189">
        <v>3703.3333333333326</v>
      </c>
      <c r="G16" s="189">
        <v>3703.3333333333326</v>
      </c>
      <c r="H16" s="189">
        <v>3703.333333333333</v>
      </c>
      <c r="I16" s="189">
        <v>3703.333333333333</v>
      </c>
      <c r="J16" s="189">
        <v>3350.7640302442519</v>
      </c>
      <c r="K16" s="189">
        <v>3350.7640302442519</v>
      </c>
      <c r="L16" s="189">
        <v>3350.7640302442514</v>
      </c>
      <c r="M16" s="189">
        <v>2998.1947271551708</v>
      </c>
      <c r="N16" s="189">
        <v>2998.1947271551708</v>
      </c>
      <c r="O16" s="189">
        <v>2998.1947271551708</v>
      </c>
      <c r="P16" s="189">
        <v>2998.1947271551708</v>
      </c>
      <c r="Q16" s="189">
        <v>2998.1947271551708</v>
      </c>
    </row>
    <row r="17" spans="1:17" x14ac:dyDescent="0.25">
      <c r="A17" s="108" t="s">
        <v>231</v>
      </c>
      <c r="B17" s="118">
        <v>596.58711829612514</v>
      </c>
      <c r="C17" s="118">
        <v>596.58711829612514</v>
      </c>
      <c r="D17" s="118">
        <v>542.97697455897469</v>
      </c>
      <c r="E17" s="118">
        <v>542.97697455897469</v>
      </c>
      <c r="F17" s="118">
        <v>489.36683082182429</v>
      </c>
      <c r="G17" s="118">
        <v>489.36683082182429</v>
      </c>
      <c r="H17" s="118">
        <v>435.7566870846739</v>
      </c>
      <c r="I17" s="118">
        <v>435.7566870846739</v>
      </c>
      <c r="J17" s="118">
        <v>435.7566870846739</v>
      </c>
      <c r="K17" s="118">
        <v>435.7566870846739</v>
      </c>
      <c r="L17" s="118">
        <v>382.1465433475235</v>
      </c>
      <c r="M17" s="118">
        <v>382.1465433475235</v>
      </c>
      <c r="N17" s="118">
        <v>382.1465433475235</v>
      </c>
      <c r="O17" s="118">
        <v>328.53639961037311</v>
      </c>
      <c r="P17" s="118">
        <v>328.53639961037311</v>
      </c>
      <c r="Q17" s="118">
        <v>274.92625587322271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61.283480095662668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588.32140891836161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0</v>
      </c>
      <c r="D20" s="189">
        <v>4.5474735088646412E-13</v>
      </c>
      <c r="E20" s="189">
        <v>352.56930308908096</v>
      </c>
      <c r="F20" s="189">
        <v>0</v>
      </c>
      <c r="G20" s="189">
        <v>0</v>
      </c>
      <c r="H20" s="189">
        <v>352.56930308908096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352.56930308908096</v>
      </c>
      <c r="Q20" s="189">
        <v>0</v>
      </c>
    </row>
    <row r="21" spans="1:17" x14ac:dyDescent="0.25">
      <c r="A21" s="119" t="s">
        <v>231</v>
      </c>
      <c r="B21" s="118"/>
      <c r="C21" s="118">
        <v>53.610143737150395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53.610143737150395</v>
      </c>
      <c r="K21" s="118">
        <v>0</v>
      </c>
      <c r="L21" s="118">
        <v>0</v>
      </c>
      <c r="M21" s="118">
        <v>53.610143737150395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12.256696019132534</v>
      </c>
      <c r="E23" s="120">
        <f t="shared" si="2"/>
        <v>0</v>
      </c>
      <c r="F23" s="120">
        <f t="shared" si="2"/>
        <v>12.256696019132534</v>
      </c>
      <c r="G23" s="120">
        <f t="shared" si="2"/>
        <v>0</v>
      </c>
      <c r="H23" s="120">
        <f t="shared" si="2"/>
        <v>0</v>
      </c>
      <c r="I23" s="120">
        <f t="shared" si="2"/>
        <v>12.256696019132534</v>
      </c>
      <c r="J23" s="120">
        <f t="shared" si="2"/>
        <v>0</v>
      </c>
      <c r="K23" s="120">
        <f t="shared" si="2"/>
        <v>12.256696019132534</v>
      </c>
      <c r="L23" s="120">
        <f t="shared" si="2"/>
        <v>0</v>
      </c>
      <c r="M23" s="120">
        <f t="shared" si="2"/>
        <v>12.256696019132534</v>
      </c>
      <c r="N23" s="120">
        <f t="shared" si="2"/>
        <v>0</v>
      </c>
      <c r="O23" s="120">
        <f t="shared" si="2"/>
        <v>0</v>
      </c>
      <c r="P23" s="120">
        <f t="shared" si="2"/>
        <v>12.256696019132505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0</v>
      </c>
      <c r="E24" s="189">
        <f t="shared" si="3"/>
        <v>352.56930308908159</v>
      </c>
      <c r="F24" s="189">
        <f t="shared" si="3"/>
        <v>0</v>
      </c>
      <c r="G24" s="189">
        <f t="shared" si="3"/>
        <v>0</v>
      </c>
      <c r="H24" s="189">
        <f t="shared" si="3"/>
        <v>352.56930308908068</v>
      </c>
      <c r="I24" s="189">
        <f t="shared" si="3"/>
        <v>0</v>
      </c>
      <c r="J24" s="189">
        <f t="shared" si="3"/>
        <v>352.56930308908113</v>
      </c>
      <c r="K24" s="189">
        <f t="shared" si="3"/>
        <v>0</v>
      </c>
      <c r="L24" s="189">
        <f t="shared" si="3"/>
        <v>0</v>
      </c>
      <c r="M24" s="189">
        <f t="shared" si="3"/>
        <v>352.56930308908068</v>
      </c>
      <c r="N24" s="189">
        <f t="shared" si="3"/>
        <v>0</v>
      </c>
      <c r="O24" s="189">
        <f t="shared" si="3"/>
        <v>0</v>
      </c>
      <c r="P24" s="189">
        <f t="shared" si="3"/>
        <v>352.56930308908113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53.610143737150452</v>
      </c>
      <c r="D25" s="118">
        <f t="shared" si="4"/>
        <v>53.610143737150452</v>
      </c>
      <c r="E25" s="118">
        <f t="shared" si="4"/>
        <v>0</v>
      </c>
      <c r="F25" s="118">
        <f t="shared" si="4"/>
        <v>53.610143737150395</v>
      </c>
      <c r="G25" s="118">
        <f t="shared" si="4"/>
        <v>0</v>
      </c>
      <c r="H25" s="118">
        <f t="shared" si="4"/>
        <v>53.610143737150395</v>
      </c>
      <c r="I25" s="118">
        <f t="shared" si="4"/>
        <v>0</v>
      </c>
      <c r="J25" s="118">
        <f t="shared" si="4"/>
        <v>53.610143737150395</v>
      </c>
      <c r="K25" s="118">
        <f t="shared" si="4"/>
        <v>0</v>
      </c>
      <c r="L25" s="118">
        <f t="shared" si="4"/>
        <v>53.610143737150395</v>
      </c>
      <c r="M25" s="118">
        <f t="shared" si="4"/>
        <v>53.610143737150395</v>
      </c>
      <c r="N25" s="118">
        <f t="shared" si="4"/>
        <v>0</v>
      </c>
      <c r="O25" s="118">
        <f t="shared" si="4"/>
        <v>53.610143737150395</v>
      </c>
      <c r="P25" s="118">
        <f t="shared" si="4"/>
        <v>0</v>
      </c>
      <c r="Q25" s="118">
        <f t="shared" si="4"/>
        <v>53.610143737150395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15.222222222222229</v>
      </c>
      <c r="C27" s="120">
        <f t="shared" ref="C27:Q27" si="5">C15-C10</f>
        <v>22.722222222222229</v>
      </c>
      <c r="D27" s="120">
        <f t="shared" si="5"/>
        <v>21.965526203089695</v>
      </c>
      <c r="E27" s="120">
        <f t="shared" si="5"/>
        <v>15.965526203089695</v>
      </c>
      <c r="F27" s="120">
        <f t="shared" si="5"/>
        <v>8.7088301839571614</v>
      </c>
      <c r="G27" s="120">
        <f t="shared" si="5"/>
        <v>10.708830183957161</v>
      </c>
      <c r="H27" s="120">
        <f t="shared" si="5"/>
        <v>11.992310279619829</v>
      </c>
      <c r="I27" s="120">
        <f t="shared" si="5"/>
        <v>37.3556142604873</v>
      </c>
      <c r="J27" s="120">
        <f t="shared" si="5"/>
        <v>35.175614260487293</v>
      </c>
      <c r="K27" s="120">
        <f t="shared" si="5"/>
        <v>92.968918241354757</v>
      </c>
      <c r="L27" s="120">
        <f t="shared" si="5"/>
        <v>67.618918241354763</v>
      </c>
      <c r="M27" s="120">
        <f t="shared" si="5"/>
        <v>118.22222222222223</v>
      </c>
      <c r="N27" s="120">
        <f t="shared" si="5"/>
        <v>39.543631140583784</v>
      </c>
      <c r="O27" s="120">
        <f t="shared" si="5"/>
        <v>699.94363114058376</v>
      </c>
      <c r="P27" s="120">
        <f t="shared" si="5"/>
        <v>684.28693512145128</v>
      </c>
      <c r="Q27" s="120">
        <f t="shared" si="5"/>
        <v>684.08693512145123</v>
      </c>
    </row>
    <row r="28" spans="1:17" x14ac:dyDescent="0.25">
      <c r="A28" s="180" t="s">
        <v>232</v>
      </c>
      <c r="B28" s="189">
        <f t="shared" ref="B28:Q28" si="6">B16-B11</f>
        <v>370.33333333333258</v>
      </c>
      <c r="C28" s="189">
        <f t="shared" si="6"/>
        <v>529.33333333333258</v>
      </c>
      <c r="D28" s="189">
        <f t="shared" si="6"/>
        <v>357.33333333333303</v>
      </c>
      <c r="E28" s="189">
        <f t="shared" si="6"/>
        <v>364.33333333333258</v>
      </c>
      <c r="F28" s="189">
        <f t="shared" si="6"/>
        <v>244.33333333333258</v>
      </c>
      <c r="G28" s="189">
        <f t="shared" si="6"/>
        <v>232.33333333333258</v>
      </c>
      <c r="H28" s="189">
        <f t="shared" si="6"/>
        <v>336.33333333333303</v>
      </c>
      <c r="I28" s="189">
        <f t="shared" si="6"/>
        <v>479.33333333333303</v>
      </c>
      <c r="J28" s="189">
        <f t="shared" si="6"/>
        <v>373.7640302442519</v>
      </c>
      <c r="K28" s="189">
        <f t="shared" si="6"/>
        <v>741.7640302442519</v>
      </c>
      <c r="L28" s="189">
        <f t="shared" si="6"/>
        <v>491.76403024425144</v>
      </c>
      <c r="M28" s="189">
        <f t="shared" si="6"/>
        <v>250.19472715517077</v>
      </c>
      <c r="N28" s="189">
        <f t="shared" si="6"/>
        <v>237.19472715517077</v>
      </c>
      <c r="O28" s="189">
        <f t="shared" si="6"/>
        <v>206.19472715517077</v>
      </c>
      <c r="P28" s="189">
        <f t="shared" si="6"/>
        <v>231.19472715517077</v>
      </c>
      <c r="Q28" s="189">
        <f t="shared" si="6"/>
        <v>355.19472715517077</v>
      </c>
    </row>
    <row r="29" spans="1:17" x14ac:dyDescent="0.25">
      <c r="A29" s="108" t="s">
        <v>231</v>
      </c>
      <c r="B29" s="118">
        <f t="shared" ref="B29:Q29" si="7">B17-B12</f>
        <v>59.658711829612457</v>
      </c>
      <c r="C29" s="118">
        <f t="shared" si="7"/>
        <v>76.591747925754817</v>
      </c>
      <c r="D29" s="118">
        <f t="shared" si="7"/>
        <v>57.148012187253016</v>
      </c>
      <c r="E29" s="118">
        <f t="shared" si="7"/>
        <v>119.33275458142151</v>
      </c>
      <c r="F29" s="118">
        <f t="shared" si="7"/>
        <v>65.129694356500067</v>
      </c>
      <c r="G29" s="118">
        <f t="shared" si="7"/>
        <v>54.945306158147162</v>
      </c>
      <c r="H29" s="118">
        <f t="shared" si="7"/>
        <v>26.605543749481342</v>
      </c>
      <c r="I29" s="118">
        <f t="shared" si="7"/>
        <v>28.531305918754754</v>
      </c>
      <c r="J29" s="118">
        <f t="shared" si="7"/>
        <v>34.497273992123212</v>
      </c>
      <c r="K29" s="118">
        <f t="shared" si="7"/>
        <v>49.321606993140676</v>
      </c>
      <c r="L29" s="118">
        <f t="shared" si="7"/>
        <v>39.055650490380742</v>
      </c>
      <c r="M29" s="118">
        <f t="shared" si="7"/>
        <v>59.236545202283196</v>
      </c>
      <c r="N29" s="118">
        <f t="shared" si="7"/>
        <v>72.903990216750117</v>
      </c>
      <c r="O29" s="118">
        <f t="shared" si="7"/>
        <v>34.646400461918233</v>
      </c>
      <c r="P29" s="118">
        <f t="shared" si="7"/>
        <v>67.405252069389689</v>
      </c>
      <c r="Q29" s="118">
        <f t="shared" si="7"/>
        <v>25.295654780326657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1009.410869980139</v>
      </c>
      <c r="C32" s="38">
        <v>955.7845299999999</v>
      </c>
      <c r="D32" s="38">
        <v>995.79528000000005</v>
      </c>
      <c r="E32" s="38">
        <v>965.19449000000009</v>
      </c>
      <c r="F32" s="38">
        <v>971.21091999999999</v>
      </c>
      <c r="G32" s="38">
        <v>959.66440157289799</v>
      </c>
      <c r="H32" s="38">
        <v>948.90778999999998</v>
      </c>
      <c r="I32" s="38">
        <v>903.30098999999996</v>
      </c>
      <c r="J32" s="38">
        <v>845.28785000000016</v>
      </c>
      <c r="K32" s="38">
        <v>696.18870000000004</v>
      </c>
      <c r="L32" s="38">
        <v>725.44376516504235</v>
      </c>
      <c r="M32" s="38">
        <v>677.37573680818139</v>
      </c>
      <c r="N32" s="38">
        <v>678.84512797225921</v>
      </c>
      <c r="O32" s="38">
        <v>683.95805101008466</v>
      </c>
      <c r="P32" s="38">
        <v>600.43672834948666</v>
      </c>
      <c r="Q32" s="38">
        <v>560.45213220241396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2.1054283413459736</v>
      </c>
      <c r="C34" s="51">
        <v>2.0921099999999999</v>
      </c>
      <c r="D34" s="51">
        <v>2.08805</v>
      </c>
      <c r="E34" s="51">
        <v>2.0903</v>
      </c>
      <c r="F34" s="51">
        <v>0</v>
      </c>
      <c r="G34" s="51">
        <v>0</v>
      </c>
      <c r="H34" s="51">
        <v>1.0899300000000001</v>
      </c>
      <c r="I34" s="51">
        <v>1.0905499999999999</v>
      </c>
      <c r="J34" s="51">
        <v>1.0895300000000001</v>
      </c>
      <c r="K34" s="51">
        <v>0</v>
      </c>
      <c r="L34" s="51">
        <v>0</v>
      </c>
      <c r="M34" s="51">
        <v>1.0797616537752219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1.0783947804425329</v>
      </c>
      <c r="C36" s="51">
        <v>1.09196</v>
      </c>
      <c r="D36" s="51">
        <v>1.08775</v>
      </c>
      <c r="E36" s="51">
        <v>1.0901700000000001</v>
      </c>
      <c r="F36" s="51">
        <v>0</v>
      </c>
      <c r="G36" s="51">
        <v>0</v>
      </c>
      <c r="H36" s="51">
        <v>1.0899300000000001</v>
      </c>
      <c r="I36" s="51">
        <v>1.0905499999999999</v>
      </c>
      <c r="J36" s="51">
        <v>1.0895300000000001</v>
      </c>
      <c r="K36" s="51">
        <v>0</v>
      </c>
      <c r="L36" s="51">
        <v>0</v>
      </c>
      <c r="M36" s="51">
        <v>1.0797616537752219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1.0270335609034404</v>
      </c>
      <c r="C37" s="51">
        <v>1.0001500000000001</v>
      </c>
      <c r="D37" s="51">
        <v>1.0003</v>
      </c>
      <c r="E37" s="51">
        <v>1.00013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491.50699594919229</v>
      </c>
      <c r="C40" s="51">
        <v>463.18993</v>
      </c>
      <c r="D40" s="51">
        <v>487.99347</v>
      </c>
      <c r="E40" s="51">
        <v>454.73302999999999</v>
      </c>
      <c r="F40" s="51">
        <v>450.70877999999999</v>
      </c>
      <c r="G40" s="51">
        <v>476.73566399577913</v>
      </c>
      <c r="H40" s="51">
        <v>464.25403</v>
      </c>
      <c r="I40" s="51">
        <v>419.79849999999999</v>
      </c>
      <c r="J40" s="51">
        <v>365.80288000000002</v>
      </c>
      <c r="K40" s="51">
        <v>328.78289000000001</v>
      </c>
      <c r="L40" s="51">
        <v>358.57615001659906</v>
      </c>
      <c r="M40" s="51">
        <v>319.50657326459589</v>
      </c>
      <c r="N40" s="51">
        <v>322.22516547763286</v>
      </c>
      <c r="O40" s="51">
        <v>322.99426646991424</v>
      </c>
      <c r="P40" s="51">
        <v>297.60498743591967</v>
      </c>
      <c r="Q40" s="51">
        <v>291.81075779702087</v>
      </c>
    </row>
    <row r="41" spans="1:17" x14ac:dyDescent="0.25">
      <c r="A41" s="53" t="s">
        <v>66</v>
      </c>
      <c r="B41" s="51">
        <v>491.50699594919229</v>
      </c>
      <c r="C41" s="51">
        <v>463.18993</v>
      </c>
      <c r="D41" s="51">
        <v>487.99347</v>
      </c>
      <c r="E41" s="51">
        <v>454.73302999999999</v>
      </c>
      <c r="F41" s="51">
        <v>450.70877999999999</v>
      </c>
      <c r="G41" s="51">
        <v>476.73566399577913</v>
      </c>
      <c r="H41" s="51">
        <v>464.25403</v>
      </c>
      <c r="I41" s="51">
        <v>419.79849999999999</v>
      </c>
      <c r="J41" s="51">
        <v>365.80288000000002</v>
      </c>
      <c r="K41" s="51">
        <v>328.78289000000001</v>
      </c>
      <c r="L41" s="51">
        <v>358.57615001659906</v>
      </c>
      <c r="M41" s="51">
        <v>319.50657326459589</v>
      </c>
      <c r="N41" s="51">
        <v>322.22516547763286</v>
      </c>
      <c r="O41" s="51">
        <v>322.99426646991424</v>
      </c>
      <c r="P41" s="51">
        <v>297.60498743591967</v>
      </c>
      <c r="Q41" s="51">
        <v>291.81075779702087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3.6305239246049887</v>
      </c>
      <c r="C43" s="51">
        <v>3.5000800000000001</v>
      </c>
      <c r="D43" s="51">
        <v>3.80464</v>
      </c>
      <c r="E43" s="51">
        <v>2.5113500000000002</v>
      </c>
      <c r="F43" s="51">
        <v>4.1001399999999997</v>
      </c>
      <c r="G43" s="51">
        <v>3.2721876078106407</v>
      </c>
      <c r="H43" s="51">
        <v>4.0006199999999996</v>
      </c>
      <c r="I43" s="51">
        <v>3.5999699999999999</v>
      </c>
      <c r="J43" s="51">
        <v>3.4999899999999999</v>
      </c>
      <c r="K43" s="51">
        <v>4.2975199999999996</v>
      </c>
      <c r="L43" s="51">
        <v>3.9648478745340046</v>
      </c>
      <c r="M43" s="51">
        <v>3.4870953109168616</v>
      </c>
      <c r="N43" s="51">
        <v>3.5349214978847749</v>
      </c>
      <c r="O43" s="51">
        <v>3.9409871942998445</v>
      </c>
      <c r="P43" s="51">
        <v>5.2307272996854941</v>
      </c>
      <c r="Q43" s="51">
        <v>4.4185354547738598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3.6305239246049887</v>
      </c>
      <c r="C45" s="51">
        <v>3.5000800000000001</v>
      </c>
      <c r="D45" s="51">
        <v>3.80464</v>
      </c>
      <c r="E45" s="51">
        <v>2.5113500000000002</v>
      </c>
      <c r="F45" s="51">
        <v>4.1001399999999997</v>
      </c>
      <c r="G45" s="51">
        <v>3.2721876078106407</v>
      </c>
      <c r="H45" s="51">
        <v>4.0006199999999996</v>
      </c>
      <c r="I45" s="51">
        <v>3.5999699999999999</v>
      </c>
      <c r="J45" s="51">
        <v>3.4999899999999999</v>
      </c>
      <c r="K45" s="51">
        <v>4.2975199999999996</v>
      </c>
      <c r="L45" s="51">
        <v>3.9648478745340046</v>
      </c>
      <c r="M45" s="51">
        <v>3.4870953109168616</v>
      </c>
      <c r="N45" s="51">
        <v>3.5349214978847749</v>
      </c>
      <c r="O45" s="51">
        <v>3.9409871942998445</v>
      </c>
      <c r="P45" s="51">
        <v>5.2307272996854941</v>
      </c>
      <c r="Q45" s="51">
        <v>4.4185354547738598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185.08530075449843</v>
      </c>
      <c r="C49" s="51">
        <v>175.50184999999999</v>
      </c>
      <c r="D49" s="51">
        <v>174.80598000000001</v>
      </c>
      <c r="E49" s="51">
        <v>188.22047000000001</v>
      </c>
      <c r="F49" s="51">
        <v>199.79227</v>
      </c>
      <c r="G49" s="51">
        <v>166.49953658798918</v>
      </c>
      <c r="H49" s="51">
        <v>163.13027</v>
      </c>
      <c r="I49" s="51">
        <v>161.69206</v>
      </c>
      <c r="J49" s="51">
        <v>163.20103</v>
      </c>
      <c r="K49" s="51">
        <v>126.90402</v>
      </c>
      <c r="L49" s="51">
        <v>131.77073595064041</v>
      </c>
      <c r="M49" s="51">
        <v>138.00528559274809</v>
      </c>
      <c r="N49" s="51">
        <v>137.26513246626104</v>
      </c>
      <c r="O49" s="51">
        <v>137.07444294779847</v>
      </c>
      <c r="P49" s="51">
        <v>99.574827734686437</v>
      </c>
      <c r="Q49" s="51">
        <v>56.484998816307723</v>
      </c>
    </row>
    <row r="50" spans="1:17" x14ac:dyDescent="0.25">
      <c r="A50" s="63" t="s">
        <v>21</v>
      </c>
      <c r="B50" s="62">
        <v>327.08262101049729</v>
      </c>
      <c r="C50" s="62">
        <v>311.50056000000001</v>
      </c>
      <c r="D50" s="62">
        <v>327.10314</v>
      </c>
      <c r="E50" s="62">
        <v>317.63934</v>
      </c>
      <c r="F50" s="62">
        <v>316.60973000000001</v>
      </c>
      <c r="G50" s="62">
        <v>313.15701338131896</v>
      </c>
      <c r="H50" s="62">
        <v>316.43293999999997</v>
      </c>
      <c r="I50" s="62">
        <v>317.11991</v>
      </c>
      <c r="J50" s="62">
        <v>311.69441999999998</v>
      </c>
      <c r="K50" s="62">
        <v>236.20427000000001</v>
      </c>
      <c r="L50" s="62">
        <v>231.13203132326888</v>
      </c>
      <c r="M50" s="62">
        <v>215.2970209861453</v>
      </c>
      <c r="N50" s="62">
        <v>215.81990853048049</v>
      </c>
      <c r="O50" s="62">
        <v>219.94835439807207</v>
      </c>
      <c r="P50" s="62">
        <v>198.02618587919508</v>
      </c>
      <c r="Q50" s="62">
        <v>207.73784013431148</v>
      </c>
    </row>
    <row r="51" spans="1:17" x14ac:dyDescent="0.25">
      <c r="A51" s="191" t="s">
        <v>105</v>
      </c>
      <c r="B51" s="190">
        <f t="shared" ref="B51:Q51" si="8">SUM(B52:B54)</f>
        <v>1009.4108699801392</v>
      </c>
      <c r="C51" s="190">
        <f t="shared" si="8"/>
        <v>955.78453000000002</v>
      </c>
      <c r="D51" s="190">
        <f t="shared" si="8"/>
        <v>995.79527999999993</v>
      </c>
      <c r="E51" s="190">
        <f t="shared" si="8"/>
        <v>965.19448999999997</v>
      </c>
      <c r="F51" s="190">
        <f t="shared" si="8"/>
        <v>971.21091999999999</v>
      </c>
      <c r="G51" s="190">
        <f t="shared" si="8"/>
        <v>959.66440157289799</v>
      </c>
      <c r="H51" s="190">
        <f t="shared" si="8"/>
        <v>948.90778999999998</v>
      </c>
      <c r="I51" s="190">
        <f t="shared" si="8"/>
        <v>903.30098999999996</v>
      </c>
      <c r="J51" s="190">
        <f t="shared" si="8"/>
        <v>845.28785000000016</v>
      </c>
      <c r="K51" s="190">
        <f t="shared" si="8"/>
        <v>696.18870000000004</v>
      </c>
      <c r="L51" s="190">
        <f t="shared" si="8"/>
        <v>725.44376516504235</v>
      </c>
      <c r="M51" s="190">
        <f t="shared" si="8"/>
        <v>677.37573680818127</v>
      </c>
      <c r="N51" s="190">
        <f t="shared" si="8"/>
        <v>678.84512797225921</v>
      </c>
      <c r="O51" s="190">
        <f t="shared" si="8"/>
        <v>683.95805101008466</v>
      </c>
      <c r="P51" s="190">
        <f t="shared" si="8"/>
        <v>600.43672834948677</v>
      </c>
      <c r="Q51" s="190">
        <f t="shared" si="8"/>
        <v>560.45213220241408</v>
      </c>
    </row>
    <row r="52" spans="1:17" x14ac:dyDescent="0.25">
      <c r="A52" s="216" t="s">
        <v>35</v>
      </c>
      <c r="B52" s="215">
        <v>34.531144159591221</v>
      </c>
      <c r="C52" s="215">
        <v>32.479299310347145</v>
      </c>
      <c r="D52" s="215">
        <v>29.755876284617777</v>
      </c>
      <c r="E52" s="215">
        <v>31.390956239912864</v>
      </c>
      <c r="F52" s="215">
        <v>29.41906575780277</v>
      </c>
      <c r="G52" s="215">
        <v>28.449000884764342</v>
      </c>
      <c r="H52" s="215">
        <v>40.513149778420392</v>
      </c>
      <c r="I52" s="215">
        <v>31.848846478606035</v>
      </c>
      <c r="J52" s="215">
        <v>32.588222070782876</v>
      </c>
      <c r="K52" s="215">
        <v>15.583189978343965</v>
      </c>
      <c r="L52" s="215">
        <v>20.357975428265625</v>
      </c>
      <c r="M52" s="215">
        <v>7.104591406029094</v>
      </c>
      <c r="N52" s="215">
        <v>101.63629223199709</v>
      </c>
      <c r="O52" s="215">
        <v>6.8607319995791904</v>
      </c>
      <c r="P52" s="215">
        <v>6.8633578689009198</v>
      </c>
      <c r="Q52" s="215">
        <v>6.733008088818174</v>
      </c>
    </row>
    <row r="53" spans="1:17" x14ac:dyDescent="0.25">
      <c r="A53" s="179" t="s">
        <v>56</v>
      </c>
      <c r="B53" s="214">
        <v>864.16172763212694</v>
      </c>
      <c r="C53" s="214">
        <v>818.86652671787067</v>
      </c>
      <c r="D53" s="214">
        <v>867.93257165776231</v>
      </c>
      <c r="E53" s="214">
        <v>847.92012775905118</v>
      </c>
      <c r="F53" s="214">
        <v>857.8041496438185</v>
      </c>
      <c r="G53" s="214">
        <v>846.62567701291471</v>
      </c>
      <c r="H53" s="214">
        <v>826.22707021067652</v>
      </c>
      <c r="I53" s="214">
        <v>789.80856785279411</v>
      </c>
      <c r="J53" s="214">
        <v>734.73801075398978</v>
      </c>
      <c r="K53" s="214">
        <v>609.53300482234533</v>
      </c>
      <c r="L53" s="214">
        <v>644.22538955283642</v>
      </c>
      <c r="M53" s="214">
        <v>615.61682086317148</v>
      </c>
      <c r="N53" s="214">
        <v>532.17522345129021</v>
      </c>
      <c r="O53" s="214">
        <v>627.2162252458885</v>
      </c>
      <c r="P53" s="214">
        <v>552.66149543787094</v>
      </c>
      <c r="Q53" s="214">
        <v>515.52545086366626</v>
      </c>
    </row>
    <row r="54" spans="1:17" x14ac:dyDescent="0.25">
      <c r="A54" s="119" t="s">
        <v>55</v>
      </c>
      <c r="B54" s="213">
        <v>110.71799818842103</v>
      </c>
      <c r="C54" s="213">
        <v>104.43870397178212</v>
      </c>
      <c r="D54" s="213">
        <v>98.106832057619883</v>
      </c>
      <c r="E54" s="213">
        <v>85.883406001035979</v>
      </c>
      <c r="F54" s="213">
        <v>83.98770459837877</v>
      </c>
      <c r="G54" s="213">
        <v>84.589723675218949</v>
      </c>
      <c r="H54" s="213">
        <v>82.167570010903034</v>
      </c>
      <c r="I54" s="213">
        <v>81.64357566859988</v>
      </c>
      <c r="J54" s="213">
        <v>77.961617175227545</v>
      </c>
      <c r="K54" s="213">
        <v>71.072505199310783</v>
      </c>
      <c r="L54" s="213">
        <v>60.860400183940378</v>
      </c>
      <c r="M54" s="213">
        <v>54.654324538980774</v>
      </c>
      <c r="N54" s="213">
        <v>45.033612288971916</v>
      </c>
      <c r="O54" s="213">
        <v>49.881093764616899</v>
      </c>
      <c r="P54" s="213">
        <v>40.91187504271484</v>
      </c>
      <c r="Q54" s="213">
        <v>38.193673249929638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1160.4843441579858</v>
      </c>
      <c r="C56" s="70">
        <f t="shared" ref="C56:Q56" si="9">SUM(C57:C59)</f>
        <v>1093.9258003979523</v>
      </c>
      <c r="D56" s="70">
        <f t="shared" si="9"/>
        <v>1152.1735692582961</v>
      </c>
      <c r="E56" s="70">
        <f t="shared" si="9"/>
        <v>1074.0574866567242</v>
      </c>
      <c r="F56" s="70">
        <f t="shared" si="9"/>
        <v>1058.6224387783443</v>
      </c>
      <c r="G56" s="70">
        <f t="shared" si="9"/>
        <v>1119.7542485678334</v>
      </c>
      <c r="H56" s="70">
        <f t="shared" si="9"/>
        <v>1093.316905784088</v>
      </c>
      <c r="I56" s="70">
        <f t="shared" si="9"/>
        <v>988.90162604874013</v>
      </c>
      <c r="J56" s="70">
        <f t="shared" si="9"/>
        <v>862.07429986174805</v>
      </c>
      <c r="K56" s="70">
        <f t="shared" si="9"/>
        <v>772.24354236097213</v>
      </c>
      <c r="L56" s="70">
        <f t="shared" si="9"/>
        <v>842.22179656300784</v>
      </c>
      <c r="M56" s="70">
        <f t="shared" si="9"/>
        <v>753.30796863377054</v>
      </c>
      <c r="N56" s="70">
        <f t="shared" si="9"/>
        <v>756.84079310300365</v>
      </c>
      <c r="O56" s="70">
        <f t="shared" si="9"/>
        <v>758.64725351434925</v>
      </c>
      <c r="P56" s="70">
        <f t="shared" si="9"/>
        <v>699.01304694355349</v>
      </c>
      <c r="Q56" s="70">
        <f t="shared" si="9"/>
        <v>685.40359049770223</v>
      </c>
    </row>
    <row r="57" spans="1:17" x14ac:dyDescent="0.25">
      <c r="A57" s="121" t="s">
        <v>35</v>
      </c>
      <c r="B57" s="120">
        <f>PPA_emi!B5</f>
        <v>0.73689425497866001</v>
      </c>
      <c r="C57" s="120">
        <f>PPA_emi!C5</f>
        <v>0.6901708455746095</v>
      </c>
      <c r="D57" s="120">
        <f>PPA_emi!D5</f>
        <v>0.63299030965100578</v>
      </c>
      <c r="E57" s="120">
        <f>PPA_emi!E5</f>
        <v>0.65769100060095231</v>
      </c>
      <c r="F57" s="120">
        <f>PPA_emi!F5</f>
        <v>0.61267830650263322</v>
      </c>
      <c r="G57" s="120">
        <f>PPA_emi!G5</f>
        <v>0.60950733323648953</v>
      </c>
      <c r="H57" s="120">
        <f>PPA_emi!H5</f>
        <v>0.85438310123227801</v>
      </c>
      <c r="I57" s="120">
        <f>PPA_emi!I5</f>
        <v>0.64357103484771061</v>
      </c>
      <c r="J57" s="120">
        <f>PPA_emi!J5</f>
        <v>0.62396487996349281</v>
      </c>
      <c r="K57" s="120">
        <f>PPA_emi!K5</f>
        <v>0.32079960089814313</v>
      </c>
      <c r="L57" s="120">
        <f>PPA_emi!L5</f>
        <v>0.43829489138887279</v>
      </c>
      <c r="M57" s="120">
        <f>PPA_emi!M5</f>
        <v>0.15031411959749433</v>
      </c>
      <c r="N57" s="120">
        <f>PPA_emi!N5</f>
        <v>2.1554770168817634</v>
      </c>
      <c r="O57" s="120">
        <f>PPA_emi!O5</f>
        <v>0.14443355598798918</v>
      </c>
      <c r="P57" s="120">
        <f>PPA_emi!P5</f>
        <v>0.14536390945042404</v>
      </c>
      <c r="Q57" s="120">
        <f>PPA_emi!Q5</f>
        <v>0.13896516974088136</v>
      </c>
    </row>
    <row r="58" spans="1:17" x14ac:dyDescent="0.25">
      <c r="A58" s="179" t="s">
        <v>56</v>
      </c>
      <c r="B58" s="189">
        <f>PPA_emi!B31</f>
        <v>1128.6861583887037</v>
      </c>
      <c r="C58" s="189">
        <f>PPA_emi!C31</f>
        <v>1064.0601156504476</v>
      </c>
      <c r="D58" s="189">
        <f>PPA_emi!D31</f>
        <v>1124.103956199501</v>
      </c>
      <c r="E58" s="189">
        <f>PPA_emi!E31</f>
        <v>1049.7442104823349</v>
      </c>
      <c r="F58" s="189">
        <f>PPA_emi!F31</f>
        <v>1035.015130743383</v>
      </c>
      <c r="G58" s="189">
        <f>PPA_emi!G31</f>
        <v>1095.3195384880555</v>
      </c>
      <c r="H58" s="189">
        <f>PPA_emi!H31</f>
        <v>1069.6819747287573</v>
      </c>
      <c r="I58" s="189">
        <f>PPA_emi!I31</f>
        <v>966.56943692191419</v>
      </c>
      <c r="J58" s="189">
        <f>PPA_emi!J31</f>
        <v>841.82634106935484</v>
      </c>
      <c r="K58" s="189">
        <f>PPA_emi!K31</f>
        <v>752.68800983994151</v>
      </c>
      <c r="L58" s="189">
        <f>PPA_emi!L31</f>
        <v>824.55792741946027</v>
      </c>
      <c r="M58" s="189">
        <f>PPA_emi!M31</f>
        <v>737.95595005383143</v>
      </c>
      <c r="N58" s="189">
        <f>PPA_emi!N31</f>
        <v>742.12968779028893</v>
      </c>
      <c r="O58" s="189">
        <f>PPA_emi!O31</f>
        <v>744.69768364506251</v>
      </c>
      <c r="P58" s="189">
        <f>PPA_emi!P31</f>
        <v>687.47630101133768</v>
      </c>
      <c r="Q58" s="189">
        <f>PPA_emi!Q31</f>
        <v>674.90139055907389</v>
      </c>
    </row>
    <row r="59" spans="1:17" x14ac:dyDescent="0.25">
      <c r="A59" s="119" t="s">
        <v>55</v>
      </c>
      <c r="B59" s="118">
        <f>PPA_emi!B81</f>
        <v>31.061291514303459</v>
      </c>
      <c r="C59" s="118">
        <f>PPA_emi!C81</f>
        <v>29.175513901930056</v>
      </c>
      <c r="D59" s="118">
        <f>PPA_emi!D81</f>
        <v>27.436622749144139</v>
      </c>
      <c r="E59" s="118">
        <f>PPA_emi!E81</f>
        <v>23.655585173788193</v>
      </c>
      <c r="F59" s="118">
        <f>PPA_emi!F81</f>
        <v>22.994629728458641</v>
      </c>
      <c r="G59" s="118">
        <f>PPA_emi!G81</f>
        <v>23.825202746541361</v>
      </c>
      <c r="H59" s="118">
        <f>PPA_emi!H81</f>
        <v>22.78054795409847</v>
      </c>
      <c r="I59" s="118">
        <f>PPA_emi!I81</f>
        <v>21.688618091978295</v>
      </c>
      <c r="J59" s="118">
        <f>PPA_emi!J81</f>
        <v>19.623993912429651</v>
      </c>
      <c r="K59" s="118">
        <f>PPA_emi!K81</f>
        <v>19.234732920132462</v>
      </c>
      <c r="L59" s="118">
        <f>PPA_emi!L81</f>
        <v>17.225574252158655</v>
      </c>
      <c r="M59" s="118">
        <f>PPA_emi!M81</f>
        <v>15.201704460341611</v>
      </c>
      <c r="N59" s="118">
        <f>PPA_emi!N81</f>
        <v>12.555628295833035</v>
      </c>
      <c r="O59" s="118">
        <f>PPA_emi!O81</f>
        <v>13.805136313298661</v>
      </c>
      <c r="P59" s="118">
        <f>PPA_emi!P81</f>
        <v>11.391382022765393</v>
      </c>
      <c r="Q59" s="118">
        <f>PPA_emi!Q81</f>
        <v>10.363234768887425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92.826235289993051</v>
      </c>
      <c r="C62" s="187">
        <f t="shared" si="10"/>
        <v>103.11339793176597</v>
      </c>
      <c r="D62" s="187">
        <f t="shared" si="10"/>
        <v>97.727755357578346</v>
      </c>
      <c r="E62" s="187">
        <f t="shared" si="10"/>
        <v>93.966525424738947</v>
      </c>
      <c r="F62" s="187">
        <f t="shared" si="10"/>
        <v>92.867960779220937</v>
      </c>
      <c r="G62" s="187">
        <f t="shared" si="10"/>
        <v>88.196669229640975</v>
      </c>
      <c r="H62" s="187">
        <f t="shared" si="10"/>
        <v>92.686023289347347</v>
      </c>
      <c r="I62" s="187">
        <f t="shared" si="10"/>
        <v>101.42589527421113</v>
      </c>
      <c r="J62" s="187">
        <f t="shared" si="10"/>
        <v>100.93687758199695</v>
      </c>
      <c r="K62" s="187">
        <f t="shared" si="10"/>
        <v>106.80549917772854</v>
      </c>
      <c r="L62" s="187">
        <f t="shared" si="10"/>
        <v>97.187528256658723</v>
      </c>
      <c r="M62" s="187">
        <f t="shared" si="10"/>
        <v>103.57463926396399</v>
      </c>
      <c r="N62" s="187">
        <f t="shared" si="10"/>
        <v>76.355404454913426</v>
      </c>
      <c r="O62" s="187">
        <f t="shared" si="10"/>
        <v>89.193222575012314</v>
      </c>
      <c r="P62" s="187">
        <f t="shared" si="10"/>
        <v>96.386769017436578</v>
      </c>
      <c r="Q62" s="187">
        <f t="shared" si="10"/>
        <v>100.01978713864931</v>
      </c>
    </row>
    <row r="63" spans="1:17" x14ac:dyDescent="0.25">
      <c r="A63" s="180" t="s">
        <v>56</v>
      </c>
      <c r="B63" s="186">
        <f t="shared" ref="B63:Q63" si="11">IF(B$11=0,"",B$6/B$11*1000)</f>
        <v>530.40729994126059</v>
      </c>
      <c r="C63" s="186">
        <f t="shared" si="11"/>
        <v>589.18794685464013</v>
      </c>
      <c r="D63" s="186">
        <f t="shared" si="11"/>
        <v>558.41449011259431</v>
      </c>
      <c r="E63" s="186">
        <f t="shared" si="11"/>
        <v>536.92289555526702</v>
      </c>
      <c r="F63" s="186">
        <f t="shared" si="11"/>
        <v>530.64571857378326</v>
      </c>
      <c r="G63" s="186">
        <f t="shared" si="11"/>
        <v>503.9540496688586</v>
      </c>
      <c r="H63" s="186">
        <f t="shared" si="11"/>
        <v>529.60613130127933</v>
      </c>
      <c r="I63" s="186">
        <f t="shared" si="11"/>
        <v>579.54558954648098</v>
      </c>
      <c r="J63" s="186">
        <f t="shared" si="11"/>
        <v>576.75135198055455</v>
      </c>
      <c r="K63" s="186">
        <f t="shared" si="11"/>
        <v>600.60367422718025</v>
      </c>
      <c r="L63" s="186">
        <f t="shared" si="11"/>
        <v>549.34816929452961</v>
      </c>
      <c r="M63" s="186">
        <f t="shared" si="11"/>
        <v>575.42722621649852</v>
      </c>
      <c r="N63" s="186">
        <f t="shared" si="11"/>
        <v>507.1923642532098</v>
      </c>
      <c r="O63" s="186">
        <f t="shared" si="11"/>
        <v>496.3992577458252</v>
      </c>
      <c r="P63" s="186">
        <f t="shared" si="11"/>
        <v>537.02443966653811</v>
      </c>
      <c r="Q63" s="186">
        <f t="shared" si="11"/>
        <v>557.63585751148435</v>
      </c>
    </row>
    <row r="64" spans="1:17" x14ac:dyDescent="0.25">
      <c r="A64" s="108" t="s">
        <v>55</v>
      </c>
      <c r="B64" s="185">
        <f t="shared" ref="B64:Q64" si="12">IF(B$12=0,"",B$7/B$12*1000)</f>
        <v>6033.6192205215611</v>
      </c>
      <c r="C64" s="185">
        <f t="shared" si="12"/>
        <v>6012.3774244762599</v>
      </c>
      <c r="D64" s="185">
        <f t="shared" si="12"/>
        <v>5807.9953009523888</v>
      </c>
      <c r="E64" s="185">
        <f t="shared" si="12"/>
        <v>5988.3545362531777</v>
      </c>
      <c r="F64" s="185">
        <f t="shared" si="12"/>
        <v>5930.2222668790973</v>
      </c>
      <c r="G64" s="185">
        <f t="shared" si="12"/>
        <v>5975.5863350383197</v>
      </c>
      <c r="H64" s="185">
        <f t="shared" si="12"/>
        <v>5976.5792751064373</v>
      </c>
      <c r="I64" s="185">
        <f t="shared" si="12"/>
        <v>6085.1337160774356</v>
      </c>
      <c r="J64" s="185">
        <f t="shared" si="12"/>
        <v>5911.7710200211213</v>
      </c>
      <c r="K64" s="185">
        <f t="shared" si="12"/>
        <v>5809.468197756888</v>
      </c>
      <c r="L64" s="185">
        <f t="shared" si="12"/>
        <v>5706.9425063849712</v>
      </c>
      <c r="M64" s="185">
        <f t="shared" si="12"/>
        <v>5724.7997224199917</v>
      </c>
      <c r="N64" s="185">
        <f t="shared" si="12"/>
        <v>5401.7145668532712</v>
      </c>
      <c r="O64" s="185">
        <f t="shared" si="12"/>
        <v>5187.3676025232453</v>
      </c>
      <c r="P64" s="185">
        <f t="shared" si="12"/>
        <v>5227.3638679329079</v>
      </c>
      <c r="Q64" s="185">
        <f t="shared" si="12"/>
        <v>5095.1969542202378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0.25205214715030089</v>
      </c>
      <c r="C66" s="113">
        <f t="shared" si="13"/>
        <v>0.25080540007990071</v>
      </c>
      <c r="D66" s="113">
        <f t="shared" si="13"/>
        <v>0.25216844308998115</v>
      </c>
      <c r="E66" s="113">
        <f t="shared" si="13"/>
        <v>0.25315287290252309</v>
      </c>
      <c r="F66" s="113">
        <f t="shared" si="13"/>
        <v>0.24721903998153588</v>
      </c>
      <c r="G66" s="113">
        <f t="shared" si="13"/>
        <v>0.24315385371593454</v>
      </c>
      <c r="H66" s="113">
        <f t="shared" si="13"/>
        <v>0.22888785185548244</v>
      </c>
      <c r="I66" s="113">
        <f t="shared" si="13"/>
        <v>0.22850370554316282</v>
      </c>
      <c r="J66" s="113">
        <f t="shared" si="13"/>
        <v>0.23020784169809888</v>
      </c>
      <c r="K66" s="113">
        <f t="shared" si="13"/>
        <v>0.21791623518870037</v>
      </c>
      <c r="L66" s="113">
        <f t="shared" si="13"/>
        <v>0.21017938703557326</v>
      </c>
      <c r="M66" s="113">
        <f t="shared" si="13"/>
        <v>0.2089585707655616</v>
      </c>
      <c r="N66" s="113">
        <f t="shared" si="13"/>
        <v>0.14498757807702867</v>
      </c>
      <c r="O66" s="113">
        <f t="shared" si="13"/>
        <v>0.16898354678766478</v>
      </c>
      <c r="P66" s="113">
        <f t="shared" si="13"/>
        <v>0.15598540611138453</v>
      </c>
      <c r="Q66" s="113">
        <f t="shared" si="13"/>
        <v>0.15233049974701751</v>
      </c>
    </row>
    <row r="67" spans="1:17" x14ac:dyDescent="0.25">
      <c r="A67" s="180" t="s">
        <v>56</v>
      </c>
      <c r="B67" s="182">
        <f t="shared" ref="B67:Q67" si="14">IF(B$53=0,"",B$53/B$11)</f>
        <v>0.25927444573421149</v>
      </c>
      <c r="C67" s="182">
        <f t="shared" si="14"/>
        <v>0.25799197439126359</v>
      </c>
      <c r="D67" s="182">
        <f t="shared" si="14"/>
        <v>0.25939407401606762</v>
      </c>
      <c r="E67" s="182">
        <f t="shared" si="14"/>
        <v>0.25394433296168051</v>
      </c>
      <c r="F67" s="182">
        <f t="shared" si="14"/>
        <v>0.24799194843706809</v>
      </c>
      <c r="G67" s="182">
        <f t="shared" si="14"/>
        <v>0.24391405272627908</v>
      </c>
      <c r="H67" s="182">
        <f t="shared" si="14"/>
        <v>0.24538968524225616</v>
      </c>
      <c r="I67" s="182">
        <f t="shared" si="14"/>
        <v>0.24497784362679717</v>
      </c>
      <c r="J67" s="182">
        <f t="shared" si="14"/>
        <v>0.24680484069667108</v>
      </c>
      <c r="K67" s="182">
        <f t="shared" si="14"/>
        <v>0.23362706202466282</v>
      </c>
      <c r="L67" s="182">
        <f t="shared" si="14"/>
        <v>0.22533242027031705</v>
      </c>
      <c r="M67" s="182">
        <f t="shared" si="14"/>
        <v>0.22402358837815556</v>
      </c>
      <c r="N67" s="182">
        <f t="shared" si="14"/>
        <v>0.1927472739772873</v>
      </c>
      <c r="O67" s="182">
        <f t="shared" si="14"/>
        <v>0.22464764514537552</v>
      </c>
      <c r="P67" s="182">
        <f t="shared" si="14"/>
        <v>0.1997331027964839</v>
      </c>
      <c r="Q67" s="182">
        <f t="shared" si="14"/>
        <v>0.19505314069756574</v>
      </c>
    </row>
    <row r="68" spans="1:17" x14ac:dyDescent="0.25">
      <c r="A68" s="108" t="s">
        <v>55</v>
      </c>
      <c r="B68" s="112">
        <f t="shared" ref="B68:Q68" si="15">IF(B$54=0,"",B$54/B$12)</f>
        <v>0.2062062592609846</v>
      </c>
      <c r="C68" s="112">
        <f t="shared" si="15"/>
        <v>0.20084544963812836</v>
      </c>
      <c r="D68" s="112">
        <f t="shared" si="15"/>
        <v>0.20193697711779385</v>
      </c>
      <c r="E68" s="112">
        <f t="shared" si="15"/>
        <v>0.20272531041633596</v>
      </c>
      <c r="F68" s="112">
        <f t="shared" si="15"/>
        <v>0.19797348553252753</v>
      </c>
      <c r="G68" s="112">
        <f t="shared" si="15"/>
        <v>0.19471807650577877</v>
      </c>
      <c r="H68" s="112">
        <f t="shared" si="15"/>
        <v>0.20082449077647613</v>
      </c>
      <c r="I68" s="112">
        <f t="shared" si="15"/>
        <v>0.20048744367270951</v>
      </c>
      <c r="J68" s="112">
        <f t="shared" si="15"/>
        <v>0.19429230724923993</v>
      </c>
      <c r="K68" s="112">
        <f t="shared" si="15"/>
        <v>0.18391835747022797</v>
      </c>
      <c r="L68" s="112">
        <f t="shared" si="15"/>
        <v>0.17738856218862567</v>
      </c>
      <c r="M68" s="112">
        <f t="shared" si="15"/>
        <v>0.16925559707940055</v>
      </c>
      <c r="N68" s="112">
        <f t="shared" si="15"/>
        <v>0.14562553514402002</v>
      </c>
      <c r="O68" s="112">
        <f t="shared" si="15"/>
        <v>0.1697270880572567</v>
      </c>
      <c r="P68" s="112">
        <f t="shared" si="15"/>
        <v>0.15667175451099297</v>
      </c>
      <c r="Q68" s="112">
        <f t="shared" si="15"/>
        <v>0.15300076626309317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0.12644284542041026</v>
      </c>
      <c r="C70" s="113">
        <f>IF(PPA_ued!C$5=0,"",PPA_ued!C$5/C$10)</f>
        <v>0.12579558523509971</v>
      </c>
      <c r="D70" s="113">
        <f>IF(PPA_ued!D$5=0,"",PPA_ued!D$5/D$10)</f>
        <v>0.12636833010099457</v>
      </c>
      <c r="E70" s="113">
        <f>IF(PPA_ued!E$5=0,"",PPA_ued!E$5/E$10)</f>
        <v>0.12680549390891907</v>
      </c>
      <c r="F70" s="113">
        <f>IF(PPA_ued!F$5=0,"",PPA_ued!F$5/F$10)</f>
        <v>0.12384597237022422</v>
      </c>
      <c r="G70" s="113">
        <f>IF(PPA_ued!G$5=0,"",PPA_ued!G$5/G$10)</f>
        <v>0.12180356832786593</v>
      </c>
      <c r="H70" s="113">
        <f>IF(PPA_ued!H$5=0,"",PPA_ued!H$5/H$10)</f>
        <v>0.12191875751940159</v>
      </c>
      <c r="I70" s="113">
        <f>IF(PPA_ued!I$5=0,"",PPA_ued!I$5/I$10)</f>
        <v>0.12155960030682299</v>
      </c>
      <c r="J70" s="113">
        <f>IF(PPA_ued!J$5=0,"",PPA_ued!J$5/J$10)</f>
        <v>0.12232201962961146</v>
      </c>
      <c r="K70" s="113">
        <f>IF(PPA_ued!K$5=0,"",PPA_ued!K$5/K$10)</f>
        <v>0.11607964195931726</v>
      </c>
      <c r="L70" s="113">
        <f>IF(PPA_ued!L$5=0,"",PPA_ued!L$5/L$10)</f>
        <v>0.11204161414739019</v>
      </c>
      <c r="M70" s="113">
        <f>IF(PPA_ued!M$5=0,"",PPA_ued!M$5/M$10)</f>
        <v>0.11135405799404821</v>
      </c>
      <c r="N70" s="113">
        <f>IF(PPA_ued!N$5=0,"",PPA_ued!N$5/N$10)</f>
        <v>9.8670700067615635E-2</v>
      </c>
      <c r="O70" s="113">
        <f>IF(PPA_ued!O$5=0,"",PPA_ued!O$5/O$10)</f>
        <v>0.11473697214462185</v>
      </c>
      <c r="P70" s="113">
        <f>IF(PPA_ued!P$5=0,"",PPA_ued!P$5/P$10)</f>
        <v>0.10581239568415145</v>
      </c>
      <c r="Q70" s="113">
        <f>IF(PPA_ued!Q$5=0,"",PPA_ued!Q$5/Q$10)</f>
        <v>0.10299547438787135</v>
      </c>
    </row>
    <row r="71" spans="1:17" x14ac:dyDescent="0.25">
      <c r="A71" s="180" t="s">
        <v>56</v>
      </c>
      <c r="B71" s="182">
        <f>IF(PPA_ued!B$31=0,"",PPA_ued!B$31/B$11)</f>
        <v>0.20128439421941477</v>
      </c>
      <c r="C71" s="182">
        <f>IF(PPA_ued!C$31=0,"",PPA_ued!C$31/C$11)</f>
        <v>0.20018799076216931</v>
      </c>
      <c r="D71" s="182">
        <f>IF(PPA_ued!D$31=0,"",PPA_ued!D$31/D$11)</f>
        <v>0.20082446577394431</v>
      </c>
      <c r="E71" s="182">
        <f>IF(PPA_ued!E$31=0,"",PPA_ued!E$31/E$11)</f>
        <v>0.19808251658011469</v>
      </c>
      <c r="F71" s="182">
        <f>IF(PPA_ued!F$31=0,"",PPA_ued!F$31/F$11)</f>
        <v>0.19347813357908247</v>
      </c>
      <c r="G71" s="182">
        <f>IF(PPA_ued!G$31=0,"",PPA_ued!G$31/G$11)</f>
        <v>0.19039526165407225</v>
      </c>
      <c r="H71" s="182">
        <f>IF(PPA_ued!H$31=0,"",PPA_ued!H$31/H$11)</f>
        <v>0.19478357323077206</v>
      </c>
      <c r="I71" s="182">
        <f>IF(PPA_ued!I$31=0,"",PPA_ued!I$31/I$11)</f>
        <v>0.19370670626602182</v>
      </c>
      <c r="J71" s="182">
        <f>IF(PPA_ued!J$31=0,"",PPA_ued!J$31/J$11)</f>
        <v>0.19442922895280851</v>
      </c>
      <c r="K71" s="182">
        <f>IF(PPA_ued!K$31=0,"",PPA_ued!K$31/K$11)</f>
        <v>0.18539712082724807</v>
      </c>
      <c r="L71" s="182">
        <f>IF(PPA_ued!L$31=0,"",PPA_ued!L$31/L$11)</f>
        <v>0.17923266761443626</v>
      </c>
      <c r="M71" s="182">
        <f>IF(PPA_ued!M$31=0,"",PPA_ued!M$31/M$11)</f>
        <v>0.17792531202898565</v>
      </c>
      <c r="N71" s="182">
        <f>IF(PPA_ued!N$31=0,"",PPA_ued!N$31/N$11)</f>
        <v>0.15391331903836689</v>
      </c>
      <c r="O71" s="182">
        <f>IF(PPA_ued!O$31=0,"",PPA_ued!O$31/O$11)</f>
        <v>0.17810029377879436</v>
      </c>
      <c r="P71" s="182">
        <f>IF(PPA_ued!P$31=0,"",PPA_ued!P$31/P$11)</f>
        <v>0.16716726625667802</v>
      </c>
      <c r="Q71" s="182">
        <f>IF(PPA_ued!Q$31=0,"",PPA_ued!Q$31/Q$11)</f>
        <v>0.16193564111551614</v>
      </c>
    </row>
    <row r="72" spans="1:17" x14ac:dyDescent="0.25">
      <c r="A72" s="108" t="s">
        <v>55</v>
      </c>
      <c r="B72" s="112">
        <f>IF(PPA_ued!B$81=0,"",PPA_ued!B$81/B$12)</f>
        <v>0.13331496011802937</v>
      </c>
      <c r="C72" s="112">
        <f>IF(PPA_ued!C$81=0,"",PPA_ued!C$81/C$12)</f>
        <v>0.13028267939664639</v>
      </c>
      <c r="D72" s="112">
        <f>IF(PPA_ued!D$81=0,"",PPA_ued!D$81/D$12)</f>
        <v>0.13098522939139351</v>
      </c>
      <c r="E72" s="112">
        <f>IF(PPA_ued!E$81=0,"",PPA_ued!E$81/E$12)</f>
        <v>0.13156878441019682</v>
      </c>
      <c r="F72" s="112">
        <f>IF(PPA_ued!F$81=0,"",PPA_ued!F$81/F$12)</f>
        <v>0.12849536135564035</v>
      </c>
      <c r="G72" s="112">
        <f>IF(PPA_ued!G$81=0,"",PPA_ued!G$81/G$12)</f>
        <v>0.12627844100828411</v>
      </c>
      <c r="H72" s="112">
        <f>IF(PPA_ued!H$81=0,"",PPA_ued!H$81/H$12)</f>
        <v>0.13029657237536826</v>
      </c>
      <c r="I72" s="112">
        <f>IF(PPA_ued!I$81=0,"",PPA_ued!I$81/I$12)</f>
        <v>0.1302492797355421</v>
      </c>
      <c r="J72" s="112">
        <f>IF(PPA_ued!J$81=0,"",PPA_ued!J$81/J$12)</f>
        <v>0.1313948513421771</v>
      </c>
      <c r="K72" s="112">
        <f>IF(PPA_ued!K$81=0,"",PPA_ued!K$81/K$12)</f>
        <v>0.12409931948783259</v>
      </c>
      <c r="L72" s="112">
        <f>IF(PPA_ued!L$81=0,"",PPA_ued!L$81/L$12)</f>
        <v>0.11953188248005282</v>
      </c>
      <c r="M72" s="112">
        <f>IF(PPA_ued!M$81=0,"",PPA_ued!M$81/M$12)</f>
        <v>0.12069251985649554</v>
      </c>
      <c r="N72" s="112">
        <f>IF(PPA_ued!N$81=0,"",PPA_ued!N$81/N$12)</f>
        <v>0.1038344136138323</v>
      </c>
      <c r="O72" s="112">
        <f>IF(PPA_ued!O$81=0,"",PPA_ued!O$81/O$12)</f>
        <v>0.12104290826733069</v>
      </c>
      <c r="P72" s="112">
        <f>IF(PPA_ued!P$81=0,"",PPA_ued!P$81/P$12)</f>
        <v>0.11169218169774103</v>
      </c>
      <c r="Q72" s="112">
        <f>IF(PPA_ued!Q$81=0,"",PPA_ued!Q$81/Q$12)</f>
        <v>0.10917200143381108</v>
      </c>
    </row>
    <row r="73" spans="1:17" x14ac:dyDescent="0.25">
      <c r="A73" s="39" t="s">
        <v>60</v>
      </c>
      <c r="B73" s="111">
        <f t="shared" ref="B73:Q73" si="16">IF(B$51=0,"",B$56/B$51)</f>
        <v>1.1496649963565571</v>
      </c>
      <c r="C73" s="111">
        <f t="shared" si="16"/>
        <v>1.1445318124137793</v>
      </c>
      <c r="D73" s="111">
        <f t="shared" si="16"/>
        <v>1.1570385925692439</v>
      </c>
      <c r="E73" s="111">
        <f t="shared" si="16"/>
        <v>1.1127886636161011</v>
      </c>
      <c r="F73" s="111">
        <f t="shared" si="16"/>
        <v>1.0900026111509786</v>
      </c>
      <c r="G73" s="111">
        <f t="shared" si="16"/>
        <v>1.1668185740062327</v>
      </c>
      <c r="H73" s="111">
        <f t="shared" si="16"/>
        <v>1.1521845613514123</v>
      </c>
      <c r="I73" s="111">
        <f t="shared" si="16"/>
        <v>1.0947642446940529</v>
      </c>
      <c r="J73" s="111">
        <f t="shared" si="16"/>
        <v>1.0198588562011721</v>
      </c>
      <c r="K73" s="111">
        <f t="shared" si="16"/>
        <v>1.1092445803285405</v>
      </c>
      <c r="L73" s="111">
        <f t="shared" si="16"/>
        <v>1.1609746158220795</v>
      </c>
      <c r="M73" s="111">
        <f t="shared" si="16"/>
        <v>1.1120976552590807</v>
      </c>
      <c r="N73" s="111">
        <f t="shared" si="16"/>
        <v>1.1148946378443063</v>
      </c>
      <c r="O73" s="111">
        <f t="shared" si="16"/>
        <v>1.1092014377109267</v>
      </c>
      <c r="P73" s="111">
        <f t="shared" si="16"/>
        <v>1.164174364991027</v>
      </c>
      <c r="Q73" s="111">
        <f t="shared" si="16"/>
        <v>1.2229476009026234</v>
      </c>
    </row>
    <row r="74" spans="1:17" x14ac:dyDescent="0.25">
      <c r="A74" s="110" t="s">
        <v>35</v>
      </c>
      <c r="B74" s="109">
        <f t="shared" ref="B74:Q74" si="17">IF(B$52=0,"",B$57/B$52)</f>
        <v>2.1339989534461559E-2</v>
      </c>
      <c r="C74" s="109">
        <f t="shared" si="17"/>
        <v>2.1249560804248547E-2</v>
      </c>
      <c r="D74" s="109">
        <f t="shared" si="17"/>
        <v>2.127278335198041E-2</v>
      </c>
      <c r="E74" s="109">
        <f t="shared" si="17"/>
        <v>2.0951607704282473E-2</v>
      </c>
      <c r="F74" s="109">
        <f t="shared" si="17"/>
        <v>2.0825892689679774E-2</v>
      </c>
      <c r="G74" s="109">
        <f t="shared" si="17"/>
        <v>2.1424560240458454E-2</v>
      </c>
      <c r="H74" s="109">
        <f t="shared" si="17"/>
        <v>2.1089031731800104E-2</v>
      </c>
      <c r="I74" s="109">
        <f t="shared" si="17"/>
        <v>2.0207043770957903E-2</v>
      </c>
      <c r="J74" s="109">
        <f t="shared" si="17"/>
        <v>1.9146944519041788E-2</v>
      </c>
      <c r="K74" s="109">
        <f t="shared" si="17"/>
        <v>2.058626002403615E-2</v>
      </c>
      <c r="L74" s="109">
        <f t="shared" si="17"/>
        <v>2.1529394852315763E-2</v>
      </c>
      <c r="M74" s="109">
        <f t="shared" si="17"/>
        <v>2.1157320809460606E-2</v>
      </c>
      <c r="N74" s="109">
        <f t="shared" si="17"/>
        <v>2.1207749412597888E-2</v>
      </c>
      <c r="O74" s="109">
        <f t="shared" si="17"/>
        <v>2.1052207839753565E-2</v>
      </c>
      <c r="P74" s="109">
        <f t="shared" si="17"/>
        <v>2.1179707109415562E-2</v>
      </c>
      <c r="Q74" s="109">
        <f t="shared" si="17"/>
        <v>2.0639388503285391E-2</v>
      </c>
    </row>
    <row r="75" spans="1:17" x14ac:dyDescent="0.25">
      <c r="A75" s="180" t="s">
        <v>56</v>
      </c>
      <c r="B75" s="178">
        <f t="shared" ref="B75:Q75" si="18">IF(B$53=0,"",B$58/B$53)</f>
        <v>1.3061052373626811</v>
      </c>
      <c r="C75" s="178">
        <f t="shared" si="18"/>
        <v>1.2994304699635806</v>
      </c>
      <c r="D75" s="178">
        <f t="shared" si="18"/>
        <v>1.295151251268803</v>
      </c>
      <c r="E75" s="178">
        <f t="shared" si="18"/>
        <v>1.2380225166451468</v>
      </c>
      <c r="F75" s="178">
        <f t="shared" si="18"/>
        <v>1.2065867612941099</v>
      </c>
      <c r="G75" s="178">
        <f t="shared" si="18"/>
        <v>1.2937471284270381</v>
      </c>
      <c r="H75" s="178">
        <f t="shared" si="18"/>
        <v>1.2946585911981836</v>
      </c>
      <c r="I75" s="178">
        <f t="shared" si="18"/>
        <v>1.2238021670867276</v>
      </c>
      <c r="J75" s="178">
        <f t="shared" si="18"/>
        <v>1.1457503610102746</v>
      </c>
      <c r="K75" s="178">
        <f t="shared" si="18"/>
        <v>1.2348601369983569</v>
      </c>
      <c r="L75" s="178">
        <f t="shared" si="18"/>
        <v>1.2799215007527016</v>
      </c>
      <c r="M75" s="178">
        <f t="shared" si="18"/>
        <v>1.1987260988403878</v>
      </c>
      <c r="N75" s="178">
        <f t="shared" si="18"/>
        <v>1.3945213063047002</v>
      </c>
      <c r="O75" s="178">
        <f t="shared" si="18"/>
        <v>1.1873061532378528</v>
      </c>
      <c r="P75" s="178">
        <f t="shared" si="18"/>
        <v>1.2439373951077479</v>
      </c>
      <c r="Q75" s="178">
        <f t="shared" si="18"/>
        <v>1.3091524180395033</v>
      </c>
    </row>
    <row r="76" spans="1:17" x14ac:dyDescent="0.25">
      <c r="A76" s="108" t="s">
        <v>55</v>
      </c>
      <c r="B76" s="107">
        <f t="shared" ref="B76:Q76" si="19">IF(B$54=0,"",B$59/B$54)</f>
        <v>0.28054419355959664</v>
      </c>
      <c r="C76" s="107">
        <f t="shared" si="19"/>
        <v>0.2793553806432994</v>
      </c>
      <c r="D76" s="107">
        <f t="shared" si="19"/>
        <v>0.27966067371363212</v>
      </c>
      <c r="E76" s="107">
        <f t="shared" si="19"/>
        <v>0.27543836784375836</v>
      </c>
      <c r="F76" s="107">
        <f t="shared" si="19"/>
        <v>0.27378566706182506</v>
      </c>
      <c r="G76" s="107">
        <f t="shared" si="19"/>
        <v>0.28165599450375189</v>
      </c>
      <c r="H76" s="107">
        <f t="shared" si="19"/>
        <v>0.27724500007820185</v>
      </c>
      <c r="I76" s="107">
        <f t="shared" si="19"/>
        <v>0.26565002713764946</v>
      </c>
      <c r="J76" s="107">
        <f t="shared" si="19"/>
        <v>0.2517135306252371</v>
      </c>
      <c r="K76" s="107">
        <f t="shared" si="19"/>
        <v>0.27063535844405534</v>
      </c>
      <c r="L76" s="107">
        <f t="shared" si="19"/>
        <v>0.28303419300723032</v>
      </c>
      <c r="M76" s="107">
        <f t="shared" si="19"/>
        <v>0.27814275610522626</v>
      </c>
      <c r="N76" s="107">
        <f t="shared" si="19"/>
        <v>0.27880571106013025</v>
      </c>
      <c r="O76" s="107">
        <f t="shared" si="19"/>
        <v>0.27676089819608807</v>
      </c>
      <c r="P76" s="107">
        <f t="shared" si="19"/>
        <v>0.27843705552170361</v>
      </c>
      <c r="Q76" s="107">
        <f t="shared" si="19"/>
        <v>0.27133380706990567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34.531144159591221</v>
      </c>
      <c r="C5" s="96">
        <v>32.479299310347145</v>
      </c>
      <c r="D5" s="96">
        <v>29.755876284617777</v>
      </c>
      <c r="E5" s="96">
        <v>31.390956239912864</v>
      </c>
      <c r="F5" s="96">
        <v>29.41906575780277</v>
      </c>
      <c r="G5" s="96">
        <v>28.449000884764345</v>
      </c>
      <c r="H5" s="96">
        <v>40.513149778420392</v>
      </c>
      <c r="I5" s="96">
        <v>31.848846478606035</v>
      </c>
      <c r="J5" s="96">
        <v>32.588222070782876</v>
      </c>
      <c r="K5" s="96">
        <v>15.583189978343965</v>
      </c>
      <c r="L5" s="96">
        <v>20.357975428265625</v>
      </c>
      <c r="M5" s="96">
        <v>7.104591406029094</v>
      </c>
      <c r="N5" s="96">
        <v>101.63629223199709</v>
      </c>
      <c r="O5" s="96">
        <v>6.8607319995791904</v>
      </c>
      <c r="P5" s="96">
        <v>6.8633578689009207</v>
      </c>
      <c r="Q5" s="96">
        <v>6.7330080888181749</v>
      </c>
    </row>
    <row r="6" spans="1:17" x14ac:dyDescent="0.25">
      <c r="A6" s="132" t="s">
        <v>83</v>
      </c>
      <c r="B6" s="160">
        <v>0.21834959575488122</v>
      </c>
      <c r="C6" s="160">
        <v>0.20537523581726708</v>
      </c>
      <c r="D6" s="160">
        <v>0.18815430870320349</v>
      </c>
      <c r="E6" s="160">
        <v>0.19849335352649608</v>
      </c>
      <c r="F6" s="160">
        <v>0.1860245662875987</v>
      </c>
      <c r="G6" s="160">
        <v>0.17989058845283531</v>
      </c>
      <c r="H6" s="160">
        <v>0.25617540606218264</v>
      </c>
      <c r="I6" s="160">
        <v>0.20138871511824311</v>
      </c>
      <c r="J6" s="160">
        <v>0.20606398336063633</v>
      </c>
      <c r="K6" s="160">
        <v>9.8536649020876249E-2</v>
      </c>
      <c r="L6" s="160">
        <v>0.12872888557082279</v>
      </c>
      <c r="M6" s="160">
        <v>4.4924218390811059E-2</v>
      </c>
      <c r="N6" s="160">
        <v>0.64267326968132099</v>
      </c>
      <c r="O6" s="160">
        <v>4.3382230596451452E-2</v>
      </c>
      <c r="P6" s="160">
        <v>4.3398834665585535E-2</v>
      </c>
      <c r="Q6" s="160">
        <v>4.2574598386119544E-2</v>
      </c>
    </row>
    <row r="7" spans="1:17" x14ac:dyDescent="0.25">
      <c r="A7" s="76" t="s">
        <v>82</v>
      </c>
      <c r="B7" s="159">
        <v>0.30568943405683374</v>
      </c>
      <c r="C7" s="159">
        <v>0.28752533014417392</v>
      </c>
      <c r="D7" s="159">
        <v>0.26341603218448495</v>
      </c>
      <c r="E7" s="159">
        <v>0.27789069493709456</v>
      </c>
      <c r="F7" s="159">
        <v>0.26043439280263819</v>
      </c>
      <c r="G7" s="159">
        <v>0.2518468238339695</v>
      </c>
      <c r="H7" s="159">
        <v>0.35864556848705581</v>
      </c>
      <c r="I7" s="159">
        <v>0.28194420116554036</v>
      </c>
      <c r="J7" s="159">
        <v>0.28848957670489089</v>
      </c>
      <c r="K7" s="159">
        <v>0.13795130862922678</v>
      </c>
      <c r="L7" s="159">
        <v>0.18022043979915195</v>
      </c>
      <c r="M7" s="159">
        <v>6.2893905747135492E-2</v>
      </c>
      <c r="N7" s="159">
        <v>0.89974257755384945</v>
      </c>
      <c r="O7" s="159">
        <v>6.0735122835032046E-2</v>
      </c>
      <c r="P7" s="159">
        <v>6.0758368531819755E-2</v>
      </c>
      <c r="Q7" s="159">
        <v>5.9604437740567374E-2</v>
      </c>
    </row>
    <row r="8" spans="1:17" x14ac:dyDescent="0.25">
      <c r="A8" s="76" t="s">
        <v>81</v>
      </c>
      <c r="B8" s="159">
        <v>1.7467967660390498</v>
      </c>
      <c r="C8" s="159">
        <v>1.6430018865381366</v>
      </c>
      <c r="D8" s="159">
        <v>1.5052344696256279</v>
      </c>
      <c r="E8" s="159">
        <v>1.5879468282119686</v>
      </c>
      <c r="F8" s="159">
        <v>1.4881965303007896</v>
      </c>
      <c r="G8" s="159">
        <v>1.4391247076226825</v>
      </c>
      <c r="H8" s="159">
        <v>2.0494032484974611</v>
      </c>
      <c r="I8" s="159">
        <v>1.6111097209459448</v>
      </c>
      <c r="J8" s="159">
        <v>1.6485118668850907</v>
      </c>
      <c r="K8" s="159">
        <v>0.78829319216700999</v>
      </c>
      <c r="L8" s="159">
        <v>1.0298310845665823</v>
      </c>
      <c r="M8" s="159">
        <v>0.35939374712648847</v>
      </c>
      <c r="N8" s="159">
        <v>5.1413861574505679</v>
      </c>
      <c r="O8" s="159">
        <v>0.34705784477161161</v>
      </c>
      <c r="P8" s="159">
        <v>0.34719067732468428</v>
      </c>
      <c r="Q8" s="159">
        <v>0.34059678708895635</v>
      </c>
    </row>
    <row r="9" spans="1:17" x14ac:dyDescent="0.25">
      <c r="A9" s="76" t="s">
        <v>80</v>
      </c>
      <c r="B9" s="159">
        <v>0.87339838301952488</v>
      </c>
      <c r="C9" s="159">
        <v>0.82150094326906831</v>
      </c>
      <c r="D9" s="159">
        <v>0.75261723481281395</v>
      </c>
      <c r="E9" s="159">
        <v>0.79397341410598432</v>
      </c>
      <c r="F9" s="159">
        <v>0.74409826515039479</v>
      </c>
      <c r="G9" s="159">
        <v>0.71956235381134126</v>
      </c>
      <c r="H9" s="159">
        <v>1.0247016242487306</v>
      </c>
      <c r="I9" s="159">
        <v>0.80555486047297242</v>
      </c>
      <c r="J9" s="159">
        <v>0.82425593344254533</v>
      </c>
      <c r="K9" s="159">
        <v>0.394146596083505</v>
      </c>
      <c r="L9" s="159">
        <v>0.51491554228329117</v>
      </c>
      <c r="M9" s="159">
        <v>0.17969687356324424</v>
      </c>
      <c r="N9" s="159">
        <v>2.570693078725284</v>
      </c>
      <c r="O9" s="159">
        <v>0.17352892238580581</v>
      </c>
      <c r="P9" s="159">
        <v>0.17359533866234214</v>
      </c>
      <c r="Q9" s="159">
        <v>0.17029839354447818</v>
      </c>
    </row>
    <row r="10" spans="1:17" x14ac:dyDescent="0.25">
      <c r="A10" s="129" t="s">
        <v>79</v>
      </c>
      <c r="B10" s="158">
        <v>0.52403902981171502</v>
      </c>
      <c r="C10" s="158">
        <v>0.492900565961441</v>
      </c>
      <c r="D10" s="158">
        <v>0.45157034088768833</v>
      </c>
      <c r="E10" s="158">
        <v>0.47638404846359056</v>
      </c>
      <c r="F10" s="158">
        <v>0.44645895909023692</v>
      </c>
      <c r="G10" s="158">
        <v>0.43173741228680479</v>
      </c>
      <c r="H10" s="158">
        <v>0.61482097454923845</v>
      </c>
      <c r="I10" s="158">
        <v>0.48333291628378339</v>
      </c>
      <c r="J10" s="158">
        <v>0.4945535600655272</v>
      </c>
      <c r="K10" s="158">
        <v>0.23648795765010305</v>
      </c>
      <c r="L10" s="158">
        <v>0.30894932536997477</v>
      </c>
      <c r="M10" s="158">
        <v>0.10781812413794656</v>
      </c>
      <c r="N10" s="158">
        <v>1.5424158472351701</v>
      </c>
      <c r="O10" s="158">
        <v>0.1041173534314835</v>
      </c>
      <c r="P10" s="158">
        <v>0.10415720319740529</v>
      </c>
      <c r="Q10" s="158">
        <v>0.10217903612668691</v>
      </c>
    </row>
    <row r="11" spans="1:17" x14ac:dyDescent="0.25">
      <c r="A11" s="92" t="s">
        <v>125</v>
      </c>
      <c r="B11" s="91">
        <v>6.5375951178042854E-4</v>
      </c>
      <c r="C11" s="91">
        <v>6.3267501574753757E-4</v>
      </c>
      <c r="D11" s="91">
        <v>5.5092689114925398E-4</v>
      </c>
      <c r="E11" s="91">
        <v>6.1406868874753725E-4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0.31518041433049099</v>
      </c>
      <c r="C12" s="91">
        <v>0.29521882660197823</v>
      </c>
      <c r="D12" s="91">
        <v>0.27086354475195323</v>
      </c>
      <c r="E12" s="91">
        <v>0.28074296027894435</v>
      </c>
      <c r="F12" s="91">
        <v>0.26322090736094444</v>
      </c>
      <c r="G12" s="91">
        <v>0.2612790314818414</v>
      </c>
      <c r="H12" s="91">
        <v>0.36688840746189522</v>
      </c>
      <c r="I12" s="91">
        <v>0.27635022003801174</v>
      </c>
      <c r="J12" s="91">
        <v>0.26819497196665287</v>
      </c>
      <c r="K12" s="91">
        <v>0.13836575734684967</v>
      </c>
      <c r="L12" s="91">
        <v>0.18866748396106156</v>
      </c>
      <c r="M12" s="91">
        <v>6.4694731173232475E-2</v>
      </c>
      <c r="N12" s="91">
        <v>0.92776233375883799</v>
      </c>
      <c r="O12" s="91">
        <v>6.2242921259932547E-2</v>
      </c>
      <c r="P12" s="91">
        <v>6.2976483211100581E-2</v>
      </c>
      <c r="Q12" s="91">
        <v>6.0060312769976629E-2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0.20820485596944355</v>
      </c>
      <c r="C14" s="157">
        <v>0.19704906434371522</v>
      </c>
      <c r="D14" s="157">
        <v>0.18015586924458585</v>
      </c>
      <c r="E14" s="157">
        <v>0.19502701949589868</v>
      </c>
      <c r="F14" s="157">
        <v>0.18323805172929244</v>
      </c>
      <c r="G14" s="157">
        <v>0.17045838080496339</v>
      </c>
      <c r="H14" s="157">
        <v>0.24793256708734324</v>
      </c>
      <c r="I14" s="157">
        <v>0.20698269624577167</v>
      </c>
      <c r="J14" s="157">
        <v>0.2263585880988743</v>
      </c>
      <c r="K14" s="157">
        <v>9.8122200303253373E-2</v>
      </c>
      <c r="L14" s="157">
        <v>0.12028184140891318</v>
      </c>
      <c r="M14" s="157">
        <v>4.3123392964714083E-2</v>
      </c>
      <c r="N14" s="157">
        <v>0.61465351347633224</v>
      </c>
      <c r="O14" s="157">
        <v>4.187443217155095E-2</v>
      </c>
      <c r="P14" s="157">
        <v>4.1180719986304716E-2</v>
      </c>
      <c r="Q14" s="157">
        <v>4.2118723356710283E-2</v>
      </c>
    </row>
    <row r="15" spans="1:17" x14ac:dyDescent="0.25">
      <c r="A15" s="156" t="s">
        <v>241</v>
      </c>
      <c r="B15" s="155">
        <v>1.0587384762655465</v>
      </c>
      <c r="C15" s="155">
        <v>1.0006909292949204</v>
      </c>
      <c r="D15" s="155">
        <v>0.93809837520639128</v>
      </c>
      <c r="E15" s="155">
        <v>1.0020276675579514</v>
      </c>
      <c r="F15" s="155">
        <v>0.93674053965562498</v>
      </c>
      <c r="G15" s="155">
        <v>0.90562606738709128</v>
      </c>
      <c r="H15" s="155">
        <v>1.3045085481416767</v>
      </c>
      <c r="I15" s="155">
        <v>1.0610477268599665</v>
      </c>
      <c r="J15" s="155">
        <v>1.1199681071011469</v>
      </c>
      <c r="K15" s="155">
        <v>0.50178012700725516</v>
      </c>
      <c r="L15" s="155">
        <v>0.64154797543523001</v>
      </c>
      <c r="M15" s="155">
        <v>0.22604136756152457</v>
      </c>
      <c r="N15" s="155">
        <v>3.1000122255374651</v>
      </c>
      <c r="O15" s="155">
        <v>0.22225587600156868</v>
      </c>
      <c r="P15" s="155">
        <v>0.22744956364578781</v>
      </c>
      <c r="Q15" s="155">
        <v>0.24145774877313186</v>
      </c>
    </row>
    <row r="16" spans="1:17" x14ac:dyDescent="0.25">
      <c r="A16" s="156" t="s">
        <v>240</v>
      </c>
      <c r="B16" s="206">
        <v>27.451380305164687</v>
      </c>
      <c r="C16" s="206">
        <v>25.80454679866677</v>
      </c>
      <c r="D16" s="206">
        <v>23.572122467183373</v>
      </c>
      <c r="E16" s="206">
        <v>24.827512082981009</v>
      </c>
      <c r="F16" s="206">
        <v>23.275466860836332</v>
      </c>
      <c r="G16" s="206">
        <v>22.508710559398313</v>
      </c>
      <c r="H16" s="206">
        <v>32.005986523674778</v>
      </c>
      <c r="I16" s="206">
        <v>25.046584500293001</v>
      </c>
      <c r="J16" s="206">
        <v>25.517561027442724</v>
      </c>
      <c r="K16" s="206">
        <v>12.310927198880982</v>
      </c>
      <c r="L16" s="206">
        <v>16.128120007606736</v>
      </c>
      <c r="M16" s="206">
        <v>5.6215090193652255</v>
      </c>
      <c r="N16" s="206">
        <v>80.850453019063536</v>
      </c>
      <c r="O16" s="206">
        <v>5.4157527028870867</v>
      </c>
      <c r="P16" s="206">
        <v>5.4013644081048797</v>
      </c>
      <c r="Q16" s="206">
        <v>5.2397243121068318</v>
      </c>
    </row>
    <row r="17" spans="1:17" x14ac:dyDescent="0.25">
      <c r="A17" s="152" t="s">
        <v>249</v>
      </c>
      <c r="B17" s="264">
        <v>18.6285596696185</v>
      </c>
      <c r="C17" s="264">
        <v>17.465455721209132</v>
      </c>
      <c r="D17" s="264">
        <v>15.754636007130143</v>
      </c>
      <c r="E17" s="264">
        <v>16.477281519998112</v>
      </c>
      <c r="F17" s="264">
        <v>15.469295697039485</v>
      </c>
      <c r="G17" s="264">
        <v>14.961826664505915</v>
      </c>
      <c r="H17" s="264">
        <v>21.135081955827513</v>
      </c>
      <c r="I17" s="264">
        <v>16.204520109793314</v>
      </c>
      <c r="J17" s="264">
        <v>16.184493468266535</v>
      </c>
      <c r="K17" s="264">
        <v>8.1294261404872046</v>
      </c>
      <c r="L17" s="264">
        <v>10.781886878979838</v>
      </c>
      <c r="M17" s="264">
        <v>3.7378309563525276</v>
      </c>
      <c r="N17" s="264">
        <v>55.017017806251424</v>
      </c>
      <c r="O17" s="264">
        <v>3.5636204028740215</v>
      </c>
      <c r="P17" s="264">
        <v>3.505951377723322</v>
      </c>
      <c r="Q17" s="264">
        <v>3.2275764056640743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18.6285596696185</v>
      </c>
      <c r="C27" s="87">
        <v>17.465455721209132</v>
      </c>
      <c r="D27" s="87">
        <v>15.754636007130143</v>
      </c>
      <c r="E27" s="87">
        <v>16.477281519998112</v>
      </c>
      <c r="F27" s="87">
        <v>15.469295697039485</v>
      </c>
      <c r="G27" s="87">
        <v>14.961826664505915</v>
      </c>
      <c r="H27" s="87">
        <v>21.135081955827513</v>
      </c>
      <c r="I27" s="87">
        <v>16.204520109793314</v>
      </c>
      <c r="J27" s="87">
        <v>16.184493468266535</v>
      </c>
      <c r="K27" s="87">
        <v>8.1294261404872046</v>
      </c>
      <c r="L27" s="87">
        <v>10.781886878979838</v>
      </c>
      <c r="M27" s="87">
        <v>3.7378309563525276</v>
      </c>
      <c r="N27" s="87">
        <v>55.017017806251424</v>
      </c>
      <c r="O27" s="87">
        <v>3.5636204028740215</v>
      </c>
      <c r="P27" s="87">
        <v>3.505951377723322</v>
      </c>
      <c r="Q27" s="87">
        <v>3.2275764056640743</v>
      </c>
    </row>
    <row r="28" spans="1:17" x14ac:dyDescent="0.25">
      <c r="A28" s="152" t="s">
        <v>248</v>
      </c>
      <c r="B28" s="151">
        <v>8.8228206355461865</v>
      </c>
      <c r="C28" s="151">
        <v>8.3390910774576383</v>
      </c>
      <c r="D28" s="151">
        <v>7.8174864600532308</v>
      </c>
      <c r="E28" s="151">
        <v>8.3502305629828975</v>
      </c>
      <c r="F28" s="151">
        <v>7.8061711637968454</v>
      </c>
      <c r="G28" s="151">
        <v>7.5468838948923986</v>
      </c>
      <c r="H28" s="151">
        <v>10.870904567847266</v>
      </c>
      <c r="I28" s="151">
        <v>8.8420643904996883</v>
      </c>
      <c r="J28" s="151">
        <v>9.3330675591761896</v>
      </c>
      <c r="K28" s="151">
        <v>4.1815010583937777</v>
      </c>
      <c r="L28" s="151">
        <v>5.3462331286268965</v>
      </c>
      <c r="M28" s="151">
        <v>1.8836780630126975</v>
      </c>
      <c r="N28" s="151">
        <v>25.833435212812113</v>
      </c>
      <c r="O28" s="151">
        <v>1.8521323000130654</v>
      </c>
      <c r="P28" s="151">
        <v>1.8954130303815577</v>
      </c>
      <c r="Q28" s="151">
        <v>2.0121479064427579</v>
      </c>
    </row>
    <row r="29" spans="1:17" x14ac:dyDescent="0.25">
      <c r="A29" s="243" t="s">
        <v>239</v>
      </c>
      <c r="B29" s="278">
        <v>2.3527521694789826</v>
      </c>
      <c r="C29" s="278">
        <v>2.2237576206553693</v>
      </c>
      <c r="D29" s="278">
        <v>2.0846630560141941</v>
      </c>
      <c r="E29" s="278">
        <v>2.2267281501287717</v>
      </c>
      <c r="F29" s="278">
        <v>2.0816456436791579</v>
      </c>
      <c r="G29" s="278">
        <v>2.0125023719713053</v>
      </c>
      <c r="H29" s="278">
        <v>2.8989078847592697</v>
      </c>
      <c r="I29" s="278">
        <v>2.3578838374665825</v>
      </c>
      <c r="J29" s="278">
        <v>2.4888180157803164</v>
      </c>
      <c r="K29" s="278">
        <v>1.1150669489050069</v>
      </c>
      <c r="L29" s="278">
        <v>1.4256621676338386</v>
      </c>
      <c r="M29" s="278">
        <v>0.5023141501367191</v>
      </c>
      <c r="N29" s="278">
        <v>6.8889160567498937</v>
      </c>
      <c r="O29" s="278">
        <v>0.49390194667015058</v>
      </c>
      <c r="P29" s="278">
        <v>0.50544347476841522</v>
      </c>
      <c r="Q29" s="278">
        <v>0.53657277505140188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864.16172763212705</v>
      </c>
      <c r="C31" s="96">
        <v>818.86652671787067</v>
      </c>
      <c r="D31" s="96">
        <v>867.93257165776242</v>
      </c>
      <c r="E31" s="96">
        <v>847.92012775905118</v>
      </c>
      <c r="F31" s="96">
        <v>857.80414964381839</v>
      </c>
      <c r="G31" s="96">
        <v>846.62567701291493</v>
      </c>
      <c r="H31" s="96">
        <v>826.22707021067663</v>
      </c>
      <c r="I31" s="96">
        <v>789.80856785279411</v>
      </c>
      <c r="J31" s="96">
        <v>734.73801075398978</v>
      </c>
      <c r="K31" s="96">
        <v>609.53300482234522</v>
      </c>
      <c r="L31" s="96">
        <v>644.22538955283642</v>
      </c>
      <c r="M31" s="96">
        <v>615.61682086317148</v>
      </c>
      <c r="N31" s="96">
        <v>532.17522345129021</v>
      </c>
      <c r="O31" s="96">
        <v>627.2162252458885</v>
      </c>
      <c r="P31" s="96">
        <v>552.66149543787083</v>
      </c>
      <c r="Q31" s="96">
        <v>515.52545086366638</v>
      </c>
    </row>
    <row r="32" spans="1:17" x14ac:dyDescent="0.25">
      <c r="A32" s="132" t="s">
        <v>83</v>
      </c>
      <c r="B32" s="160">
        <v>4.6514652050186696</v>
      </c>
      <c r="C32" s="160">
        <v>4.4076577737589009</v>
      </c>
      <c r="D32" s="160">
        <v>4.6717622735163182</v>
      </c>
      <c r="E32" s="160">
        <v>4.56404263784429</v>
      </c>
      <c r="F32" s="160">
        <v>4.6172446976122155</v>
      </c>
      <c r="G32" s="160">
        <v>4.5570750848819959</v>
      </c>
      <c r="H32" s="160">
        <v>4.4472768761237162</v>
      </c>
      <c r="I32" s="160">
        <v>4.2512494531079472</v>
      </c>
      <c r="J32" s="160">
        <v>3.9548248696356176</v>
      </c>
      <c r="K32" s="160">
        <v>3.2808923059001383</v>
      </c>
      <c r="L32" s="160">
        <v>3.4676286716671902</v>
      </c>
      <c r="M32" s="160">
        <v>3.3136392532859915</v>
      </c>
      <c r="N32" s="160">
        <v>2.864503779448198</v>
      </c>
      <c r="O32" s="160">
        <v>3.3760745870434681</v>
      </c>
      <c r="P32" s="160">
        <v>2.9747738576975955</v>
      </c>
      <c r="Q32" s="160">
        <v>2.7748841684582342</v>
      </c>
    </row>
    <row r="33" spans="1:17" x14ac:dyDescent="0.25">
      <c r="A33" s="76" t="s">
        <v>82</v>
      </c>
      <c r="B33" s="159">
        <v>6.6007786553857599</v>
      </c>
      <c r="C33" s="159">
        <v>6.2547975897749613</v>
      </c>
      <c r="D33" s="159">
        <v>6.6295817207858043</v>
      </c>
      <c r="E33" s="159">
        <v>6.4767194632883838</v>
      </c>
      <c r="F33" s="159">
        <v>6.5522171839119379</v>
      </c>
      <c r="G33" s="159">
        <v>6.4668319820654441</v>
      </c>
      <c r="H33" s="159">
        <v>6.3110200731664428</v>
      </c>
      <c r="I33" s="159">
        <v>6.0328424296323844</v>
      </c>
      <c r="J33" s="159">
        <v>5.6121936711713571</v>
      </c>
      <c r="K33" s="159">
        <v>4.6558327212764947</v>
      </c>
      <c r="L33" s="159">
        <v>4.9208256564078923</v>
      </c>
      <c r="M33" s="159">
        <v>4.7023031003519655</v>
      </c>
      <c r="N33" s="159">
        <v>4.0649461131629847</v>
      </c>
      <c r="O33" s="159">
        <v>4.7909035305913621</v>
      </c>
      <c r="P33" s="159">
        <v>4.2214276403280184</v>
      </c>
      <c r="Q33" s="159">
        <v>3.9377691507967452</v>
      </c>
    </row>
    <row r="34" spans="1:17" x14ac:dyDescent="0.25">
      <c r="A34" s="76" t="s">
        <v>81</v>
      </c>
      <c r="B34" s="159">
        <v>23.488193131963403</v>
      </c>
      <c r="C34" s="159">
        <v>22.257055032454744</v>
      </c>
      <c r="D34" s="159">
        <v>23.590685882929503</v>
      </c>
      <c r="E34" s="159">
        <v>23.046741234254188</v>
      </c>
      <c r="F34" s="159">
        <v>23.315392121613083</v>
      </c>
      <c r="G34" s="159">
        <v>23.011557647486953</v>
      </c>
      <c r="H34" s="159">
        <v>22.457116967144863</v>
      </c>
      <c r="I34" s="159">
        <v>21.467250383603048</v>
      </c>
      <c r="J34" s="159">
        <v>19.970414965346503</v>
      </c>
      <c r="K34" s="159">
        <v>16.567302716359006</v>
      </c>
      <c r="L34" s="159">
        <v>17.510252868746498</v>
      </c>
      <c r="M34" s="159">
        <v>16.73266278910582</v>
      </c>
      <c r="N34" s="159">
        <v>14.464693388725097</v>
      </c>
      <c r="O34" s="159">
        <v>17.047938323355101</v>
      </c>
      <c r="P34" s="159">
        <v>15.021516836916012</v>
      </c>
      <c r="Q34" s="159">
        <v>14.012147225620936</v>
      </c>
    </row>
    <row r="35" spans="1:17" x14ac:dyDescent="0.25">
      <c r="A35" s="76" t="s">
        <v>80</v>
      </c>
      <c r="B35" s="159">
        <v>18.605860820074678</v>
      </c>
      <c r="C35" s="159">
        <v>17.630631095035604</v>
      </c>
      <c r="D35" s="159">
        <v>18.687049094065273</v>
      </c>
      <c r="E35" s="159">
        <v>18.25617055137716</v>
      </c>
      <c r="F35" s="159">
        <v>18.468978790448862</v>
      </c>
      <c r="G35" s="159">
        <v>18.228300339527983</v>
      </c>
      <c r="H35" s="159">
        <v>17.789107504494865</v>
      </c>
      <c r="I35" s="159">
        <v>17.004997812431789</v>
      </c>
      <c r="J35" s="159">
        <v>15.819299478542471</v>
      </c>
      <c r="K35" s="159">
        <v>13.123569223600553</v>
      </c>
      <c r="L35" s="159">
        <v>13.870514686668761</v>
      </c>
      <c r="M35" s="159">
        <v>13.254557013143966</v>
      </c>
      <c r="N35" s="159">
        <v>11.458015117792792</v>
      </c>
      <c r="O35" s="159">
        <v>13.504298348173872</v>
      </c>
      <c r="P35" s="159">
        <v>11.899095430790382</v>
      </c>
      <c r="Q35" s="159">
        <v>11.099536673832937</v>
      </c>
    </row>
    <row r="36" spans="1:17" x14ac:dyDescent="0.25">
      <c r="A36" s="129" t="s">
        <v>79</v>
      </c>
      <c r="B36" s="158">
        <v>11.163516492044808</v>
      </c>
      <c r="C36" s="158">
        <v>10.578378657021362</v>
      </c>
      <c r="D36" s="158">
        <v>11.212229456439164</v>
      </c>
      <c r="E36" s="158">
        <v>10.9537023308263</v>
      </c>
      <c r="F36" s="158">
        <v>11.081387274269318</v>
      </c>
      <c r="G36" s="158">
        <v>10.936980203716791</v>
      </c>
      <c r="H36" s="158">
        <v>10.67346450269692</v>
      </c>
      <c r="I36" s="158">
        <v>10.202998687459075</v>
      </c>
      <c r="J36" s="158">
        <v>9.4915796871254834</v>
      </c>
      <c r="K36" s="158">
        <v>7.8741415341603318</v>
      </c>
      <c r="L36" s="158">
        <v>8.3223088120012569</v>
      </c>
      <c r="M36" s="158">
        <v>7.9527342078863796</v>
      </c>
      <c r="N36" s="158">
        <v>6.8748090706756759</v>
      </c>
      <c r="O36" s="158">
        <v>8.102579008904323</v>
      </c>
      <c r="P36" s="158">
        <v>7.1394572584742297</v>
      </c>
      <c r="Q36" s="158">
        <v>6.6597220042997609</v>
      </c>
    </row>
    <row r="37" spans="1:17" x14ac:dyDescent="0.25">
      <c r="A37" s="92" t="s">
        <v>125</v>
      </c>
      <c r="B37" s="91">
        <v>1.39269303933606E-2</v>
      </c>
      <c r="C37" s="91">
        <v>1.357814607163175E-2</v>
      </c>
      <c r="D37" s="91">
        <v>1.3679194929288882E-2</v>
      </c>
      <c r="E37" s="91">
        <v>1.4119544197407003E-2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6.714236064844525</v>
      </c>
      <c r="C38" s="91">
        <v>6.3358347507386723</v>
      </c>
      <c r="D38" s="91">
        <v>6.7253845971667063</v>
      </c>
      <c r="E38" s="91">
        <v>6.4552430508293552</v>
      </c>
      <c r="F38" s="91">
        <v>6.533305590047858</v>
      </c>
      <c r="G38" s="91">
        <v>6.6188463488192655</v>
      </c>
      <c r="H38" s="91">
        <v>6.3692856223172454</v>
      </c>
      <c r="I38" s="91">
        <v>5.8336621350062652</v>
      </c>
      <c r="J38" s="91">
        <v>5.1472563411950478</v>
      </c>
      <c r="K38" s="91">
        <v>4.6070487802274123</v>
      </c>
      <c r="L38" s="91">
        <v>5.0822220195074213</v>
      </c>
      <c r="M38" s="91">
        <v>4.7719249967019337</v>
      </c>
      <c r="N38" s="91">
        <v>4.1351940976161528</v>
      </c>
      <c r="O38" s="91">
        <v>4.8438437074324723</v>
      </c>
      <c r="P38" s="91">
        <v>4.3167241090616493</v>
      </c>
      <c r="Q38" s="91">
        <v>3.9145503980231036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4.4353534968069228</v>
      </c>
      <c r="C40" s="157">
        <v>4.2289657602110582</v>
      </c>
      <c r="D40" s="157">
        <v>4.4731656643431696</v>
      </c>
      <c r="E40" s="157">
        <v>4.4843397357995363</v>
      </c>
      <c r="F40" s="157">
        <v>4.5480816842214589</v>
      </c>
      <c r="G40" s="157">
        <v>4.3181338548975257</v>
      </c>
      <c r="H40" s="157">
        <v>4.3041788803796734</v>
      </c>
      <c r="I40" s="157">
        <v>4.3693365524528103</v>
      </c>
      <c r="J40" s="157">
        <v>4.3443233459304347</v>
      </c>
      <c r="K40" s="157">
        <v>3.26709275393292</v>
      </c>
      <c r="L40" s="157">
        <v>3.2400867924938357</v>
      </c>
      <c r="M40" s="157">
        <v>3.1808092111844464</v>
      </c>
      <c r="N40" s="157">
        <v>2.7396149730595232</v>
      </c>
      <c r="O40" s="157">
        <v>3.2587353014718508</v>
      </c>
      <c r="P40" s="157">
        <v>2.8227331494125805</v>
      </c>
      <c r="Q40" s="157">
        <v>2.7451716062766578</v>
      </c>
    </row>
    <row r="41" spans="1:17" x14ac:dyDescent="0.25">
      <c r="A41" s="156" t="s">
        <v>238</v>
      </c>
      <c r="B41" s="204">
        <v>64.854010877184209</v>
      </c>
      <c r="C41" s="204">
        <v>61.975946386176517</v>
      </c>
      <c r="D41" s="204">
        <v>68.333112987675491</v>
      </c>
      <c r="E41" s="204">
        <v>68.179428292229531</v>
      </c>
      <c r="F41" s="204">
        <v>68.683761269283366</v>
      </c>
      <c r="G41" s="204">
        <v>67.760066375096216</v>
      </c>
      <c r="H41" s="204">
        <v>67.414291104132829</v>
      </c>
      <c r="I41" s="204">
        <v>68.188642841355289</v>
      </c>
      <c r="J41" s="204">
        <v>66.720959142039902</v>
      </c>
      <c r="K41" s="204">
        <v>49.73477241552186</v>
      </c>
      <c r="L41" s="204">
        <v>50.684445874926013</v>
      </c>
      <c r="M41" s="204">
        <v>49.226463676010589</v>
      </c>
      <c r="N41" s="204">
        <v>39.578358354707916</v>
      </c>
      <c r="O41" s="204">
        <v>51.69836900831011</v>
      </c>
      <c r="P41" s="204">
        <v>47.302206495675279</v>
      </c>
      <c r="Q41" s="204">
        <v>50.090283591538956</v>
      </c>
    </row>
    <row r="42" spans="1:17" x14ac:dyDescent="0.25">
      <c r="A42" s="152" t="s">
        <v>247</v>
      </c>
      <c r="B42" s="151">
        <v>18.647616462397881</v>
      </c>
      <c r="C42" s="151">
        <v>17.613529069471081</v>
      </c>
      <c r="D42" s="151">
        <v>18.381527889695072</v>
      </c>
      <c r="E42" s="151">
        <v>17.803113157533343</v>
      </c>
      <c r="F42" s="151">
        <v>18.042212693267807</v>
      </c>
      <c r="G42" s="151">
        <v>17.810209476946461</v>
      </c>
      <c r="H42" s="151">
        <v>17.241193971373082</v>
      </c>
      <c r="I42" s="151">
        <v>16.074012387550464</v>
      </c>
      <c r="J42" s="151">
        <v>14.595902176076494</v>
      </c>
      <c r="K42" s="151">
        <v>12.719227705697458</v>
      </c>
      <c r="L42" s="151">
        <v>13.647654304723083</v>
      </c>
      <c r="M42" s="151">
        <v>12.955405758146526</v>
      </c>
      <c r="N42" s="151">
        <v>11.522928710478075</v>
      </c>
      <c r="O42" s="151">
        <v>13.031615503634143</v>
      </c>
      <c r="P42" s="151">
        <v>11.292456948075873</v>
      </c>
      <c r="Q42" s="151">
        <v>9.8850187599816977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3.1257819722971973E-2</v>
      </c>
      <c r="C45" s="87">
        <v>3.1651014492753628E-2</v>
      </c>
      <c r="D45" s="87">
        <v>3.1528985507246379E-2</v>
      </c>
      <c r="E45" s="87">
        <v>3.1599130434782609E-2</v>
      </c>
      <c r="F45" s="87">
        <v>0</v>
      </c>
      <c r="G45" s="87">
        <v>0</v>
      </c>
      <c r="H45" s="87">
        <v>3.1592173913043482E-2</v>
      </c>
      <c r="I45" s="87">
        <v>3.1610144927536228E-2</v>
      </c>
      <c r="J45" s="87">
        <v>3.1580579710144933E-2</v>
      </c>
      <c r="K45" s="87">
        <v>0</v>
      </c>
      <c r="L45" s="87">
        <v>0</v>
      </c>
      <c r="M45" s="87">
        <v>3.1297439239861502E-2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2.8547705627266554E-2</v>
      </c>
      <c r="C46" s="87">
        <v>2.7802729846549877E-2</v>
      </c>
      <c r="D46" s="87">
        <v>2.7889572461978165E-2</v>
      </c>
      <c r="E46" s="87">
        <v>2.7922022986096848E-2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13.762977862123586</v>
      </c>
      <c r="C49" s="87">
        <v>12.973310273572624</v>
      </c>
      <c r="D49" s="87">
        <v>13.711925447874549</v>
      </c>
      <c r="E49" s="87">
        <v>12.765528569909511</v>
      </c>
      <c r="F49" s="87">
        <v>12.699517785935619</v>
      </c>
      <c r="G49" s="87">
        <v>13.417812087859991</v>
      </c>
      <c r="H49" s="87">
        <v>13.093799245455038</v>
      </c>
      <c r="I49" s="87">
        <v>11.825372100877807</v>
      </c>
      <c r="J49" s="87">
        <v>10.302972711388568</v>
      </c>
      <c r="K49" s="87">
        <v>9.2764858546970874</v>
      </c>
      <c r="L49" s="87">
        <v>10.140731143225675</v>
      </c>
      <c r="M49" s="87">
        <v>9.0322980395908523</v>
      </c>
      <c r="N49" s="87">
        <v>9.138925386999535</v>
      </c>
      <c r="O49" s="87">
        <v>9.1617365892885054</v>
      </c>
      <c r="P49" s="87">
        <v>8.5078518362798405</v>
      </c>
      <c r="Q49" s="87">
        <v>8.3413253567746359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4.8248330749240562</v>
      </c>
      <c r="C52" s="87">
        <v>4.5807650515591556</v>
      </c>
      <c r="D52" s="87">
        <v>4.6101838838513007</v>
      </c>
      <c r="E52" s="87">
        <v>4.9780634342029524</v>
      </c>
      <c r="F52" s="87">
        <v>5.3426949073321897</v>
      </c>
      <c r="G52" s="87">
        <v>4.3923973890864723</v>
      </c>
      <c r="H52" s="87">
        <v>4.1158025520050003</v>
      </c>
      <c r="I52" s="87">
        <v>4.2170301417451208</v>
      </c>
      <c r="J52" s="87">
        <v>4.2613488849777816</v>
      </c>
      <c r="K52" s="87">
        <v>3.4427418510003709</v>
      </c>
      <c r="L52" s="87">
        <v>3.5069231614974079</v>
      </c>
      <c r="M52" s="87">
        <v>3.8918102793158136</v>
      </c>
      <c r="N52" s="87">
        <v>2.3840033234785394</v>
      </c>
      <c r="O52" s="87">
        <v>3.8698789143456365</v>
      </c>
      <c r="P52" s="87">
        <v>2.784605111796032</v>
      </c>
      <c r="Q52" s="87">
        <v>1.5436934032070626</v>
      </c>
    </row>
    <row r="53" spans="1:17" x14ac:dyDescent="0.25">
      <c r="A53" s="152" t="s">
        <v>246</v>
      </c>
      <c r="B53" s="151">
        <v>46.206394414786324</v>
      </c>
      <c r="C53" s="151">
        <v>44.362417316705432</v>
      </c>
      <c r="D53" s="151">
        <v>49.951585097980413</v>
      </c>
      <c r="E53" s="151">
        <v>50.376315134696185</v>
      </c>
      <c r="F53" s="151">
        <v>50.641548576015566</v>
      </c>
      <c r="G53" s="151">
        <v>49.949856898149754</v>
      </c>
      <c r="H53" s="151">
        <v>50.173097132759743</v>
      </c>
      <c r="I53" s="151">
        <v>52.114630453804828</v>
      </c>
      <c r="J53" s="151">
        <v>52.125056965963402</v>
      </c>
      <c r="K53" s="151">
        <v>37.015544709824404</v>
      </c>
      <c r="L53" s="151">
        <v>37.036791570202929</v>
      </c>
      <c r="M53" s="151">
        <v>36.271057917864063</v>
      </c>
      <c r="N53" s="151">
        <v>28.055429644229843</v>
      </c>
      <c r="O53" s="151">
        <v>38.666753504675967</v>
      </c>
      <c r="P53" s="151">
        <v>36.009749547599405</v>
      </c>
      <c r="Q53" s="151">
        <v>40.205264831557258</v>
      </c>
    </row>
    <row r="54" spans="1:17" x14ac:dyDescent="0.25">
      <c r="A54" s="156" t="s">
        <v>237</v>
      </c>
      <c r="B54" s="204">
        <v>649.728504368583</v>
      </c>
      <c r="C54" s="204">
        <v>615.10224387619758</v>
      </c>
      <c r="D54" s="204">
        <v>649.0649804435692</v>
      </c>
      <c r="E54" s="204">
        <v>632.54257785442337</v>
      </c>
      <c r="F54" s="204">
        <v>640.23390306194995</v>
      </c>
      <c r="G54" s="204">
        <v>631.92205068304838</v>
      </c>
      <c r="H54" s="204">
        <v>615.28785836907139</v>
      </c>
      <c r="I54" s="204">
        <v>584.06670126571862</v>
      </c>
      <c r="J54" s="204">
        <v>539.74377119559063</v>
      </c>
      <c r="K54" s="204">
        <v>453.91539205994678</v>
      </c>
      <c r="L54" s="204">
        <v>481.80971224294393</v>
      </c>
      <c r="M54" s="204">
        <v>459.54580156221789</v>
      </c>
      <c r="N54" s="204">
        <v>400.51589157829153</v>
      </c>
      <c r="O54" s="204">
        <v>466.51394238907255</v>
      </c>
      <c r="P54" s="204">
        <v>409.14666879360976</v>
      </c>
      <c r="Q54" s="204">
        <v>375.12271460422977</v>
      </c>
    </row>
    <row r="55" spans="1:17" x14ac:dyDescent="0.25">
      <c r="A55" s="152" t="s">
        <v>245</v>
      </c>
      <c r="B55" s="151">
        <v>559.42849387193644</v>
      </c>
      <c r="C55" s="151">
        <v>528.40587208413251</v>
      </c>
      <c r="D55" s="151">
        <v>551.44583669085216</v>
      </c>
      <c r="E55" s="151">
        <v>534.09339472600038</v>
      </c>
      <c r="F55" s="151">
        <v>541.26638079803411</v>
      </c>
      <c r="G55" s="151">
        <v>534.30628430839397</v>
      </c>
      <c r="H55" s="151">
        <v>517.23581914119245</v>
      </c>
      <c r="I55" s="151">
        <v>482.22037162651395</v>
      </c>
      <c r="J55" s="151">
        <v>437.87706528229478</v>
      </c>
      <c r="K55" s="151">
        <v>381.57683117092375</v>
      </c>
      <c r="L55" s="151">
        <v>409.42962914169243</v>
      </c>
      <c r="M55" s="151">
        <v>388.66217274439583</v>
      </c>
      <c r="N55" s="151">
        <v>345.68786131434217</v>
      </c>
      <c r="O55" s="151">
        <v>390.94846510902426</v>
      </c>
      <c r="P55" s="151">
        <v>338.77370844227619</v>
      </c>
      <c r="Q55" s="151">
        <v>296.55056279945092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0.93773459168915907</v>
      </c>
      <c r="C58" s="87">
        <v>0.94953043478260879</v>
      </c>
      <c r="D58" s="87">
        <v>0.94586956521739129</v>
      </c>
      <c r="E58" s="87">
        <v>0.94797391304347833</v>
      </c>
      <c r="F58" s="87">
        <v>0</v>
      </c>
      <c r="G58" s="87">
        <v>0</v>
      </c>
      <c r="H58" s="87">
        <v>0.94776521739130448</v>
      </c>
      <c r="I58" s="87">
        <v>0.94830434782608697</v>
      </c>
      <c r="J58" s="87">
        <v>0.94741739130434788</v>
      </c>
      <c r="K58" s="87">
        <v>0</v>
      </c>
      <c r="L58" s="87">
        <v>0</v>
      </c>
      <c r="M58" s="87">
        <v>0.93892317719584517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0.85643116881799664</v>
      </c>
      <c r="C59" s="87">
        <v>0.83408189539649624</v>
      </c>
      <c r="D59" s="87">
        <v>0.8366871738593451</v>
      </c>
      <c r="E59" s="87">
        <v>0.83766068958290552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412.88933586370763</v>
      </c>
      <c r="C62" s="87">
        <v>389.19930820717872</v>
      </c>
      <c r="D62" s="87">
        <v>411.35776343623644</v>
      </c>
      <c r="E62" s="87">
        <v>382.96585709728544</v>
      </c>
      <c r="F62" s="87">
        <v>380.9855335780685</v>
      </c>
      <c r="G62" s="87">
        <v>402.53436263579977</v>
      </c>
      <c r="H62" s="87">
        <v>392.81397736365113</v>
      </c>
      <c r="I62" s="87">
        <v>354.76116302633426</v>
      </c>
      <c r="J62" s="87">
        <v>309.08918134165702</v>
      </c>
      <c r="K62" s="87">
        <v>278.29457564091263</v>
      </c>
      <c r="L62" s="87">
        <v>304.2219342967702</v>
      </c>
      <c r="M62" s="87">
        <v>270.96894118772559</v>
      </c>
      <c r="N62" s="87">
        <v>274.16776160998597</v>
      </c>
      <c r="O62" s="87">
        <v>274.85209767865518</v>
      </c>
      <c r="P62" s="87">
        <v>255.23555508839524</v>
      </c>
      <c r="Q62" s="87">
        <v>250.23976070323906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144.74499224772168</v>
      </c>
      <c r="C65" s="87">
        <v>137.42295154677467</v>
      </c>
      <c r="D65" s="87">
        <v>138.30551651553901</v>
      </c>
      <c r="E65" s="87">
        <v>149.3419030260886</v>
      </c>
      <c r="F65" s="87">
        <v>160.28084721996566</v>
      </c>
      <c r="G65" s="87">
        <v>131.77192167259415</v>
      </c>
      <c r="H65" s="87">
        <v>123.47407656015</v>
      </c>
      <c r="I65" s="87">
        <v>126.51090425235364</v>
      </c>
      <c r="J65" s="87">
        <v>127.84046654933346</v>
      </c>
      <c r="K65" s="87">
        <v>103.28225553001114</v>
      </c>
      <c r="L65" s="87">
        <v>105.20769484492226</v>
      </c>
      <c r="M65" s="87">
        <v>116.75430837947442</v>
      </c>
      <c r="N65" s="87">
        <v>71.52009970435617</v>
      </c>
      <c r="O65" s="87">
        <v>116.09636743036909</v>
      </c>
      <c r="P65" s="87">
        <v>83.538153353880972</v>
      </c>
      <c r="Q65" s="87">
        <v>46.310802096211873</v>
      </c>
    </row>
    <row r="66" spans="1:17" x14ac:dyDescent="0.25">
      <c r="A66" s="152" t="s">
        <v>244</v>
      </c>
      <c r="B66" s="151">
        <v>90.300010496646564</v>
      </c>
      <c r="C66" s="151">
        <v>86.696371792065065</v>
      </c>
      <c r="D66" s="151">
        <v>97.619143752717036</v>
      </c>
      <c r="E66" s="151">
        <v>98.449183128422987</v>
      </c>
      <c r="F66" s="151">
        <v>98.967522263915839</v>
      </c>
      <c r="G66" s="151">
        <v>97.615766374654413</v>
      </c>
      <c r="H66" s="151">
        <v>98.052039227878936</v>
      </c>
      <c r="I66" s="151">
        <v>101.84632963920467</v>
      </c>
      <c r="J66" s="151">
        <v>101.8667059132959</v>
      </c>
      <c r="K66" s="151">
        <v>72.338560889023029</v>
      </c>
      <c r="L66" s="151">
        <v>72.3800831012515</v>
      </c>
      <c r="M66" s="151">
        <v>70.883628817822057</v>
      </c>
      <c r="N66" s="151">
        <v>54.828030263949358</v>
      </c>
      <c r="O66" s="151">
        <v>75.565477280048299</v>
      </c>
      <c r="P66" s="151">
        <v>70.372960351333575</v>
      </c>
      <c r="Q66" s="151">
        <v>78.572151804778855</v>
      </c>
    </row>
    <row r="67" spans="1:17" x14ac:dyDescent="0.25">
      <c r="A67" s="156" t="s">
        <v>236</v>
      </c>
      <c r="B67" s="204">
        <v>85.069398081872436</v>
      </c>
      <c r="C67" s="204">
        <v>80.659816307451109</v>
      </c>
      <c r="D67" s="204">
        <v>85.743169798781494</v>
      </c>
      <c r="E67" s="204">
        <v>83.900745394807927</v>
      </c>
      <c r="F67" s="204">
        <v>84.851265244729689</v>
      </c>
      <c r="G67" s="204">
        <v>83.742814697091077</v>
      </c>
      <c r="H67" s="204">
        <v>81.84693481384565</v>
      </c>
      <c r="I67" s="204">
        <v>78.593884979485836</v>
      </c>
      <c r="J67" s="204">
        <v>73.424967744537753</v>
      </c>
      <c r="K67" s="204">
        <v>60.38110184558014</v>
      </c>
      <c r="L67" s="204">
        <v>63.639700739474904</v>
      </c>
      <c r="M67" s="204">
        <v>60.888659261168868</v>
      </c>
      <c r="N67" s="204">
        <v>52.354006048486042</v>
      </c>
      <c r="O67" s="204">
        <v>62.182120050437767</v>
      </c>
      <c r="P67" s="204">
        <v>54.956349124379585</v>
      </c>
      <c r="Q67" s="204">
        <v>51.828393444889045</v>
      </c>
    </row>
    <row r="68" spans="1:17" x14ac:dyDescent="0.25">
      <c r="A68" s="152" t="s">
        <v>243</v>
      </c>
      <c r="B68" s="151">
        <v>65.266657618392586</v>
      </c>
      <c r="C68" s="151">
        <v>61.647351743148789</v>
      </c>
      <c r="D68" s="151">
        <v>64.335347613932754</v>
      </c>
      <c r="E68" s="151">
        <v>62.310896051366711</v>
      </c>
      <c r="F68" s="151">
        <v>63.147744426437313</v>
      </c>
      <c r="G68" s="151">
        <v>62.335733169312611</v>
      </c>
      <c r="H68" s="151">
        <v>60.344178899805776</v>
      </c>
      <c r="I68" s="151">
        <v>56.259043356426631</v>
      </c>
      <c r="J68" s="151">
        <v>51.085657616267738</v>
      </c>
      <c r="K68" s="151">
        <v>44.517296969941114</v>
      </c>
      <c r="L68" s="151">
        <v>47.766790066530788</v>
      </c>
      <c r="M68" s="151">
        <v>45.34392015351284</v>
      </c>
      <c r="N68" s="151">
        <v>40.330250486673258</v>
      </c>
      <c r="O68" s="151">
        <v>45.6106542627195</v>
      </c>
      <c r="P68" s="151">
        <v>39.523599318265553</v>
      </c>
      <c r="Q68" s="151">
        <v>34.597565659935938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0.1094023690304019</v>
      </c>
      <c r="C71" s="87">
        <v>0.11077855072463771</v>
      </c>
      <c r="D71" s="87">
        <v>0.11035144927536233</v>
      </c>
      <c r="E71" s="87">
        <v>0.11059695652173913</v>
      </c>
      <c r="F71" s="87">
        <v>0</v>
      </c>
      <c r="G71" s="87">
        <v>0</v>
      </c>
      <c r="H71" s="87">
        <v>0.11057260869565216</v>
      </c>
      <c r="I71" s="87">
        <v>0.11063550724637679</v>
      </c>
      <c r="J71" s="87">
        <v>0.11053202898550725</v>
      </c>
      <c r="K71" s="87">
        <v>0</v>
      </c>
      <c r="L71" s="87">
        <v>0</v>
      </c>
      <c r="M71" s="87">
        <v>0.10954103733951527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9.9916969695432942E-2</v>
      </c>
      <c r="C72" s="87">
        <v>9.7309554462924566E-2</v>
      </c>
      <c r="D72" s="87">
        <v>9.7613503616923586E-2</v>
      </c>
      <c r="E72" s="87">
        <v>9.7727080451338988E-2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48.170422517432556</v>
      </c>
      <c r="C75" s="87">
        <v>45.406585957504177</v>
      </c>
      <c r="D75" s="87">
        <v>47.991739067560921</v>
      </c>
      <c r="E75" s="87">
        <v>44.679349994683299</v>
      </c>
      <c r="F75" s="87">
        <v>44.448312250774656</v>
      </c>
      <c r="G75" s="87">
        <v>46.962342307509964</v>
      </c>
      <c r="H75" s="87">
        <v>45.828297359092623</v>
      </c>
      <c r="I75" s="87">
        <v>41.388802353072329</v>
      </c>
      <c r="J75" s="87">
        <v>36.060404489859991</v>
      </c>
      <c r="K75" s="87">
        <v>32.467700491439814</v>
      </c>
      <c r="L75" s="87">
        <v>35.492559001289862</v>
      </c>
      <c r="M75" s="87">
        <v>31.613043138567981</v>
      </c>
      <c r="N75" s="87">
        <v>31.986238854498367</v>
      </c>
      <c r="O75" s="87">
        <v>32.066078062509774</v>
      </c>
      <c r="P75" s="87">
        <v>29.777481426979442</v>
      </c>
      <c r="Q75" s="87">
        <v>29.194638748711217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16.886915762234196</v>
      </c>
      <c r="C78" s="87">
        <v>16.032677680457045</v>
      </c>
      <c r="D78" s="87">
        <v>16.135643593479553</v>
      </c>
      <c r="E78" s="87">
        <v>17.423222019710337</v>
      </c>
      <c r="F78" s="87">
        <v>18.699432175662661</v>
      </c>
      <c r="G78" s="87">
        <v>15.373390861802649</v>
      </c>
      <c r="H78" s="87">
        <v>14.405308932017499</v>
      </c>
      <c r="I78" s="87">
        <v>14.759605496107921</v>
      </c>
      <c r="J78" s="87">
        <v>14.914721097422236</v>
      </c>
      <c r="K78" s="87">
        <v>12.049596478501298</v>
      </c>
      <c r="L78" s="87">
        <v>12.274231065240929</v>
      </c>
      <c r="M78" s="87">
        <v>13.621335977605348</v>
      </c>
      <c r="N78" s="87">
        <v>8.3440116321748885</v>
      </c>
      <c r="O78" s="87">
        <v>13.544576200209727</v>
      </c>
      <c r="P78" s="87">
        <v>9.7461178912861115</v>
      </c>
      <c r="Q78" s="87">
        <v>5.4029269112247178</v>
      </c>
    </row>
    <row r="79" spans="1:17" x14ac:dyDescent="0.25">
      <c r="A79" s="149" t="s">
        <v>242</v>
      </c>
      <c r="B79" s="148">
        <v>19.80274046347985</v>
      </c>
      <c r="C79" s="148">
        <v>19.012464564302327</v>
      </c>
      <c r="D79" s="148">
        <v>21.40782218484874</v>
      </c>
      <c r="E79" s="148">
        <v>21.589849343441216</v>
      </c>
      <c r="F79" s="148">
        <v>21.703520818292382</v>
      </c>
      <c r="G79" s="148">
        <v>21.407081527778466</v>
      </c>
      <c r="H79" s="148">
        <v>21.502755914039881</v>
      </c>
      <c r="I79" s="148">
        <v>22.334841623059205</v>
      </c>
      <c r="J79" s="148">
        <v>22.339310128270021</v>
      </c>
      <c r="K79" s="148">
        <v>15.863804875639026</v>
      </c>
      <c r="L79" s="148">
        <v>15.872910672944116</v>
      </c>
      <c r="M79" s="148">
        <v>15.544739107656028</v>
      </c>
      <c r="N79" s="148">
        <v>12.023755561812784</v>
      </c>
      <c r="O79" s="148">
        <v>16.571465787718267</v>
      </c>
      <c r="P79" s="148">
        <v>15.432749806114032</v>
      </c>
      <c r="Q79" s="148">
        <v>17.230827784953107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110.71799818842078</v>
      </c>
      <c r="C81" s="96">
        <v>104.43870397178205</v>
      </c>
      <c r="D81" s="96">
        <v>98.106832057619954</v>
      </c>
      <c r="E81" s="96">
        <v>85.883406001036064</v>
      </c>
      <c r="F81" s="96">
        <v>83.987704598378741</v>
      </c>
      <c r="G81" s="96">
        <v>84.58972367521892</v>
      </c>
      <c r="H81" s="96">
        <v>82.167570010903091</v>
      </c>
      <c r="I81" s="96">
        <v>81.643575668599851</v>
      </c>
      <c r="J81" s="96">
        <v>77.961617175227502</v>
      </c>
      <c r="K81" s="96">
        <v>71.07250519931074</v>
      </c>
      <c r="L81" s="96">
        <v>60.860400183940328</v>
      </c>
      <c r="M81" s="96">
        <v>54.654324538980859</v>
      </c>
      <c r="N81" s="96">
        <v>45.033612288971881</v>
      </c>
      <c r="O81" s="96">
        <v>49.881093764616935</v>
      </c>
      <c r="P81" s="96">
        <v>40.911875042714769</v>
      </c>
      <c r="Q81" s="96">
        <v>38.193673249929475</v>
      </c>
    </row>
    <row r="82" spans="1:17" x14ac:dyDescent="0.25">
      <c r="A82" s="132" t="s">
        <v>83</v>
      </c>
      <c r="B82" s="160">
        <v>4.2222849386178813</v>
      </c>
      <c r="C82" s="160">
        <v>3.982820986687102</v>
      </c>
      <c r="D82" s="160">
        <v>3.7413519585808821</v>
      </c>
      <c r="E82" s="160">
        <v>3.2752056356570169</v>
      </c>
      <c r="F82" s="160">
        <v>3.2029121367541991</v>
      </c>
      <c r="G82" s="160">
        <v>3.2258704282921031</v>
      </c>
      <c r="H82" s="160">
        <v>3.1335004152572359</v>
      </c>
      <c r="I82" s="160">
        <v>3.1135176350803149</v>
      </c>
      <c r="J82" s="160">
        <v>2.9731043495661975</v>
      </c>
      <c r="K82" s="160">
        <v>2.7103846995336567</v>
      </c>
      <c r="L82" s="160">
        <v>2.3209410869007461</v>
      </c>
      <c r="M82" s="160">
        <v>2.0842693609629115</v>
      </c>
      <c r="N82" s="160">
        <v>1.7173788002894819</v>
      </c>
      <c r="O82" s="160">
        <v>1.9022398740059125</v>
      </c>
      <c r="P82" s="160">
        <v>1.5601943372341174</v>
      </c>
      <c r="Q82" s="160">
        <v>1.4565343842220535</v>
      </c>
    </row>
    <row r="83" spans="1:17" x14ac:dyDescent="0.25">
      <c r="A83" s="76" t="s">
        <v>82</v>
      </c>
      <c r="B83" s="159">
        <v>1.8617619141396156</v>
      </c>
      <c r="C83" s="159">
        <v>1.7561733828123054</v>
      </c>
      <c r="D83" s="159">
        <v>1.64970073908788</v>
      </c>
      <c r="E83" s="159">
        <v>1.444159549174733</v>
      </c>
      <c r="F83" s="159">
        <v>1.4122826661945855</v>
      </c>
      <c r="G83" s="159">
        <v>1.4224058278050324</v>
      </c>
      <c r="H83" s="159">
        <v>1.3816764656760074</v>
      </c>
      <c r="I83" s="159">
        <v>1.3728653173018777</v>
      </c>
      <c r="J83" s="159">
        <v>1.3109518957754358</v>
      </c>
      <c r="K83" s="159">
        <v>1.1951090652613061</v>
      </c>
      <c r="L83" s="159">
        <v>1.023388943041835</v>
      </c>
      <c r="M83" s="159">
        <v>0.91903160763922154</v>
      </c>
      <c r="N83" s="159">
        <v>0.75725596188123667</v>
      </c>
      <c r="O83" s="159">
        <v>0.8387680605329364</v>
      </c>
      <c r="P83" s="159">
        <v>0.68794750660991733</v>
      </c>
      <c r="Q83" s="159">
        <v>0.64223999152152633</v>
      </c>
    </row>
    <row r="84" spans="1:17" x14ac:dyDescent="0.25">
      <c r="A84" s="76" t="s">
        <v>81</v>
      </c>
      <c r="B84" s="159">
        <v>14.44101683361813</v>
      </c>
      <c r="C84" s="159">
        <v>13.622004613659078</v>
      </c>
      <c r="D84" s="159">
        <v>12.796134652163589</v>
      </c>
      <c r="E84" s="159">
        <v>11.201825647883965</v>
      </c>
      <c r="F84" s="159">
        <v>10.954568143998287</v>
      </c>
      <c r="G84" s="159">
        <v>11.0330898637282</v>
      </c>
      <c r="H84" s="159">
        <v>10.717166866453011</v>
      </c>
      <c r="I84" s="159">
        <v>10.64882196100192</v>
      </c>
      <c r="J84" s="159">
        <v>10.168581842381043</v>
      </c>
      <c r="K84" s="159">
        <v>9.2700307157287298</v>
      </c>
      <c r="L84" s="159">
        <v>7.9380595561466247</v>
      </c>
      <c r="M84" s="159">
        <v>7.1285972796787309</v>
      </c>
      <c r="N84" s="159">
        <v>5.8737618434623107</v>
      </c>
      <c r="O84" s="159">
        <v>6.5060218439665771</v>
      </c>
      <c r="P84" s="159">
        <v>5.336161110692065</v>
      </c>
      <c r="Q84" s="159">
        <v>4.9816243733137267</v>
      </c>
    </row>
    <row r="85" spans="1:17" x14ac:dyDescent="0.25">
      <c r="A85" s="76" t="s">
        <v>80</v>
      </c>
      <c r="B85" s="159">
        <v>6.3765172392675193</v>
      </c>
      <c r="C85" s="159">
        <v>6.0148775015738405</v>
      </c>
      <c r="D85" s="159">
        <v>5.6502096871433682</v>
      </c>
      <c r="E85" s="159">
        <v>4.9462330234750533</v>
      </c>
      <c r="F85" s="159">
        <v>4.8370549957620108</v>
      </c>
      <c r="G85" s="159">
        <v>4.8717267301200184</v>
      </c>
      <c r="H85" s="159">
        <v>4.7322290436609427</v>
      </c>
      <c r="I85" s="159">
        <v>4.7020509424339938</v>
      </c>
      <c r="J85" s="159">
        <v>4.4899980495764025</v>
      </c>
      <c r="K85" s="159">
        <v>4.0932374325453784</v>
      </c>
      <c r="L85" s="159">
        <v>3.5050976111506498</v>
      </c>
      <c r="M85" s="159">
        <v>3.1476747080474303</v>
      </c>
      <c r="N85" s="159">
        <v>2.5935946260375093</v>
      </c>
      <c r="O85" s="159">
        <v>2.8727728057574646</v>
      </c>
      <c r="P85" s="159">
        <v>2.3562138113865614</v>
      </c>
      <c r="Q85" s="159">
        <v>2.199665997344562</v>
      </c>
    </row>
    <row r="86" spans="1:17" x14ac:dyDescent="0.25">
      <c r="A86" s="129" t="s">
        <v>79</v>
      </c>
      <c r="B86" s="158">
        <v>22.089097533167525</v>
      </c>
      <c r="C86" s="158">
        <v>20.836329738768463</v>
      </c>
      <c r="D86" s="158">
        <v>19.573072286791895</v>
      </c>
      <c r="E86" s="158">
        <v>17.134404186111034</v>
      </c>
      <c r="F86" s="158">
        <v>16.75619708462607</v>
      </c>
      <c r="G86" s="158">
        <v>16.876304549742262</v>
      </c>
      <c r="H86" s="158">
        <v>16.393066147614189</v>
      </c>
      <c r="I86" s="158">
        <v>16.288525220905356</v>
      </c>
      <c r="J86" s="158">
        <v>15.553946005204885</v>
      </c>
      <c r="K86" s="158">
        <v>14.179514848185892</v>
      </c>
      <c r="L86" s="158">
        <v>12.142120861712447</v>
      </c>
      <c r="M86" s="158">
        <v>10.903960739033657</v>
      </c>
      <c r="N86" s="158">
        <v>8.9845541862947602</v>
      </c>
      <c r="O86" s="158">
        <v>9.9516642574461809</v>
      </c>
      <c r="P86" s="158">
        <v>8.1622357057553927</v>
      </c>
      <c r="Q86" s="158">
        <v>7.619933410752874</v>
      </c>
    </row>
    <row r="87" spans="1:17" x14ac:dyDescent="0.25">
      <c r="A87" s="92" t="s">
        <v>125</v>
      </c>
      <c r="B87" s="91">
        <v>2.7557026857603421E-2</v>
      </c>
      <c r="C87" s="91">
        <v>2.6744999206650303E-2</v>
      </c>
      <c r="D87" s="91">
        <v>2.3879628241314985E-2</v>
      </c>
      <c r="E87" s="91">
        <v>2.2086594093504112E-2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13.28536715135856</v>
      </c>
      <c r="C88" s="91">
        <v>12.479751984403963</v>
      </c>
      <c r="D88" s="91">
        <v>11.740433906409411</v>
      </c>
      <c r="E88" s="91">
        <v>10.097658327013436</v>
      </c>
      <c r="F88" s="91">
        <v>9.8790298878124503</v>
      </c>
      <c r="G88" s="91">
        <v>10.213209192118969</v>
      </c>
      <c r="H88" s="91">
        <v>9.7824020020221418</v>
      </c>
      <c r="I88" s="91">
        <v>9.3131201646713215</v>
      </c>
      <c r="J88" s="91">
        <v>8.4348601439327311</v>
      </c>
      <c r="K88" s="91">
        <v>8.2962334753762299</v>
      </c>
      <c r="L88" s="91">
        <v>7.4148839463788576</v>
      </c>
      <c r="M88" s="91">
        <v>6.5427664817532127</v>
      </c>
      <c r="N88" s="91">
        <v>5.404204692658773</v>
      </c>
      <c r="O88" s="91">
        <v>5.949254705068256</v>
      </c>
      <c r="P88" s="91">
        <v>4.935125791677895</v>
      </c>
      <c r="Q88" s="91">
        <v>4.4789577322767764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8.7761733549513625</v>
      </c>
      <c r="C90" s="157">
        <v>8.3298327551578488</v>
      </c>
      <c r="D90" s="157">
        <v>7.8087587521411681</v>
      </c>
      <c r="E90" s="157">
        <v>7.0146592650040924</v>
      </c>
      <c r="F90" s="157">
        <v>6.8771671968136197</v>
      </c>
      <c r="G90" s="157">
        <v>6.663095357623293</v>
      </c>
      <c r="H90" s="157">
        <v>6.6106641455920458</v>
      </c>
      <c r="I90" s="157">
        <v>6.9754050562340346</v>
      </c>
      <c r="J90" s="157">
        <v>7.119085861272155</v>
      </c>
      <c r="K90" s="157">
        <v>5.8832813728096625</v>
      </c>
      <c r="L90" s="157">
        <v>4.7272369153335898</v>
      </c>
      <c r="M90" s="157">
        <v>4.3611942572804434</v>
      </c>
      <c r="N90" s="157">
        <v>3.5803494936359872</v>
      </c>
      <c r="O90" s="157">
        <v>4.0024095523779248</v>
      </c>
      <c r="P90" s="157">
        <v>3.2271099140774977</v>
      </c>
      <c r="Q90" s="157">
        <v>3.1409756784760976</v>
      </c>
    </row>
    <row r="91" spans="1:17" x14ac:dyDescent="0.25">
      <c r="A91" s="243" t="s">
        <v>235</v>
      </c>
      <c r="B91" s="242">
        <v>61.727319729610102</v>
      </c>
      <c r="C91" s="242">
        <v>58.226497748281261</v>
      </c>
      <c r="D91" s="242">
        <v>54.696362733852339</v>
      </c>
      <c r="E91" s="242">
        <v>47.881577958734262</v>
      </c>
      <c r="F91" s="242">
        <v>46.824689571043585</v>
      </c>
      <c r="G91" s="242">
        <v>47.160326275531304</v>
      </c>
      <c r="H91" s="242">
        <v>45.809931072241703</v>
      </c>
      <c r="I91" s="242">
        <v>45.517794591876388</v>
      </c>
      <c r="J91" s="242">
        <v>43.465035032723542</v>
      </c>
      <c r="K91" s="242">
        <v>39.624228438055773</v>
      </c>
      <c r="L91" s="242">
        <v>33.930792124988024</v>
      </c>
      <c r="M91" s="242">
        <v>30.470790843618907</v>
      </c>
      <c r="N91" s="242">
        <v>25.10706687100658</v>
      </c>
      <c r="O91" s="242">
        <v>27.809626922907864</v>
      </c>
      <c r="P91" s="242">
        <v>22.809122571036717</v>
      </c>
      <c r="Q91" s="242">
        <v>21.29367509277473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0.99999999999999989</v>
      </c>
      <c r="P95" s="77">
        <f t="shared" si="0"/>
        <v>0.99999999999999989</v>
      </c>
      <c r="Q95" s="77">
        <f t="shared" si="0"/>
        <v>0.99999999999999989</v>
      </c>
    </row>
    <row r="96" spans="1:17" x14ac:dyDescent="0.25">
      <c r="A96" s="132" t="s">
        <v>83</v>
      </c>
      <c r="B96" s="240">
        <f t="shared" ref="B96:Q96" si="1">IF(B$6=0,0,B$6/B$5)</f>
        <v>6.3232655931046928E-3</v>
      </c>
      <c r="C96" s="240">
        <f t="shared" si="1"/>
        <v>6.3232655931046928E-3</v>
      </c>
      <c r="D96" s="240">
        <f t="shared" si="1"/>
        <v>6.3232655931046928E-3</v>
      </c>
      <c r="E96" s="240">
        <f t="shared" si="1"/>
        <v>6.3232655931046928E-3</v>
      </c>
      <c r="F96" s="240">
        <f t="shared" si="1"/>
        <v>6.3232655931046928E-3</v>
      </c>
      <c r="G96" s="240">
        <f t="shared" si="1"/>
        <v>6.3232655931046919E-3</v>
      </c>
      <c r="H96" s="240">
        <f t="shared" si="1"/>
        <v>6.3232655931046919E-3</v>
      </c>
      <c r="I96" s="240">
        <f t="shared" si="1"/>
        <v>6.3232655931046928E-3</v>
      </c>
      <c r="J96" s="240">
        <f t="shared" si="1"/>
        <v>6.3232655931046928E-3</v>
      </c>
      <c r="K96" s="240">
        <f t="shared" si="1"/>
        <v>6.3232655931046928E-3</v>
      </c>
      <c r="L96" s="240">
        <f t="shared" si="1"/>
        <v>6.3232655931046928E-3</v>
      </c>
      <c r="M96" s="240">
        <f t="shared" si="1"/>
        <v>6.3232655931046919E-3</v>
      </c>
      <c r="N96" s="240">
        <f t="shared" si="1"/>
        <v>6.3232655931046928E-3</v>
      </c>
      <c r="O96" s="240">
        <f t="shared" si="1"/>
        <v>6.3232655931046928E-3</v>
      </c>
      <c r="P96" s="240">
        <f t="shared" si="1"/>
        <v>6.3232655931046919E-3</v>
      </c>
      <c r="Q96" s="240">
        <f t="shared" si="1"/>
        <v>6.3232655931046919E-3</v>
      </c>
    </row>
    <row r="97" spans="1:17" x14ac:dyDescent="0.25">
      <c r="A97" s="76" t="s">
        <v>82</v>
      </c>
      <c r="B97" s="239">
        <f t="shared" ref="B97:Q97" si="2">IF(B$7=0,0,B$7/B$5)</f>
        <v>8.8525718303465711E-3</v>
      </c>
      <c r="C97" s="239">
        <f t="shared" si="2"/>
        <v>8.8525718303465711E-3</v>
      </c>
      <c r="D97" s="239">
        <f t="shared" si="2"/>
        <v>8.8525718303465728E-3</v>
      </c>
      <c r="E97" s="239">
        <f t="shared" si="2"/>
        <v>8.8525718303465711E-3</v>
      </c>
      <c r="F97" s="239">
        <f t="shared" si="2"/>
        <v>8.8525718303465711E-3</v>
      </c>
      <c r="G97" s="239">
        <f t="shared" si="2"/>
        <v>8.8525718303465711E-3</v>
      </c>
      <c r="H97" s="239">
        <f t="shared" si="2"/>
        <v>8.8525718303465711E-3</v>
      </c>
      <c r="I97" s="239">
        <f t="shared" si="2"/>
        <v>8.8525718303465711E-3</v>
      </c>
      <c r="J97" s="239">
        <f t="shared" si="2"/>
        <v>8.8525718303465711E-3</v>
      </c>
      <c r="K97" s="239">
        <f t="shared" si="2"/>
        <v>8.8525718303465711E-3</v>
      </c>
      <c r="L97" s="239">
        <f t="shared" si="2"/>
        <v>8.8525718303465711E-3</v>
      </c>
      <c r="M97" s="239">
        <f t="shared" si="2"/>
        <v>8.8525718303465711E-3</v>
      </c>
      <c r="N97" s="239">
        <f t="shared" si="2"/>
        <v>8.8525718303465711E-3</v>
      </c>
      <c r="O97" s="239">
        <f t="shared" si="2"/>
        <v>8.8525718303465711E-3</v>
      </c>
      <c r="P97" s="239">
        <f t="shared" si="2"/>
        <v>8.8525718303465693E-3</v>
      </c>
      <c r="Q97" s="239">
        <f t="shared" si="2"/>
        <v>8.8525718303465711E-3</v>
      </c>
    </row>
    <row r="98" spans="1:17" x14ac:dyDescent="0.25">
      <c r="A98" s="76" t="s">
        <v>81</v>
      </c>
      <c r="B98" s="239">
        <f t="shared" ref="B98:Q98" si="3">IF(B$8=0,0,B$8/B$5)</f>
        <v>5.0586124744837542E-2</v>
      </c>
      <c r="C98" s="239">
        <f t="shared" si="3"/>
        <v>5.0586124744837542E-2</v>
      </c>
      <c r="D98" s="239">
        <f t="shared" si="3"/>
        <v>5.0586124744837542E-2</v>
      </c>
      <c r="E98" s="239">
        <f t="shared" si="3"/>
        <v>5.0586124744837542E-2</v>
      </c>
      <c r="F98" s="239">
        <f t="shared" si="3"/>
        <v>5.0586124744837542E-2</v>
      </c>
      <c r="G98" s="239">
        <f t="shared" si="3"/>
        <v>5.0586124744837535E-2</v>
      </c>
      <c r="H98" s="239">
        <f t="shared" si="3"/>
        <v>5.0586124744837535E-2</v>
      </c>
      <c r="I98" s="239">
        <f t="shared" si="3"/>
        <v>5.0586124744837542E-2</v>
      </c>
      <c r="J98" s="239">
        <f t="shared" si="3"/>
        <v>5.0586124744837542E-2</v>
      </c>
      <c r="K98" s="239">
        <f t="shared" si="3"/>
        <v>5.0586124744837542E-2</v>
      </c>
      <c r="L98" s="239">
        <f t="shared" si="3"/>
        <v>5.0586124744837542E-2</v>
      </c>
      <c r="M98" s="239">
        <f t="shared" si="3"/>
        <v>5.0586124744837535E-2</v>
      </c>
      <c r="N98" s="239">
        <f t="shared" si="3"/>
        <v>5.0586124744837542E-2</v>
      </c>
      <c r="O98" s="239">
        <f t="shared" si="3"/>
        <v>5.0586124744837542E-2</v>
      </c>
      <c r="P98" s="239">
        <f t="shared" si="3"/>
        <v>5.0586124744837535E-2</v>
      </c>
      <c r="Q98" s="239">
        <f t="shared" si="3"/>
        <v>5.0586124744837535E-2</v>
      </c>
    </row>
    <row r="99" spans="1:17" x14ac:dyDescent="0.25">
      <c r="A99" s="76" t="s">
        <v>80</v>
      </c>
      <c r="B99" s="239">
        <f t="shared" ref="B99:Q99" si="4">IF(B$9=0,0,B$9/B$5)</f>
        <v>2.5293062372418771E-2</v>
      </c>
      <c r="C99" s="239">
        <f t="shared" si="4"/>
        <v>2.5293062372418771E-2</v>
      </c>
      <c r="D99" s="239">
        <f t="shared" si="4"/>
        <v>2.5293062372418771E-2</v>
      </c>
      <c r="E99" s="239">
        <f t="shared" si="4"/>
        <v>2.5293062372418771E-2</v>
      </c>
      <c r="F99" s="239">
        <f t="shared" si="4"/>
        <v>2.5293062372418771E-2</v>
      </c>
      <c r="G99" s="239">
        <f t="shared" si="4"/>
        <v>2.5293062372418768E-2</v>
      </c>
      <c r="H99" s="239">
        <f t="shared" si="4"/>
        <v>2.5293062372418768E-2</v>
      </c>
      <c r="I99" s="239">
        <f t="shared" si="4"/>
        <v>2.5293062372418771E-2</v>
      </c>
      <c r="J99" s="239">
        <f t="shared" si="4"/>
        <v>2.5293062372418771E-2</v>
      </c>
      <c r="K99" s="239">
        <f t="shared" si="4"/>
        <v>2.5293062372418771E-2</v>
      </c>
      <c r="L99" s="239">
        <f t="shared" si="4"/>
        <v>2.5293062372418771E-2</v>
      </c>
      <c r="M99" s="239">
        <f t="shared" si="4"/>
        <v>2.5293062372418768E-2</v>
      </c>
      <c r="N99" s="239">
        <f t="shared" si="4"/>
        <v>2.5293062372418771E-2</v>
      </c>
      <c r="O99" s="239">
        <f t="shared" si="4"/>
        <v>2.5293062372418771E-2</v>
      </c>
      <c r="P99" s="239">
        <f t="shared" si="4"/>
        <v>2.5293062372418768E-2</v>
      </c>
      <c r="Q99" s="239">
        <f t="shared" si="4"/>
        <v>2.5293062372418768E-2</v>
      </c>
    </row>
    <row r="100" spans="1:17" x14ac:dyDescent="0.25">
      <c r="A100" s="129" t="s">
        <v>79</v>
      </c>
      <c r="B100" s="238">
        <f t="shared" ref="B100:Q100" si="5">IF(B$10=0,0,B$10/B$5)</f>
        <v>1.5175837423451265E-2</v>
      </c>
      <c r="C100" s="238">
        <f t="shared" si="5"/>
        <v>1.5175837423451263E-2</v>
      </c>
      <c r="D100" s="238">
        <f t="shared" si="5"/>
        <v>1.5175837423451261E-2</v>
      </c>
      <c r="E100" s="238">
        <f t="shared" si="5"/>
        <v>1.5175837423451263E-2</v>
      </c>
      <c r="F100" s="238">
        <f t="shared" si="5"/>
        <v>1.5175837423451265E-2</v>
      </c>
      <c r="G100" s="238">
        <f t="shared" si="5"/>
        <v>1.5175837423451261E-2</v>
      </c>
      <c r="H100" s="238">
        <f t="shared" si="5"/>
        <v>1.5175837423451263E-2</v>
      </c>
      <c r="I100" s="238">
        <f t="shared" si="5"/>
        <v>1.5175837423451261E-2</v>
      </c>
      <c r="J100" s="238">
        <f t="shared" si="5"/>
        <v>1.5175837423451263E-2</v>
      </c>
      <c r="K100" s="238">
        <f t="shared" si="5"/>
        <v>1.5175837423451265E-2</v>
      </c>
      <c r="L100" s="238">
        <f t="shared" si="5"/>
        <v>1.5175837423451265E-2</v>
      </c>
      <c r="M100" s="238">
        <f t="shared" si="5"/>
        <v>1.5175837423451265E-2</v>
      </c>
      <c r="N100" s="238">
        <f t="shared" si="5"/>
        <v>1.5175837423451261E-2</v>
      </c>
      <c r="O100" s="238">
        <f t="shared" si="5"/>
        <v>1.5175837423451263E-2</v>
      </c>
      <c r="P100" s="238">
        <f t="shared" si="5"/>
        <v>1.5175837423451261E-2</v>
      </c>
      <c r="Q100" s="238">
        <f t="shared" si="5"/>
        <v>1.5175837423451261E-2</v>
      </c>
    </row>
    <row r="101" spans="1:17" x14ac:dyDescent="0.25">
      <c r="A101" s="127" t="s">
        <v>241</v>
      </c>
      <c r="B101" s="236">
        <f t="shared" ref="B101:Q101" si="6">IF(B$15=0,0,B$15/B$5)</f>
        <v>3.0660393741151953E-2</v>
      </c>
      <c r="C101" s="236">
        <f t="shared" si="6"/>
        <v>3.0810114458846214E-2</v>
      </c>
      <c r="D101" s="236">
        <f t="shared" si="6"/>
        <v>3.1526491313291917E-2</v>
      </c>
      <c r="E101" s="236">
        <f t="shared" si="6"/>
        <v>3.1920902947323943E-2</v>
      </c>
      <c r="F101" s="236">
        <f t="shared" si="6"/>
        <v>3.1841274205220975E-2</v>
      </c>
      <c r="G101" s="236">
        <f t="shared" si="6"/>
        <v>3.1833317136704536E-2</v>
      </c>
      <c r="H101" s="236">
        <f t="shared" si="6"/>
        <v>3.2199632842088523E-2</v>
      </c>
      <c r="I101" s="236">
        <f t="shared" si="6"/>
        <v>3.331510695599945E-2</v>
      </c>
      <c r="J101" s="236">
        <f t="shared" si="6"/>
        <v>3.4367266329182765E-2</v>
      </c>
      <c r="K101" s="236">
        <f t="shared" si="6"/>
        <v>3.2200090463158151E-2</v>
      </c>
      <c r="L101" s="236">
        <f t="shared" si="6"/>
        <v>3.1513348549605059E-2</v>
      </c>
      <c r="M101" s="236">
        <f t="shared" si="6"/>
        <v>3.181623750659348E-2</v>
      </c>
      <c r="N101" s="236">
        <f t="shared" si="6"/>
        <v>3.0501036169848793E-2</v>
      </c>
      <c r="O101" s="236">
        <f t="shared" si="6"/>
        <v>3.2395358981403291E-2</v>
      </c>
      <c r="P101" s="236">
        <f t="shared" si="6"/>
        <v>3.3139691677218482E-2</v>
      </c>
      <c r="Q101" s="236">
        <f t="shared" si="6"/>
        <v>3.586179395419592E-2</v>
      </c>
    </row>
    <row r="102" spans="1:17" x14ac:dyDescent="0.25">
      <c r="A102" s="127" t="s">
        <v>240</v>
      </c>
      <c r="B102" s="237">
        <f t="shared" ref="B102:Q102" si="7">IF(B$16=0,0,B$16/B$5)</f>
        <v>0.79497453598101842</v>
      </c>
      <c r="C102" s="237">
        <f t="shared" si="7"/>
        <v>0.79449210255733704</v>
      </c>
      <c r="D102" s="237">
        <f t="shared" si="7"/>
        <v>0.79218377713745636</v>
      </c>
      <c r="E102" s="237">
        <f t="shared" si="7"/>
        <v>0.79091289520557551</v>
      </c>
      <c r="F102" s="237">
        <f t="shared" si="7"/>
        <v>0.79116947670790727</v>
      </c>
      <c r="G102" s="237">
        <f t="shared" si="7"/>
        <v>0.79119511615090454</v>
      </c>
      <c r="H102" s="237">
        <f t="shared" si="7"/>
        <v>0.79001476554466732</v>
      </c>
      <c r="I102" s="237">
        <f t="shared" si="7"/>
        <v>0.7864204600665099</v>
      </c>
      <c r="J102" s="237">
        <f t="shared" si="7"/>
        <v>0.78303016875291931</v>
      </c>
      <c r="K102" s="237">
        <f t="shared" si="7"/>
        <v>0.79001329098788742</v>
      </c>
      <c r="L102" s="237">
        <f t="shared" si="7"/>
        <v>0.79222612604266973</v>
      </c>
      <c r="M102" s="237">
        <f t="shared" si="7"/>
        <v>0.79125015051459591</v>
      </c>
      <c r="N102" s="237">
        <f t="shared" si="7"/>
        <v>0.79548802148855091</v>
      </c>
      <c r="O102" s="237">
        <f t="shared" si="7"/>
        <v>0.78938409242909746</v>
      </c>
      <c r="P102" s="237">
        <f t="shared" si="7"/>
        <v>0.7869856870759151</v>
      </c>
      <c r="Q102" s="237">
        <f t="shared" si="7"/>
        <v>0.77821446862787669</v>
      </c>
    </row>
    <row r="103" spans="1:17" x14ac:dyDescent="0.25">
      <c r="A103" s="142" t="s">
        <v>249</v>
      </c>
      <c r="B103" s="235">
        <f t="shared" ref="B103:Q103" si="8">IF(B$17=0,0,B$17/B$5)</f>
        <v>0.53947125480475322</v>
      </c>
      <c r="C103" s="235">
        <f t="shared" si="8"/>
        <v>0.53774114873361956</v>
      </c>
      <c r="D103" s="235">
        <f t="shared" si="8"/>
        <v>0.52946301619335812</v>
      </c>
      <c r="E103" s="235">
        <f t="shared" si="8"/>
        <v>0.52490537064454368</v>
      </c>
      <c r="F103" s="235">
        <f t="shared" si="8"/>
        <v>0.5258255249977335</v>
      </c>
      <c r="G103" s="235">
        <f t="shared" si="8"/>
        <v>0.52591747334503447</v>
      </c>
      <c r="H103" s="235">
        <f t="shared" si="8"/>
        <v>0.52168449186059729</v>
      </c>
      <c r="I103" s="235">
        <f t="shared" si="8"/>
        <v>0.50879456876651552</v>
      </c>
      <c r="J103" s="235">
        <f t="shared" si="8"/>
        <v>0.49663628267639731</v>
      </c>
      <c r="K103" s="235">
        <f t="shared" si="8"/>
        <v>0.52167920379490385</v>
      </c>
      <c r="L103" s="235">
        <f t="shared" si="8"/>
        <v>0.52961488812929514</v>
      </c>
      <c r="M103" s="235">
        <f t="shared" si="8"/>
        <v>0.52611483795965119</v>
      </c>
      <c r="N103" s="235">
        <f t="shared" si="8"/>
        <v>0.54131272007314524</v>
      </c>
      <c r="O103" s="235">
        <f t="shared" si="8"/>
        <v>0.51942276758407113</v>
      </c>
      <c r="P103" s="235">
        <f t="shared" si="8"/>
        <v>0.5108215897657622</v>
      </c>
      <c r="Q103" s="235">
        <f t="shared" si="8"/>
        <v>0.47936618567624523</v>
      </c>
    </row>
    <row r="104" spans="1:17" x14ac:dyDescent="0.25">
      <c r="A104" s="142" t="s">
        <v>248</v>
      </c>
      <c r="B104" s="235">
        <f t="shared" ref="B104:Q104" si="9">IF(B$28=0,0,B$28/B$5)</f>
        <v>0.25550328117626531</v>
      </c>
      <c r="C104" s="235">
        <f t="shared" si="9"/>
        <v>0.25675095382371749</v>
      </c>
      <c r="D104" s="235">
        <f t="shared" si="9"/>
        <v>0.2627207609440983</v>
      </c>
      <c r="E104" s="235">
        <f t="shared" si="9"/>
        <v>0.26600752456103188</v>
      </c>
      <c r="F104" s="235">
        <f t="shared" si="9"/>
        <v>0.26534395171017378</v>
      </c>
      <c r="G104" s="235">
        <f t="shared" si="9"/>
        <v>0.26527764280587013</v>
      </c>
      <c r="H104" s="235">
        <f t="shared" si="9"/>
        <v>0.26833027368407003</v>
      </c>
      <c r="I104" s="235">
        <f t="shared" si="9"/>
        <v>0.27762589129999438</v>
      </c>
      <c r="J104" s="235">
        <f t="shared" si="9"/>
        <v>0.28639388607652194</v>
      </c>
      <c r="K104" s="235">
        <f t="shared" si="9"/>
        <v>0.26833408719298363</v>
      </c>
      <c r="L104" s="235">
        <f t="shared" si="9"/>
        <v>0.26261123791337448</v>
      </c>
      <c r="M104" s="235">
        <f t="shared" si="9"/>
        <v>0.26513531255494466</v>
      </c>
      <c r="N104" s="235">
        <f t="shared" si="9"/>
        <v>0.25417530141540567</v>
      </c>
      <c r="O104" s="235">
        <f t="shared" si="9"/>
        <v>0.26996132484502638</v>
      </c>
      <c r="P104" s="235">
        <f t="shared" si="9"/>
        <v>0.27616409731015296</v>
      </c>
      <c r="Q104" s="235">
        <f t="shared" si="9"/>
        <v>0.29884828295163157</v>
      </c>
    </row>
    <row r="105" spans="1:17" x14ac:dyDescent="0.25">
      <c r="A105" s="72" t="s">
        <v>239</v>
      </c>
      <c r="B105" s="277">
        <f t="shared" ref="B105:Q105" si="10">IF(B$29=0,0,B$29/B$5)</f>
        <v>6.813420831367073E-2</v>
      </c>
      <c r="C105" s="277">
        <f t="shared" si="10"/>
        <v>6.846692101965797E-2</v>
      </c>
      <c r="D105" s="277">
        <f t="shared" si="10"/>
        <v>7.0058869585092859E-2</v>
      </c>
      <c r="E105" s="277">
        <f t="shared" si="10"/>
        <v>7.0935339882941803E-2</v>
      </c>
      <c r="F105" s="277">
        <f t="shared" si="10"/>
        <v>7.0758387122712985E-2</v>
      </c>
      <c r="G105" s="277">
        <f t="shared" si="10"/>
        <v>7.0740704748231992E-2</v>
      </c>
      <c r="H105" s="277">
        <f t="shared" si="10"/>
        <v>7.1554739649085319E-2</v>
      </c>
      <c r="I105" s="277">
        <f t="shared" si="10"/>
        <v>7.40335710133318E-2</v>
      </c>
      <c r="J105" s="277">
        <f t="shared" si="10"/>
        <v>7.6371702953739157E-2</v>
      </c>
      <c r="K105" s="277">
        <f t="shared" si="10"/>
        <v>7.1555756584795599E-2</v>
      </c>
      <c r="L105" s="277">
        <f t="shared" si="10"/>
        <v>7.0029663443566509E-2</v>
      </c>
      <c r="M105" s="277">
        <f t="shared" si="10"/>
        <v>7.0702750014651872E-2</v>
      </c>
      <c r="N105" s="277">
        <f t="shared" si="10"/>
        <v>6.7780080377441473E-2</v>
      </c>
      <c r="O105" s="277">
        <f t="shared" si="10"/>
        <v>7.1989686625340346E-2</v>
      </c>
      <c r="P105" s="277">
        <f t="shared" si="10"/>
        <v>7.364375928270743E-2</v>
      </c>
      <c r="Q105" s="277">
        <f t="shared" si="10"/>
        <v>7.969287545376838E-2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1.0000000000000002</v>
      </c>
      <c r="D107" s="77">
        <f t="shared" si="11"/>
        <v>0.99999999999999989</v>
      </c>
      <c r="E107" s="77">
        <f t="shared" si="11"/>
        <v>0.99999999999999989</v>
      </c>
      <c r="F107" s="77">
        <f t="shared" si="11"/>
        <v>0.99999999999999989</v>
      </c>
      <c r="G107" s="77">
        <f t="shared" si="11"/>
        <v>0.99999999999999978</v>
      </c>
      <c r="H107" s="77">
        <f t="shared" si="11"/>
        <v>1</v>
      </c>
      <c r="I107" s="77">
        <f t="shared" si="11"/>
        <v>0.99999999999999989</v>
      </c>
      <c r="J107" s="77">
        <f t="shared" si="11"/>
        <v>0.99999999999999989</v>
      </c>
      <c r="K107" s="77">
        <f t="shared" si="11"/>
        <v>1.0000000000000002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1.0000000000000002</v>
      </c>
      <c r="P107" s="77">
        <f t="shared" si="11"/>
        <v>1.0000000000000002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5.3826327367726178E-3</v>
      </c>
      <c r="C108" s="203">
        <f t="shared" si="12"/>
        <v>5.3826327367726187E-3</v>
      </c>
      <c r="D108" s="203">
        <f t="shared" si="12"/>
        <v>5.3826327367726178E-3</v>
      </c>
      <c r="E108" s="203">
        <f t="shared" si="12"/>
        <v>5.3826327367726187E-3</v>
      </c>
      <c r="F108" s="203">
        <f t="shared" si="12"/>
        <v>5.3826327367726187E-3</v>
      </c>
      <c r="G108" s="203">
        <f t="shared" si="12"/>
        <v>5.3826327367726169E-3</v>
      </c>
      <c r="H108" s="203">
        <f t="shared" si="12"/>
        <v>5.3826327367726178E-3</v>
      </c>
      <c r="I108" s="203">
        <f t="shared" si="12"/>
        <v>5.3826327367726178E-3</v>
      </c>
      <c r="J108" s="203">
        <f t="shared" si="12"/>
        <v>5.3826327367726187E-3</v>
      </c>
      <c r="K108" s="203">
        <f t="shared" si="12"/>
        <v>5.3826327367726195E-3</v>
      </c>
      <c r="L108" s="203">
        <f t="shared" si="12"/>
        <v>5.3826327367726187E-3</v>
      </c>
      <c r="M108" s="203">
        <f t="shared" si="12"/>
        <v>5.3826327367726187E-3</v>
      </c>
      <c r="N108" s="203">
        <f t="shared" si="12"/>
        <v>5.3826327367726187E-3</v>
      </c>
      <c r="O108" s="203">
        <f t="shared" si="12"/>
        <v>5.3826327367726187E-3</v>
      </c>
      <c r="P108" s="203">
        <f t="shared" si="12"/>
        <v>5.3826327367726204E-3</v>
      </c>
      <c r="Q108" s="203">
        <f t="shared" si="12"/>
        <v>5.3826327367726178E-3</v>
      </c>
    </row>
    <row r="109" spans="1:17" x14ac:dyDescent="0.25">
      <c r="A109" s="76" t="s">
        <v>82</v>
      </c>
      <c r="B109" s="202">
        <f t="shared" ref="B109:Q109" si="13">IF(B$33=0,0,B$33/B$31)</f>
        <v>7.6383603257603487E-3</v>
      </c>
      <c r="C109" s="202">
        <f t="shared" si="13"/>
        <v>7.6383603257603504E-3</v>
      </c>
      <c r="D109" s="202">
        <f t="shared" si="13"/>
        <v>7.6383603257603495E-3</v>
      </c>
      <c r="E109" s="202">
        <f t="shared" si="13"/>
        <v>7.6383603257603504E-3</v>
      </c>
      <c r="F109" s="202">
        <f t="shared" si="13"/>
        <v>7.6383603257603513E-3</v>
      </c>
      <c r="G109" s="202">
        <f t="shared" si="13"/>
        <v>7.6383603257603478E-3</v>
      </c>
      <c r="H109" s="202">
        <f t="shared" si="13"/>
        <v>7.6383603257603487E-3</v>
      </c>
      <c r="I109" s="202">
        <f t="shared" si="13"/>
        <v>7.6383603257603504E-3</v>
      </c>
      <c r="J109" s="202">
        <f t="shared" si="13"/>
        <v>7.6383603257603504E-3</v>
      </c>
      <c r="K109" s="202">
        <f t="shared" si="13"/>
        <v>7.6383603257603513E-3</v>
      </c>
      <c r="L109" s="202">
        <f t="shared" si="13"/>
        <v>7.6383603257603504E-3</v>
      </c>
      <c r="M109" s="202">
        <f t="shared" si="13"/>
        <v>7.6383603257603495E-3</v>
      </c>
      <c r="N109" s="202">
        <f t="shared" si="13"/>
        <v>7.6383603257603513E-3</v>
      </c>
      <c r="O109" s="202">
        <f t="shared" si="13"/>
        <v>7.6383603257603504E-3</v>
      </c>
      <c r="P109" s="202">
        <f t="shared" si="13"/>
        <v>7.6383603257603521E-3</v>
      </c>
      <c r="Q109" s="202">
        <f t="shared" si="13"/>
        <v>7.6383603257603487E-3</v>
      </c>
    </row>
    <row r="110" spans="1:17" x14ac:dyDescent="0.25">
      <c r="A110" s="76" t="s">
        <v>81</v>
      </c>
      <c r="B110" s="202">
        <f t="shared" ref="B110:Q110" si="14">IF(B$34=0,0,B$34/B$31)</f>
        <v>2.7180320975707811E-2</v>
      </c>
      <c r="C110" s="202">
        <f t="shared" si="14"/>
        <v>2.7180320975707814E-2</v>
      </c>
      <c r="D110" s="202">
        <f t="shared" si="14"/>
        <v>2.7180320975707811E-2</v>
      </c>
      <c r="E110" s="202">
        <f t="shared" si="14"/>
        <v>2.7180320975707814E-2</v>
      </c>
      <c r="F110" s="202">
        <f t="shared" si="14"/>
        <v>2.7180320975707817E-2</v>
      </c>
      <c r="G110" s="202">
        <f t="shared" si="14"/>
        <v>2.7180320975707804E-2</v>
      </c>
      <c r="H110" s="202">
        <f t="shared" si="14"/>
        <v>2.7180320975707811E-2</v>
      </c>
      <c r="I110" s="202">
        <f t="shared" si="14"/>
        <v>2.7180320975707814E-2</v>
      </c>
      <c r="J110" s="202">
        <f t="shared" si="14"/>
        <v>2.7180320975707814E-2</v>
      </c>
      <c r="K110" s="202">
        <f t="shared" si="14"/>
        <v>2.7180320975707821E-2</v>
      </c>
      <c r="L110" s="202">
        <f t="shared" si="14"/>
        <v>2.7180320975707814E-2</v>
      </c>
      <c r="M110" s="202">
        <f t="shared" si="14"/>
        <v>2.7180320975707814E-2</v>
      </c>
      <c r="N110" s="202">
        <f t="shared" si="14"/>
        <v>2.7180320975707814E-2</v>
      </c>
      <c r="O110" s="202">
        <f t="shared" si="14"/>
        <v>2.7180320975707817E-2</v>
      </c>
      <c r="P110" s="202">
        <f t="shared" si="14"/>
        <v>2.7180320975707821E-2</v>
      </c>
      <c r="Q110" s="202">
        <f t="shared" si="14"/>
        <v>2.7180320975707807E-2</v>
      </c>
    </row>
    <row r="111" spans="1:17" x14ac:dyDescent="0.25">
      <c r="A111" s="76" t="s">
        <v>80</v>
      </c>
      <c r="B111" s="202">
        <f t="shared" ref="B111:Q111" si="15">IF(B$35=0,0,B$35/B$31)</f>
        <v>2.1530530947090471E-2</v>
      </c>
      <c r="C111" s="202">
        <f t="shared" si="15"/>
        <v>2.1530530947090475E-2</v>
      </c>
      <c r="D111" s="202">
        <f t="shared" si="15"/>
        <v>2.1530530947090471E-2</v>
      </c>
      <c r="E111" s="202">
        <f t="shared" si="15"/>
        <v>2.1530530947090475E-2</v>
      </c>
      <c r="F111" s="202">
        <f t="shared" si="15"/>
        <v>2.1530530947090475E-2</v>
      </c>
      <c r="G111" s="202">
        <f t="shared" si="15"/>
        <v>2.1530530947090468E-2</v>
      </c>
      <c r="H111" s="202">
        <f t="shared" si="15"/>
        <v>2.1530530947090471E-2</v>
      </c>
      <c r="I111" s="202">
        <f t="shared" si="15"/>
        <v>2.1530530947090471E-2</v>
      </c>
      <c r="J111" s="202">
        <f t="shared" si="15"/>
        <v>2.1530530947090475E-2</v>
      </c>
      <c r="K111" s="202">
        <f t="shared" si="15"/>
        <v>2.1530530947090478E-2</v>
      </c>
      <c r="L111" s="202">
        <f t="shared" si="15"/>
        <v>2.1530530947090475E-2</v>
      </c>
      <c r="M111" s="202">
        <f t="shared" si="15"/>
        <v>2.1530530947090475E-2</v>
      </c>
      <c r="N111" s="202">
        <f t="shared" si="15"/>
        <v>2.1530530947090475E-2</v>
      </c>
      <c r="O111" s="202">
        <f t="shared" si="15"/>
        <v>2.1530530947090475E-2</v>
      </c>
      <c r="P111" s="202">
        <f t="shared" si="15"/>
        <v>2.1530530947090482E-2</v>
      </c>
      <c r="Q111" s="202">
        <f t="shared" si="15"/>
        <v>2.1530530947090471E-2</v>
      </c>
    </row>
    <row r="112" spans="1:17" x14ac:dyDescent="0.25">
      <c r="A112" s="129" t="s">
        <v>79</v>
      </c>
      <c r="B112" s="201">
        <f t="shared" ref="B112:Q112" si="16">IF(B$36=0,0,B$36/B$31)</f>
        <v>1.2918318568254284E-2</v>
      </c>
      <c r="C112" s="201">
        <f t="shared" si="16"/>
        <v>1.2918318568254285E-2</v>
      </c>
      <c r="D112" s="201">
        <f t="shared" si="16"/>
        <v>1.2918318568254284E-2</v>
      </c>
      <c r="E112" s="201">
        <f t="shared" si="16"/>
        <v>1.2918318568254289E-2</v>
      </c>
      <c r="F112" s="201">
        <f t="shared" si="16"/>
        <v>1.2918318568254287E-2</v>
      </c>
      <c r="G112" s="201">
        <f t="shared" si="16"/>
        <v>1.2918318568254282E-2</v>
      </c>
      <c r="H112" s="201">
        <f t="shared" si="16"/>
        <v>1.2918318568254284E-2</v>
      </c>
      <c r="I112" s="201">
        <f t="shared" si="16"/>
        <v>1.2918318568254285E-2</v>
      </c>
      <c r="J112" s="201">
        <f t="shared" si="16"/>
        <v>1.2918318568254285E-2</v>
      </c>
      <c r="K112" s="201">
        <f t="shared" si="16"/>
        <v>1.2918318568254287E-2</v>
      </c>
      <c r="L112" s="201">
        <f t="shared" si="16"/>
        <v>1.2918318568254285E-2</v>
      </c>
      <c r="M112" s="201">
        <f t="shared" si="16"/>
        <v>1.2918318568254284E-2</v>
      </c>
      <c r="N112" s="201">
        <f t="shared" si="16"/>
        <v>1.2918318568254285E-2</v>
      </c>
      <c r="O112" s="201">
        <f t="shared" si="16"/>
        <v>1.2918318568254284E-2</v>
      </c>
      <c r="P112" s="201">
        <f t="shared" si="16"/>
        <v>1.2918318568254289E-2</v>
      </c>
      <c r="Q112" s="201">
        <f t="shared" si="16"/>
        <v>1.291831856825428E-2</v>
      </c>
    </row>
    <row r="113" spans="1:17" x14ac:dyDescent="0.25">
      <c r="A113" s="127" t="s">
        <v>238</v>
      </c>
      <c r="B113" s="200">
        <f t="shared" ref="B113:Q113" si="17">IF(B$41=0,0,B$41/B$31)</f>
        <v>7.5048464660532277E-2</v>
      </c>
      <c r="C113" s="200">
        <f t="shared" si="17"/>
        <v>7.5685040680053939E-2</v>
      </c>
      <c r="D113" s="200">
        <f t="shared" si="17"/>
        <v>7.8730900555049291E-2</v>
      </c>
      <c r="E113" s="200">
        <f t="shared" si="17"/>
        <v>8.0407842743890734E-2</v>
      </c>
      <c r="F113" s="200">
        <f t="shared" si="17"/>
        <v>8.0069280730109049E-2</v>
      </c>
      <c r="G113" s="200">
        <f t="shared" si="17"/>
        <v>8.0035449213126761E-2</v>
      </c>
      <c r="H113" s="200">
        <f t="shared" si="17"/>
        <v>8.1592934357552702E-2</v>
      </c>
      <c r="I113" s="200">
        <f t="shared" si="17"/>
        <v>8.6335658559308526E-2</v>
      </c>
      <c r="J113" s="200">
        <f t="shared" si="17"/>
        <v>9.0809183907023819E-2</v>
      </c>
      <c r="K113" s="200">
        <f t="shared" si="17"/>
        <v>8.1594880050863822E-2</v>
      </c>
      <c r="L113" s="200">
        <f t="shared" si="17"/>
        <v>7.8675020725443023E-2</v>
      </c>
      <c r="M113" s="200">
        <f t="shared" si="17"/>
        <v>7.9962830786509301E-2</v>
      </c>
      <c r="N113" s="200">
        <f t="shared" si="17"/>
        <v>7.4370915087012698E-2</v>
      </c>
      <c r="O113" s="200">
        <f t="shared" si="17"/>
        <v>8.2425114222838741E-2</v>
      </c>
      <c r="P113" s="200">
        <f t="shared" si="17"/>
        <v>8.5589835525266666E-2</v>
      </c>
      <c r="Q113" s="200">
        <f t="shared" si="17"/>
        <v>9.7163551300177453E-2</v>
      </c>
    </row>
    <row r="114" spans="1:17" x14ac:dyDescent="0.25">
      <c r="A114" s="142" t="s">
        <v>247</v>
      </c>
      <c r="B114" s="199">
        <f t="shared" ref="B114:Q114" si="18">IF(B$42=0,0,B$42/B$31)</f>
        <v>2.1578850192190132E-2</v>
      </c>
      <c r="C114" s="199">
        <f t="shared" si="18"/>
        <v>2.1509645949344788E-2</v>
      </c>
      <c r="D114" s="199">
        <f t="shared" si="18"/>
        <v>2.1178520647734324E-2</v>
      </c>
      <c r="E114" s="199">
        <f t="shared" si="18"/>
        <v>2.0996214825781744E-2</v>
      </c>
      <c r="F114" s="199">
        <f t="shared" si="18"/>
        <v>2.1033020999909342E-2</v>
      </c>
      <c r="G114" s="199">
        <f t="shared" si="18"/>
        <v>2.1036698933801383E-2</v>
      </c>
      <c r="H114" s="199">
        <f t="shared" si="18"/>
        <v>2.0867379674423901E-2</v>
      </c>
      <c r="I114" s="199">
        <f t="shared" si="18"/>
        <v>2.0351782750660623E-2</v>
      </c>
      <c r="J114" s="199">
        <f t="shared" si="18"/>
        <v>1.9865451307055894E-2</v>
      </c>
      <c r="K114" s="199">
        <f t="shared" si="18"/>
        <v>2.0867168151796161E-2</v>
      </c>
      <c r="L114" s="199">
        <f t="shared" si="18"/>
        <v>2.1184595525171809E-2</v>
      </c>
      <c r="M114" s="199">
        <f t="shared" si="18"/>
        <v>2.1044593518386053E-2</v>
      </c>
      <c r="N114" s="199">
        <f t="shared" si="18"/>
        <v>2.1652508802925817E-2</v>
      </c>
      <c r="O114" s="199">
        <f t="shared" si="18"/>
        <v>2.0776910703362846E-2</v>
      </c>
      <c r="P114" s="199">
        <f t="shared" si="18"/>
        <v>2.0432863590630498E-2</v>
      </c>
      <c r="Q114" s="199">
        <f t="shared" si="18"/>
        <v>1.9174647427049819E-2</v>
      </c>
    </row>
    <row r="115" spans="1:17" x14ac:dyDescent="0.25">
      <c r="A115" s="142" t="s">
        <v>246</v>
      </c>
      <c r="B115" s="199">
        <f t="shared" ref="B115:Q115" si="19">IF(B$53=0,0,B$53/B$31)</f>
        <v>5.3469614468342141E-2</v>
      </c>
      <c r="C115" s="199">
        <f t="shared" si="19"/>
        <v>5.4175394730709148E-2</v>
      </c>
      <c r="D115" s="199">
        <f t="shared" si="19"/>
        <v>5.7552379907314967E-2</v>
      </c>
      <c r="E115" s="199">
        <f t="shared" si="19"/>
        <v>5.9411627918108986E-2</v>
      </c>
      <c r="F115" s="199">
        <f t="shared" si="19"/>
        <v>5.9036259730199714E-2</v>
      </c>
      <c r="G115" s="199">
        <f t="shared" si="19"/>
        <v>5.8998750279325378E-2</v>
      </c>
      <c r="H115" s="199">
        <f t="shared" si="19"/>
        <v>6.0725554683128805E-2</v>
      </c>
      <c r="I115" s="199">
        <f t="shared" si="19"/>
        <v>6.598387580864791E-2</v>
      </c>
      <c r="J115" s="199">
        <f t="shared" si="19"/>
        <v>7.0943732599967918E-2</v>
      </c>
      <c r="K115" s="199">
        <f t="shared" si="19"/>
        <v>6.0727711899067671E-2</v>
      </c>
      <c r="L115" s="199">
        <f t="shared" si="19"/>
        <v>5.7490425200271221E-2</v>
      </c>
      <c r="M115" s="199">
        <f t="shared" si="19"/>
        <v>5.8918237268123244E-2</v>
      </c>
      <c r="N115" s="199">
        <f t="shared" si="19"/>
        <v>5.2718406284086888E-2</v>
      </c>
      <c r="O115" s="199">
        <f t="shared" si="19"/>
        <v>6.1648203519475891E-2</v>
      </c>
      <c r="P115" s="199">
        <f t="shared" si="19"/>
        <v>6.5156971934636168E-2</v>
      </c>
      <c r="Q115" s="199">
        <f t="shared" si="19"/>
        <v>7.7988903873127624E-2</v>
      </c>
    </row>
    <row r="116" spans="1:17" x14ac:dyDescent="0.25">
      <c r="A116" s="127" t="s">
        <v>237</v>
      </c>
      <c r="B116" s="200">
        <f t="shared" ref="B116:Q116" si="20">IF(B$54=0,0,B$54/B$31)</f>
        <v>0.75185984705535569</v>
      </c>
      <c r="C116" s="200">
        <f t="shared" si="20"/>
        <v>0.75116300863049279</v>
      </c>
      <c r="D116" s="200">
        <f t="shared" si="20"/>
        <v>0.74782880794973128</v>
      </c>
      <c r="E116" s="200">
        <f t="shared" si="20"/>
        <v>0.74599311556166947</v>
      </c>
      <c r="F116" s="200">
        <f t="shared" si="20"/>
        <v>0.74636372804653717</v>
      </c>
      <c r="G116" s="200">
        <f t="shared" si="20"/>
        <v>0.74640076227384333</v>
      </c>
      <c r="H116" s="200">
        <f t="shared" si="20"/>
        <v>0.74469583550703733</v>
      </c>
      <c r="I116" s="200">
        <f t="shared" si="20"/>
        <v>0.73950413434180162</v>
      </c>
      <c r="J116" s="200">
        <f t="shared" si="20"/>
        <v>0.73460711613613727</v>
      </c>
      <c r="K116" s="200">
        <f t="shared" si="20"/>
        <v>0.74469370562180659</v>
      </c>
      <c r="L116" s="200">
        <f t="shared" si="20"/>
        <v>0.74788997772561105</v>
      </c>
      <c r="M116" s="200">
        <f t="shared" si="20"/>
        <v>0.74648025523064399</v>
      </c>
      <c r="N116" s="200">
        <f t="shared" si="20"/>
        <v>0.75260153785598138</v>
      </c>
      <c r="O116" s="200">
        <f t="shared" si="20"/>
        <v>0.74378487611060196</v>
      </c>
      <c r="P116" s="200">
        <f t="shared" si="20"/>
        <v>0.74032056181052563</v>
      </c>
      <c r="Q116" s="200">
        <f t="shared" si="20"/>
        <v>0.72765120320593657</v>
      </c>
    </row>
    <row r="117" spans="1:17" x14ac:dyDescent="0.25">
      <c r="A117" s="142" t="s">
        <v>245</v>
      </c>
      <c r="B117" s="199">
        <f t="shared" ref="B117:Q117" si="21">IF(B$55=0,0,B$55/B$31)</f>
        <v>0.64736550576570395</v>
      </c>
      <c r="C117" s="199">
        <f t="shared" si="21"/>
        <v>0.64528937848034373</v>
      </c>
      <c r="D117" s="199">
        <f t="shared" si="21"/>
        <v>0.63535561943202967</v>
      </c>
      <c r="E117" s="199">
        <f t="shared" si="21"/>
        <v>0.62988644477345246</v>
      </c>
      <c r="F117" s="199">
        <f t="shared" si="21"/>
        <v>0.63099062999728006</v>
      </c>
      <c r="G117" s="199">
        <f t="shared" si="21"/>
        <v>0.63110096801404159</v>
      </c>
      <c r="H117" s="199">
        <f t="shared" si="21"/>
        <v>0.62602139023271697</v>
      </c>
      <c r="I117" s="199">
        <f t="shared" si="21"/>
        <v>0.61055348251981867</v>
      </c>
      <c r="J117" s="199">
        <f t="shared" si="21"/>
        <v>0.59596353921167677</v>
      </c>
      <c r="K117" s="199">
        <f t="shared" si="21"/>
        <v>0.6260150445538849</v>
      </c>
      <c r="L117" s="199">
        <f t="shared" si="21"/>
        <v>0.63553786575515414</v>
      </c>
      <c r="M117" s="199">
        <f t="shared" si="21"/>
        <v>0.6313378055515817</v>
      </c>
      <c r="N117" s="199">
        <f t="shared" si="21"/>
        <v>0.64957526408777433</v>
      </c>
      <c r="O117" s="199">
        <f t="shared" si="21"/>
        <v>0.62330732110088538</v>
      </c>
      <c r="P117" s="199">
        <f t="shared" si="21"/>
        <v>0.61298590771891492</v>
      </c>
      <c r="Q117" s="199">
        <f t="shared" si="21"/>
        <v>0.57523942281149454</v>
      </c>
    </row>
    <row r="118" spans="1:17" x14ac:dyDescent="0.25">
      <c r="A118" s="142" t="s">
        <v>244</v>
      </c>
      <c r="B118" s="199">
        <f t="shared" ref="B118:Q118" si="22">IF(B$66=0,0,B$66/B$31)</f>
        <v>0.10449434128965175</v>
      </c>
      <c r="C118" s="199">
        <f t="shared" si="22"/>
        <v>0.10587363015014915</v>
      </c>
      <c r="D118" s="199">
        <f t="shared" si="22"/>
        <v>0.11247318851770156</v>
      </c>
      <c r="E118" s="199">
        <f t="shared" si="22"/>
        <v>0.11610667078821692</v>
      </c>
      <c r="F118" s="199">
        <f t="shared" si="22"/>
        <v>0.11537309804925706</v>
      </c>
      <c r="G118" s="199">
        <f t="shared" si="22"/>
        <v>0.11529979425980169</v>
      </c>
      <c r="H118" s="199">
        <f t="shared" si="22"/>
        <v>0.11867444527432029</v>
      </c>
      <c r="I118" s="199">
        <f t="shared" si="22"/>
        <v>0.12895065182198298</v>
      </c>
      <c r="J118" s="199">
        <f t="shared" si="22"/>
        <v>0.13864357692446055</v>
      </c>
      <c r="K118" s="199">
        <f t="shared" si="22"/>
        <v>0.11867866106792176</v>
      </c>
      <c r="L118" s="199">
        <f t="shared" si="22"/>
        <v>0.11235211197045691</v>
      </c>
      <c r="M118" s="199">
        <f t="shared" si="22"/>
        <v>0.11514244967906234</v>
      </c>
      <c r="N118" s="199">
        <f t="shared" si="22"/>
        <v>0.103026273768207</v>
      </c>
      <c r="O118" s="199">
        <f t="shared" si="22"/>
        <v>0.12047755500971655</v>
      </c>
      <c r="P118" s="199">
        <f t="shared" si="22"/>
        <v>0.12733465409161071</v>
      </c>
      <c r="Q118" s="199">
        <f t="shared" si="22"/>
        <v>0.15241178039444206</v>
      </c>
    </row>
    <row r="119" spans="1:17" x14ac:dyDescent="0.25">
      <c r="A119" s="127" t="s">
        <v>236</v>
      </c>
      <c r="B119" s="200">
        <f t="shared" ref="B119:Q119" si="23">IF(B$67=0,0,B$67/B$31)</f>
        <v>9.8441524730526378E-2</v>
      </c>
      <c r="C119" s="200">
        <f t="shared" si="23"/>
        <v>9.850178713586781E-2</v>
      </c>
      <c r="D119" s="200">
        <f t="shared" si="23"/>
        <v>9.8790127941633679E-2</v>
      </c>
      <c r="E119" s="200">
        <f t="shared" si="23"/>
        <v>9.8948878140854249E-2</v>
      </c>
      <c r="F119" s="200">
        <f t="shared" si="23"/>
        <v>9.8916827669768267E-2</v>
      </c>
      <c r="G119" s="200">
        <f t="shared" si="23"/>
        <v>9.891362495944428E-2</v>
      </c>
      <c r="H119" s="200">
        <f t="shared" si="23"/>
        <v>9.9061066581824536E-2</v>
      </c>
      <c r="I119" s="200">
        <f t="shared" si="23"/>
        <v>9.9510043545304128E-2</v>
      </c>
      <c r="J119" s="200">
        <f t="shared" si="23"/>
        <v>9.9933536403253295E-2</v>
      </c>
      <c r="K119" s="200">
        <f t="shared" si="23"/>
        <v>9.9061250773744142E-2</v>
      </c>
      <c r="L119" s="200">
        <f t="shared" si="23"/>
        <v>9.8784837995360419E-2</v>
      </c>
      <c r="M119" s="200">
        <f t="shared" si="23"/>
        <v>9.8906750429261142E-2</v>
      </c>
      <c r="N119" s="200">
        <f t="shared" si="23"/>
        <v>9.8377383503420443E-2</v>
      </c>
      <c r="O119" s="200">
        <f t="shared" si="23"/>
        <v>9.9139846112973912E-2</v>
      </c>
      <c r="P119" s="200">
        <f t="shared" si="23"/>
        <v>9.9439439110622238E-2</v>
      </c>
      <c r="Q119" s="200">
        <f t="shared" si="23"/>
        <v>0.10053508194030047</v>
      </c>
    </row>
    <row r="120" spans="1:17" x14ac:dyDescent="0.25">
      <c r="A120" s="142" t="s">
        <v>243</v>
      </c>
      <c r="B120" s="199">
        <f t="shared" ref="B120:Q120" si="24">IF(B$68=0,0,B$68/B$31)</f>
        <v>7.552597567266546E-2</v>
      </c>
      <c r="C120" s="199">
        <f t="shared" si="24"/>
        <v>7.5283760822706755E-2</v>
      </c>
      <c r="D120" s="199">
        <f t="shared" si="24"/>
        <v>7.4124822267070137E-2</v>
      </c>
      <c r="E120" s="199">
        <f t="shared" si="24"/>
        <v>7.3486751890236124E-2</v>
      </c>
      <c r="F120" s="199">
        <f t="shared" si="24"/>
        <v>7.3615573499682674E-2</v>
      </c>
      <c r="G120" s="199">
        <f t="shared" si="24"/>
        <v>7.3628446268304837E-2</v>
      </c>
      <c r="H120" s="199">
        <f t="shared" si="24"/>
        <v>7.303582886048364E-2</v>
      </c>
      <c r="I120" s="199">
        <f t="shared" si="24"/>
        <v>7.1231239627312176E-2</v>
      </c>
      <c r="J120" s="199">
        <f t="shared" si="24"/>
        <v>6.9529079574695646E-2</v>
      </c>
      <c r="K120" s="199">
        <f t="shared" si="24"/>
        <v>7.3035088531286582E-2</v>
      </c>
      <c r="L120" s="199">
        <f t="shared" si="24"/>
        <v>7.4146084338101326E-2</v>
      </c>
      <c r="M120" s="199">
        <f t="shared" si="24"/>
        <v>7.3656077314351184E-2</v>
      </c>
      <c r="N120" s="199">
        <f t="shared" si="24"/>
        <v>7.5783780810240356E-2</v>
      </c>
      <c r="O120" s="199">
        <f t="shared" si="24"/>
        <v>7.271918746176996E-2</v>
      </c>
      <c r="P120" s="199">
        <f t="shared" si="24"/>
        <v>7.1515022567206737E-2</v>
      </c>
      <c r="Q120" s="199">
        <f t="shared" si="24"/>
        <v>6.711126599467436E-2</v>
      </c>
    </row>
    <row r="121" spans="1:17" x14ac:dyDescent="0.25">
      <c r="A121" s="140" t="s">
        <v>242</v>
      </c>
      <c r="B121" s="198">
        <f t="shared" ref="B121:Q121" si="25">IF(B$79=0,0,B$79/B$31)</f>
        <v>2.2915549057860914E-2</v>
      </c>
      <c r="C121" s="198">
        <f t="shared" si="25"/>
        <v>2.3218026313161062E-2</v>
      </c>
      <c r="D121" s="198">
        <f t="shared" si="25"/>
        <v>2.4665305674563546E-2</v>
      </c>
      <c r="E121" s="198">
        <f t="shared" si="25"/>
        <v>2.5462126250618132E-2</v>
      </c>
      <c r="F121" s="198">
        <f t="shared" si="25"/>
        <v>2.530125417008559E-2</v>
      </c>
      <c r="G121" s="198">
        <f t="shared" si="25"/>
        <v>2.528517869113945E-2</v>
      </c>
      <c r="H121" s="198">
        <f t="shared" si="25"/>
        <v>2.6025237721340903E-2</v>
      </c>
      <c r="I121" s="198">
        <f t="shared" si="25"/>
        <v>2.8278803917991951E-2</v>
      </c>
      <c r="J121" s="198">
        <f t="shared" si="25"/>
        <v>3.0404456828557667E-2</v>
      </c>
      <c r="K121" s="198">
        <f t="shared" si="25"/>
        <v>2.6026162242457566E-2</v>
      </c>
      <c r="L121" s="198">
        <f t="shared" si="25"/>
        <v>2.4638753657259097E-2</v>
      </c>
      <c r="M121" s="198">
        <f t="shared" si="25"/>
        <v>2.5250673114909965E-2</v>
      </c>
      <c r="N121" s="198">
        <f t="shared" si="25"/>
        <v>2.2593602693180087E-2</v>
      </c>
      <c r="O121" s="198">
        <f t="shared" si="25"/>
        <v>2.6420658651203948E-2</v>
      </c>
      <c r="P121" s="198">
        <f t="shared" si="25"/>
        <v>2.7924416543415504E-2</v>
      </c>
      <c r="Q121" s="198">
        <f t="shared" si="25"/>
        <v>3.3423815945626122E-2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3.8135488427386149E-2</v>
      </c>
      <c r="C124" s="203">
        <f t="shared" si="27"/>
        <v>3.8135488427386149E-2</v>
      </c>
      <c r="D124" s="203">
        <f t="shared" si="27"/>
        <v>3.8135488427386149E-2</v>
      </c>
      <c r="E124" s="203">
        <f t="shared" si="27"/>
        <v>3.8135488427386149E-2</v>
      </c>
      <c r="F124" s="203">
        <f t="shared" si="27"/>
        <v>3.8135488427386149E-2</v>
      </c>
      <c r="G124" s="203">
        <f t="shared" si="27"/>
        <v>3.8135488427386149E-2</v>
      </c>
      <c r="H124" s="203">
        <f t="shared" si="27"/>
        <v>3.8135488427386149E-2</v>
      </c>
      <c r="I124" s="203">
        <f t="shared" si="27"/>
        <v>3.8135488427386149E-2</v>
      </c>
      <c r="J124" s="203">
        <f t="shared" si="27"/>
        <v>3.8135488427386149E-2</v>
      </c>
      <c r="K124" s="203">
        <f t="shared" si="27"/>
        <v>3.8135488427386149E-2</v>
      </c>
      <c r="L124" s="203">
        <f t="shared" si="27"/>
        <v>3.8135488427386149E-2</v>
      </c>
      <c r="M124" s="203">
        <f t="shared" si="27"/>
        <v>3.8135488427386149E-2</v>
      </c>
      <c r="N124" s="203">
        <f t="shared" si="27"/>
        <v>3.8135488427386149E-2</v>
      </c>
      <c r="O124" s="203">
        <f t="shared" si="27"/>
        <v>3.8135488427386149E-2</v>
      </c>
      <c r="P124" s="203">
        <f t="shared" si="27"/>
        <v>3.8135488427386149E-2</v>
      </c>
      <c r="Q124" s="203">
        <f t="shared" si="27"/>
        <v>3.8135488427386149E-2</v>
      </c>
    </row>
    <row r="125" spans="1:17" x14ac:dyDescent="0.25">
      <c r="A125" s="76" t="s">
        <v>82</v>
      </c>
      <c r="B125" s="202">
        <f t="shared" ref="B125:Q125" si="28">IF(B$83=0,0,B$83/B$81)</f>
        <v>1.6815350210462206E-2</v>
      </c>
      <c r="C125" s="202">
        <f t="shared" si="28"/>
        <v>1.6815350210462206E-2</v>
      </c>
      <c r="D125" s="202">
        <f t="shared" si="28"/>
        <v>1.6815350210462206E-2</v>
      </c>
      <c r="E125" s="202">
        <f t="shared" si="28"/>
        <v>1.6815350210462206E-2</v>
      </c>
      <c r="F125" s="202">
        <f t="shared" si="28"/>
        <v>1.6815350210462206E-2</v>
      </c>
      <c r="G125" s="202">
        <f t="shared" si="28"/>
        <v>1.6815350210462206E-2</v>
      </c>
      <c r="H125" s="202">
        <f t="shared" si="28"/>
        <v>1.6815350210462206E-2</v>
      </c>
      <c r="I125" s="202">
        <f t="shared" si="28"/>
        <v>1.6815350210462206E-2</v>
      </c>
      <c r="J125" s="202">
        <f t="shared" si="28"/>
        <v>1.6815350210462206E-2</v>
      </c>
      <c r="K125" s="202">
        <f t="shared" si="28"/>
        <v>1.6815350210462206E-2</v>
      </c>
      <c r="L125" s="202">
        <f t="shared" si="28"/>
        <v>1.6815350210462206E-2</v>
      </c>
      <c r="M125" s="202">
        <f t="shared" si="28"/>
        <v>1.6815350210462206E-2</v>
      </c>
      <c r="N125" s="202">
        <f t="shared" si="28"/>
        <v>1.6815350210462206E-2</v>
      </c>
      <c r="O125" s="202">
        <f t="shared" si="28"/>
        <v>1.6815350210462206E-2</v>
      </c>
      <c r="P125" s="202">
        <f t="shared" si="28"/>
        <v>1.6815350210462206E-2</v>
      </c>
      <c r="Q125" s="202">
        <f t="shared" si="28"/>
        <v>1.6815350210462206E-2</v>
      </c>
    </row>
    <row r="126" spans="1:17" x14ac:dyDescent="0.25">
      <c r="A126" s="76" t="s">
        <v>81</v>
      </c>
      <c r="B126" s="202">
        <f t="shared" ref="B126:Q126" si="29">IF(B$84=0,0,B$84/B$81)</f>
        <v>0.13043061715261769</v>
      </c>
      <c r="C126" s="202">
        <f t="shared" si="29"/>
        <v>0.13043061715261769</v>
      </c>
      <c r="D126" s="202">
        <f t="shared" si="29"/>
        <v>0.13043061715261769</v>
      </c>
      <c r="E126" s="202">
        <f t="shared" si="29"/>
        <v>0.13043061715261769</v>
      </c>
      <c r="F126" s="202">
        <f t="shared" si="29"/>
        <v>0.13043061715261769</v>
      </c>
      <c r="G126" s="202">
        <f t="shared" si="29"/>
        <v>0.13043061715261769</v>
      </c>
      <c r="H126" s="202">
        <f t="shared" si="29"/>
        <v>0.13043061715261769</v>
      </c>
      <c r="I126" s="202">
        <f t="shared" si="29"/>
        <v>0.13043061715261769</v>
      </c>
      <c r="J126" s="202">
        <f t="shared" si="29"/>
        <v>0.13043061715261769</v>
      </c>
      <c r="K126" s="202">
        <f t="shared" si="29"/>
        <v>0.13043061715261769</v>
      </c>
      <c r="L126" s="202">
        <f t="shared" si="29"/>
        <v>0.13043061715261769</v>
      </c>
      <c r="M126" s="202">
        <f t="shared" si="29"/>
        <v>0.13043061715261769</v>
      </c>
      <c r="N126" s="202">
        <f t="shared" si="29"/>
        <v>0.13043061715261769</v>
      </c>
      <c r="O126" s="202">
        <f t="shared" si="29"/>
        <v>0.13043061715261769</v>
      </c>
      <c r="P126" s="202">
        <f t="shared" si="29"/>
        <v>0.13043061715261769</v>
      </c>
      <c r="Q126" s="202">
        <f t="shared" si="29"/>
        <v>0.13043061715261769</v>
      </c>
    </row>
    <row r="127" spans="1:17" x14ac:dyDescent="0.25">
      <c r="A127" s="76" t="s">
        <v>80</v>
      </c>
      <c r="B127" s="202">
        <f t="shared" ref="B127:Q127" si="30">IF(B$85=0,0,B$85/B$81)</f>
        <v>5.7592418067529648E-2</v>
      </c>
      <c r="C127" s="202">
        <f t="shared" si="30"/>
        <v>5.7592418067529648E-2</v>
      </c>
      <c r="D127" s="202">
        <f t="shared" si="30"/>
        <v>5.7592418067529648E-2</v>
      </c>
      <c r="E127" s="202">
        <f t="shared" si="30"/>
        <v>5.7592418067529648E-2</v>
      </c>
      <c r="F127" s="202">
        <f t="shared" si="30"/>
        <v>5.7592418067529648E-2</v>
      </c>
      <c r="G127" s="202">
        <f t="shared" si="30"/>
        <v>5.7592418067529648E-2</v>
      </c>
      <c r="H127" s="202">
        <f t="shared" si="30"/>
        <v>5.7592418067529648E-2</v>
      </c>
      <c r="I127" s="202">
        <f t="shared" si="30"/>
        <v>5.7592418067529648E-2</v>
      </c>
      <c r="J127" s="202">
        <f t="shared" si="30"/>
        <v>5.7592418067529655E-2</v>
      </c>
      <c r="K127" s="202">
        <f t="shared" si="30"/>
        <v>5.7592418067529641E-2</v>
      </c>
      <c r="L127" s="202">
        <f t="shared" si="30"/>
        <v>5.7592418067529648E-2</v>
      </c>
      <c r="M127" s="202">
        <f t="shared" si="30"/>
        <v>5.7592418067529648E-2</v>
      </c>
      <c r="N127" s="202">
        <f t="shared" si="30"/>
        <v>5.7592418067529648E-2</v>
      </c>
      <c r="O127" s="202">
        <f t="shared" si="30"/>
        <v>5.7592418067529641E-2</v>
      </c>
      <c r="P127" s="202">
        <f t="shared" si="30"/>
        <v>5.7592418067529648E-2</v>
      </c>
      <c r="Q127" s="202">
        <f t="shared" si="30"/>
        <v>5.7592418067529648E-2</v>
      </c>
    </row>
    <row r="128" spans="1:17" x14ac:dyDescent="0.25">
      <c r="A128" s="129" t="s">
        <v>79</v>
      </c>
      <c r="B128" s="201">
        <f t="shared" ref="B128:Q128" si="31">IF(B$86=0,0,B$86/B$81)</f>
        <v>0.19950773943343991</v>
      </c>
      <c r="C128" s="201">
        <f t="shared" si="31"/>
        <v>0.19950773943343994</v>
      </c>
      <c r="D128" s="201">
        <f t="shared" si="31"/>
        <v>0.19950773943343994</v>
      </c>
      <c r="E128" s="201">
        <f t="shared" si="31"/>
        <v>0.19950773943343994</v>
      </c>
      <c r="F128" s="201">
        <f t="shared" si="31"/>
        <v>0.19950773943343991</v>
      </c>
      <c r="G128" s="201">
        <f t="shared" si="31"/>
        <v>0.19950773943343994</v>
      </c>
      <c r="H128" s="201">
        <f t="shared" si="31"/>
        <v>0.19950773943343994</v>
      </c>
      <c r="I128" s="201">
        <f t="shared" si="31"/>
        <v>0.19950773943343994</v>
      </c>
      <c r="J128" s="201">
        <f t="shared" si="31"/>
        <v>0.19950773943343994</v>
      </c>
      <c r="K128" s="201">
        <f t="shared" si="31"/>
        <v>0.19950773943343994</v>
      </c>
      <c r="L128" s="201">
        <f t="shared" si="31"/>
        <v>0.19950773943343994</v>
      </c>
      <c r="M128" s="201">
        <f t="shared" si="31"/>
        <v>0.19950773943343997</v>
      </c>
      <c r="N128" s="201">
        <f t="shared" si="31"/>
        <v>0.19950773943343994</v>
      </c>
      <c r="O128" s="201">
        <f t="shared" si="31"/>
        <v>0.19950773943343994</v>
      </c>
      <c r="P128" s="201">
        <f t="shared" si="31"/>
        <v>0.19950773943343994</v>
      </c>
      <c r="Q128" s="201">
        <f t="shared" si="31"/>
        <v>0.19950773943343991</v>
      </c>
    </row>
    <row r="129" spans="1:17" x14ac:dyDescent="0.25">
      <c r="A129" s="72" t="s">
        <v>235</v>
      </c>
      <c r="B129" s="276">
        <f t="shared" ref="B129:Q129" si="32">IF(B$91=0,0,B$91/B$81)</f>
        <v>0.55751838670856435</v>
      </c>
      <c r="C129" s="276">
        <f t="shared" si="32"/>
        <v>0.55751838670856435</v>
      </c>
      <c r="D129" s="276">
        <f t="shared" si="32"/>
        <v>0.55751838670856435</v>
      </c>
      <c r="E129" s="276">
        <f t="shared" si="32"/>
        <v>0.55751838670856435</v>
      </c>
      <c r="F129" s="276">
        <f t="shared" si="32"/>
        <v>0.55751838670856435</v>
      </c>
      <c r="G129" s="276">
        <f t="shared" si="32"/>
        <v>0.55751838670856435</v>
      </c>
      <c r="H129" s="276">
        <f t="shared" si="32"/>
        <v>0.55751838670856435</v>
      </c>
      <c r="I129" s="276">
        <f t="shared" si="32"/>
        <v>0.55751838670856435</v>
      </c>
      <c r="J129" s="276">
        <f t="shared" si="32"/>
        <v>0.55751838670856435</v>
      </c>
      <c r="K129" s="276">
        <f t="shared" si="32"/>
        <v>0.55751838670856435</v>
      </c>
      <c r="L129" s="276">
        <f t="shared" si="32"/>
        <v>0.55751838670856435</v>
      </c>
      <c r="M129" s="276">
        <f t="shared" si="32"/>
        <v>0.55751838670856435</v>
      </c>
      <c r="N129" s="276">
        <f t="shared" si="32"/>
        <v>0.55751838670856435</v>
      </c>
      <c r="O129" s="276">
        <f t="shared" si="32"/>
        <v>0.55751838670856435</v>
      </c>
      <c r="P129" s="276">
        <f t="shared" si="32"/>
        <v>0.55751838670856435</v>
      </c>
      <c r="Q129" s="276">
        <f t="shared" si="32"/>
        <v>0.55751838670856435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252.0521471503009</v>
      </c>
      <c r="C133" s="230">
        <f t="shared" si="33"/>
        <v>250.80540007990072</v>
      </c>
      <c r="D133" s="230">
        <f t="shared" si="33"/>
        <v>252.16844308998117</v>
      </c>
      <c r="E133" s="230">
        <f t="shared" si="33"/>
        <v>253.15287290252311</v>
      </c>
      <c r="F133" s="230">
        <f t="shared" si="33"/>
        <v>247.2190399815359</v>
      </c>
      <c r="G133" s="230">
        <f t="shared" si="33"/>
        <v>243.15385371593459</v>
      </c>
      <c r="H133" s="230">
        <f t="shared" si="33"/>
        <v>228.88785185548241</v>
      </c>
      <c r="I133" s="230">
        <f t="shared" si="33"/>
        <v>228.50370554316285</v>
      </c>
      <c r="J133" s="230">
        <f t="shared" si="33"/>
        <v>230.20784169809892</v>
      </c>
      <c r="K133" s="230">
        <f t="shared" si="33"/>
        <v>217.91623518870037</v>
      </c>
      <c r="L133" s="230">
        <f t="shared" si="33"/>
        <v>210.17938703557326</v>
      </c>
      <c r="M133" s="230">
        <f t="shared" si="33"/>
        <v>208.9585707655616</v>
      </c>
      <c r="N133" s="230">
        <f t="shared" si="33"/>
        <v>144.98757807702867</v>
      </c>
      <c r="O133" s="230">
        <f t="shared" si="33"/>
        <v>168.98354678766475</v>
      </c>
      <c r="P133" s="230">
        <f t="shared" si="33"/>
        <v>155.98540611138455</v>
      </c>
      <c r="Q133" s="230">
        <f t="shared" si="33"/>
        <v>152.33049974701748</v>
      </c>
    </row>
    <row r="134" spans="1:17" x14ac:dyDescent="0.25">
      <c r="A134" s="132" t="s">
        <v>83</v>
      </c>
      <c r="B134" s="229">
        <f>IF(B$6=0,0,B$6/PPA!B$10*1000)</f>
        <v>1.5937926697436584</v>
      </c>
      <c r="C134" s="229">
        <f>IF(C$6=0,0,C$6/PPA!C$10*1000)</f>
        <v>1.5859091568900934</v>
      </c>
      <c r="D134" s="229">
        <f>IF(D$6=0,0,D$6/PPA!D$10*1000)</f>
        <v>1.5945280398576567</v>
      </c>
      <c r="E134" s="229">
        <f>IF(E$6=0,0,E$6/PPA!E$10*1000)</f>
        <v>1.6007528510201297</v>
      </c>
      <c r="F134" s="229">
        <f>IF(F$6=0,0,F$6/PPA!F$10*1000)</f>
        <v>1.5632316494756193</v>
      </c>
      <c r="G134" s="229">
        <f>IF(G$6=0,0,G$6/PPA!G$10*1000)</f>
        <v>1.5375263970327806</v>
      </c>
      <c r="H134" s="229">
        <f>IF(H$6=0,0,H$6/PPA!H$10*1000)</f>
        <v>1.4473186783174161</v>
      </c>
      <c r="I134" s="229">
        <f>IF(I$6=0,0,I$6/PPA!I$10*1000)</f>
        <v>1.4448896191580076</v>
      </c>
      <c r="J134" s="229">
        <f>IF(J$6=0,0,J$6/PPA!J$10*1000)</f>
        <v>1.4556653246724804</v>
      </c>
      <c r="K134" s="229">
        <f>IF(K$6=0,0,K$6/PPA!K$10*1000)</f>
        <v>1.3779422321476191</v>
      </c>
      <c r="L134" s="229">
        <f>IF(L$6=0,0,L$6/PPA!L$10*1000)</f>
        <v>1.3290200864218749</v>
      </c>
      <c r="M134" s="229">
        <f>IF(M$6=0,0,M$6/PPA!M$10*1000)</f>
        <v>1.3213005409062077</v>
      </c>
      <c r="N134" s="229">
        <f>IF(N$6=0,0,N$6/PPA!N$10*1000)</f>
        <v>0.91679496388205561</v>
      </c>
      <c r="O134" s="229">
        <f>IF(O$6=0,0,O$6/PPA!O$10*1000)</f>
        <v>1.0685278472032378</v>
      </c>
      <c r="P134" s="229">
        <f>IF(P$6=0,0,P$6/PPA!P$10*1000)</f>
        <v>0.98633715149058043</v>
      </c>
      <c r="Q134" s="229">
        <f>IF(Q$6=0,0,Q$6/PPA!Q$10*1000)</f>
        <v>0.96322620783075885</v>
      </c>
    </row>
    <row r="135" spans="1:17" x14ac:dyDescent="0.25">
      <c r="A135" s="76" t="s">
        <v>82</v>
      </c>
      <c r="B135" s="228">
        <f>IF(B$7=0,0,B$7/PPA!B$10*1000)</f>
        <v>2.2313097376411219</v>
      </c>
      <c r="C135" s="228">
        <f>IF(C$7=0,0,C$7/PPA!C$10*1000)</f>
        <v>2.2202728196461305</v>
      </c>
      <c r="D135" s="228">
        <f>IF(D$7=0,0,D$7/PPA!D$10*1000)</f>
        <v>2.2323392558007198</v>
      </c>
      <c r="E135" s="228">
        <f>IF(E$7=0,0,E$7/PPA!E$10*1000)</f>
        <v>2.2410539914281822</v>
      </c>
      <c r="F135" s="228">
        <f>IF(F$7=0,0,F$7/PPA!F$10*1000)</f>
        <v>2.1885243092658673</v>
      </c>
      <c r="G135" s="228">
        <f>IF(G$7=0,0,G$7/PPA!G$10*1000)</f>
        <v>2.1525369558458936</v>
      </c>
      <c r="H135" s="228">
        <f>IF(H$7=0,0,H$7/PPA!H$10*1000)</f>
        <v>2.0262461496443831</v>
      </c>
      <c r="I135" s="228">
        <f>IF(I$7=0,0,I$7/PPA!I$10*1000)</f>
        <v>2.0228454668212108</v>
      </c>
      <c r="J135" s="228">
        <f>IF(J$7=0,0,J$7/PPA!J$10*1000)</f>
        <v>2.0379314545414728</v>
      </c>
      <c r="K135" s="228">
        <f>IF(K$7=0,0,K$7/PPA!K$10*1000)</f>
        <v>1.929119125006667</v>
      </c>
      <c r="L135" s="228">
        <f>IF(L$7=0,0,L$7/PPA!L$10*1000)</f>
        <v>1.860628120990625</v>
      </c>
      <c r="M135" s="228">
        <f>IF(M$7=0,0,M$7/PPA!M$10*1000)</f>
        <v>1.8498207572686909</v>
      </c>
      <c r="N135" s="228">
        <f>IF(N$7=0,0,N$7/PPA!N$10*1000)</f>
        <v>1.283512949434878</v>
      </c>
      <c r="O135" s="228">
        <f>IF(O$7=0,0,O$7/PPA!O$10*1000)</f>
        <v>1.4959389860845331</v>
      </c>
      <c r="P135" s="228">
        <f>IF(P$7=0,0,P$7/PPA!P$10*1000)</f>
        <v>1.3808720120868128</v>
      </c>
      <c r="Q135" s="228">
        <f>IF(Q$7=0,0,Q$7/PPA!Q$10*1000)</f>
        <v>1.3485166909630628</v>
      </c>
    </row>
    <row r="136" spans="1:17" x14ac:dyDescent="0.25">
      <c r="A136" s="76" t="s">
        <v>81</v>
      </c>
      <c r="B136" s="228">
        <f>IF(B$8=0,0,B$8/PPA!B$10*1000)</f>
        <v>12.750341357949267</v>
      </c>
      <c r="C136" s="228">
        <f>IF(C$8=0,0,C$8/PPA!C$10*1000)</f>
        <v>12.687273255120747</v>
      </c>
      <c r="D136" s="228">
        <f>IF(D$8=0,0,D$8/PPA!D$10*1000)</f>
        <v>12.756224318861253</v>
      </c>
      <c r="E136" s="228">
        <f>IF(E$8=0,0,E$8/PPA!E$10*1000)</f>
        <v>12.806022808161037</v>
      </c>
      <c r="F136" s="228">
        <f>IF(F$8=0,0,F$8/PPA!F$10*1000)</f>
        <v>12.505853195804955</v>
      </c>
      <c r="G136" s="228">
        <f>IF(G$8=0,0,G$8/PPA!G$10*1000)</f>
        <v>12.300211176262245</v>
      </c>
      <c r="H136" s="228">
        <f>IF(H$8=0,0,H$8/PPA!H$10*1000)</f>
        <v>11.578549426539329</v>
      </c>
      <c r="I136" s="228">
        <f>IF(I$8=0,0,I$8/PPA!I$10*1000)</f>
        <v>11.559116953264061</v>
      </c>
      <c r="J136" s="228">
        <f>IF(J$8=0,0,J$8/PPA!J$10*1000)</f>
        <v>11.645322597379844</v>
      </c>
      <c r="K136" s="228">
        <f>IF(K$8=0,0,K$8/PPA!K$10*1000)</f>
        <v>11.023537857180953</v>
      </c>
      <c r="L136" s="228">
        <f>IF(L$8=0,0,L$8/PPA!L$10*1000)</f>
        <v>10.632160691374999</v>
      </c>
      <c r="M136" s="228">
        <f>IF(M$8=0,0,M$8/PPA!M$10*1000)</f>
        <v>10.570404327249662</v>
      </c>
      <c r="N136" s="228">
        <f>IF(N$8=0,0,N$8/PPA!N$10*1000)</f>
        <v>7.3343597110564449</v>
      </c>
      <c r="O136" s="228">
        <f>IF(O$8=0,0,O$8/PPA!O$10*1000)</f>
        <v>8.5482227776259023</v>
      </c>
      <c r="P136" s="228">
        <f>IF(P$8=0,0,P$8/PPA!P$10*1000)</f>
        <v>7.8906972119246435</v>
      </c>
      <c r="Q136" s="228">
        <f>IF(Q$8=0,0,Q$8/PPA!Q$10*1000)</f>
        <v>7.7058096626460708</v>
      </c>
    </row>
    <row r="137" spans="1:17" x14ac:dyDescent="0.25">
      <c r="A137" s="76" t="s">
        <v>80</v>
      </c>
      <c r="B137" s="228">
        <f>IF(B$9=0,0,B$9/PPA!B$10*1000)</f>
        <v>6.3751706789746336</v>
      </c>
      <c r="C137" s="228">
        <f>IF(C$9=0,0,C$9/PPA!C$10*1000)</f>
        <v>6.3436366275603735</v>
      </c>
      <c r="D137" s="228">
        <f>IF(D$9=0,0,D$9/PPA!D$10*1000)</f>
        <v>6.3781121594306267</v>
      </c>
      <c r="E137" s="228">
        <f>IF(E$9=0,0,E$9/PPA!E$10*1000)</f>
        <v>6.4030114040805186</v>
      </c>
      <c r="F137" s="228">
        <f>IF(F$9=0,0,F$9/PPA!F$10*1000)</f>
        <v>6.2529265979024773</v>
      </c>
      <c r="G137" s="228">
        <f>IF(G$9=0,0,G$9/PPA!G$10*1000)</f>
        <v>6.1501055881311224</v>
      </c>
      <c r="H137" s="228">
        <f>IF(H$9=0,0,H$9/PPA!H$10*1000)</f>
        <v>5.7892747132696645</v>
      </c>
      <c r="I137" s="228">
        <f>IF(I$9=0,0,I$9/PPA!I$10*1000)</f>
        <v>5.7795584766320305</v>
      </c>
      <c r="J137" s="228">
        <f>IF(J$9=0,0,J$9/PPA!J$10*1000)</f>
        <v>5.8226612986899218</v>
      </c>
      <c r="K137" s="228">
        <f>IF(K$9=0,0,K$9/PPA!K$10*1000)</f>
        <v>5.5117689285904765</v>
      </c>
      <c r="L137" s="228">
        <f>IF(L$9=0,0,L$9/PPA!L$10*1000)</f>
        <v>5.3160803456874994</v>
      </c>
      <c r="M137" s="228">
        <f>IF(M$9=0,0,M$9/PPA!M$10*1000)</f>
        <v>5.285202163624831</v>
      </c>
      <c r="N137" s="228">
        <f>IF(N$9=0,0,N$9/PPA!N$10*1000)</f>
        <v>3.6671798555282225</v>
      </c>
      <c r="O137" s="228">
        <f>IF(O$9=0,0,O$9/PPA!O$10*1000)</f>
        <v>4.2741113888129512</v>
      </c>
      <c r="P137" s="228">
        <f>IF(P$9=0,0,P$9/PPA!P$10*1000)</f>
        <v>3.9453486059623217</v>
      </c>
      <c r="Q137" s="228">
        <f>IF(Q$9=0,0,Q$9/PPA!Q$10*1000)</f>
        <v>3.8529048313230354</v>
      </c>
    </row>
    <row r="138" spans="1:17" x14ac:dyDescent="0.25">
      <c r="A138" s="129" t="s">
        <v>79</v>
      </c>
      <c r="B138" s="227">
        <f>IF(B$10=0,0,B$10/PPA!B$10*1000)</f>
        <v>3.8251024073847812</v>
      </c>
      <c r="C138" s="227">
        <f>IF(C$10=0,0,C$10/PPA!C$10*1000)</f>
        <v>3.8061819765362239</v>
      </c>
      <c r="D138" s="227">
        <f>IF(D$10=0,0,D$10/PPA!D$10*1000)</f>
        <v>3.8268672956583756</v>
      </c>
      <c r="E138" s="227">
        <f>IF(E$10=0,0,E$10/PPA!E$10*1000)</f>
        <v>3.8418068424483107</v>
      </c>
      <c r="F138" s="227">
        <f>IF(F$10=0,0,F$10/PPA!F$10*1000)</f>
        <v>3.7517559587414868</v>
      </c>
      <c r="G138" s="227">
        <f>IF(G$10=0,0,G$10/PPA!G$10*1000)</f>
        <v>3.6900633528786733</v>
      </c>
      <c r="H138" s="227">
        <f>IF(H$10=0,0,H$10/PPA!H$10*1000)</f>
        <v>3.4735648279617992</v>
      </c>
      <c r="I138" s="227">
        <f>IF(I$10=0,0,I$10/PPA!I$10*1000)</f>
        <v>3.4677350859792182</v>
      </c>
      <c r="J138" s="227">
        <f>IF(J$10=0,0,J$10/PPA!J$10*1000)</f>
        <v>3.4935967792139531</v>
      </c>
      <c r="K138" s="227">
        <f>IF(K$10=0,0,K$10/PPA!K$10*1000)</f>
        <v>3.3070613571542866</v>
      </c>
      <c r="L138" s="227">
        <f>IF(L$10=0,0,L$10/PPA!L$10*1000)</f>
        <v>3.1896482074125001</v>
      </c>
      <c r="M138" s="227">
        <f>IF(M$10=0,0,M$10/PPA!M$10*1000)</f>
        <v>3.1711212981748989</v>
      </c>
      <c r="N138" s="227">
        <f>IF(N$10=0,0,N$10/PPA!N$10*1000)</f>
        <v>2.2003079133169332</v>
      </c>
      <c r="O138" s="227">
        <f>IF(O$10=0,0,O$10/PPA!O$10*1000)</f>
        <v>2.5644668332877707</v>
      </c>
      <c r="P138" s="227">
        <f>IF(P$10=0,0,P$10/PPA!P$10*1000)</f>
        <v>2.3672091635773929</v>
      </c>
      <c r="Q138" s="227">
        <f>IF(Q$10=0,0,Q$10/PPA!Q$10*1000)</f>
        <v>2.3117428987938213</v>
      </c>
    </row>
    <row r="139" spans="1:17" x14ac:dyDescent="0.25">
      <c r="A139" s="127" t="s">
        <v>241</v>
      </c>
      <c r="B139" s="225">
        <f>IF(B$15=0,0,B$15/PPA!B$10*1000)</f>
        <v>7.728018074930997</v>
      </c>
      <c r="C139" s="225">
        <f>IF(C$15=0,0,C$15/PPA!C$10*1000)</f>
        <v>7.7273430833584591</v>
      </c>
      <c r="D139" s="225">
        <f>IF(D$15=0,0,D$15/PPA!D$10*1000)</f>
        <v>7.9499862305626374</v>
      </c>
      <c r="E139" s="225">
        <f>IF(E$15=0,0,E$15/PPA!E$10*1000)</f>
        <v>8.0808682867576724</v>
      </c>
      <c r="F139" s="225">
        <f>IF(F$15=0,0,F$15/PPA!F$10*1000)</f>
        <v>7.8717692408035704</v>
      </c>
      <c r="G139" s="225">
        <f>IF(G$15=0,0,G$15/PPA!G$10*1000)</f>
        <v>7.7403937383512069</v>
      </c>
      <c r="H139" s="225">
        <f>IF(H$15=0,0,H$15/PPA!H$10*1000)</f>
        <v>7.3701047917608857</v>
      </c>
      <c r="I139" s="225">
        <f>IF(I$15=0,0,I$15/PPA!I$10*1000)</f>
        <v>7.6126253900126741</v>
      </c>
      <c r="J139" s="225">
        <f>IF(J$15=0,0,J$15/PPA!J$10*1000)</f>
        <v>7.9116142067049093</v>
      </c>
      <c r="K139" s="225">
        <f>IF(K$15=0,0,K$15/PPA!K$10*1000)</f>
        <v>7.0169224864669992</v>
      </c>
      <c r="L139" s="225">
        <f>IF(L$15=0,0,L$15/PPA!L$10*1000)</f>
        <v>6.6234562815943629</v>
      </c>
      <c r="M139" s="225">
        <f>IF(M$15=0,0,M$15/PPA!M$10*1000)</f>
        <v>6.6482755165154286</v>
      </c>
      <c r="N139" s="225">
        <f>IF(N$15=0,0,N$15/PPA!N$10*1000)</f>
        <v>4.4222713631062263</v>
      </c>
      <c r="O139" s="225">
        <f>IF(O$15=0,0,O$15/PPA!O$10*1000)</f>
        <v>5.4742826601371597</v>
      </c>
      <c r="P139" s="225">
        <f>IF(P$15=0,0,P$15/PPA!P$10*1000)</f>
        <v>5.1693082646769959</v>
      </c>
      <c r="Q139" s="225">
        <f>IF(Q$15=0,0,Q$15/PPA!Q$10*1000)</f>
        <v>5.4628449948672362</v>
      </c>
    </row>
    <row r="140" spans="1:17" x14ac:dyDescent="0.25">
      <c r="A140" s="127" t="s">
        <v>240</v>
      </c>
      <c r="B140" s="226">
        <f>IF(B$16=0,0,B$16/PPA!B$10*1000)</f>
        <v>200.37503872382985</v>
      </c>
      <c r="C140" s="226">
        <f>IF(C$16=0,0,C$16/PPA!C$10*1000)</f>
        <v>199.26290964221442</v>
      </c>
      <c r="D140" s="226">
        <f>IF(D$16=0,0,D$16/PPA!D$10*1000)</f>
        <v>199.76374972189299</v>
      </c>
      <c r="E140" s="226">
        <f>IF(E$16=0,0,E$16/PPA!E$10*1000)</f>
        <v>200.22187163694363</v>
      </c>
      <c r="F140" s="226">
        <f>IF(F$16=0,0,F$16/PPA!F$10*1000)</f>
        <v>195.59215849442296</v>
      </c>
      <c r="G140" s="226">
        <f>IF(G$16=0,0,G$16/PPA!G$10*1000)</f>
        <v>192.38214153331893</v>
      </c>
      <c r="H140" s="226">
        <f>IF(H$16=0,0,H$16/PPA!H$10*1000)</f>
        <v>180.82478261963149</v>
      </c>
      <c r="I140" s="226">
        <f>IF(I$16=0,0,I$16/PPA!I$10*1000)</f>
        <v>179.69998924015644</v>
      </c>
      <c r="J140" s="226">
        <f>IF(J$16=0,0,J$16/PPA!J$10*1000)</f>
        <v>180.25968513310769</v>
      </c>
      <c r="K140" s="226">
        <f>IF(K$16=0,0,K$16/PPA!K$10*1000)</f>
        <v>172.15672212111565</v>
      </c>
      <c r="L140" s="226">
        <f>IF(L$16=0,0,L$16/PPA!L$10*1000)</f>
        <v>166.50960156521509</v>
      </c>
      <c r="M140" s="226">
        <f>IF(M$16=0,0,M$16/PPA!M$10*1000)</f>
        <v>165.33850056956544</v>
      </c>
      <c r="N140" s="226">
        <f>IF(N$16=0,0,N$16/PPA!N$10*1000)</f>
        <v>115.33588162491232</v>
      </c>
      <c r="O140" s="226">
        <f>IF(O$16=0,0,O$16/PPA!O$10*1000)</f>
        <v>133.39292371643069</v>
      </c>
      <c r="P140" s="226">
        <f>IF(P$16=0,0,P$16/PPA!P$10*1000)</f>
        <v>122.75828200238364</v>
      </c>
      <c r="Q140" s="226">
        <f>IF(Q$16=0,0,Q$16/PPA!Q$10*1000)</f>
        <v>118.54579891644416</v>
      </c>
    </row>
    <row r="141" spans="1:17" x14ac:dyDescent="0.25">
      <c r="A141" s="72" t="s">
        <v>239</v>
      </c>
      <c r="B141" s="258">
        <f>IF(B$29=0,0,B$29/PPA!B$10*1000)</f>
        <v>17.173373499846587</v>
      </c>
      <c r="C141" s="258">
        <f>IF(C$29=0,0,C$29/PPA!C$10*1000)</f>
        <v>17.17187351857428</v>
      </c>
      <c r="D141" s="258">
        <f>IF(D$29=0,0,D$29/PPA!D$10*1000)</f>
        <v>17.666636067916901</v>
      </c>
      <c r="E141" s="258">
        <f>IF(E$29=0,0,E$29/PPA!E$10*1000)</f>
        <v>17.95748508168364</v>
      </c>
      <c r="F141" s="258">
        <f>IF(F$29=0,0,F$29/PPA!F$10*1000)</f>
        <v>17.492820535118973</v>
      </c>
      <c r="G141" s="258">
        <f>IF(G$29=0,0,G$29/PPA!G$10*1000)</f>
        <v>17.20087497411372</v>
      </c>
      <c r="H141" s="258">
        <f>IF(H$29=0,0,H$29/PPA!H$10*1000)</f>
        <v>16.378010648357456</v>
      </c>
      <c r="I141" s="258">
        <f>IF(I$29=0,0,I$29/PPA!I$10*1000)</f>
        <v>16.916945311139209</v>
      </c>
      <c r="J141" s="258">
        <f>IF(J$29=0,0,J$29/PPA!J$10*1000)</f>
        <v>17.581364903788614</v>
      </c>
      <c r="K141" s="258">
        <f>IF(K$29=0,0,K$29/PPA!K$10*1000)</f>
        <v>15.593161081037712</v>
      </c>
      <c r="L141" s="258">
        <f>IF(L$29=0,0,L$29/PPA!L$10*1000)</f>
        <v>14.718791736876302</v>
      </c>
      <c r="M141" s="258">
        <f>IF(M$29=0,0,M$29/PPA!M$10*1000)</f>
        <v>14.773945592256444</v>
      </c>
      <c r="N141" s="258">
        <f>IF(N$29=0,0,N$29/PPA!N$10*1000)</f>
        <v>9.8272696957915748</v>
      </c>
      <c r="O141" s="258">
        <f>IF(O$29=0,0,O$29/PPA!O$10*1000)</f>
        <v>12.165072578082526</v>
      </c>
      <c r="P141" s="258">
        <f>IF(P$29=0,0,P$29/PPA!P$10*1000)</f>
        <v>11.487351699282165</v>
      </c>
      <c r="Q141" s="258">
        <f>IF(Q$29=0,0,Q$29/PPA!Q$10*1000)</f>
        <v>12.139655544149363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259.27444573421155</v>
      </c>
      <c r="C143" s="230">
        <f t="shared" si="34"/>
        <v>257.99197439126362</v>
      </c>
      <c r="D143" s="230">
        <f t="shared" si="34"/>
        <v>259.39407401606763</v>
      </c>
      <c r="E143" s="230">
        <f t="shared" si="34"/>
        <v>253.94433296168046</v>
      </c>
      <c r="F143" s="230">
        <f t="shared" si="34"/>
        <v>247.99194843706806</v>
      </c>
      <c r="G143" s="230">
        <f t="shared" si="34"/>
        <v>243.91405272627912</v>
      </c>
      <c r="H143" s="230">
        <f t="shared" si="34"/>
        <v>245.38968524225623</v>
      </c>
      <c r="I143" s="230">
        <f t="shared" si="34"/>
        <v>244.97784362679715</v>
      </c>
      <c r="J143" s="230">
        <f t="shared" si="34"/>
        <v>246.80484069667105</v>
      </c>
      <c r="K143" s="230">
        <f t="shared" si="34"/>
        <v>233.62706202466279</v>
      </c>
      <c r="L143" s="230">
        <f t="shared" si="34"/>
        <v>225.33242027031707</v>
      </c>
      <c r="M143" s="230">
        <f t="shared" si="34"/>
        <v>224.02358837815555</v>
      </c>
      <c r="N143" s="230">
        <f t="shared" si="34"/>
        <v>192.74727397728728</v>
      </c>
      <c r="O143" s="230">
        <f t="shared" si="34"/>
        <v>224.64764514537555</v>
      </c>
      <c r="P143" s="230">
        <f t="shared" si="34"/>
        <v>199.73310279648385</v>
      </c>
      <c r="Q143" s="230">
        <f t="shared" si="34"/>
        <v>195.05314069756579</v>
      </c>
    </row>
    <row r="144" spans="1:17" x14ac:dyDescent="0.25">
      <c r="A144" s="132" t="s">
        <v>83</v>
      </c>
      <c r="B144" s="229">
        <f>IF(B$32=0,0,B$32/PPA!B$11*1000)</f>
        <v>1.3955791194175426</v>
      </c>
      <c r="C144" s="229">
        <f>IF(C$32=0,0,C$32/PPA!C$11*1000)</f>
        <v>1.3886760471830184</v>
      </c>
      <c r="D144" s="229">
        <f>IF(D$32=0,0,D$32/PPA!D$11*1000)</f>
        <v>1.3962230345237052</v>
      </c>
      <c r="E144" s="229">
        <f>IF(E$32=0,0,E$32/PPA!E$11*1000)</f>
        <v>1.3668890799174274</v>
      </c>
      <c r="F144" s="229">
        <f>IF(F$32=0,0,F$32/PPA!F$11*1000)</f>
        <v>1.3348495801133897</v>
      </c>
      <c r="G144" s="229">
        <f>IF(G$32=0,0,G$32/PPA!G$11*1000)</f>
        <v>1.3128997651633523</v>
      </c>
      <c r="H144" s="229">
        <f>IF(H$32=0,0,H$32/PPA!H$11*1000)</f>
        <v>1.3208425530512968</v>
      </c>
      <c r="I144" s="229">
        <f>IF(I$32=0,0,I$32/PPA!I$11*1000)</f>
        <v>1.3186257608895617</v>
      </c>
      <c r="J144" s="229">
        <f>IF(J$32=0,0,J$32/PPA!J$11*1000)</f>
        <v>1.3284598151278528</v>
      </c>
      <c r="K144" s="229">
        <f>IF(K$32=0,0,K$32/PPA!K$11*1000)</f>
        <v>1.2575286722499572</v>
      </c>
      <c r="L144" s="229">
        <f>IF(L$32=0,0,L$32/PPA!L$11*1000)</f>
        <v>1.2128816620032146</v>
      </c>
      <c r="M144" s="229">
        <f>IF(M$32=0,0,M$32/PPA!M$11*1000)</f>
        <v>1.205836700613534</v>
      </c>
      <c r="N144" s="229">
        <f>IF(N$32=0,0,N$32/PPA!N$11*1000)</f>
        <v>1.0374877868338277</v>
      </c>
      <c r="O144" s="229">
        <f>IF(O$32=0,0,O$32/PPA!O$11*1000)</f>
        <v>1.2091957689983768</v>
      </c>
      <c r="P144" s="229">
        <f>IF(P$32=0,0,P$32/PPA!P$11*1000)</f>
        <v>1.0750899377295249</v>
      </c>
      <c r="Q144" s="229">
        <f>IF(Q$32=0,0,Q$32/PPA!Q$11*1000)</f>
        <v>1.0498994205290331</v>
      </c>
    </row>
    <row r="145" spans="1:17" x14ac:dyDescent="0.25">
      <c r="A145" s="76" t="s">
        <v>82</v>
      </c>
      <c r="B145" s="228">
        <f>IF(B$33=0,0,B$33/PPA!B$11*1000)</f>
        <v>1.9804316397797062</v>
      </c>
      <c r="C145" s="228">
        <f>IF(C$33=0,0,C$33/PPA!C$11*1000)</f>
        <v>1.970635661554808</v>
      </c>
      <c r="D145" s="228">
        <f>IF(D$33=0,0,D$33/PPA!D$11*1000)</f>
        <v>1.9813454037016747</v>
      </c>
      <c r="E145" s="228">
        <f>IF(E$33=0,0,E$33/PPA!E$11*1000)</f>
        <v>1.9397183178461768</v>
      </c>
      <c r="F145" s="228">
        <f>IF(F$33=0,0,F$33/PPA!F$11*1000)</f>
        <v>1.8942518600497074</v>
      </c>
      <c r="G145" s="228">
        <f>IF(G$33=0,0,G$33/PPA!G$11*1000)</f>
        <v>1.8631034232398282</v>
      </c>
      <c r="H145" s="228">
        <f>IF(H$33=0,0,H$33/PPA!H$11*1000)</f>
        <v>1.8743748361052697</v>
      </c>
      <c r="I145" s="228">
        <f>IF(I$33=0,0,I$33/PPA!I$11*1000)</f>
        <v>1.8712290414492507</v>
      </c>
      <c r="J145" s="228">
        <f>IF(J$33=0,0,J$33/PPA!J$11*1000)</f>
        <v>1.885184303383056</v>
      </c>
      <c r="K145" s="228">
        <f>IF(K$33=0,0,K$33/PPA!K$11*1000)</f>
        <v>1.7845276815931372</v>
      </c>
      <c r="L145" s="228">
        <f>IF(L$33=0,0,L$33/PPA!L$11*1000)</f>
        <v>1.7211702191003471</v>
      </c>
      <c r="M145" s="228">
        <f>IF(M$33=0,0,M$33/PPA!M$11*1000)</f>
        <v>1.7111728895021709</v>
      </c>
      <c r="N145" s="228">
        <f>IF(N$33=0,0,N$33/PPA!N$11*1000)</f>
        <v>1.4722731304465717</v>
      </c>
      <c r="O145" s="228">
        <f>IF(O$33=0,0,O$33/PPA!O$11*1000)</f>
        <v>1.7159396599539263</v>
      </c>
      <c r="P145" s="228">
        <f>IF(P$33=0,0,P$33/PPA!P$11*1000)</f>
        <v>1.5256334081416763</v>
      </c>
      <c r="Q145" s="228">
        <f>IF(Q$33=0,0,Q$33/PPA!Q$11*1000)</f>
        <v>1.4898861713192375</v>
      </c>
    </row>
    <row r="146" spans="1:17" x14ac:dyDescent="0.25">
      <c r="A146" s="76" t="s">
        <v>81</v>
      </c>
      <c r="B146" s="228">
        <f>IF(B$34=0,0,B$34/PPA!B$11*1000)</f>
        <v>7.0471626558546063</v>
      </c>
      <c r="C146" s="228">
        <f>IF(C$34=0,0,C$34/PPA!C$11*1000)</f>
        <v>7.012304673111136</v>
      </c>
      <c r="D146" s="228">
        <f>IF(D$34=0,0,D$34/PPA!D$11*1000)</f>
        <v>7.0504141909532283</v>
      </c>
      <c r="E146" s="228">
        <f>IF(E$34=0,0,E$34/PPA!E$11*1000)</f>
        <v>6.902288479860494</v>
      </c>
      <c r="F146" s="228">
        <f>IF(F$34=0,0,F$34/PPA!F$11*1000)</f>
        <v>6.7405007579106915</v>
      </c>
      <c r="G146" s="228">
        <f>IF(G$34=0,0,G$34/PPA!G$11*1000)</f>
        <v>6.629662243585984</v>
      </c>
      <c r="H146" s="228">
        <f>IF(H$34=0,0,H$34/PPA!H$11*1000)</f>
        <v>6.6697704090124335</v>
      </c>
      <c r="I146" s="228">
        <f>IF(I$34=0,0,I$34/PPA!I$11*1000)</f>
        <v>6.6585764217131036</v>
      </c>
      <c r="J146" s="228">
        <f>IF(J$34=0,0,J$34/PPA!J$11*1000)</f>
        <v>6.7082347884939546</v>
      </c>
      <c r="K146" s="228">
        <f>IF(K$34=0,0,K$34/PPA!K$11*1000)</f>
        <v>6.350058534441934</v>
      </c>
      <c r="L146" s="228">
        <f>IF(L$34=0,0,L$34/PPA!L$11*1000)</f>
        <v>6.1246075091803069</v>
      </c>
      <c r="M146" s="228">
        <f>IF(M$34=0,0,M$34/PPA!M$11*1000)</f>
        <v>6.0890330382481155</v>
      </c>
      <c r="N146" s="228">
        <f>IF(N$34=0,0,N$34/PPA!N$11*1000)</f>
        <v>5.238932773895363</v>
      </c>
      <c r="O146" s="228">
        <f>IF(O$34=0,0,O$34/PPA!O$11*1000)</f>
        <v>6.105995101488217</v>
      </c>
      <c r="P146" s="228">
        <f>IF(P$34=0,0,P$34/PPA!P$11*1000)</f>
        <v>5.4288098434824761</v>
      </c>
      <c r="Q146" s="228">
        <f>IF(Q$34=0,0,Q$34/PPA!Q$11*1000)</f>
        <v>5.3016069714797336</v>
      </c>
    </row>
    <row r="147" spans="1:17" x14ac:dyDescent="0.25">
      <c r="A147" s="76" t="s">
        <v>80</v>
      </c>
      <c r="B147" s="228">
        <f>IF(B$35=0,0,B$35/PPA!B$11*1000)</f>
        <v>5.5823164776701706</v>
      </c>
      <c r="C147" s="228">
        <f>IF(C$35=0,0,C$35/PPA!C$11*1000)</f>
        <v>5.5547041887320736</v>
      </c>
      <c r="D147" s="228">
        <f>IF(D$35=0,0,D$35/PPA!D$11*1000)</f>
        <v>5.5848921380948209</v>
      </c>
      <c r="E147" s="228">
        <f>IF(E$35=0,0,E$35/PPA!E$11*1000)</f>
        <v>5.4675563196697095</v>
      </c>
      <c r="F147" s="228">
        <f>IF(F$35=0,0,F$35/PPA!F$11*1000)</f>
        <v>5.3393983204535589</v>
      </c>
      <c r="G147" s="228">
        <f>IF(G$35=0,0,G$35/PPA!G$11*1000)</f>
        <v>5.2515990606534091</v>
      </c>
      <c r="H147" s="228">
        <f>IF(H$35=0,0,H$35/PPA!H$11*1000)</f>
        <v>5.2833702122051873</v>
      </c>
      <c r="I147" s="228">
        <f>IF(I$35=0,0,I$35/PPA!I$11*1000)</f>
        <v>5.274503043558247</v>
      </c>
      <c r="J147" s="228">
        <f>IF(J$35=0,0,J$35/PPA!J$11*1000)</f>
        <v>5.3138392605114113</v>
      </c>
      <c r="K147" s="228">
        <f>IF(K$35=0,0,K$35/PPA!K$11*1000)</f>
        <v>5.0301146889998289</v>
      </c>
      <c r="L147" s="228">
        <f>IF(L$35=0,0,L$35/PPA!L$11*1000)</f>
        <v>4.8515266480128583</v>
      </c>
      <c r="M147" s="228">
        <f>IF(M$35=0,0,M$35/PPA!M$11*1000)</f>
        <v>4.8233468024541359</v>
      </c>
      <c r="N147" s="228">
        <f>IF(N$35=0,0,N$35/PPA!N$11*1000)</f>
        <v>4.1499511473353108</v>
      </c>
      <c r="O147" s="228">
        <f>IF(O$35=0,0,O$35/PPA!O$11*1000)</f>
        <v>4.8367830759935071</v>
      </c>
      <c r="P147" s="228">
        <f>IF(P$35=0,0,P$35/PPA!P$11*1000)</f>
        <v>4.3003597509180995</v>
      </c>
      <c r="Q147" s="228">
        <f>IF(Q$35=0,0,Q$35/PPA!Q$11*1000)</f>
        <v>4.1995976821161323</v>
      </c>
    </row>
    <row r="148" spans="1:17" x14ac:dyDescent="0.25">
      <c r="A148" s="129" t="s">
        <v>79</v>
      </c>
      <c r="B148" s="227">
        <f>IF(B$36=0,0,B$36/PPA!B$11*1000)</f>
        <v>3.3493898866021024</v>
      </c>
      <c r="C148" s="227">
        <f>IF(C$36=0,0,C$36/PPA!C$11*1000)</f>
        <v>3.3328225132392446</v>
      </c>
      <c r="D148" s="227">
        <f>IF(D$36=0,0,D$36/PPA!D$11*1000)</f>
        <v>3.3509352828568932</v>
      </c>
      <c r="E148" s="227">
        <f>IF(E$36=0,0,E$36/PPA!E$11*1000)</f>
        <v>3.2805337918018269</v>
      </c>
      <c r="F148" s="227">
        <f>IF(F$36=0,0,F$36/PPA!F$11*1000)</f>
        <v>3.2036389922721358</v>
      </c>
      <c r="G148" s="227">
        <f>IF(G$36=0,0,G$36/PPA!G$11*1000)</f>
        <v>3.1509594363920459</v>
      </c>
      <c r="H148" s="227">
        <f>IF(H$36=0,0,H$36/PPA!H$11*1000)</f>
        <v>3.1700221273231124</v>
      </c>
      <c r="I148" s="227">
        <f>IF(I$36=0,0,I$36/PPA!I$11*1000)</f>
        <v>3.1647018261349489</v>
      </c>
      <c r="J148" s="227">
        <f>IF(J$36=0,0,J$36/PPA!J$11*1000)</f>
        <v>3.1883035563068467</v>
      </c>
      <c r="K148" s="227">
        <f>IF(K$36=0,0,K$36/PPA!K$11*1000)</f>
        <v>3.0180688133998972</v>
      </c>
      <c r="L148" s="227">
        <f>IF(L$36=0,0,L$36/PPA!L$11*1000)</f>
        <v>2.910915988807715</v>
      </c>
      <c r="M148" s="227">
        <f>IF(M$36=0,0,M$36/PPA!M$11*1000)</f>
        <v>2.8940080814724816</v>
      </c>
      <c r="N148" s="227">
        <f>IF(N$36=0,0,N$36/PPA!N$11*1000)</f>
        <v>2.4899706884011867</v>
      </c>
      <c r="O148" s="227">
        <f>IF(O$36=0,0,O$36/PPA!O$11*1000)</f>
        <v>2.9020698455961043</v>
      </c>
      <c r="P148" s="227">
        <f>IF(P$36=0,0,P$36/PPA!P$11*1000)</f>
        <v>2.5802158505508599</v>
      </c>
      <c r="Q148" s="227">
        <f>IF(Q$36=0,0,Q$36/PPA!Q$11*1000)</f>
        <v>2.5197586092696787</v>
      </c>
    </row>
    <row r="149" spans="1:17" x14ac:dyDescent="0.25">
      <c r="A149" s="127" t="s">
        <v>238</v>
      </c>
      <c r="B149" s="225">
        <f>IF(B$41=0,0,B$41/PPA!B$11*1000)</f>
        <v>19.458149078063066</v>
      </c>
      <c r="C149" s="225">
        <f>IF(C$41=0,0,C$41/PPA!C$11*1000)</f>
        <v>19.526133076930222</v>
      </c>
      <c r="D149" s="225">
        <f>IF(D$41=0,0,D$41/PPA!D$11*1000)</f>
        <v>20.422329045928123</v>
      </c>
      <c r="E149" s="225">
        <f>IF(E$41=0,0,E$41/PPA!E$11*1000)</f>
        <v>20.419115990485036</v>
      </c>
      <c r="F149" s="225">
        <f>IF(F$41=0,0,F$41/PPA!F$11*1000)</f>
        <v>19.85653693821433</v>
      </c>
      <c r="G149" s="225">
        <f>IF(G$41=0,0,G$41/PPA!G$11*1000)</f>
        <v>19.521770779342038</v>
      </c>
      <c r="H149" s="225">
        <f>IF(H$41=0,0,H$41/PPA!H$11*1000)</f>
        <v>20.022064479991929</v>
      </c>
      <c r="I149" s="225">
        <f>IF(I$41=0,0,I$41/PPA!I$11*1000)</f>
        <v>21.150323461958838</v>
      </c>
      <c r="J149" s="225">
        <f>IF(J$41=0,0,J$41/PPA!J$11*1000)</f>
        <v>22.41214616796772</v>
      </c>
      <c r="K149" s="225">
        <f>IF(K$41=0,0,K$41/PPA!K$11*1000)</f>
        <v>19.062772102538084</v>
      </c>
      <c r="L149" s="225">
        <f>IF(L$41=0,0,L$41/PPA!L$11*1000)</f>
        <v>17.728032834881432</v>
      </c>
      <c r="M149" s="225">
        <f>IF(M$41=0,0,M$41/PPA!M$11*1000)</f>
        <v>17.913560289669064</v>
      </c>
      <c r="N149" s="225">
        <f>IF(N$41=0,0,N$41/PPA!N$11*1000)</f>
        <v>14.334791146218006</v>
      </c>
      <c r="O149" s="225">
        <f>IF(O$41=0,0,O$41/PPA!O$11*1000)</f>
        <v>18.516607810999325</v>
      </c>
      <c r="P149" s="225">
        <f>IF(P$41=0,0,P$41/PPA!P$11*1000)</f>
        <v>17.095123417302233</v>
      </c>
      <c r="Q149" s="225">
        <f>IF(Q$41=0,0,Q$41/PPA!Q$11*1000)</f>
        <v>18.952055842428663</v>
      </c>
    </row>
    <row r="150" spans="1:17" x14ac:dyDescent="0.25">
      <c r="A150" s="127" t="s">
        <v>237</v>
      </c>
      <c r="B150" s="226">
        <f>IF(B$54=0,0,B$54/PPA!B$11*1000)</f>
        <v>194.93804511508642</v>
      </c>
      <c r="C150" s="226">
        <f>IF(C$54=0,0,C$54/PPA!C$11*1000)</f>
        <v>193.79402768626264</v>
      </c>
      <c r="D150" s="226">
        <f>IF(D$54=0,0,D$54/PPA!D$11*1000)</f>
        <v>193.98236116066025</v>
      </c>
      <c r="E150" s="226">
        <f>IF(E$54=0,0,E$54/PPA!E$11*1000)</f>
        <v>189.44072412531398</v>
      </c>
      <c r="F150" s="226">
        <f>IF(F$54=0,0,F$54/PPA!F$11*1000)</f>
        <v>185.09219516101473</v>
      </c>
      <c r="G150" s="226">
        <f>IF(G$54=0,0,G$54/PPA!G$11*1000)</f>
        <v>182.05763488419717</v>
      </c>
      <c r="H150" s="226">
        <f>IF(H$54=0,0,H$54/PPA!H$11*1000)</f>
        <v>182.74067667629089</v>
      </c>
      <c r="I150" s="226">
        <f>IF(I$54=0,0,I$54/PPA!I$11*1000)</f>
        <v>181.1621281841559</v>
      </c>
      <c r="J150" s="226">
        <f>IF(J$54=0,0,J$54/PPA!J$11*1000)</f>
        <v>181.30459227262031</v>
      </c>
      <c r="K150" s="226">
        <f>IF(K$54=0,0,K$54/PPA!K$11*1000)</f>
        <v>173.98060255268177</v>
      </c>
      <c r="L150" s="226">
        <f>IF(L$54=0,0,L$54/PPA!L$11*1000)</f>
        <v>168.52385877682545</v>
      </c>
      <c r="M150" s="226">
        <f>IF(M$54=0,0,M$54/PPA!M$11*1000)</f>
        <v>167.22918543021029</v>
      </c>
      <c r="N150" s="226">
        <f>IF(N$54=0,0,N$54/PPA!N$11*1000)</f>
        <v>145.06189481285458</v>
      </c>
      <c r="O150" s="226">
        <f>IF(O$54=0,0,O$54/PPA!O$11*1000)</f>
        <v>167.08952091299159</v>
      </c>
      <c r="P150" s="226">
        <f>IF(P$54=0,0,P$54/PPA!P$11*1000)</f>
        <v>147.86652287445239</v>
      </c>
      <c r="Q150" s="226">
        <f>IF(Q$54=0,0,Q$54/PPA!Q$11*1000)</f>
        <v>141.93065251768058</v>
      </c>
    </row>
    <row r="151" spans="1:17" x14ac:dyDescent="0.25">
      <c r="A151" s="72" t="s">
        <v>236</v>
      </c>
      <c r="B151" s="258">
        <f>IF(B$67=0,0,B$67/PPA!B$11*1000)</f>
        <v>25.523371761737906</v>
      </c>
      <c r="C151" s="258">
        <f>IF(C$67=0,0,C$67/PPA!C$11*1000)</f>
        <v>25.412670544250506</v>
      </c>
      <c r="D151" s="258">
        <f>IF(D$67=0,0,D$67/PPA!D$11*1000)</f>
        <v>25.625573759348924</v>
      </c>
      <c r="E151" s="258">
        <f>IF(E$67=0,0,E$67/PPA!E$11*1000)</f>
        <v>25.127506856785843</v>
      </c>
      <c r="F151" s="258">
        <f>IF(F$67=0,0,F$67/PPA!F$11*1000)</f>
        <v>24.530576827039514</v>
      </c>
      <c r="G151" s="258">
        <f>IF(G$67=0,0,G$67/PPA!G$11*1000)</f>
        <v>24.126423133705295</v>
      </c>
      <c r="H151" s="258">
        <f>IF(H$67=0,0,H$67/PPA!H$11*1000)</f>
        <v>24.308563948276106</v>
      </c>
      <c r="I151" s="258">
        <f>IF(I$67=0,0,I$67/PPA!I$11*1000)</f>
        <v>24.377755886937294</v>
      </c>
      <c r="J151" s="258">
        <f>IF(J$67=0,0,J$67/PPA!J$11*1000)</f>
        <v>24.664080532259913</v>
      </c>
      <c r="K151" s="258">
        <f>IF(K$67=0,0,K$67/PPA!K$11*1000)</f>
        <v>23.1433889787582</v>
      </c>
      <c r="L151" s="258">
        <f>IF(L$67=0,0,L$67/PPA!L$11*1000)</f>
        <v>22.25942663150574</v>
      </c>
      <c r="M151" s="258">
        <f>IF(M$67=0,0,M$67/PPA!M$11*1000)</f>
        <v>22.157445145985758</v>
      </c>
      <c r="N151" s="258">
        <f>IF(N$67=0,0,N$67/PPA!N$11*1000)</f>
        <v>18.96197249130244</v>
      </c>
      <c r="O151" s="258">
        <f>IF(O$67=0,0,O$67/PPA!O$11*1000)</f>
        <v>22.271532969354499</v>
      </c>
      <c r="P151" s="258">
        <f>IF(P$67=0,0,P$67/PPA!P$11*1000)</f>
        <v>19.861347713906611</v>
      </c>
      <c r="Q151" s="258">
        <f>IF(Q$67=0,0,Q$67/PPA!Q$11*1000)</f>
        <v>19.609683482742735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206.2062592609841</v>
      </c>
      <c r="C153" s="230">
        <f t="shared" si="35"/>
        <v>200.84544963812823</v>
      </c>
      <c r="D153" s="230">
        <f t="shared" si="35"/>
        <v>201.93697711779399</v>
      </c>
      <c r="E153" s="230">
        <f t="shared" si="35"/>
        <v>202.72531041633613</v>
      </c>
      <c r="F153" s="230">
        <f t="shared" si="35"/>
        <v>197.97348553252743</v>
      </c>
      <c r="G153" s="230">
        <f t="shared" si="35"/>
        <v>194.71807650577873</v>
      </c>
      <c r="H153" s="230">
        <f t="shared" si="35"/>
        <v>200.82449077647624</v>
      </c>
      <c r="I153" s="230">
        <f t="shared" si="35"/>
        <v>200.48744367270945</v>
      </c>
      <c r="J153" s="230">
        <f t="shared" si="35"/>
        <v>194.29230724923983</v>
      </c>
      <c r="K153" s="230">
        <f t="shared" si="35"/>
        <v>183.91835747022787</v>
      </c>
      <c r="L153" s="230">
        <f t="shared" si="35"/>
        <v>177.38856218862554</v>
      </c>
      <c r="M153" s="230">
        <f t="shared" si="35"/>
        <v>169.25559707940081</v>
      </c>
      <c r="N153" s="230">
        <f t="shared" si="35"/>
        <v>145.62553514401989</v>
      </c>
      <c r="O153" s="230">
        <f t="shared" si="35"/>
        <v>169.72708805725682</v>
      </c>
      <c r="P153" s="230">
        <f t="shared" si="35"/>
        <v>156.67175451099271</v>
      </c>
      <c r="Q153" s="230">
        <f t="shared" si="35"/>
        <v>153.00076626309249</v>
      </c>
    </row>
    <row r="154" spans="1:17" x14ac:dyDescent="0.25">
      <c r="A154" s="132" t="s">
        <v>83</v>
      </c>
      <c r="B154" s="275">
        <f>IF(B$82=0,0,B$82/PPA!B$12*1000)</f>
        <v>7.8637764137018484</v>
      </c>
      <c r="C154" s="275">
        <f>IF(C$82=0,0,C$82/PPA!C$12*1000)</f>
        <v>7.6593393203680069</v>
      </c>
      <c r="D154" s="275">
        <f>IF(D$82=0,0,D$82/PPA!D$12*1000)</f>
        <v>7.7009652539369737</v>
      </c>
      <c r="E154" s="275">
        <f>IF(E$82=0,0,E$82/PPA!E$12*1000)</f>
        <v>7.7310287293204523</v>
      </c>
      <c r="F154" s="275">
        <f>IF(F$82=0,0,F$82/PPA!F$12*1000)</f>
        <v>7.5498155664550008</v>
      </c>
      <c r="G154" s="275">
        <f>IF(G$82=0,0,G$82/PPA!G$12*1000)</f>
        <v>7.4256689531890148</v>
      </c>
      <c r="H154" s="275">
        <f>IF(H$82=0,0,H$82/PPA!H$12*1000)</f>
        <v>7.6585400439420264</v>
      </c>
      <c r="I154" s="275">
        <f>IF(I$82=0,0,I$82/PPA!I$12*1000)</f>
        <v>7.6456865880168428</v>
      </c>
      <c r="J154" s="275">
        <f>IF(J$82=0,0,J$82/PPA!J$12*1000)</f>
        <v>7.4094320346335385</v>
      </c>
      <c r="K154" s="275">
        <f>IF(K$82=0,0,K$82/PPA!K$12*1000)</f>
        <v>7.0138163928897432</v>
      </c>
      <c r="L154" s="275">
        <f>IF(L$82=0,0,L$82/PPA!L$12*1000)</f>
        <v>6.7647994604949968</v>
      </c>
      <c r="M154" s="275">
        <f>IF(M$82=0,0,M$82/PPA!M$12*1000)</f>
        <v>6.454644863691823</v>
      </c>
      <c r="N154" s="275">
        <f>IF(N$82=0,0,N$82/PPA!N$12*1000)</f>
        <v>5.5535009102166866</v>
      </c>
      <c r="O154" s="275">
        <f>IF(O$82=0,0,O$82/PPA!O$12*1000)</f>
        <v>6.4726254024214676</v>
      </c>
      <c r="P154" s="275">
        <f>IF(P$82=0,0,P$82/PPA!P$12*1000)</f>
        <v>5.974753881052246</v>
      </c>
      <c r="Q154" s="275">
        <f>IF(Q$82=0,0,Q$82/PPA!Q$12*1000)</f>
        <v>5.8347589512073776</v>
      </c>
    </row>
    <row r="155" spans="1:17" x14ac:dyDescent="0.25">
      <c r="A155" s="76" t="s">
        <v>82</v>
      </c>
      <c r="B155" s="274">
        <f>IF(B$83=0,0,B$83/PPA!B$12*1000)</f>
        <v>3.4674304650628138</v>
      </c>
      <c r="C155" s="274">
        <f>IF(C$83=0,0,C$83/PPA!C$12*1000)</f>
        <v>3.3772865738428761</v>
      </c>
      <c r="D155" s="274">
        <f>IF(D$83=0,0,D$83/PPA!D$12*1000)</f>
        <v>3.3956409906777987</v>
      </c>
      <c r="E155" s="274">
        <f>IF(E$83=0,0,E$83/PPA!E$12*1000)</f>
        <v>3.4088970911753544</v>
      </c>
      <c r="F155" s="274">
        <f>IF(F$83=0,0,F$83/PPA!F$12*1000)</f>
        <v>3.3289934916153219</v>
      </c>
      <c r="G155" s="274">
        <f>IF(G$83=0,0,G$83/PPA!G$12*1000)</f>
        <v>3.2742526487522423</v>
      </c>
      <c r="H155" s="274">
        <f>IF(H$83=0,0,H$83/PPA!H$12*1000)</f>
        <v>3.3769341432441853</v>
      </c>
      <c r="I155" s="274">
        <f>IF(I$83=0,0,I$83/PPA!I$12*1000)</f>
        <v>3.3712665781569249</v>
      </c>
      <c r="J155" s="274">
        <f>IF(J$83=0,0,J$83/PPA!J$12*1000)</f>
        <v>3.2670931895946929</v>
      </c>
      <c r="K155" s="274">
        <f>IF(K$83=0,0,K$83/PPA!K$12*1000)</f>
        <v>3.0926515909948593</v>
      </c>
      <c r="L155" s="274">
        <f>IF(L$83=0,0,L$83/PPA!L$12*1000)</f>
        <v>2.9828507965320923</v>
      </c>
      <c r="M155" s="274">
        <f>IF(M$83=0,0,M$83/PPA!M$12*1000)</f>
        <v>2.8460921399710091</v>
      </c>
      <c r="N155" s="274">
        <f>IF(N$83=0,0,N$83/PPA!N$12*1000)</f>
        <v>2.4487443730326666</v>
      </c>
      <c r="O155" s="274">
        <f>IF(O$83=0,0,O$83/PPA!O$12*1000)</f>
        <v>2.8540204258847308</v>
      </c>
      <c r="P155" s="274">
        <f>IF(P$83=0,0,P$83/PPA!P$12*1000)</f>
        <v>2.6344904201899042</v>
      </c>
      <c r="Q155" s="274">
        <f>IF(Q$83=0,0,Q$83/PPA!Q$12*1000)</f>
        <v>2.5727614671829713</v>
      </c>
    </row>
    <row r="156" spans="1:17" x14ac:dyDescent="0.25">
      <c r="A156" s="76" t="s">
        <v>81</v>
      </c>
      <c r="B156" s="274">
        <f>IF(B$84=0,0,B$84/PPA!B$12*1000)</f>
        <v>26.895609656142849</v>
      </c>
      <c r="C156" s="274">
        <f>IF(C$84=0,0,C$84/PPA!C$12*1000)</f>
        <v>26.196395948596059</v>
      </c>
      <c r="D156" s="274">
        <f>IF(D$84=0,0,D$84/PPA!D$12*1000)</f>
        <v>26.338764551407909</v>
      </c>
      <c r="E156" s="274">
        <f>IF(E$84=0,0,E$84/PPA!E$12*1000)</f>
        <v>26.441587350058722</v>
      </c>
      <c r="F156" s="274">
        <f>IF(F$84=0,0,F$84/PPA!F$12*1000)</f>
        <v>25.821803897862388</v>
      </c>
      <c r="G156" s="274">
        <f>IF(G$84=0,0,G$84/PPA!G$12*1000)</f>
        <v>25.397198889419347</v>
      </c>
      <c r="H156" s="274">
        <f>IF(H$84=0,0,H$84/PPA!H$12*1000)</f>
        <v>26.193662271335977</v>
      </c>
      <c r="I156" s="274">
        <f>IF(I$84=0,0,I$84/PPA!I$12*1000)</f>
        <v>26.14970100958217</v>
      </c>
      <c r="J156" s="274">
        <f>IF(J$84=0,0,J$84/PPA!J$12*1000)</f>
        <v>25.341665542524368</v>
      </c>
      <c r="K156" s="274">
        <f>IF(K$84=0,0,K$84/PPA!K$12*1000)</f>
        <v>23.988584870537576</v>
      </c>
      <c r="L156" s="274">
        <f>IF(L$84=0,0,L$84/PPA!L$12*1000)</f>
        <v>23.136899642077932</v>
      </c>
      <c r="M156" s="274">
        <f>IF(M$84=0,0,M$84/PPA!M$12*1000)</f>
        <v>22.076111983601045</v>
      </c>
      <c r="N156" s="274">
        <f>IF(N$84=0,0,N$84/PPA!N$12*1000)</f>
        <v>18.994028422014733</v>
      </c>
      <c r="O156" s="274">
        <f>IF(O$84=0,0,O$84/PPA!O$12*1000)</f>
        <v>22.137608842824694</v>
      </c>
      <c r="P156" s="274">
        <f>IF(P$84=0,0,P$84/PPA!P$12*1000)</f>
        <v>20.434793631252191</v>
      </c>
      <c r="Q156" s="274">
        <f>IF(Q$84=0,0,Q$84/PPA!Q$12*1000)</f>
        <v>19.955984368518564</v>
      </c>
    </row>
    <row r="157" spans="1:17" x14ac:dyDescent="0.25">
      <c r="A157" s="76" t="s">
        <v>80</v>
      </c>
      <c r="B157" s="274">
        <f>IF(B$85=0,0,B$85/PPA!B$12*1000)</f>
        <v>11.875917091500003</v>
      </c>
      <c r="C157" s="274">
        <f>IF(C$85=0,0,C$85/PPA!C$12*1000)</f>
        <v>11.567175102520052</v>
      </c>
      <c r="D157" s="274">
        <f>IF(D$85=0,0,D$85/PPA!D$12*1000)</f>
        <v>11.630038809461158</v>
      </c>
      <c r="E157" s="274">
        <f>IF(E$85=0,0,E$85/PPA!E$12*1000)</f>
        <v>11.675440830367354</v>
      </c>
      <c r="F157" s="274">
        <f>IF(F$85=0,0,F$85/PPA!F$12*1000)</f>
        <v>11.401771745075354</v>
      </c>
      <c r="G157" s="274">
        <f>IF(G$85=0,0,G$85/PPA!G$12*1000)</f>
        <v>11.214284867426031</v>
      </c>
      <c r="H157" s="274">
        <f>IF(H$85=0,0,H$85/PPA!H$12*1000)</f>
        <v>11.565968030997572</v>
      </c>
      <c r="I157" s="274">
        <f>IF(I$85=0,0,I$85/PPA!I$12*1000)</f>
        <v>11.546556673288983</v>
      </c>
      <c r="J157" s="274">
        <f>IF(J$85=0,0,J$85/PPA!J$12*1000)</f>
        <v>11.189763786403143</v>
      </c>
      <c r="K157" s="274">
        <f>IF(K$85=0,0,K$85/PPA!K$12*1000)</f>
        <v>10.592302933718727</v>
      </c>
      <c r="L157" s="274">
        <f>IF(L$85=0,0,L$85/PPA!L$12*1000)</f>
        <v>10.216236233965304</v>
      </c>
      <c r="M157" s="274">
        <f>IF(M$85=0,0,M$85/PPA!M$12*1000)</f>
        <v>9.7478391072662021</v>
      </c>
      <c r="N157" s="274">
        <f>IF(N$85=0,0,N$85/PPA!N$12*1000)</f>
        <v>8.3869267013221247</v>
      </c>
      <c r="O157" s="274">
        <f>IF(O$85=0,0,O$85/PPA!O$12*1000)</f>
        <v>9.7749934127779525</v>
      </c>
      <c r="P157" s="274">
        <f>IF(P$85=0,0,P$85/PPA!P$12*1000)</f>
        <v>9.0231051851704649</v>
      </c>
      <c r="Q157" s="274">
        <f>IF(Q$85=0,0,Q$85/PPA!Q$12*1000)</f>
        <v>8.8116840952764086</v>
      </c>
    </row>
    <row r="158" spans="1:17" x14ac:dyDescent="0.25">
      <c r="A158" s="129" t="s">
        <v>79</v>
      </c>
      <c r="B158" s="273">
        <f>IF(B$86=0,0,B$86/PPA!B$12*1000)</f>
        <v>41.139744642184773</v>
      </c>
      <c r="C158" s="273">
        <f>IF(C$86=0,0,C$86/PPA!C$12*1000)</f>
        <v>40.070221632795771</v>
      </c>
      <c r="D158" s="273">
        <f>IF(D$86=0,0,D$86/PPA!D$12*1000)</f>
        <v>40.28798981279337</v>
      </c>
      <c r="E158" s="273">
        <f>IF(E$86=0,0,E$86/PPA!E$12*1000)</f>
        <v>40.445268407105623</v>
      </c>
      <c r="F158" s="273">
        <f>IF(F$86=0,0,F$86/PPA!F$12*1000)</f>
        <v>39.497242566353378</v>
      </c>
      <c r="G158" s="273">
        <f>IF(G$86=0,0,G$86/PPA!G$12*1000)</f>
        <v>38.84776327049552</v>
      </c>
      <c r="H158" s="273">
        <f>IF(H$86=0,0,H$86/PPA!H$12*1000)</f>
        <v>40.066040177686489</v>
      </c>
      <c r="I158" s="273">
        <f>IF(I$86=0,0,I$86/PPA!I$12*1000)</f>
        <v>39.99879667193138</v>
      </c>
      <c r="J158" s="273">
        <f>IF(J$86=0,0,J$86/PPA!J$12*1000)</f>
        <v>38.762819008603195</v>
      </c>
      <c r="K158" s="273">
        <f>IF(K$86=0,0,K$86/PPA!K$12*1000)</f>
        <v>36.693135739196485</v>
      </c>
      <c r="L158" s="273">
        <f>IF(L$86=0,0,L$86/PPA!L$12*1000)</f>
        <v>35.390391043600857</v>
      </c>
      <c r="M158" s="273">
        <f>IF(M$86=0,0,M$86/PPA!M$12*1000)</f>
        <v>33.767801559768401</v>
      </c>
      <c r="N158" s="273">
        <f>IF(N$86=0,0,N$86/PPA!N$12*1000)</f>
        <v>29.053421320368368</v>
      </c>
      <c r="O158" s="273">
        <f>IF(O$86=0,0,O$86/PPA!O$12*1000)</f>
        <v>33.861867658923714</v>
      </c>
      <c r="P158" s="273">
        <f>IF(P$86=0,0,P$86/PPA!P$12*1000)</f>
        <v>31.257227575559003</v>
      </c>
      <c r="Q158" s="273">
        <f>IF(Q$86=0,0,Q$86/PPA!Q$12*1000)</f>
        <v>30.524837008733705</v>
      </c>
    </row>
    <row r="159" spans="1:17" x14ac:dyDescent="0.25">
      <c r="A159" s="72" t="s">
        <v>235</v>
      </c>
      <c r="B159" s="272">
        <f>IF(B$91=0,0,B$91/PPA!B$12*1000)</f>
        <v>114.96378099239182</v>
      </c>
      <c r="C159" s="272">
        <f>IF(C$91=0,0,C$91/PPA!C$12*1000)</f>
        <v>111.97503106000546</v>
      </c>
      <c r="D159" s="272">
        <f>IF(D$91=0,0,D$91/PPA!D$12*1000)</f>
        <v>112.58357769951678</v>
      </c>
      <c r="E159" s="272">
        <f>IF(E$91=0,0,E$91/PPA!E$12*1000)</f>
        <v>113.02308800830865</v>
      </c>
      <c r="F159" s="272">
        <f>IF(F$91=0,0,F$91/PPA!F$12*1000)</f>
        <v>110.37385826516601</v>
      </c>
      <c r="G159" s="272">
        <f>IF(G$91=0,0,G$91/PPA!G$12*1000)</f>
        <v>108.55890787649656</v>
      </c>
      <c r="H159" s="272">
        <f>IF(H$91=0,0,H$91/PPA!H$12*1000)</f>
        <v>111.96334610927001</v>
      </c>
      <c r="I159" s="272">
        <f>IF(I$91=0,0,I$91/PPA!I$12*1000)</f>
        <v>111.77543615173315</v>
      </c>
      <c r="J159" s="272">
        <f>IF(J$91=0,0,J$91/PPA!J$12*1000)</f>
        <v>108.32153368748089</v>
      </c>
      <c r="K159" s="272">
        <f>IF(K$91=0,0,K$91/PPA!K$12*1000)</f>
        <v>102.53786594289046</v>
      </c>
      <c r="L159" s="272">
        <f>IF(L$91=0,0,L$91/PPA!L$12*1000)</f>
        <v>98.897385011954341</v>
      </c>
      <c r="M159" s="272">
        <f>IF(M$91=0,0,M$91/PPA!M$12*1000)</f>
        <v>94.363107425102328</v>
      </c>
      <c r="N159" s="272">
        <f>IF(N$91=0,0,N$91/PPA!N$12*1000)</f>
        <v>81.188913417065308</v>
      </c>
      <c r="O159" s="272">
        <f>IF(O$91=0,0,O$91/PPA!O$12*1000)</f>
        <v>94.625972314424274</v>
      </c>
      <c r="P159" s="272">
        <f>IF(P$91=0,0,P$91/PPA!P$12*1000)</f>
        <v>87.3473838177689</v>
      </c>
      <c r="Q159" s="272">
        <f>IF(Q$91=0,0,Q$91/PPA!Q$12*1000)</f>
        <v>85.300740372173479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17.322669822596207</v>
      </c>
      <c r="C5" s="96">
        <v>16.290528287945413</v>
      </c>
      <c r="D5" s="96">
        <v>14.911462951917361</v>
      </c>
      <c r="E5" s="96">
        <v>15.723881244705966</v>
      </c>
      <c r="F5" s="96">
        <v>14.737670712056683</v>
      </c>
      <c r="G5" s="96">
        <v>14.251017494360314</v>
      </c>
      <c r="H5" s="96">
        <v>21.579620080934081</v>
      </c>
      <c r="I5" s="96">
        <v>16.942977090764987</v>
      </c>
      <c r="J5" s="96">
        <v>17.3159050987678</v>
      </c>
      <c r="K5" s="96">
        <v>8.3008551965107777</v>
      </c>
      <c r="L5" s="96">
        <v>10.852350746316214</v>
      </c>
      <c r="M5" s="96">
        <v>3.7860379717976391</v>
      </c>
      <c r="N5" s="96">
        <v>69.168160747398559</v>
      </c>
      <c r="O5" s="96">
        <v>4.658321069071647</v>
      </c>
      <c r="P5" s="96">
        <v>4.6557454101026634</v>
      </c>
      <c r="Q5" s="96">
        <v>4.5523999679439138</v>
      </c>
    </row>
    <row r="6" spans="1:17" x14ac:dyDescent="0.25">
      <c r="A6" s="132" t="s">
        <v>83</v>
      </c>
      <c r="B6" s="160">
        <v>7.6902118901244002E-2</v>
      </c>
      <c r="C6" s="160">
        <v>7.2332585501649269E-2</v>
      </c>
      <c r="D6" s="160">
        <v>6.626742298125668E-2</v>
      </c>
      <c r="E6" s="160">
        <v>6.990880574442293E-2</v>
      </c>
      <c r="F6" s="160">
        <v>6.5517333639860689E-2</v>
      </c>
      <c r="G6" s="160">
        <v>6.3356963747002656E-2</v>
      </c>
      <c r="H6" s="160">
        <v>9.597827460862321E-2</v>
      </c>
      <c r="I6" s="160">
        <v>7.545197917244531E-2</v>
      </c>
      <c r="J6" s="160">
        <v>7.7203607816798761E-2</v>
      </c>
      <c r="K6" s="160">
        <v>3.6917585899887473E-2</v>
      </c>
      <c r="L6" s="160">
        <v>4.8229361745910269E-2</v>
      </c>
      <c r="M6" s="160">
        <v>1.6831236985506773E-2</v>
      </c>
      <c r="N6" s="160">
        <v>0.30700295373195396</v>
      </c>
      <c r="O6" s="160">
        <v>2.0723552014533769E-2</v>
      </c>
      <c r="P6" s="160">
        <v>2.0731483724951195E-2</v>
      </c>
      <c r="Q6" s="160">
        <v>2.0337748705452765E-2</v>
      </c>
    </row>
    <row r="7" spans="1:17" x14ac:dyDescent="0.25">
      <c r="A7" s="76" t="s">
        <v>82</v>
      </c>
      <c r="B7" s="159">
        <v>2.8087326902800521E-2</v>
      </c>
      <c r="C7" s="159">
        <v>2.6418374470520964E-2</v>
      </c>
      <c r="D7" s="159">
        <v>2.4203166295988812E-2</v>
      </c>
      <c r="E7" s="159">
        <v>2.5533125853782191E-2</v>
      </c>
      <c r="F7" s="159">
        <v>2.3929207595772092E-2</v>
      </c>
      <c r="G7" s="159">
        <v>2.3140165417498772E-2</v>
      </c>
      <c r="H7" s="159">
        <v>3.5054602044984111E-2</v>
      </c>
      <c r="I7" s="159">
        <v>2.755768546769503E-2</v>
      </c>
      <c r="J7" s="159">
        <v>2.8197441134368464E-2</v>
      </c>
      <c r="K7" s="159">
        <v>1.3483585607880893E-2</v>
      </c>
      <c r="L7" s="159">
        <v>1.7615039338648067E-2</v>
      </c>
      <c r="M7" s="159">
        <v>6.1473527926782295E-3</v>
      </c>
      <c r="N7" s="159">
        <v>0.11212814997553006</v>
      </c>
      <c r="O7" s="159">
        <v>7.5689615362468828E-3</v>
      </c>
      <c r="P7" s="159">
        <v>7.5718584725937028E-3</v>
      </c>
      <c r="Q7" s="159">
        <v>7.4280527574360419E-3</v>
      </c>
    </row>
    <row r="8" spans="1:17" x14ac:dyDescent="0.25">
      <c r="A8" s="76" t="s">
        <v>81</v>
      </c>
      <c r="B8" s="159">
        <v>0.88540460026513579</v>
      </c>
      <c r="C8" s="159">
        <v>0.83279374960363439</v>
      </c>
      <c r="D8" s="159">
        <v>0.76296312759167839</v>
      </c>
      <c r="E8" s="159">
        <v>0.80488781179932511</v>
      </c>
      <c r="F8" s="159">
        <v>0.75432705146047674</v>
      </c>
      <c r="G8" s="159">
        <v>0.72945385591345702</v>
      </c>
      <c r="H8" s="159">
        <v>1.1050359480096299</v>
      </c>
      <c r="I8" s="159">
        <v>0.86870856632939408</v>
      </c>
      <c r="J8" s="159">
        <v>0.88887576174384508</v>
      </c>
      <c r="K8" s="159">
        <v>0.42504681084821094</v>
      </c>
      <c r="L8" s="159">
        <v>0.55528377329261791</v>
      </c>
      <c r="M8" s="159">
        <v>0.19378470799039746</v>
      </c>
      <c r="N8" s="159">
        <v>3.5346467875394207</v>
      </c>
      <c r="O8" s="159">
        <v>0.23859847491413141</v>
      </c>
      <c r="P8" s="159">
        <v>0.23868979584249989</v>
      </c>
      <c r="Q8" s="159">
        <v>0.23415656837711521</v>
      </c>
    </row>
    <row r="9" spans="1:17" x14ac:dyDescent="0.25">
      <c r="A9" s="76" t="s">
        <v>80</v>
      </c>
      <c r="B9" s="159">
        <v>0.30985194512914221</v>
      </c>
      <c r="C9" s="159">
        <v>0.29144050429465423</v>
      </c>
      <c r="D9" s="159">
        <v>0.26700291491065603</v>
      </c>
      <c r="E9" s="159">
        <v>0.28167467621252223</v>
      </c>
      <c r="F9" s="159">
        <v>0.26398067514960788</v>
      </c>
      <c r="G9" s="159">
        <v>0.25527617099465583</v>
      </c>
      <c r="H9" s="159">
        <v>0.3867130776436874</v>
      </c>
      <c r="I9" s="159">
        <v>0.30400908121203296</v>
      </c>
      <c r="J9" s="159">
        <v>0.31106669614321342</v>
      </c>
      <c r="K9" s="159">
        <v>0.14874734225778644</v>
      </c>
      <c r="L9" s="159">
        <v>0.19432444466839779</v>
      </c>
      <c r="M9" s="159">
        <v>6.7815966496138635E-2</v>
      </c>
      <c r="N9" s="159">
        <v>1.2369680281033086</v>
      </c>
      <c r="O9" s="159">
        <v>8.3498777321522777E-2</v>
      </c>
      <c r="P9" s="159">
        <v>8.3530735555394031E-2</v>
      </c>
      <c r="Q9" s="159">
        <v>8.1944309025148238E-2</v>
      </c>
    </row>
    <row r="10" spans="1:17" x14ac:dyDescent="0.25">
      <c r="A10" s="129" t="s">
        <v>79</v>
      </c>
      <c r="B10" s="158">
        <v>0.28853995780418262</v>
      </c>
      <c r="C10" s="158">
        <v>0.27154403568525537</v>
      </c>
      <c r="D10" s="158">
        <v>0.24873049177176243</v>
      </c>
      <c r="E10" s="158">
        <v>0.26301010313672279</v>
      </c>
      <c r="F10" s="158">
        <v>0.24657405398586507</v>
      </c>
      <c r="G10" s="158">
        <v>0.2376120385031405</v>
      </c>
      <c r="H10" s="158">
        <v>0.36063525159237542</v>
      </c>
      <c r="I10" s="158">
        <v>0.28509342643571223</v>
      </c>
      <c r="J10" s="158">
        <v>0.29362475173677455</v>
      </c>
      <c r="K10" s="158">
        <v>0.13907845245898845</v>
      </c>
      <c r="L10" s="158">
        <v>0.18065510447392202</v>
      </c>
      <c r="M10" s="158">
        <v>6.3196180561719245E-2</v>
      </c>
      <c r="N10" s="158">
        <v>1.1523249113428582</v>
      </c>
      <c r="O10" s="158">
        <v>7.7849342435147656E-2</v>
      </c>
      <c r="P10" s="158">
        <v>7.7760339604803247E-2</v>
      </c>
      <c r="Q10" s="158">
        <v>7.657142414068932E-2</v>
      </c>
    </row>
    <row r="11" spans="1:17" x14ac:dyDescent="0.25">
      <c r="A11" s="92" t="s">
        <v>125</v>
      </c>
      <c r="B11" s="91">
        <v>2.9560609538047719E-4</v>
      </c>
      <c r="C11" s="91">
        <v>2.8607245887800537E-4</v>
      </c>
      <c r="D11" s="91">
        <v>2.4910895244830236E-4</v>
      </c>
      <c r="E11" s="91">
        <v>2.7765935960414006E-4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0.158106505414083</v>
      </c>
      <c r="C12" s="91">
        <v>0.14809301239620015</v>
      </c>
      <c r="D12" s="91">
        <v>0.13587547499032343</v>
      </c>
      <c r="E12" s="91">
        <v>0.14083136626238807</v>
      </c>
      <c r="F12" s="91">
        <v>0.13204163686111672</v>
      </c>
      <c r="G12" s="91">
        <v>0.13106751792721957</v>
      </c>
      <c r="H12" s="91">
        <v>0.19578260301933997</v>
      </c>
      <c r="I12" s="91">
        <v>0.14746872434127961</v>
      </c>
      <c r="J12" s="91">
        <v>0.1431168405989596</v>
      </c>
      <c r="K12" s="91">
        <v>7.3836097274133955E-2</v>
      </c>
      <c r="L12" s="91">
        <v>0.1006785997152078</v>
      </c>
      <c r="M12" s="91">
        <v>3.452303919427431E-2</v>
      </c>
      <c r="N12" s="91">
        <v>0.63123875880576585</v>
      </c>
      <c r="O12" s="91">
        <v>4.2349363550232139E-2</v>
      </c>
      <c r="P12" s="91">
        <v>4.2848470615385756E-2</v>
      </c>
      <c r="Q12" s="91">
        <v>4.0864341983796321E-2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0.13013784629471917</v>
      </c>
      <c r="C14" s="157">
        <v>0.12316495083017719</v>
      </c>
      <c r="D14" s="157">
        <v>0.11260590782899067</v>
      </c>
      <c r="E14" s="157">
        <v>0.12190107751473062</v>
      </c>
      <c r="F14" s="157">
        <v>0.11453241712474835</v>
      </c>
      <c r="G14" s="157">
        <v>0.10654452057592094</v>
      </c>
      <c r="H14" s="157">
        <v>0.16485264857303542</v>
      </c>
      <c r="I14" s="157">
        <v>0.13762470209443259</v>
      </c>
      <c r="J14" s="157">
        <v>0.15050791113781495</v>
      </c>
      <c r="K14" s="157">
        <v>6.5242355184854495E-2</v>
      </c>
      <c r="L14" s="157">
        <v>7.9976504758714234E-2</v>
      </c>
      <c r="M14" s="157">
        <v>2.8673141367444938E-2</v>
      </c>
      <c r="N14" s="157">
        <v>0.52108615253709245</v>
      </c>
      <c r="O14" s="157">
        <v>3.5499978884915517E-2</v>
      </c>
      <c r="P14" s="157">
        <v>3.4911868989417498E-2</v>
      </c>
      <c r="Q14" s="157">
        <v>3.5707082156893E-2</v>
      </c>
    </row>
    <row r="15" spans="1:17" x14ac:dyDescent="0.25">
      <c r="A15" s="156" t="s">
        <v>241</v>
      </c>
      <c r="B15" s="155">
        <v>0.46367222611335718</v>
      </c>
      <c r="C15" s="155">
        <v>0.43825042844786921</v>
      </c>
      <c r="D15" s="155">
        <v>0.41083815474386731</v>
      </c>
      <c r="E15" s="155">
        <v>0.43883585007940995</v>
      </c>
      <c r="F15" s="155">
        <v>0.41024349360078649</v>
      </c>
      <c r="G15" s="155">
        <v>0.39661697775715637</v>
      </c>
      <c r="H15" s="155">
        <v>0.60774151846826385</v>
      </c>
      <c r="I15" s="155">
        <v>0.49431853674533555</v>
      </c>
      <c r="J15" s="155">
        <v>0.52176823142730056</v>
      </c>
      <c r="K15" s="155">
        <v>0.23376820087457795</v>
      </c>
      <c r="L15" s="155">
        <v>0.29888293282299166</v>
      </c>
      <c r="M15" s="155">
        <v>0.10530764566792572</v>
      </c>
      <c r="N15" s="155">
        <v>1.841417201504846</v>
      </c>
      <c r="O15" s="155">
        <v>0.13202070296153756</v>
      </c>
      <c r="P15" s="155">
        <v>0.13510577007466809</v>
      </c>
      <c r="Q15" s="155">
        <v>0.14342667695460259</v>
      </c>
    </row>
    <row r="16" spans="1:17" x14ac:dyDescent="0.25">
      <c r="A16" s="156" t="s">
        <v>240</v>
      </c>
      <c r="B16" s="206">
        <v>14.23478753992595</v>
      </c>
      <c r="C16" s="206">
        <v>13.379093790427083</v>
      </c>
      <c r="D16" s="206">
        <v>12.214017064140904</v>
      </c>
      <c r="E16" s="206">
        <v>12.860068750274802</v>
      </c>
      <c r="F16" s="206">
        <v>12.056986221939882</v>
      </c>
      <c r="G16" s="206">
        <v>11.659877951087847</v>
      </c>
      <c r="H16" s="206">
        <v>17.631316891504341</v>
      </c>
      <c r="I16" s="206">
        <v>13.783977586275762</v>
      </c>
      <c r="J16" s="206">
        <v>14.030010605008396</v>
      </c>
      <c r="K16" s="206">
        <v>6.7817866292331139</v>
      </c>
      <c r="L16" s="206">
        <v>8.8899261214232173</v>
      </c>
      <c r="M16" s="206">
        <v>3.0977929093465804</v>
      </c>
      <c r="N16" s="206">
        <v>56.871613257843052</v>
      </c>
      <c r="O16" s="206">
        <v>3.8032464925347895</v>
      </c>
      <c r="P16" s="206">
        <v>3.7906514136768497</v>
      </c>
      <c r="Q16" s="206">
        <v>3.6682497996822399</v>
      </c>
    </row>
    <row r="17" spans="1:17" x14ac:dyDescent="0.25">
      <c r="A17" s="152" t="s">
        <v>249</v>
      </c>
      <c r="B17" s="264">
        <v>9.8878604201132418</v>
      </c>
      <c r="C17" s="264">
        <v>9.2704960237283256</v>
      </c>
      <c r="D17" s="264">
        <v>8.3624093634171626</v>
      </c>
      <c r="E17" s="264">
        <v>8.7459826557803471</v>
      </c>
      <c r="F17" s="264">
        <v>8.210953469432523</v>
      </c>
      <c r="G17" s="264">
        <v>7.9415937846145193</v>
      </c>
      <c r="H17" s="264">
        <v>11.933740155864388</v>
      </c>
      <c r="I17" s="264">
        <v>9.1497413042882592</v>
      </c>
      <c r="J17" s="264">
        <v>9.1384334353774719</v>
      </c>
      <c r="K17" s="264">
        <v>4.5902097460339535</v>
      </c>
      <c r="L17" s="264">
        <v>6.0878986262076813</v>
      </c>
      <c r="M17" s="264">
        <v>2.1105337312097805</v>
      </c>
      <c r="N17" s="264">
        <v>39.60832699373519</v>
      </c>
      <c r="O17" s="264">
        <v>2.5655524022703795</v>
      </c>
      <c r="P17" s="264">
        <v>2.5240348192268414</v>
      </c>
      <c r="Q17" s="264">
        <v>2.3236247032328459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9.8878604201132418</v>
      </c>
      <c r="C27" s="87">
        <v>9.2704960237283256</v>
      </c>
      <c r="D27" s="87">
        <v>8.3624093634171626</v>
      </c>
      <c r="E27" s="87">
        <v>8.7459826557803471</v>
      </c>
      <c r="F27" s="87">
        <v>8.210953469432523</v>
      </c>
      <c r="G27" s="87">
        <v>7.9415937846145193</v>
      </c>
      <c r="H27" s="87">
        <v>11.933740155864388</v>
      </c>
      <c r="I27" s="87">
        <v>9.1497413042882592</v>
      </c>
      <c r="J27" s="87">
        <v>9.1384334353774719</v>
      </c>
      <c r="K27" s="87">
        <v>4.5902097460339535</v>
      </c>
      <c r="L27" s="87">
        <v>6.0878986262076813</v>
      </c>
      <c r="M27" s="87">
        <v>2.1105337312097805</v>
      </c>
      <c r="N27" s="87">
        <v>39.60832699373519</v>
      </c>
      <c r="O27" s="87">
        <v>2.5655524022703795</v>
      </c>
      <c r="P27" s="87">
        <v>2.5240348192268414</v>
      </c>
      <c r="Q27" s="87">
        <v>2.3236247032328459</v>
      </c>
    </row>
    <row r="28" spans="1:17" x14ac:dyDescent="0.25">
      <c r="A28" s="152" t="s">
        <v>248</v>
      </c>
      <c r="B28" s="151">
        <v>4.3469271198127073</v>
      </c>
      <c r="C28" s="151">
        <v>4.1085977666987574</v>
      </c>
      <c r="D28" s="151">
        <v>3.8516077007237417</v>
      </c>
      <c r="E28" s="151">
        <v>4.1140860944944544</v>
      </c>
      <c r="F28" s="151">
        <v>3.8460327525073588</v>
      </c>
      <c r="G28" s="151">
        <v>3.7182841664733264</v>
      </c>
      <c r="H28" s="151">
        <v>5.6975767356399523</v>
      </c>
      <c r="I28" s="151">
        <v>4.6342362819875031</v>
      </c>
      <c r="J28" s="151">
        <v>4.8915771696309243</v>
      </c>
      <c r="K28" s="151">
        <v>2.1915768831991604</v>
      </c>
      <c r="L28" s="151">
        <v>2.802027495215536</v>
      </c>
      <c r="M28" s="151">
        <v>0.98725917813679964</v>
      </c>
      <c r="N28" s="151">
        <v>17.263286264107865</v>
      </c>
      <c r="O28" s="151">
        <v>1.2376940902644098</v>
      </c>
      <c r="P28" s="151">
        <v>1.2666165944500085</v>
      </c>
      <c r="Q28" s="151">
        <v>1.344625096449394</v>
      </c>
    </row>
    <row r="29" spans="1:17" x14ac:dyDescent="0.25">
      <c r="A29" s="243" t="s">
        <v>239</v>
      </c>
      <c r="B29" s="278">
        <v>1.0354241075543988</v>
      </c>
      <c r="C29" s="278">
        <v>0.97865481951474542</v>
      </c>
      <c r="D29" s="278">
        <v>0.91744060948124662</v>
      </c>
      <c r="E29" s="278">
        <v>0.97996212160497898</v>
      </c>
      <c r="F29" s="278">
        <v>0.91611267468443347</v>
      </c>
      <c r="G29" s="278">
        <v>0.8856833709395564</v>
      </c>
      <c r="H29" s="278">
        <v>1.3571445170621783</v>
      </c>
      <c r="I29" s="278">
        <v>1.1038602291266091</v>
      </c>
      <c r="J29" s="278">
        <v>1.1651580037570994</v>
      </c>
      <c r="K29" s="278">
        <v>0.52202658933032986</v>
      </c>
      <c r="L29" s="278">
        <v>0.66743396855051007</v>
      </c>
      <c r="M29" s="278">
        <v>0.23516197195669319</v>
      </c>
      <c r="N29" s="278">
        <v>4.1120594573575815</v>
      </c>
      <c r="O29" s="278">
        <v>0.29481476535373724</v>
      </c>
      <c r="P29" s="278">
        <v>0.30170401315090345</v>
      </c>
      <c r="Q29" s="278">
        <v>0.32028538830123021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670.8808859333094</v>
      </c>
      <c r="C31" s="96">
        <v>635.39668267912543</v>
      </c>
      <c r="D31" s="96">
        <v>671.9586624796176</v>
      </c>
      <c r="E31" s="96">
        <v>661.39752286100293</v>
      </c>
      <c r="F31" s="96">
        <v>669.2408640500463</v>
      </c>
      <c r="G31" s="96">
        <v>660.86195320128479</v>
      </c>
      <c r="H31" s="96">
        <v>655.83629106800947</v>
      </c>
      <c r="I31" s="96">
        <v>624.51042100165432</v>
      </c>
      <c r="J31" s="96">
        <v>578.81581459251095</v>
      </c>
      <c r="K31" s="96">
        <v>483.7010882382902</v>
      </c>
      <c r="L31" s="96">
        <v>512.42619670967326</v>
      </c>
      <c r="M31" s="96">
        <v>488.93875745565259</v>
      </c>
      <c r="N31" s="96">
        <v>424.95467386493095</v>
      </c>
      <c r="O31" s="96">
        <v>497.2560202303938</v>
      </c>
      <c r="P31" s="96">
        <v>462.55182573222811</v>
      </c>
      <c r="Q31" s="96">
        <v>427.99589946830918</v>
      </c>
    </row>
    <row r="32" spans="1:17" x14ac:dyDescent="0.25">
      <c r="A32" s="132" t="s">
        <v>83</v>
      </c>
      <c r="B32" s="160">
        <v>2.2425362759668537</v>
      </c>
      <c r="C32" s="160">
        <v>2.124993311577823</v>
      </c>
      <c r="D32" s="160">
        <v>2.2523217758890399</v>
      </c>
      <c r="E32" s="160">
        <v>2.2204326379508172</v>
      </c>
      <c r="F32" s="160">
        <v>2.2463157418761361</v>
      </c>
      <c r="G32" s="160">
        <v>2.2170428839034195</v>
      </c>
      <c r="H32" s="160">
        <v>2.2026971941440032</v>
      </c>
      <c r="I32" s="160">
        <v>2.1056065324471169</v>
      </c>
      <c r="J32" s="160">
        <v>1.9587900385617827</v>
      </c>
      <c r="K32" s="160">
        <v>1.6249971561909662</v>
      </c>
      <c r="L32" s="160">
        <v>1.7174860387986637</v>
      </c>
      <c r="M32" s="160">
        <v>1.6412164317460496</v>
      </c>
      <c r="N32" s="160">
        <v>1.4187635745101097</v>
      </c>
      <c r="O32" s="160">
        <v>1.6721401044369451</v>
      </c>
      <c r="P32" s="160">
        <v>1.5584544711759543</v>
      </c>
      <c r="Q32" s="160">
        <v>1.453734248786289</v>
      </c>
    </row>
    <row r="33" spans="1:17" x14ac:dyDescent="0.25">
      <c r="A33" s="76" t="s">
        <v>82</v>
      </c>
      <c r="B33" s="159">
        <v>0.8304650724881476</v>
      </c>
      <c r="C33" s="159">
        <v>0.78693608814664695</v>
      </c>
      <c r="D33" s="159">
        <v>0.83408887826079103</v>
      </c>
      <c r="E33" s="159">
        <v>0.82227956416707237</v>
      </c>
      <c r="F33" s="159">
        <v>0.83186469953719755</v>
      </c>
      <c r="G33" s="159">
        <v>0.82102425678548929</v>
      </c>
      <c r="H33" s="159">
        <v>0.81571170313201069</v>
      </c>
      <c r="I33" s="159">
        <v>0.77975669795856539</v>
      </c>
      <c r="J33" s="159">
        <v>0.72538702218403539</v>
      </c>
      <c r="K33" s="159">
        <v>0.60177549659808094</v>
      </c>
      <c r="L33" s="159">
        <v>0.63602635239127592</v>
      </c>
      <c r="M33" s="159">
        <v>0.60778188409509026</v>
      </c>
      <c r="N33" s="159">
        <v>0.52540224538445635</v>
      </c>
      <c r="O33" s="159">
        <v>0.61923366320701234</v>
      </c>
      <c r="P33" s="159">
        <v>0.57713314127621562</v>
      </c>
      <c r="Q33" s="159">
        <v>0.53835272643529475</v>
      </c>
    </row>
    <row r="34" spans="1:17" x14ac:dyDescent="0.25">
      <c r="A34" s="76" t="s">
        <v>81</v>
      </c>
      <c r="B34" s="159">
        <v>16.235182602226402</v>
      </c>
      <c r="C34" s="159">
        <v>15.384212425772892</v>
      </c>
      <c r="D34" s="159">
        <v>16.306026217909839</v>
      </c>
      <c r="E34" s="159">
        <v>16.075159951440451</v>
      </c>
      <c r="F34" s="159">
        <v>16.262544620773745</v>
      </c>
      <c r="G34" s="159">
        <v>16.050619311217183</v>
      </c>
      <c r="H34" s="159">
        <v>15.946761507312271</v>
      </c>
      <c r="I34" s="159">
        <v>15.243858888294289</v>
      </c>
      <c r="J34" s="159">
        <v>14.180958540687028</v>
      </c>
      <c r="K34" s="159">
        <v>11.764414177641113</v>
      </c>
      <c r="L34" s="159">
        <v>12.4340015167197</v>
      </c>
      <c r="M34" s="159">
        <v>11.881836091005288</v>
      </c>
      <c r="N34" s="159">
        <v>10.271354781820945</v>
      </c>
      <c r="O34" s="159">
        <v>12.105712724907997</v>
      </c>
      <c r="P34" s="159">
        <v>11.282668284101273</v>
      </c>
      <c r="Q34" s="159">
        <v>10.524530299506591</v>
      </c>
    </row>
    <row r="35" spans="1:17" x14ac:dyDescent="0.25">
      <c r="A35" s="76" t="s">
        <v>80</v>
      </c>
      <c r="B35" s="159">
        <v>9.0434457935322676</v>
      </c>
      <c r="C35" s="159">
        <v>8.569431866419766</v>
      </c>
      <c r="D35" s="159">
        <v>9.0829076470850048</v>
      </c>
      <c r="E35" s="159">
        <v>8.9543087506312755</v>
      </c>
      <c r="F35" s="159">
        <v>9.0586871947284937</v>
      </c>
      <c r="G35" s="159">
        <v>8.9406389352041753</v>
      </c>
      <c r="H35" s="159">
        <v>8.8827872656011166</v>
      </c>
      <c r="I35" s="159">
        <v>8.4912510637015881</v>
      </c>
      <c r="J35" s="159">
        <v>7.8991861690206564</v>
      </c>
      <c r="K35" s="159">
        <v>6.5531041143676472</v>
      </c>
      <c r="L35" s="159">
        <v>6.9260827838014185</v>
      </c>
      <c r="M35" s="159">
        <v>6.6185113681386127</v>
      </c>
      <c r="N35" s="159">
        <v>5.7214287311309926</v>
      </c>
      <c r="O35" s="159">
        <v>6.7432168459113084</v>
      </c>
      <c r="P35" s="159">
        <v>6.2847583260124962</v>
      </c>
      <c r="Q35" s="159">
        <v>5.8624544976120943</v>
      </c>
    </row>
    <row r="36" spans="1:17" x14ac:dyDescent="0.25">
      <c r="A36" s="129" t="s">
        <v>79</v>
      </c>
      <c r="B36" s="158">
        <v>8.4152545034227515</v>
      </c>
      <c r="C36" s="158">
        <v>7.9785499200307779</v>
      </c>
      <c r="D36" s="158">
        <v>8.4551146768077423</v>
      </c>
      <c r="E36" s="158">
        <v>8.3548425702598621</v>
      </c>
      <c r="F36" s="158">
        <v>8.4551648929982974</v>
      </c>
      <c r="G36" s="158">
        <v>8.315881605274086</v>
      </c>
      <c r="H36" s="158">
        <v>8.2777090297377995</v>
      </c>
      <c r="I36" s="158">
        <v>7.9570833418177145</v>
      </c>
      <c r="J36" s="158">
        <v>7.4508028758132117</v>
      </c>
      <c r="K36" s="158">
        <v>6.1226478446688244</v>
      </c>
      <c r="L36" s="158">
        <v>6.4341629882910265</v>
      </c>
      <c r="M36" s="158">
        <v>6.1631221153041329</v>
      </c>
      <c r="N36" s="158">
        <v>5.3260169801766608</v>
      </c>
      <c r="O36" s="158">
        <v>6.2823703719596509</v>
      </c>
      <c r="P36" s="158">
        <v>5.8463121924594388</v>
      </c>
      <c r="Q36" s="158">
        <v>5.4740528993862529</v>
      </c>
    </row>
    <row r="37" spans="1:17" x14ac:dyDescent="0.25">
      <c r="A37" s="92" t="s">
        <v>125</v>
      </c>
      <c r="B37" s="91">
        <v>8.6213380785131449E-3</v>
      </c>
      <c r="C37" s="91">
        <v>8.405426354308446E-3</v>
      </c>
      <c r="D37" s="91">
        <v>8.4679797196017068E-3</v>
      </c>
      <c r="E37" s="91">
        <v>8.8201943955203855E-3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4.6111689064890005</v>
      </c>
      <c r="C38" s="91">
        <v>4.3512923759458513</v>
      </c>
      <c r="D38" s="91">
        <v>4.6188254388331949</v>
      </c>
      <c r="E38" s="91">
        <v>4.4736832541569846</v>
      </c>
      <c r="F38" s="91">
        <v>4.5277830102357157</v>
      </c>
      <c r="G38" s="91">
        <v>4.5870654039504437</v>
      </c>
      <c r="H38" s="91">
        <v>4.4938241997223125</v>
      </c>
      <c r="I38" s="91">
        <v>4.1159171734172126</v>
      </c>
      <c r="J38" s="91">
        <v>3.6316262890124662</v>
      </c>
      <c r="K38" s="91">
        <v>3.2504849877269186</v>
      </c>
      <c r="L38" s="91">
        <v>3.5857415813792648</v>
      </c>
      <c r="M38" s="91">
        <v>3.3668127480892021</v>
      </c>
      <c r="N38" s="91">
        <v>2.9175697885653329</v>
      </c>
      <c r="O38" s="91">
        <v>3.4175547090967759</v>
      </c>
      <c r="P38" s="91">
        <v>3.2215077436659763</v>
      </c>
      <c r="Q38" s="91">
        <v>2.9213714153586312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3.7954642588552372</v>
      </c>
      <c r="C40" s="157">
        <v>3.618852117730619</v>
      </c>
      <c r="D40" s="157">
        <v>3.8278212582549447</v>
      </c>
      <c r="E40" s="157">
        <v>3.8723391217073573</v>
      </c>
      <c r="F40" s="157">
        <v>3.9273818827625817</v>
      </c>
      <c r="G40" s="157">
        <v>3.7288162013236414</v>
      </c>
      <c r="H40" s="157">
        <v>3.7838848300154861</v>
      </c>
      <c r="I40" s="157">
        <v>3.8411661684005018</v>
      </c>
      <c r="J40" s="157">
        <v>3.819176586800745</v>
      </c>
      <c r="K40" s="157">
        <v>2.8721628569419058</v>
      </c>
      <c r="L40" s="157">
        <v>2.8484214069117617</v>
      </c>
      <c r="M40" s="157">
        <v>2.7963093672149308</v>
      </c>
      <c r="N40" s="157">
        <v>2.4084471916113284</v>
      </c>
      <c r="O40" s="157">
        <v>2.8648156628628749</v>
      </c>
      <c r="P40" s="157">
        <v>2.6248044487934625</v>
      </c>
      <c r="Q40" s="157">
        <v>2.5526814840276213</v>
      </c>
    </row>
    <row r="41" spans="1:17" x14ac:dyDescent="0.25">
      <c r="A41" s="156" t="s">
        <v>238</v>
      </c>
      <c r="B41" s="204">
        <v>43.967871615710685</v>
      </c>
      <c r="C41" s="204">
        <v>41.986224152440428</v>
      </c>
      <c r="D41" s="204">
        <v>46.143493663262433</v>
      </c>
      <c r="E41" s="204">
        <v>46.374312659073681</v>
      </c>
      <c r="F41" s="204">
        <v>46.731908385810286</v>
      </c>
      <c r="G41" s="204">
        <v>46.114733372059803</v>
      </c>
      <c r="H41" s="204">
        <v>46.636923179921389</v>
      </c>
      <c r="I41" s="204">
        <v>46.963422070841837</v>
      </c>
      <c r="J41" s="204">
        <v>45.77806921392866</v>
      </c>
      <c r="K41" s="204">
        <v>34.402264972529622</v>
      </c>
      <c r="L41" s="204">
        <v>35.16393363069696</v>
      </c>
      <c r="M41" s="204">
        <v>34.100366114111438</v>
      </c>
      <c r="N41" s="204">
        <v>27.595006208849249</v>
      </c>
      <c r="O41" s="204">
        <v>35.728240639181507</v>
      </c>
      <c r="P41" s="204">
        <v>34.484682396014605</v>
      </c>
      <c r="Q41" s="204">
        <v>36.198949535736205</v>
      </c>
    </row>
    <row r="42" spans="1:17" x14ac:dyDescent="0.25">
      <c r="A42" s="152" t="s">
        <v>247</v>
      </c>
      <c r="B42" s="151">
        <v>14.579067585310051</v>
      </c>
      <c r="C42" s="151">
        <v>13.770250901381122</v>
      </c>
      <c r="D42" s="151">
        <v>14.372623764297701</v>
      </c>
      <c r="E42" s="151">
        <v>14.041429115907317</v>
      </c>
      <c r="F42" s="151">
        <v>14.22879083590875</v>
      </c>
      <c r="G42" s="151">
        <v>14.055562276130036</v>
      </c>
      <c r="H42" s="151">
        <v>13.852943476020522</v>
      </c>
      <c r="I42" s="151">
        <v>12.910810517821398</v>
      </c>
      <c r="J42" s="151">
        <v>11.718644795398145</v>
      </c>
      <c r="K42" s="151">
        <v>10.215660281080925</v>
      </c>
      <c r="L42" s="151">
        <v>10.96344586885342</v>
      </c>
      <c r="M42" s="151">
        <v>10.400222121169502</v>
      </c>
      <c r="N42" s="151">
        <v>9.2630975047301778</v>
      </c>
      <c r="O42" s="151">
        <v>10.462707224754473</v>
      </c>
      <c r="P42" s="151">
        <v>9.5966596276864777</v>
      </c>
      <c r="Q42" s="151">
        <v>8.4112098511882927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2.3754753080765616E-2</v>
      </c>
      <c r="C45" s="87">
        <v>2.4053566137837133E-2</v>
      </c>
      <c r="D45" s="87">
        <v>2.3960828754196434E-2</v>
      </c>
      <c r="E45" s="87">
        <v>2.4232888213070711E-2</v>
      </c>
      <c r="F45" s="87">
        <v>0</v>
      </c>
      <c r="G45" s="87">
        <v>0</v>
      </c>
      <c r="H45" s="87">
        <v>2.4665065872973058E-2</v>
      </c>
      <c r="I45" s="87">
        <v>2.4679096444515481E-2</v>
      </c>
      <c r="J45" s="87">
        <v>2.4656013891332776E-2</v>
      </c>
      <c r="K45" s="87">
        <v>0</v>
      </c>
      <c r="L45" s="87">
        <v>0</v>
      </c>
      <c r="M45" s="87">
        <v>2.4434956664626327E-2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2.1133203287575026E-2</v>
      </c>
      <c r="C46" s="87">
        <v>2.058171502355257E-2</v>
      </c>
      <c r="D46" s="87">
        <v>2.0646002594323854E-2</v>
      </c>
      <c r="E46" s="87">
        <v>2.0858314433100957E-2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10.800651990805196</v>
      </c>
      <c r="C49" s="87">
        <v>10.180951450863958</v>
      </c>
      <c r="D49" s="87">
        <v>10.760588033344961</v>
      </c>
      <c r="E49" s="87">
        <v>10.10914840997939</v>
      </c>
      <c r="F49" s="87">
        <v>10.056873816867428</v>
      </c>
      <c r="G49" s="87">
        <v>10.625698183240491</v>
      </c>
      <c r="H49" s="87">
        <v>10.556359438876065</v>
      </c>
      <c r="I49" s="87">
        <v>9.5337400593379051</v>
      </c>
      <c r="J49" s="87">
        <v>8.3063655698021588</v>
      </c>
      <c r="K49" s="87">
        <v>7.4788010092504491</v>
      </c>
      <c r="L49" s="87">
        <v>8.1755647015935775</v>
      </c>
      <c r="M49" s="87">
        <v>7.2819342100477664</v>
      </c>
      <c r="N49" s="87">
        <v>7.3678983052778557</v>
      </c>
      <c r="O49" s="87">
        <v>7.3862889378269898</v>
      </c>
      <c r="P49" s="87">
        <v>7.2551758318024842</v>
      </c>
      <c r="Q49" s="87">
        <v>7.1131683177189275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3.7335276381365148</v>
      </c>
      <c r="C52" s="87">
        <v>3.5446641693557739</v>
      </c>
      <c r="D52" s="87">
        <v>3.5674288996042205</v>
      </c>
      <c r="E52" s="87">
        <v>3.8871895032817561</v>
      </c>
      <c r="F52" s="87">
        <v>4.1719170190413211</v>
      </c>
      <c r="G52" s="87">
        <v>3.4298640928895456</v>
      </c>
      <c r="H52" s="87">
        <v>3.2719189712714845</v>
      </c>
      <c r="I52" s="87">
        <v>3.3523913620389769</v>
      </c>
      <c r="J52" s="87">
        <v>3.3876232117046543</v>
      </c>
      <c r="K52" s="87">
        <v>2.7368592718304763</v>
      </c>
      <c r="L52" s="87">
        <v>2.7878811672598429</v>
      </c>
      <c r="M52" s="87">
        <v>3.0938529544571107</v>
      </c>
      <c r="N52" s="87">
        <v>1.8951991994523225</v>
      </c>
      <c r="O52" s="87">
        <v>3.076418286927483</v>
      </c>
      <c r="P52" s="87">
        <v>2.3414837958839927</v>
      </c>
      <c r="Q52" s="87">
        <v>1.2980415334693642</v>
      </c>
    </row>
    <row r="53" spans="1:17" x14ac:dyDescent="0.25">
      <c r="A53" s="152" t="s">
        <v>246</v>
      </c>
      <c r="B53" s="151">
        <v>29.388804030400635</v>
      </c>
      <c r="C53" s="151">
        <v>28.21597325105931</v>
      </c>
      <c r="D53" s="151">
        <v>31.770869898964733</v>
      </c>
      <c r="E53" s="151">
        <v>32.332883543166368</v>
      </c>
      <c r="F53" s="151">
        <v>32.503117549901532</v>
      </c>
      <c r="G53" s="151">
        <v>32.05917109592977</v>
      </c>
      <c r="H53" s="151">
        <v>32.783979703900869</v>
      </c>
      <c r="I53" s="151">
        <v>34.052611553020441</v>
      </c>
      <c r="J53" s="151">
        <v>34.059424418530512</v>
      </c>
      <c r="K53" s="151">
        <v>24.1866046914487</v>
      </c>
      <c r="L53" s="151">
        <v>24.200487761843537</v>
      </c>
      <c r="M53" s="151">
        <v>23.700143992941936</v>
      </c>
      <c r="N53" s="151">
        <v>18.331908704119069</v>
      </c>
      <c r="O53" s="151">
        <v>25.265533414427033</v>
      </c>
      <c r="P53" s="151">
        <v>24.888022768328128</v>
      </c>
      <c r="Q53" s="151">
        <v>27.787739684547912</v>
      </c>
    </row>
    <row r="54" spans="1:17" x14ac:dyDescent="0.25">
      <c r="A54" s="156" t="s">
        <v>237</v>
      </c>
      <c r="B54" s="204">
        <v>523.91206409610572</v>
      </c>
      <c r="C54" s="204">
        <v>495.79338038195607</v>
      </c>
      <c r="D54" s="204">
        <v>522.28348509657769</v>
      </c>
      <c r="E54" s="204">
        <v>512.92612143259748</v>
      </c>
      <c r="F54" s="204">
        <v>519.22986511167176</v>
      </c>
      <c r="G54" s="204">
        <v>512.80868240226209</v>
      </c>
      <c r="H54" s="204">
        <v>507.87235338219205</v>
      </c>
      <c r="I54" s="204">
        <v>480.57087139223557</v>
      </c>
      <c r="J54" s="204">
        <v>442.71617525958101</v>
      </c>
      <c r="K54" s="204">
        <v>374.54515417470697</v>
      </c>
      <c r="L54" s="204">
        <v>398.32707073466145</v>
      </c>
      <c r="M54" s="204">
        <v>379.40110642554021</v>
      </c>
      <c r="N54" s="204">
        <v>332.17255018144789</v>
      </c>
      <c r="O54" s="204">
        <v>384.62508212352731</v>
      </c>
      <c r="P54" s="204">
        <v>356.33417760175297</v>
      </c>
      <c r="Q54" s="204">
        <v>324.67890277185995</v>
      </c>
    </row>
    <row r="55" spans="1:17" x14ac:dyDescent="0.25">
      <c r="A55" s="152" t="s">
        <v>245</v>
      </c>
      <c r="B55" s="151">
        <v>463.09979388631933</v>
      </c>
      <c r="C55" s="151">
        <v>437.40796980857681</v>
      </c>
      <c r="D55" s="151">
        <v>456.54216663063278</v>
      </c>
      <c r="E55" s="151">
        <v>446.02186603470318</v>
      </c>
      <c r="F55" s="151">
        <v>451.97335596416019</v>
      </c>
      <c r="G55" s="151">
        <v>446.47080171236593</v>
      </c>
      <c r="H55" s="151">
        <v>440.03467512065185</v>
      </c>
      <c r="I55" s="151">
        <v>410.10809880138561</v>
      </c>
      <c r="J55" s="151">
        <v>372.23930526558826</v>
      </c>
      <c r="K55" s="151">
        <v>324.49744422257061</v>
      </c>
      <c r="L55" s="151">
        <v>348.25063348122626</v>
      </c>
      <c r="M55" s="151">
        <v>330.35999679009024</v>
      </c>
      <c r="N55" s="151">
        <v>294.23956779731145</v>
      </c>
      <c r="O55" s="151">
        <v>332.34481772749501</v>
      </c>
      <c r="P55" s="151">
        <v>304.83507052651163</v>
      </c>
      <c r="Q55" s="151">
        <v>267.17960703774571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0.754562744918437</v>
      </c>
      <c r="C58" s="87">
        <v>0.7640544537901206</v>
      </c>
      <c r="D58" s="87">
        <v>0.7611086780744748</v>
      </c>
      <c r="E58" s="87">
        <v>0.76975056676812859</v>
      </c>
      <c r="F58" s="87">
        <v>0</v>
      </c>
      <c r="G58" s="87">
        <v>0</v>
      </c>
      <c r="H58" s="87">
        <v>0.78347856302385011</v>
      </c>
      <c r="I58" s="87">
        <v>0.78392424000225658</v>
      </c>
      <c r="J58" s="87">
        <v>0.78319102948939401</v>
      </c>
      <c r="K58" s="87">
        <v>0</v>
      </c>
      <c r="L58" s="87">
        <v>0</v>
      </c>
      <c r="M58" s="87">
        <v>0.77616921169989506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0.67128998678179497</v>
      </c>
      <c r="C59" s="87">
        <v>0.65377212427755205</v>
      </c>
      <c r="D59" s="87">
        <v>0.65581420005499302</v>
      </c>
      <c r="E59" s="87">
        <v>0.6625582231690893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343.07953382557685</v>
      </c>
      <c r="C62" s="87">
        <v>323.39492843920806</v>
      </c>
      <c r="D62" s="87">
        <v>341.80691400036926</v>
      </c>
      <c r="E62" s="87">
        <v>321.11412596405131</v>
      </c>
      <c r="F62" s="87">
        <v>319.45363888872998</v>
      </c>
      <c r="G62" s="87">
        <v>337.52217758528622</v>
      </c>
      <c r="H62" s="87">
        <v>335.3196527642985</v>
      </c>
      <c r="I62" s="87">
        <v>302.83644894367467</v>
      </c>
      <c r="J62" s="87">
        <v>263.84925927606866</v>
      </c>
      <c r="K62" s="87">
        <v>237.56191441148485</v>
      </c>
      <c r="L62" s="87">
        <v>259.69440816826653</v>
      </c>
      <c r="M62" s="87">
        <v>231.30849843681145</v>
      </c>
      <c r="N62" s="87">
        <v>234.03912263823767</v>
      </c>
      <c r="O62" s="87">
        <v>234.62329567215144</v>
      </c>
      <c r="P62" s="87">
        <v>230.45852642196124</v>
      </c>
      <c r="Q62" s="87">
        <v>225.94769950401297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118.59440732904226</v>
      </c>
      <c r="C65" s="87">
        <v>112.59521479130109</v>
      </c>
      <c r="D65" s="87">
        <v>113.31832975213406</v>
      </c>
      <c r="E65" s="87">
        <v>123.47543128071466</v>
      </c>
      <c r="F65" s="87">
        <v>132.51971707543018</v>
      </c>
      <c r="G65" s="87">
        <v>108.9486241270797</v>
      </c>
      <c r="H65" s="87">
        <v>103.93154379332951</v>
      </c>
      <c r="I65" s="87">
        <v>106.48772561770869</v>
      </c>
      <c r="J65" s="87">
        <v>107.60685496003022</v>
      </c>
      <c r="K65" s="87">
        <v>86.935529811085743</v>
      </c>
      <c r="L65" s="87">
        <v>88.556225312959739</v>
      </c>
      <c r="M65" s="87">
        <v>98.275329141578851</v>
      </c>
      <c r="N65" s="87">
        <v>60.200445159073773</v>
      </c>
      <c r="O65" s="87">
        <v>97.721522055343584</v>
      </c>
      <c r="P65" s="87">
        <v>74.376544104550376</v>
      </c>
      <c r="Q65" s="87">
        <v>41.231907533732745</v>
      </c>
    </row>
    <row r="66" spans="1:17" x14ac:dyDescent="0.25">
      <c r="A66" s="152" t="s">
        <v>244</v>
      </c>
      <c r="B66" s="151">
        <v>60.812270209786419</v>
      </c>
      <c r="C66" s="151">
        <v>58.385410573379268</v>
      </c>
      <c r="D66" s="151">
        <v>65.741318465944943</v>
      </c>
      <c r="E66" s="151">
        <v>66.904255397894303</v>
      </c>
      <c r="F66" s="151">
        <v>67.256509147511522</v>
      </c>
      <c r="G66" s="151">
        <v>66.337880689896167</v>
      </c>
      <c r="H66" s="151">
        <v>67.837678261540219</v>
      </c>
      <c r="I66" s="151">
        <v>70.462772590849951</v>
      </c>
      <c r="J66" s="151">
        <v>70.476869993992764</v>
      </c>
      <c r="K66" s="151">
        <v>50.047709952136344</v>
      </c>
      <c r="L66" s="151">
        <v>50.076437253435166</v>
      </c>
      <c r="M66" s="151">
        <v>49.04110963544997</v>
      </c>
      <c r="N66" s="151">
        <v>37.93298238413643</v>
      </c>
      <c r="O66" s="151">
        <v>52.280264396032308</v>
      </c>
      <c r="P66" s="151">
        <v>51.499107075241341</v>
      </c>
      <c r="Q66" s="151">
        <v>57.499295734114213</v>
      </c>
    </row>
    <row r="67" spans="1:17" x14ac:dyDescent="0.25">
      <c r="A67" s="156" t="s">
        <v>236</v>
      </c>
      <c r="B67" s="204">
        <v>66.23406597385646</v>
      </c>
      <c r="C67" s="204">
        <v>62.772954532781071</v>
      </c>
      <c r="D67" s="204">
        <v>66.601224523825053</v>
      </c>
      <c r="E67" s="204">
        <v>65.670065294882335</v>
      </c>
      <c r="F67" s="204">
        <v>66.42451340265049</v>
      </c>
      <c r="G67" s="204">
        <v>65.593330434578618</v>
      </c>
      <c r="H67" s="204">
        <v>65.201347805968865</v>
      </c>
      <c r="I67" s="204">
        <v>62.398571014357621</v>
      </c>
      <c r="J67" s="204">
        <v>58.106445472734435</v>
      </c>
      <c r="K67" s="204">
        <v>48.086730301586975</v>
      </c>
      <c r="L67" s="204">
        <v>50.787432664312774</v>
      </c>
      <c r="M67" s="204">
        <v>48.524817025711776</v>
      </c>
      <c r="N67" s="204">
        <v>41.924151161610688</v>
      </c>
      <c r="O67" s="204">
        <v>49.480023757262018</v>
      </c>
      <c r="P67" s="204">
        <v>46.183639319435187</v>
      </c>
      <c r="Q67" s="204">
        <v>43.26492248898645</v>
      </c>
    </row>
    <row r="68" spans="1:17" x14ac:dyDescent="0.25">
      <c r="A68" s="152" t="s">
        <v>243</v>
      </c>
      <c r="B68" s="151">
        <v>52.527522917661209</v>
      </c>
      <c r="C68" s="151">
        <v>49.613403982917269</v>
      </c>
      <c r="D68" s="151">
        <v>51.783717974307891</v>
      </c>
      <c r="E68" s="151">
        <v>50.590443138195496</v>
      </c>
      <c r="F68" s="151">
        <v>51.265496394082973</v>
      </c>
      <c r="G68" s="151">
        <v>50.641364083115576</v>
      </c>
      <c r="H68" s="151">
        <v>49.911340465073927</v>
      </c>
      <c r="I68" s="151">
        <v>46.51689083626826</v>
      </c>
      <c r="J68" s="151">
        <v>42.221587865772733</v>
      </c>
      <c r="K68" s="151">
        <v>36.806423071541573</v>
      </c>
      <c r="L68" s="151">
        <v>39.50065055689835</v>
      </c>
      <c r="M68" s="151">
        <v>37.471388524801881</v>
      </c>
      <c r="N68" s="151">
        <v>33.374395421454317</v>
      </c>
      <c r="O68" s="151">
        <v>37.696518677424201</v>
      </c>
      <c r="P68" s="151">
        <v>34.576200129164505</v>
      </c>
      <c r="Q68" s="151">
        <v>30.305094316781336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8.5586978011581993E-2</v>
      </c>
      <c r="C71" s="87">
        <v>8.6663583878972036E-2</v>
      </c>
      <c r="D71" s="87">
        <v>8.6329456540854818E-2</v>
      </c>
      <c r="E71" s="87">
        <v>8.7309670767681244E-2</v>
      </c>
      <c r="F71" s="87">
        <v>0</v>
      </c>
      <c r="G71" s="87">
        <v>0</v>
      </c>
      <c r="H71" s="87">
        <v>8.8866781454094101E-2</v>
      </c>
      <c r="I71" s="87">
        <v>8.8917332778033722E-2</v>
      </c>
      <c r="J71" s="87">
        <v>8.8834167696713692E-2</v>
      </c>
      <c r="K71" s="87">
        <v>0</v>
      </c>
      <c r="L71" s="87">
        <v>0</v>
      </c>
      <c r="M71" s="87">
        <v>8.8037711512256631E-2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7.6141688315527672E-2</v>
      </c>
      <c r="C72" s="87">
        <v>7.4154708540740868E-2</v>
      </c>
      <c r="D72" s="87">
        <v>7.4386332876608022E-2</v>
      </c>
      <c r="E72" s="87">
        <v>7.5151279942790222E-2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38.914113790401068</v>
      </c>
      <c r="C75" s="87">
        <v>36.681369197965722</v>
      </c>
      <c r="D75" s="87">
        <v>38.769765708375218</v>
      </c>
      <c r="E75" s="87">
        <v>36.42266706536693</v>
      </c>
      <c r="F75" s="87">
        <v>36.23432478136057</v>
      </c>
      <c r="G75" s="87">
        <v>38.283765513145887</v>
      </c>
      <c r="H75" s="87">
        <v>38.033942095950515</v>
      </c>
      <c r="I75" s="87">
        <v>34.349504625555682</v>
      </c>
      <c r="J75" s="87">
        <v>29.92734653825778</v>
      </c>
      <c r="K75" s="87">
        <v>26.945680106858237</v>
      </c>
      <c r="L75" s="87">
        <v>29.456078704270972</v>
      </c>
      <c r="M75" s="87">
        <v>26.236380609730919</v>
      </c>
      <c r="N75" s="87">
        <v>26.546104188133445</v>
      </c>
      <c r="O75" s="87">
        <v>26.612364555406067</v>
      </c>
      <c r="P75" s="87">
        <v>26.139971746935416</v>
      </c>
      <c r="Q75" s="87">
        <v>25.628327027075539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13.451680460933032</v>
      </c>
      <c r="C78" s="87">
        <v>12.771216492531835</v>
      </c>
      <c r="D78" s="87">
        <v>12.853236476515207</v>
      </c>
      <c r="E78" s="87">
        <v>14.005315122118095</v>
      </c>
      <c r="F78" s="87">
        <v>15.031171612722403</v>
      </c>
      <c r="G78" s="87">
        <v>12.357598569969685</v>
      </c>
      <c r="H78" s="87">
        <v>11.788531587669318</v>
      </c>
      <c r="I78" s="87">
        <v>12.078468877934547</v>
      </c>
      <c r="J78" s="87">
        <v>12.20540715981824</v>
      </c>
      <c r="K78" s="87">
        <v>9.8607429646833342</v>
      </c>
      <c r="L78" s="87">
        <v>10.044571852627378</v>
      </c>
      <c r="M78" s="87">
        <v>11.146970203558709</v>
      </c>
      <c r="N78" s="87">
        <v>6.8282912333208694</v>
      </c>
      <c r="O78" s="87">
        <v>11.084154122018136</v>
      </c>
      <c r="P78" s="87">
        <v>8.4362283822290909</v>
      </c>
      <c r="Q78" s="87">
        <v>4.6767672897057961</v>
      </c>
    </row>
    <row r="79" spans="1:17" x14ac:dyDescent="0.25">
      <c r="A79" s="149" t="s">
        <v>242</v>
      </c>
      <c r="B79" s="148">
        <v>13.706543056195251</v>
      </c>
      <c r="C79" s="148">
        <v>13.159550549863798</v>
      </c>
      <c r="D79" s="148">
        <v>14.817506549517162</v>
      </c>
      <c r="E79" s="148">
        <v>15.079622156686833</v>
      </c>
      <c r="F79" s="148">
        <v>15.15901700856752</v>
      </c>
      <c r="G79" s="148">
        <v>14.951966351463048</v>
      </c>
      <c r="H79" s="148">
        <v>15.290007340894933</v>
      </c>
      <c r="I79" s="148">
        <v>15.881680178089363</v>
      </c>
      <c r="J79" s="148">
        <v>15.884857606961704</v>
      </c>
      <c r="K79" s="148">
        <v>11.280307230045402</v>
      </c>
      <c r="L79" s="148">
        <v>11.286782107414426</v>
      </c>
      <c r="M79" s="148">
        <v>11.053428500909897</v>
      </c>
      <c r="N79" s="148">
        <v>8.5497557401563693</v>
      </c>
      <c r="O79" s="148">
        <v>11.783505079837816</v>
      </c>
      <c r="P79" s="148">
        <v>11.607439190270684</v>
      </c>
      <c r="Q79" s="148">
        <v>12.959828172205116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71.580589094320203</v>
      </c>
      <c r="C81" s="96">
        <v>67.746390125703357</v>
      </c>
      <c r="D81" s="96">
        <v>63.636418081242653</v>
      </c>
      <c r="E81" s="96">
        <v>55.738355044852689</v>
      </c>
      <c r="F81" s="96">
        <v>54.512504150593948</v>
      </c>
      <c r="G81" s="96">
        <v>54.858072874971</v>
      </c>
      <c r="H81" s="96">
        <v>53.310991560038588</v>
      </c>
      <c r="I81" s="96">
        <v>53.040812586892564</v>
      </c>
      <c r="J81" s="96">
        <v>52.723420932944933</v>
      </c>
      <c r="K81" s="96">
        <v>47.95633046558536</v>
      </c>
      <c r="L81" s="96">
        <v>41.010300284976381</v>
      </c>
      <c r="M81" s="96">
        <v>38.972821363005352</v>
      </c>
      <c r="N81" s="96">
        <v>32.110019168778237</v>
      </c>
      <c r="O81" s="96">
        <v>35.57330020761232</v>
      </c>
      <c r="P81" s="96">
        <v>29.166307578087142</v>
      </c>
      <c r="Q81" s="96">
        <v>27.252672340436767</v>
      </c>
    </row>
    <row r="82" spans="1:17" x14ac:dyDescent="0.25">
      <c r="A82" s="132" t="s">
        <v>83</v>
      </c>
      <c r="B82" s="160">
        <v>1.9757960535026218</v>
      </c>
      <c r="C82" s="160">
        <v>1.8697210613884969</v>
      </c>
      <c r="D82" s="160">
        <v>1.7563642901370857</v>
      </c>
      <c r="E82" s="160">
        <v>1.5375335667445893</v>
      </c>
      <c r="F82" s="160">
        <v>1.5035956423558514</v>
      </c>
      <c r="G82" s="160">
        <v>1.5143733301719495</v>
      </c>
      <c r="H82" s="160">
        <v>1.4710105580590915</v>
      </c>
      <c r="I82" s="160">
        <v>1.4616297134048193</v>
      </c>
      <c r="J82" s="160">
        <v>1.4506322008381889</v>
      </c>
      <c r="K82" s="160">
        <v>1.3224464598345975</v>
      </c>
      <c r="L82" s="160">
        <v>1.1324297707202435</v>
      </c>
      <c r="M82" s="160">
        <v>1.075564281746958</v>
      </c>
      <c r="N82" s="160">
        <v>0.88623444283009734</v>
      </c>
      <c r="O82" s="160">
        <v>0.98162996689178905</v>
      </c>
      <c r="P82" s="160">
        <v>0.80512112932352664</v>
      </c>
      <c r="Q82" s="160">
        <v>0.75162855058320721</v>
      </c>
    </row>
    <row r="83" spans="1:17" x14ac:dyDescent="0.25">
      <c r="A83" s="76" t="s">
        <v>82</v>
      </c>
      <c r="B83" s="159">
        <v>0.22832515500499065</v>
      </c>
      <c r="C83" s="159">
        <v>0.21606701278749049</v>
      </c>
      <c r="D83" s="159">
        <v>0.20296738020093849</v>
      </c>
      <c r="E83" s="159">
        <v>0.17767906223417745</v>
      </c>
      <c r="F83" s="159">
        <v>0.17375715853725016</v>
      </c>
      <c r="G83" s="159">
        <v>0.17500263994047677</v>
      </c>
      <c r="H83" s="159">
        <v>0.16999159052241433</v>
      </c>
      <c r="I83" s="159">
        <v>0.16890752984420448</v>
      </c>
      <c r="J83" s="159">
        <v>0.16763664525214658</v>
      </c>
      <c r="K83" s="159">
        <v>0.15282336068657149</v>
      </c>
      <c r="L83" s="159">
        <v>0.13086482406602423</v>
      </c>
      <c r="M83" s="159">
        <v>0.12429338590506489</v>
      </c>
      <c r="N83" s="159">
        <v>0.10241422244528993</v>
      </c>
      <c r="O83" s="159">
        <v>0.11343823364298168</v>
      </c>
      <c r="P83" s="159">
        <v>9.3040679135228066E-2</v>
      </c>
      <c r="Q83" s="159">
        <v>8.6859018173385316E-2</v>
      </c>
    </row>
    <row r="84" spans="1:17" x14ac:dyDescent="0.25">
      <c r="A84" s="76" t="s">
        <v>81</v>
      </c>
      <c r="B84" s="159">
        <v>9.9541640549244423</v>
      </c>
      <c r="C84" s="159">
        <v>9.4197526860197573</v>
      </c>
      <c r="D84" s="159">
        <v>8.8486553322353156</v>
      </c>
      <c r="E84" s="159">
        <v>7.7461746804265781</v>
      </c>
      <c r="F84" s="159">
        <v>7.5751936389115713</v>
      </c>
      <c r="G84" s="159">
        <v>7.6294921949108181</v>
      </c>
      <c r="H84" s="159">
        <v>7.4110282766726483</v>
      </c>
      <c r="I84" s="159">
        <v>7.3637670897212697</v>
      </c>
      <c r="J84" s="159">
        <v>7.308361045109395</v>
      </c>
      <c r="K84" s="159">
        <v>6.662554564632936</v>
      </c>
      <c r="L84" s="159">
        <v>5.7052405274554925</v>
      </c>
      <c r="M84" s="159">
        <v>5.4187492140934115</v>
      </c>
      <c r="N84" s="159">
        <v>4.464895564203859</v>
      </c>
      <c r="O84" s="159">
        <v>4.945503213425642</v>
      </c>
      <c r="P84" s="159">
        <v>4.0562424401875594</v>
      </c>
      <c r="Q84" s="159">
        <v>3.7867440253293285</v>
      </c>
    </row>
    <row r="85" spans="1:17" x14ac:dyDescent="0.25">
      <c r="A85" s="76" t="s">
        <v>80</v>
      </c>
      <c r="B85" s="159">
        <v>3.0882863386243016</v>
      </c>
      <c r="C85" s="159">
        <v>2.922484838800981</v>
      </c>
      <c r="D85" s="159">
        <v>2.7453014865892555</v>
      </c>
      <c r="E85" s="159">
        <v>2.4032560956561859</v>
      </c>
      <c r="F85" s="159">
        <v>2.3502091083088836</v>
      </c>
      <c r="G85" s="159">
        <v>2.3670552731675523</v>
      </c>
      <c r="H85" s="159">
        <v>2.2992766902092479</v>
      </c>
      <c r="I85" s="159">
        <v>2.2846138740045152</v>
      </c>
      <c r="J85" s="159">
        <v>2.2674241100315768</v>
      </c>
      <c r="K85" s="159">
        <v>2.0670621991723901</v>
      </c>
      <c r="L85" s="159">
        <v>1.7700548516467303</v>
      </c>
      <c r="M85" s="159">
        <v>1.6811707219188359</v>
      </c>
      <c r="N85" s="159">
        <v>1.3852369619620146</v>
      </c>
      <c r="O85" s="159">
        <v>1.5343458202388371</v>
      </c>
      <c r="P85" s="159">
        <v>1.2584520453007968</v>
      </c>
      <c r="Q85" s="159">
        <v>1.1748399741820941</v>
      </c>
    </row>
    <row r="86" spans="1:17" x14ac:dyDescent="0.25">
      <c r="A86" s="129" t="s">
        <v>79</v>
      </c>
      <c r="B86" s="158">
        <v>16.850283379534883</v>
      </c>
      <c r="C86" s="158">
        <v>15.954402228087321</v>
      </c>
      <c r="D86" s="158">
        <v>14.984456065565389</v>
      </c>
      <c r="E86" s="158">
        <v>13.148087691348236</v>
      </c>
      <c r="F86" s="158">
        <v>12.862330271731327</v>
      </c>
      <c r="G86" s="158">
        <v>12.909352925005599</v>
      </c>
      <c r="H86" s="158">
        <v>12.563436968294287</v>
      </c>
      <c r="I86" s="158">
        <v>12.553110976877338</v>
      </c>
      <c r="J86" s="158">
        <v>12.540354623626284</v>
      </c>
      <c r="K86" s="158">
        <v>11.324058167098835</v>
      </c>
      <c r="L86" s="158">
        <v>9.641562888133052</v>
      </c>
      <c r="M86" s="158">
        <v>9.1792797413592364</v>
      </c>
      <c r="N86" s="158">
        <v>7.5609864358310883</v>
      </c>
      <c r="O86" s="158">
        <v>8.3817750036113434</v>
      </c>
      <c r="P86" s="158">
        <v>6.8641446259981462</v>
      </c>
      <c r="Q86" s="158">
        <v>6.4322742611644017</v>
      </c>
    </row>
    <row r="87" spans="1:17" x14ac:dyDescent="0.25">
      <c r="A87" s="92" t="s">
        <v>125</v>
      </c>
      <c r="B87" s="91">
        <v>1.7262934789985789E-2</v>
      </c>
      <c r="C87" s="91">
        <v>1.6808010766282855E-2</v>
      </c>
      <c r="D87" s="91">
        <v>1.5007255953668211E-2</v>
      </c>
      <c r="E87" s="91">
        <v>1.3880415865625729E-2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9.2331732514609985</v>
      </c>
      <c r="C88" s="91">
        <v>8.7011135449011601</v>
      </c>
      <c r="D88" s="91">
        <v>8.1856473280670503</v>
      </c>
      <c r="E88" s="91">
        <v>7.0402738572658317</v>
      </c>
      <c r="F88" s="91">
        <v>6.8878420720821492</v>
      </c>
      <c r="G88" s="91">
        <v>7.1208380542748175</v>
      </c>
      <c r="H88" s="91">
        <v>6.8204713256990539</v>
      </c>
      <c r="I88" s="91">
        <v>6.4932793625532943</v>
      </c>
      <c r="J88" s="91">
        <v>6.1123455127954411</v>
      </c>
      <c r="K88" s="91">
        <v>6.0118893011871659</v>
      </c>
      <c r="L88" s="91">
        <v>5.3732168458238769</v>
      </c>
      <c r="M88" s="91">
        <v>5.014490297822074</v>
      </c>
      <c r="N88" s="91">
        <v>4.1418766930407624</v>
      </c>
      <c r="O88" s="91">
        <v>4.559612524921282</v>
      </c>
      <c r="P88" s="91">
        <v>3.7823664454350197</v>
      </c>
      <c r="Q88" s="91">
        <v>3.4327512919028575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7.5998471932838987</v>
      </c>
      <c r="C90" s="157">
        <v>7.2364806724198791</v>
      </c>
      <c r="D90" s="157">
        <v>6.7838014815446703</v>
      </c>
      <c r="E90" s="157">
        <v>6.0939334182167784</v>
      </c>
      <c r="F90" s="157">
        <v>5.9744881996491772</v>
      </c>
      <c r="G90" s="157">
        <v>5.7885148707307827</v>
      </c>
      <c r="H90" s="157">
        <v>5.7429656425952329</v>
      </c>
      <c r="I90" s="157">
        <v>6.0598316143240449</v>
      </c>
      <c r="J90" s="157">
        <v>6.4280091108308426</v>
      </c>
      <c r="K90" s="157">
        <v>5.3121688659116693</v>
      </c>
      <c r="L90" s="157">
        <v>4.2683460423091741</v>
      </c>
      <c r="M90" s="157">
        <v>4.1647894435371624</v>
      </c>
      <c r="N90" s="157">
        <v>3.4191097427903263</v>
      </c>
      <c r="O90" s="157">
        <v>3.8221624786900614</v>
      </c>
      <c r="P90" s="157">
        <v>3.0817781805631266</v>
      </c>
      <c r="Q90" s="157">
        <v>2.9995229692615437</v>
      </c>
    </row>
    <row r="91" spans="1:17" x14ac:dyDescent="0.25">
      <c r="A91" s="243" t="s">
        <v>235</v>
      </c>
      <c r="B91" s="242">
        <v>39.48373411272896</v>
      </c>
      <c r="C91" s="242">
        <v>37.363962298619313</v>
      </c>
      <c r="D91" s="242">
        <v>35.098673526514666</v>
      </c>
      <c r="E91" s="242">
        <v>30.725623948442923</v>
      </c>
      <c r="F91" s="242">
        <v>30.047418330749064</v>
      </c>
      <c r="G91" s="242">
        <v>30.262796511774599</v>
      </c>
      <c r="H91" s="242">
        <v>29.396247476280902</v>
      </c>
      <c r="I91" s="242">
        <v>29.208783403040414</v>
      </c>
      <c r="J91" s="242">
        <v>28.989012308087339</v>
      </c>
      <c r="K91" s="242">
        <v>26.427385714160028</v>
      </c>
      <c r="L91" s="242">
        <v>22.630147422954845</v>
      </c>
      <c r="M91" s="242">
        <v>21.493764017981842</v>
      </c>
      <c r="N91" s="242">
        <v>17.710251541505887</v>
      </c>
      <c r="O91" s="242">
        <v>19.616607969801727</v>
      </c>
      <c r="P91" s="242">
        <v>16.089306658141886</v>
      </c>
      <c r="Q91" s="242">
        <v>15.020326511004351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1.0000000000000002</v>
      </c>
      <c r="C95" s="77">
        <f t="shared" si="0"/>
        <v>0.99999999999999989</v>
      </c>
      <c r="D95" s="77">
        <f t="shared" si="0"/>
        <v>0.99999999999999989</v>
      </c>
      <c r="E95" s="77">
        <f t="shared" si="0"/>
        <v>1</v>
      </c>
      <c r="F95" s="77">
        <f t="shared" si="0"/>
        <v>0.99999999999999989</v>
      </c>
      <c r="G95" s="77">
        <f t="shared" si="0"/>
        <v>1</v>
      </c>
      <c r="H95" s="77">
        <f t="shared" si="0"/>
        <v>1.0000000000000002</v>
      </c>
      <c r="I95" s="77">
        <f t="shared" si="0"/>
        <v>1</v>
      </c>
      <c r="J95" s="77">
        <f t="shared" si="0"/>
        <v>0.99999999999999978</v>
      </c>
      <c r="K95" s="77">
        <f t="shared" si="0"/>
        <v>0.99999999999999978</v>
      </c>
      <c r="L95" s="77">
        <f t="shared" si="0"/>
        <v>1.0000000000000002</v>
      </c>
      <c r="M95" s="77">
        <f t="shared" si="0"/>
        <v>1</v>
      </c>
      <c r="N95" s="77">
        <f t="shared" si="0"/>
        <v>0.99999999999999989</v>
      </c>
      <c r="O95" s="77">
        <f t="shared" si="0"/>
        <v>1</v>
      </c>
      <c r="P95" s="77">
        <f t="shared" si="0"/>
        <v>0.99999999999999989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4.4393918309826924E-3</v>
      </c>
      <c r="C96" s="240">
        <f t="shared" si="1"/>
        <v>4.4401620514157043E-3</v>
      </c>
      <c r="D96" s="240">
        <f t="shared" si="1"/>
        <v>4.4440591238390737E-3</v>
      </c>
      <c r="E96" s="240">
        <f t="shared" si="1"/>
        <v>4.446027329795584E-3</v>
      </c>
      <c r="F96" s="240">
        <f t="shared" si="1"/>
        <v>4.4455691078958545E-3</v>
      </c>
      <c r="G96" s="240">
        <f t="shared" si="1"/>
        <v>4.4457852761794368E-3</v>
      </c>
      <c r="H96" s="240">
        <f t="shared" si="1"/>
        <v>4.4476350486550714E-3</v>
      </c>
      <c r="I96" s="240">
        <f t="shared" si="1"/>
        <v>4.4532893344683497E-3</v>
      </c>
      <c r="J96" s="240">
        <f t="shared" si="1"/>
        <v>4.4585372451765495E-3</v>
      </c>
      <c r="K96" s="240">
        <f t="shared" si="1"/>
        <v>4.4474436700697529E-3</v>
      </c>
      <c r="L96" s="240">
        <f t="shared" si="1"/>
        <v>4.4441396037887488E-3</v>
      </c>
      <c r="M96" s="240">
        <f t="shared" si="1"/>
        <v>4.4456070200255219E-3</v>
      </c>
      <c r="N96" s="240">
        <f t="shared" si="1"/>
        <v>4.4385010446226225E-3</v>
      </c>
      <c r="O96" s="240">
        <f t="shared" si="1"/>
        <v>4.448716974904383E-3</v>
      </c>
      <c r="P96" s="240">
        <f t="shared" si="1"/>
        <v>4.4528817404760213E-3</v>
      </c>
      <c r="Q96" s="240">
        <f t="shared" si="1"/>
        <v>4.4674784396499957E-3</v>
      </c>
    </row>
    <row r="97" spans="1:17" x14ac:dyDescent="0.25">
      <c r="A97" s="76" t="s">
        <v>82</v>
      </c>
      <c r="B97" s="239">
        <f t="shared" ref="B97:Q97" si="2">IF(B$7=0,0,B$7/B$5)</f>
        <v>1.6214202077651201E-3</v>
      </c>
      <c r="C97" s="239">
        <f t="shared" si="2"/>
        <v>1.6217015190397419E-3</v>
      </c>
      <c r="D97" s="239">
        <f t="shared" si="2"/>
        <v>1.62312486534909E-3</v>
      </c>
      <c r="E97" s="239">
        <f t="shared" si="2"/>
        <v>1.6238437225782835E-3</v>
      </c>
      <c r="F97" s="239">
        <f t="shared" si="2"/>
        <v>1.6236763640129332E-3</v>
      </c>
      <c r="G97" s="239">
        <f t="shared" si="2"/>
        <v>1.6237553161840019E-3</v>
      </c>
      <c r="H97" s="239">
        <f t="shared" si="2"/>
        <v>1.6244309173892909E-3</v>
      </c>
      <c r="I97" s="239">
        <f t="shared" si="2"/>
        <v>1.6264960591085107E-3</v>
      </c>
      <c r="J97" s="239">
        <f t="shared" si="2"/>
        <v>1.6284127785139567E-3</v>
      </c>
      <c r="K97" s="239">
        <f t="shared" si="2"/>
        <v>1.6243610192777063E-3</v>
      </c>
      <c r="L97" s="239">
        <f t="shared" si="2"/>
        <v>1.6231542594241548E-3</v>
      </c>
      <c r="M97" s="239">
        <f t="shared" si="2"/>
        <v>1.6236902108404951E-3</v>
      </c>
      <c r="N97" s="239">
        <f t="shared" si="2"/>
        <v>1.6210948616231238E-3</v>
      </c>
      <c r="O97" s="239">
        <f t="shared" si="2"/>
        <v>1.6248260744627667E-3</v>
      </c>
      <c r="P97" s="239">
        <f t="shared" si="2"/>
        <v>1.6263471916147442E-3</v>
      </c>
      <c r="Q97" s="239">
        <f t="shared" si="2"/>
        <v>1.6316784135272089E-3</v>
      </c>
    </row>
    <row r="98" spans="1:17" x14ac:dyDescent="0.25">
      <c r="A98" s="76" t="s">
        <v>81</v>
      </c>
      <c r="B98" s="239">
        <f t="shared" ref="B98:Q98" si="3">IF(B$8=0,0,B$8/B$5)</f>
        <v>5.1112479157813633E-2</v>
      </c>
      <c r="C98" s="239">
        <f t="shared" si="3"/>
        <v>5.1121347011188159E-2</v>
      </c>
      <c r="D98" s="239">
        <f t="shared" si="3"/>
        <v>5.1166215551880126E-2</v>
      </c>
      <c r="E98" s="239">
        <f t="shared" si="3"/>
        <v>5.1188876287800812E-2</v>
      </c>
      <c r="F98" s="239">
        <f t="shared" si="3"/>
        <v>5.1183600597302821E-2</v>
      </c>
      <c r="G98" s="239">
        <f t="shared" si="3"/>
        <v>5.1186089428500843E-2</v>
      </c>
      <c r="H98" s="239">
        <f t="shared" si="3"/>
        <v>5.1207386592776294E-2</v>
      </c>
      <c r="I98" s="239">
        <f t="shared" si="3"/>
        <v>5.127248662827362E-2</v>
      </c>
      <c r="J98" s="239">
        <f t="shared" si="3"/>
        <v>5.1332907905986241E-2</v>
      </c>
      <c r="K98" s="239">
        <f t="shared" si="3"/>
        <v>5.1205183175207926E-2</v>
      </c>
      <c r="L98" s="239">
        <f t="shared" si="3"/>
        <v>5.1167142149465335E-2</v>
      </c>
      <c r="M98" s="239">
        <f t="shared" si="3"/>
        <v>5.1184037094690583E-2</v>
      </c>
      <c r="N98" s="239">
        <f t="shared" si="3"/>
        <v>5.1102223181095072E-2</v>
      </c>
      <c r="O98" s="239">
        <f t="shared" si="3"/>
        <v>5.1219843238860627E-2</v>
      </c>
      <c r="P98" s="239">
        <f t="shared" si="3"/>
        <v>5.126779383695651E-2</v>
      </c>
      <c r="Q98" s="239">
        <f t="shared" si="3"/>
        <v>5.1435851424731414E-2</v>
      </c>
    </row>
    <row r="99" spans="1:17" x14ac:dyDescent="0.25">
      <c r="A99" s="76" t="s">
        <v>80</v>
      </c>
      <c r="B99" s="239">
        <f t="shared" ref="B99:Q99" si="4">IF(B$9=0,0,B$9/B$5)</f>
        <v>1.7887077933273432E-2</v>
      </c>
      <c r="C99" s="239">
        <f t="shared" si="4"/>
        <v>1.7890181284686328E-2</v>
      </c>
      <c r="D99" s="239">
        <f t="shared" si="4"/>
        <v>1.79058832638768E-2</v>
      </c>
      <c r="E99" s="239">
        <f t="shared" si="4"/>
        <v>1.7913813506277819E-2</v>
      </c>
      <c r="F99" s="239">
        <f t="shared" si="4"/>
        <v>1.7911967250947531E-2</v>
      </c>
      <c r="G99" s="239">
        <f t="shared" si="4"/>
        <v>1.791283823037047E-2</v>
      </c>
      <c r="H99" s="239">
        <f t="shared" si="4"/>
        <v>1.7920291283781878E-2</v>
      </c>
      <c r="I99" s="239">
        <f t="shared" si="4"/>
        <v>1.7943073379809826E-2</v>
      </c>
      <c r="J99" s="239">
        <f t="shared" si="4"/>
        <v>1.7964218120215324E-2</v>
      </c>
      <c r="K99" s="239">
        <f t="shared" si="4"/>
        <v>1.7919520186343164E-2</v>
      </c>
      <c r="L99" s="239">
        <f t="shared" si="4"/>
        <v>1.7906207531521265E-2</v>
      </c>
      <c r="M99" s="239">
        <f t="shared" si="4"/>
        <v>1.7912120005478739E-2</v>
      </c>
      <c r="N99" s="239">
        <f t="shared" si="4"/>
        <v>1.7883488800876226E-2</v>
      </c>
      <c r="O99" s="239">
        <f t="shared" si="4"/>
        <v>1.7924650551870008E-2</v>
      </c>
      <c r="P99" s="239">
        <f t="shared" si="4"/>
        <v>1.794143111307972E-2</v>
      </c>
      <c r="Q99" s="239">
        <f t="shared" si="4"/>
        <v>1.8000243740041649E-2</v>
      </c>
    </row>
    <row r="100" spans="1:17" x14ac:dyDescent="0.25">
      <c r="A100" s="129" t="s">
        <v>79</v>
      </c>
      <c r="B100" s="238">
        <f t="shared" ref="B100:Q100" si="5">IF(B$10=0,0,B$10/B$5)</f>
        <v>1.6656783322614766E-2</v>
      </c>
      <c r="C100" s="238">
        <f t="shared" si="5"/>
        <v>1.6668829327419126E-2</v>
      </c>
      <c r="D100" s="238">
        <f t="shared" si="5"/>
        <v>1.6680488867779397E-2</v>
      </c>
      <c r="E100" s="238">
        <f t="shared" si="5"/>
        <v>1.6726792771045319E-2</v>
      </c>
      <c r="F100" s="238">
        <f t="shared" si="5"/>
        <v>1.6730870081399382E-2</v>
      </c>
      <c r="G100" s="238">
        <f t="shared" si="5"/>
        <v>1.6673338489491919E-2</v>
      </c>
      <c r="H100" s="238">
        <f t="shared" si="5"/>
        <v>1.6711844334599851E-2</v>
      </c>
      <c r="I100" s="238">
        <f t="shared" si="5"/>
        <v>1.6826642974752441E-2</v>
      </c>
      <c r="J100" s="238">
        <f t="shared" si="5"/>
        <v>1.6956939303026608E-2</v>
      </c>
      <c r="K100" s="238">
        <f t="shared" si="5"/>
        <v>1.6754713721237949E-2</v>
      </c>
      <c r="L100" s="238">
        <f t="shared" si="5"/>
        <v>1.6646633406614198E-2</v>
      </c>
      <c r="M100" s="238">
        <f t="shared" si="5"/>
        <v>1.6691903523543695E-2</v>
      </c>
      <c r="N100" s="238">
        <f t="shared" si="5"/>
        <v>1.6659759329890778E-2</v>
      </c>
      <c r="O100" s="238">
        <f t="shared" si="5"/>
        <v>1.6711888528255135E-2</v>
      </c>
      <c r="P100" s="238">
        <f t="shared" si="5"/>
        <v>1.6702017132652569E-2</v>
      </c>
      <c r="Q100" s="238">
        <f t="shared" si="5"/>
        <v>1.6820012450547643E-2</v>
      </c>
    </row>
    <row r="101" spans="1:17" x14ac:dyDescent="0.25">
      <c r="A101" s="127" t="s">
        <v>241</v>
      </c>
      <c r="B101" s="236">
        <f t="shared" ref="B101:Q101" si="6">IF(B$15=0,0,B$15/B$5)</f>
        <v>2.6766787733177786E-2</v>
      </c>
      <c r="C101" s="236">
        <f t="shared" si="6"/>
        <v>2.6902161839169061E-2</v>
      </c>
      <c r="D101" s="236">
        <f t="shared" si="6"/>
        <v>2.7551834187472563E-2</v>
      </c>
      <c r="E101" s="236">
        <f t="shared" si="6"/>
        <v>2.7908875884391487E-2</v>
      </c>
      <c r="F101" s="236">
        <f t="shared" si="6"/>
        <v>2.7836386198069413E-2</v>
      </c>
      <c r="G101" s="236">
        <f t="shared" si="6"/>
        <v>2.7830783164367965E-2</v>
      </c>
      <c r="H101" s="236">
        <f t="shared" si="6"/>
        <v>2.816275338439404E-2</v>
      </c>
      <c r="I101" s="236">
        <f t="shared" si="6"/>
        <v>2.9175423781619286E-2</v>
      </c>
      <c r="J101" s="236">
        <f t="shared" si="6"/>
        <v>3.0132310638756595E-2</v>
      </c>
      <c r="K101" s="236">
        <f t="shared" si="6"/>
        <v>2.8161941792797594E-2</v>
      </c>
      <c r="L101" s="236">
        <f t="shared" si="6"/>
        <v>2.7540847122403067E-2</v>
      </c>
      <c r="M101" s="236">
        <f t="shared" si="6"/>
        <v>2.78147357349205E-2</v>
      </c>
      <c r="N101" s="236">
        <f t="shared" si="6"/>
        <v>2.6622324225588179E-2</v>
      </c>
      <c r="O101" s="236">
        <f t="shared" si="6"/>
        <v>2.8340833747607666E-2</v>
      </c>
      <c r="P101" s="236">
        <f t="shared" si="6"/>
        <v>2.901914906719285E-2</v>
      </c>
      <c r="Q101" s="236">
        <f t="shared" si="6"/>
        <v>3.1505728399207657E-2</v>
      </c>
    </row>
    <row r="102" spans="1:17" x14ac:dyDescent="0.25">
      <c r="A102" s="127" t="s">
        <v>240</v>
      </c>
      <c r="B102" s="237">
        <f t="shared" ref="B102:Q102" si="7">IF(B$16=0,0,B$16/B$5)</f>
        <v>0.8217432812439609</v>
      </c>
      <c r="C102" s="237">
        <f t="shared" si="7"/>
        <v>0.82128053516393817</v>
      </c>
      <c r="D102" s="237">
        <f t="shared" si="7"/>
        <v>0.81910253229515539</v>
      </c>
      <c r="E102" s="237">
        <f t="shared" si="7"/>
        <v>0.81786860064239075</v>
      </c>
      <c r="F102" s="237">
        <f t="shared" si="7"/>
        <v>0.81810663689725605</v>
      </c>
      <c r="G102" s="237">
        <f t="shared" si="7"/>
        <v>0.81817862869806435</v>
      </c>
      <c r="H102" s="237">
        <f t="shared" si="7"/>
        <v>0.81703555601898081</v>
      </c>
      <c r="I102" s="237">
        <f t="shared" si="7"/>
        <v>0.81355109627037836</v>
      </c>
      <c r="J102" s="237">
        <f t="shared" si="7"/>
        <v>0.81023836322634801</v>
      </c>
      <c r="K102" s="237">
        <f t="shared" si="7"/>
        <v>0.81699854637673996</v>
      </c>
      <c r="L102" s="237">
        <f t="shared" si="7"/>
        <v>0.81917054924168076</v>
      </c>
      <c r="M102" s="237">
        <f t="shared" si="7"/>
        <v>0.81821496044735265</v>
      </c>
      <c r="N102" s="237">
        <f t="shared" si="7"/>
        <v>0.82222243071545043</v>
      </c>
      <c r="O102" s="237">
        <f t="shared" si="7"/>
        <v>0.81644146810445928</v>
      </c>
      <c r="P102" s="237">
        <f t="shared" si="7"/>
        <v>0.81418786462236181</v>
      </c>
      <c r="Q102" s="237">
        <f t="shared" si="7"/>
        <v>0.80578372408235488</v>
      </c>
    </row>
    <row r="103" spans="1:17" x14ac:dyDescent="0.25">
      <c r="A103" s="142" t="s">
        <v>249</v>
      </c>
      <c r="B103" s="235">
        <f t="shared" ref="B103:Q103" si="8">IF(B$17=0,0,B$17/B$5)</f>
        <v>0.57080464624542004</v>
      </c>
      <c r="C103" s="235">
        <f t="shared" si="8"/>
        <v>0.56907276792172923</v>
      </c>
      <c r="D103" s="235">
        <f t="shared" si="8"/>
        <v>0.56080408678760107</v>
      </c>
      <c r="E103" s="235">
        <f t="shared" si="8"/>
        <v>0.55622288922622143</v>
      </c>
      <c r="F103" s="235">
        <f t="shared" si="8"/>
        <v>0.55714051629035621</v>
      </c>
      <c r="G103" s="235">
        <f t="shared" si="8"/>
        <v>0.55726503653211568</v>
      </c>
      <c r="H103" s="235">
        <f t="shared" si="8"/>
        <v>0.55300974304028772</v>
      </c>
      <c r="I103" s="235">
        <f t="shared" si="8"/>
        <v>0.5400314983176987</v>
      </c>
      <c r="J103" s="235">
        <f t="shared" si="8"/>
        <v>0.52774795098800598</v>
      </c>
      <c r="K103" s="235">
        <f t="shared" si="8"/>
        <v>0.5529803420692635</v>
      </c>
      <c r="L103" s="235">
        <f t="shared" si="8"/>
        <v>0.56097510746915302</v>
      </c>
      <c r="M103" s="235">
        <f t="shared" si="8"/>
        <v>0.55745181293247392</v>
      </c>
      <c r="N103" s="235">
        <f t="shared" si="8"/>
        <v>0.57263814110056233</v>
      </c>
      <c r="O103" s="235">
        <f t="shared" si="8"/>
        <v>0.55074615172063834</v>
      </c>
      <c r="P103" s="235">
        <f t="shared" si="8"/>
        <v>0.54213334211742992</v>
      </c>
      <c r="Q103" s="235">
        <f t="shared" si="8"/>
        <v>0.51041752033978427</v>
      </c>
    </row>
    <row r="104" spans="1:17" x14ac:dyDescent="0.25">
      <c r="A104" s="142" t="s">
        <v>248</v>
      </c>
      <c r="B104" s="235">
        <f t="shared" ref="B104:Q104" si="9">IF(B$28=0,0,B$28/B$5)</f>
        <v>0.2509386349985408</v>
      </c>
      <c r="C104" s="235">
        <f t="shared" si="9"/>
        <v>0.25220776724220895</v>
      </c>
      <c r="D104" s="235">
        <f t="shared" si="9"/>
        <v>0.25829844550755432</v>
      </c>
      <c r="E104" s="235">
        <f t="shared" si="9"/>
        <v>0.26164571141616932</v>
      </c>
      <c r="F104" s="235">
        <f t="shared" si="9"/>
        <v>0.26096612060689978</v>
      </c>
      <c r="G104" s="235">
        <f t="shared" si="9"/>
        <v>0.26091359216594867</v>
      </c>
      <c r="H104" s="235">
        <f t="shared" si="9"/>
        <v>0.2640258129786931</v>
      </c>
      <c r="I104" s="235">
        <f t="shared" si="9"/>
        <v>0.27351959795267977</v>
      </c>
      <c r="J104" s="235">
        <f t="shared" si="9"/>
        <v>0.28249041223834204</v>
      </c>
      <c r="K104" s="235">
        <f t="shared" si="9"/>
        <v>0.26401820430747647</v>
      </c>
      <c r="L104" s="235">
        <f t="shared" si="9"/>
        <v>0.25819544177252773</v>
      </c>
      <c r="M104" s="235">
        <f t="shared" si="9"/>
        <v>0.26076314751487861</v>
      </c>
      <c r="N104" s="235">
        <f t="shared" si="9"/>
        <v>0.24958428961488821</v>
      </c>
      <c r="O104" s="235">
        <f t="shared" si="9"/>
        <v>0.26569531638382082</v>
      </c>
      <c r="P104" s="235">
        <f t="shared" si="9"/>
        <v>0.27205452250493189</v>
      </c>
      <c r="Q104" s="235">
        <f t="shared" si="9"/>
        <v>0.29536620374257061</v>
      </c>
    </row>
    <row r="105" spans="1:17" x14ac:dyDescent="0.25">
      <c r="A105" s="72" t="s">
        <v>239</v>
      </c>
      <c r="B105" s="277">
        <f t="shared" ref="B105:Q105" si="10">IF(B$29=0,0,B$29/B$5)</f>
        <v>5.9772778570411862E-2</v>
      </c>
      <c r="C105" s="277">
        <f t="shared" si="10"/>
        <v>6.0075081803143589E-2</v>
      </c>
      <c r="D105" s="277">
        <f t="shared" si="10"/>
        <v>6.1525861844647464E-2</v>
      </c>
      <c r="E105" s="277">
        <f t="shared" si="10"/>
        <v>6.2323169855719937E-2</v>
      </c>
      <c r="F105" s="277">
        <f t="shared" si="10"/>
        <v>6.2161293503116097E-2</v>
      </c>
      <c r="G105" s="277">
        <f t="shared" si="10"/>
        <v>6.2148781396841032E-2</v>
      </c>
      <c r="H105" s="277">
        <f t="shared" si="10"/>
        <v>6.2890102419422847E-2</v>
      </c>
      <c r="I105" s="277">
        <f t="shared" si="10"/>
        <v>6.5151491571589504E-2</v>
      </c>
      <c r="J105" s="277">
        <f t="shared" si="10"/>
        <v>6.7288310781976515E-2</v>
      </c>
      <c r="K105" s="277">
        <f t="shared" si="10"/>
        <v>6.2888290058325691E-2</v>
      </c>
      <c r="L105" s="277">
        <f t="shared" si="10"/>
        <v>6.150132668510256E-2</v>
      </c>
      <c r="M105" s="277">
        <f t="shared" si="10"/>
        <v>6.2112945963147995E-2</v>
      </c>
      <c r="N105" s="277">
        <f t="shared" si="10"/>
        <v>5.9450177840853421E-2</v>
      </c>
      <c r="O105" s="277">
        <f t="shared" si="10"/>
        <v>6.3287772779580143E-2</v>
      </c>
      <c r="P105" s="277">
        <f t="shared" si="10"/>
        <v>6.4802515295665747E-2</v>
      </c>
      <c r="Q105" s="277">
        <f t="shared" si="10"/>
        <v>7.035528304993964E-2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1.0000000000000002</v>
      </c>
      <c r="G107" s="77">
        <f t="shared" si="11"/>
        <v>1.0000000000000002</v>
      </c>
      <c r="H107" s="77">
        <f t="shared" si="11"/>
        <v>1</v>
      </c>
      <c r="I107" s="77">
        <f t="shared" si="11"/>
        <v>1</v>
      </c>
      <c r="J107" s="77">
        <f t="shared" si="11"/>
        <v>0.99999999999999989</v>
      </c>
      <c r="K107" s="77">
        <f t="shared" si="11"/>
        <v>0.99999999999999989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</v>
      </c>
      <c r="O107" s="77">
        <f t="shared" si="11"/>
        <v>0.99999999999999989</v>
      </c>
      <c r="P107" s="77">
        <f t="shared" si="11"/>
        <v>1</v>
      </c>
      <c r="Q107" s="77">
        <f t="shared" si="11"/>
        <v>0.99999999999999978</v>
      </c>
    </row>
    <row r="108" spans="1:17" x14ac:dyDescent="0.25">
      <c r="A108" s="132" t="s">
        <v>83</v>
      </c>
      <c r="B108" s="203">
        <f t="shared" ref="B108:Q108" si="12">IF(B$32=0,0,B$32/B$31)</f>
        <v>3.3426742704811218E-3</v>
      </c>
      <c r="C108" s="203">
        <f t="shared" si="12"/>
        <v>3.3443569497685621E-3</v>
      </c>
      <c r="D108" s="203">
        <f t="shared" si="12"/>
        <v>3.3518754971885779E-3</v>
      </c>
      <c r="E108" s="203">
        <f t="shared" si="12"/>
        <v>3.3571831783492422E-3</v>
      </c>
      <c r="F108" s="203">
        <f t="shared" si="12"/>
        <v>3.3565131218708053E-3</v>
      </c>
      <c r="G108" s="203">
        <f t="shared" si="12"/>
        <v>3.3547745836537126E-3</v>
      </c>
      <c r="H108" s="203">
        <f t="shared" si="12"/>
        <v>3.3586082748744777E-3</v>
      </c>
      <c r="I108" s="203">
        <f t="shared" si="12"/>
        <v>3.3716115242239317E-3</v>
      </c>
      <c r="J108" s="203">
        <f t="shared" si="12"/>
        <v>3.3841335865032992E-3</v>
      </c>
      <c r="K108" s="203">
        <f t="shared" si="12"/>
        <v>3.3595069262908677E-3</v>
      </c>
      <c r="L108" s="203">
        <f t="shared" si="12"/>
        <v>3.3516749335353447E-3</v>
      </c>
      <c r="M108" s="203">
        <f t="shared" si="12"/>
        <v>3.3566912148397443E-3</v>
      </c>
      <c r="N108" s="203">
        <f t="shared" si="12"/>
        <v>3.3386232974132539E-3</v>
      </c>
      <c r="O108" s="203">
        <f t="shared" si="12"/>
        <v>3.3627347611843729E-3</v>
      </c>
      <c r="P108" s="203">
        <f t="shared" si="12"/>
        <v>3.3692537451536202E-3</v>
      </c>
      <c r="Q108" s="203">
        <f t="shared" si="12"/>
        <v>3.3966078894499554E-3</v>
      </c>
    </row>
    <row r="109" spans="1:17" x14ac:dyDescent="0.25">
      <c r="A109" s="76" t="s">
        <v>82</v>
      </c>
      <c r="B109" s="202">
        <f t="shared" ref="B109:Q109" si="13">IF(B$33=0,0,B$33/B$31)</f>
        <v>1.2378726088355155E-3</v>
      </c>
      <c r="C109" s="202">
        <f t="shared" si="13"/>
        <v>1.2384957454114516E-3</v>
      </c>
      <c r="D109" s="202">
        <f t="shared" si="13"/>
        <v>1.241280044196307E-3</v>
      </c>
      <c r="E109" s="202">
        <f t="shared" si="13"/>
        <v>1.2432456060768764E-3</v>
      </c>
      <c r="F109" s="202">
        <f t="shared" si="13"/>
        <v>1.2429974680610509E-3</v>
      </c>
      <c r="G109" s="202">
        <f t="shared" si="13"/>
        <v>1.2423536455811407E-3</v>
      </c>
      <c r="H109" s="202">
        <f t="shared" si="13"/>
        <v>1.2437733535660995E-3</v>
      </c>
      <c r="I109" s="202">
        <f t="shared" si="13"/>
        <v>1.2485887692761171E-3</v>
      </c>
      <c r="J109" s="202">
        <f t="shared" si="13"/>
        <v>1.2532259898508668E-3</v>
      </c>
      <c r="K109" s="202">
        <f t="shared" si="13"/>
        <v>1.2441061457807237E-3</v>
      </c>
      <c r="L109" s="202">
        <f t="shared" si="13"/>
        <v>1.2412057706558495E-3</v>
      </c>
      <c r="M109" s="202">
        <f t="shared" si="13"/>
        <v>1.2430634201671298E-3</v>
      </c>
      <c r="N109" s="202">
        <f t="shared" si="13"/>
        <v>1.2363724361611609E-3</v>
      </c>
      <c r="O109" s="202">
        <f t="shared" si="13"/>
        <v>1.2453014906086057E-3</v>
      </c>
      <c r="P109" s="202">
        <f t="shared" si="13"/>
        <v>1.2477156270275297E-3</v>
      </c>
      <c r="Q109" s="202">
        <f t="shared" si="13"/>
        <v>1.2578455239970281E-3</v>
      </c>
    </row>
    <row r="110" spans="1:17" x14ac:dyDescent="0.25">
      <c r="A110" s="76" t="s">
        <v>81</v>
      </c>
      <c r="B110" s="202">
        <f t="shared" ref="B110:Q110" si="14">IF(B$34=0,0,B$34/B$31)</f>
        <v>2.4199799014456198E-2</v>
      </c>
      <c r="C110" s="202">
        <f t="shared" si="14"/>
        <v>2.4211981027200138E-2</v>
      </c>
      <c r="D110" s="202">
        <f t="shared" si="14"/>
        <v>2.4266412695296485E-2</v>
      </c>
      <c r="E110" s="202">
        <f t="shared" si="14"/>
        <v>2.4304838460694918E-2</v>
      </c>
      <c r="F110" s="202">
        <f t="shared" si="14"/>
        <v>2.4299987484861087E-2</v>
      </c>
      <c r="G110" s="202">
        <f t="shared" si="14"/>
        <v>2.4287401072896231E-2</v>
      </c>
      <c r="H110" s="202">
        <f t="shared" si="14"/>
        <v>2.4315155663837167E-2</v>
      </c>
      <c r="I110" s="202">
        <f t="shared" si="14"/>
        <v>2.4409294666123606E-2</v>
      </c>
      <c r="J110" s="202">
        <f t="shared" si="14"/>
        <v>2.4499950041397003E-2</v>
      </c>
      <c r="K110" s="202">
        <f t="shared" si="14"/>
        <v>2.4321661587508151E-2</v>
      </c>
      <c r="L110" s="202">
        <f t="shared" si="14"/>
        <v>2.4264960684210427E-2</v>
      </c>
      <c r="M110" s="202">
        <f t="shared" si="14"/>
        <v>2.4301276816008979E-2</v>
      </c>
      <c r="N110" s="202">
        <f t="shared" si="14"/>
        <v>2.4170471378520776E-2</v>
      </c>
      <c r="O110" s="202">
        <f t="shared" si="14"/>
        <v>2.4345029989378618E-2</v>
      </c>
      <c r="P110" s="202">
        <f t="shared" si="14"/>
        <v>2.4392225165775966E-2</v>
      </c>
      <c r="Q110" s="202">
        <f t="shared" si="14"/>
        <v>2.4590259655714007E-2</v>
      </c>
    </row>
    <row r="111" spans="1:17" x14ac:dyDescent="0.25">
      <c r="A111" s="76" t="s">
        <v>80</v>
      </c>
      <c r="B111" s="202">
        <f t="shared" ref="B111:Q111" si="15">IF(B$35=0,0,B$35/B$31)</f>
        <v>1.3479957445726444E-2</v>
      </c>
      <c r="C111" s="202">
        <f t="shared" si="15"/>
        <v>1.3486743163793505E-2</v>
      </c>
      <c r="D111" s="202">
        <f t="shared" si="15"/>
        <v>1.3517063108566615E-2</v>
      </c>
      <c r="E111" s="202">
        <f t="shared" si="15"/>
        <v>1.3538467322795043E-2</v>
      </c>
      <c r="F111" s="202">
        <f t="shared" si="15"/>
        <v>1.3535765195071948E-2</v>
      </c>
      <c r="G111" s="202">
        <f t="shared" si="15"/>
        <v>1.3528754215452682E-2</v>
      </c>
      <c r="H111" s="202">
        <f t="shared" si="15"/>
        <v>1.3544214290331156E-2</v>
      </c>
      <c r="I111" s="202">
        <f t="shared" si="15"/>
        <v>1.3596652318599332E-2</v>
      </c>
      <c r="J111" s="202">
        <f t="shared" si="15"/>
        <v>1.3647149870260059E-2</v>
      </c>
      <c r="K111" s="202">
        <f t="shared" si="15"/>
        <v>1.3547838269777327E-2</v>
      </c>
      <c r="L111" s="202">
        <f t="shared" si="15"/>
        <v>1.3516254298227358E-2</v>
      </c>
      <c r="M111" s="202">
        <f t="shared" si="15"/>
        <v>1.3536483388185729E-2</v>
      </c>
      <c r="N111" s="202">
        <f t="shared" si="15"/>
        <v>1.346362114127379E-2</v>
      </c>
      <c r="O111" s="202">
        <f t="shared" si="15"/>
        <v>1.3560855116016436E-2</v>
      </c>
      <c r="P111" s="202">
        <f t="shared" si="15"/>
        <v>1.3587144134743405E-2</v>
      </c>
      <c r="Q111" s="202">
        <f t="shared" si="15"/>
        <v>1.369745482350393E-2</v>
      </c>
    </row>
    <row r="112" spans="1:17" x14ac:dyDescent="0.25">
      <c r="A112" s="129" t="s">
        <v>79</v>
      </c>
      <c r="B112" s="201">
        <f t="shared" ref="B112:Q112" si="16">IF(B$36=0,0,B$36/B$31)</f>
        <v>1.2543589599688328E-2</v>
      </c>
      <c r="C112" s="201">
        <f t="shared" si="16"/>
        <v>1.2556801345561849E-2</v>
      </c>
      <c r="D112" s="201">
        <f t="shared" si="16"/>
        <v>1.2582789907949449E-2</v>
      </c>
      <c r="E112" s="201">
        <f t="shared" si="16"/>
        <v>1.263210441750579E-2</v>
      </c>
      <c r="F112" s="201">
        <f t="shared" si="16"/>
        <v>1.2633963864415211E-2</v>
      </c>
      <c r="G112" s="201">
        <f t="shared" si="16"/>
        <v>1.2583386840460524E-2</v>
      </c>
      <c r="H112" s="201">
        <f t="shared" si="16"/>
        <v>1.2621608688744262E-2</v>
      </c>
      <c r="I112" s="201">
        <f t="shared" si="16"/>
        <v>1.274131395446584E-2</v>
      </c>
      <c r="J112" s="201">
        <f t="shared" si="16"/>
        <v>1.2872493611907636E-2</v>
      </c>
      <c r="K112" s="201">
        <f t="shared" si="16"/>
        <v>1.2657916208062297E-2</v>
      </c>
      <c r="L112" s="201">
        <f t="shared" si="16"/>
        <v>1.2556272551257656E-2</v>
      </c>
      <c r="M112" s="201">
        <f t="shared" si="16"/>
        <v>1.2605100375711444E-2</v>
      </c>
      <c r="N112" s="201">
        <f t="shared" si="16"/>
        <v>1.2533141315371202E-2</v>
      </c>
      <c r="O112" s="201">
        <f t="shared" si="16"/>
        <v>1.2634076042053424E-2</v>
      </c>
      <c r="P112" s="201">
        <f t="shared" si="16"/>
        <v>1.2639258710533934E-2</v>
      </c>
      <c r="Q112" s="201">
        <f t="shared" si="16"/>
        <v>1.2789965759453677E-2</v>
      </c>
    </row>
    <row r="113" spans="1:17" x14ac:dyDescent="0.25">
      <c r="A113" s="127" t="s">
        <v>238</v>
      </c>
      <c r="B113" s="200">
        <f t="shared" ref="B113:Q113" si="17">IF(B$41=0,0,B$41/B$31)</f>
        <v>6.5537523184229493E-2</v>
      </c>
      <c r="C113" s="200">
        <f t="shared" si="17"/>
        <v>6.6078758824183889E-2</v>
      </c>
      <c r="D113" s="200">
        <f t="shared" si="17"/>
        <v>6.8670137375693246E-2</v>
      </c>
      <c r="E113" s="200">
        <f t="shared" si="17"/>
        <v>7.011564309837845E-2</v>
      </c>
      <c r="F113" s="200">
        <f t="shared" si="17"/>
        <v>6.982823508863864E-2</v>
      </c>
      <c r="G113" s="200">
        <f t="shared" si="17"/>
        <v>6.9779676600650389E-2</v>
      </c>
      <c r="H113" s="200">
        <f t="shared" si="17"/>
        <v>7.1110616803432114E-2</v>
      </c>
      <c r="I113" s="200">
        <f t="shared" si="17"/>
        <v>7.5200381757468598E-2</v>
      </c>
      <c r="J113" s="200">
        <f t="shared" si="17"/>
        <v>7.9089181843030043E-2</v>
      </c>
      <c r="K113" s="200">
        <f t="shared" si="17"/>
        <v>7.1122984440303169E-2</v>
      </c>
      <c r="L113" s="200">
        <f t="shared" si="17"/>
        <v>6.8622435497028053E-2</v>
      </c>
      <c r="M113" s="200">
        <f t="shared" si="17"/>
        <v>6.9743634747966132E-2</v>
      </c>
      <c r="N113" s="200">
        <f t="shared" si="17"/>
        <v>6.4936351818123877E-2</v>
      </c>
      <c r="O113" s="200">
        <f t="shared" si="17"/>
        <v>7.1850795537131015E-2</v>
      </c>
      <c r="P113" s="200">
        <f t="shared" si="17"/>
        <v>7.4553121353320165E-2</v>
      </c>
      <c r="Q113" s="200">
        <f t="shared" si="17"/>
        <v>8.457779520949954E-2</v>
      </c>
    </row>
    <row r="114" spans="1:17" x14ac:dyDescent="0.25">
      <c r="A114" s="142" t="s">
        <v>247</v>
      </c>
      <c r="B114" s="199">
        <f t="shared" ref="B114:Q114" si="18">IF(B$42=0,0,B$42/B$31)</f>
        <v>2.1731231118662875E-2</v>
      </c>
      <c r="C114" s="199">
        <f t="shared" si="18"/>
        <v>2.1671896119003005E-2</v>
      </c>
      <c r="D114" s="199">
        <f t="shared" si="18"/>
        <v>2.1389148718257148E-2</v>
      </c>
      <c r="E114" s="199">
        <f t="shared" si="18"/>
        <v>2.1229939076832943E-2</v>
      </c>
      <c r="F114" s="199">
        <f t="shared" si="18"/>
        <v>2.1261090887069189E-2</v>
      </c>
      <c r="G114" s="199">
        <f t="shared" si="18"/>
        <v>2.1268529997896558E-2</v>
      </c>
      <c r="H114" s="199">
        <f t="shared" si="18"/>
        <v>2.1122563152858504E-2</v>
      </c>
      <c r="I114" s="199">
        <f t="shared" si="18"/>
        <v>2.0673490919677059E-2</v>
      </c>
      <c r="J114" s="199">
        <f t="shared" si="18"/>
        <v>2.0245896017281641E-2</v>
      </c>
      <c r="K114" s="199">
        <f t="shared" si="18"/>
        <v>2.1119779404027903E-2</v>
      </c>
      <c r="L114" s="199">
        <f t="shared" si="18"/>
        <v>2.1395170542120059E-2</v>
      </c>
      <c r="M114" s="199">
        <f t="shared" si="18"/>
        <v>2.1271011885599631E-2</v>
      </c>
      <c r="N114" s="199">
        <f t="shared" si="18"/>
        <v>2.1797848275165441E-2</v>
      </c>
      <c r="O114" s="199">
        <f t="shared" si="18"/>
        <v>2.1040885980438774E-2</v>
      </c>
      <c r="P114" s="199">
        <f t="shared" si="18"/>
        <v>2.0747209488352548E-2</v>
      </c>
      <c r="Q114" s="199">
        <f t="shared" si="18"/>
        <v>1.9652547750194271E-2</v>
      </c>
    </row>
    <row r="115" spans="1:17" x14ac:dyDescent="0.25">
      <c r="A115" s="142" t="s">
        <v>246</v>
      </c>
      <c r="B115" s="199">
        <f t="shared" ref="B115:Q115" si="19">IF(B$53=0,0,B$53/B$31)</f>
        <v>4.3806292065566618E-2</v>
      </c>
      <c r="C115" s="199">
        <f t="shared" si="19"/>
        <v>4.4406862705180891E-2</v>
      </c>
      <c r="D115" s="199">
        <f t="shared" si="19"/>
        <v>4.7280988657436102E-2</v>
      </c>
      <c r="E115" s="199">
        <f t="shared" si="19"/>
        <v>4.888570402154551E-2</v>
      </c>
      <c r="F115" s="199">
        <f t="shared" si="19"/>
        <v>4.8567144201569448E-2</v>
      </c>
      <c r="G115" s="199">
        <f t="shared" si="19"/>
        <v>4.8511146602753831E-2</v>
      </c>
      <c r="H115" s="199">
        <f t="shared" si="19"/>
        <v>4.9988053650573613E-2</v>
      </c>
      <c r="I115" s="199">
        <f t="shared" si="19"/>
        <v>5.4526890837791539E-2</v>
      </c>
      <c r="J115" s="199">
        <f t="shared" si="19"/>
        <v>5.8843285825748395E-2</v>
      </c>
      <c r="K115" s="199">
        <f t="shared" si="19"/>
        <v>5.0003205036275269E-2</v>
      </c>
      <c r="L115" s="199">
        <f t="shared" si="19"/>
        <v>4.7227264954907984E-2</v>
      </c>
      <c r="M115" s="199">
        <f t="shared" si="19"/>
        <v>4.8472622862366505E-2</v>
      </c>
      <c r="N115" s="199">
        <f t="shared" si="19"/>
        <v>4.313850354295843E-2</v>
      </c>
      <c r="O115" s="199">
        <f t="shared" si="19"/>
        <v>5.0809909556692234E-2</v>
      </c>
      <c r="P115" s="199">
        <f t="shared" si="19"/>
        <v>5.3805911864967623E-2</v>
      </c>
      <c r="Q115" s="199">
        <f t="shared" si="19"/>
        <v>6.4925247459305266E-2</v>
      </c>
    </row>
    <row r="116" spans="1:17" x14ac:dyDescent="0.25">
      <c r="A116" s="127" t="s">
        <v>237</v>
      </c>
      <c r="B116" s="200">
        <f t="shared" ref="B116:Q116" si="20">IF(B$54=0,0,B$54/B$31)</f>
        <v>0.78093157083653519</v>
      </c>
      <c r="C116" s="200">
        <f t="shared" si="20"/>
        <v>0.78028953234609688</v>
      </c>
      <c r="D116" s="200">
        <f t="shared" si="20"/>
        <v>0.77725537932539124</v>
      </c>
      <c r="E116" s="200">
        <f t="shared" si="20"/>
        <v>0.77551866117344426</v>
      </c>
      <c r="F116" s="200">
        <f t="shared" si="20"/>
        <v>0.77584901491138381</v>
      </c>
      <c r="G116" s="200">
        <f t="shared" si="20"/>
        <v>0.7759694440240702</v>
      </c>
      <c r="H116" s="200">
        <f t="shared" si="20"/>
        <v>0.77438891427483736</v>
      </c>
      <c r="I116" s="200">
        <f t="shared" si="20"/>
        <v>0.76951617656186799</v>
      </c>
      <c r="J116" s="200">
        <f t="shared" si="20"/>
        <v>0.76486537530294552</v>
      </c>
      <c r="K116" s="200">
        <f t="shared" si="20"/>
        <v>0.77433184105261155</v>
      </c>
      <c r="L116" s="200">
        <f t="shared" si="20"/>
        <v>0.77733549395473767</v>
      </c>
      <c r="M116" s="200">
        <f t="shared" si="20"/>
        <v>0.77596856587903529</v>
      </c>
      <c r="N116" s="200">
        <f t="shared" si="20"/>
        <v>0.78166583546514123</v>
      </c>
      <c r="O116" s="200">
        <f t="shared" si="20"/>
        <v>0.77349507391648842</v>
      </c>
      <c r="P116" s="200">
        <f t="shared" si="20"/>
        <v>0.77036595204800973</v>
      </c>
      <c r="Q116" s="200">
        <f t="shared" si="20"/>
        <v>0.75860283515613613</v>
      </c>
    </row>
    <row r="117" spans="1:17" x14ac:dyDescent="0.25">
      <c r="A117" s="142" t="s">
        <v>245</v>
      </c>
      <c r="B117" s="199">
        <f t="shared" ref="B117:Q117" si="21">IF(B$55=0,0,B$55/B$31)</f>
        <v>0.690286164945762</v>
      </c>
      <c r="C117" s="199">
        <f t="shared" si="21"/>
        <v>0.68840140613303658</v>
      </c>
      <c r="D117" s="199">
        <f t="shared" si="21"/>
        <v>0.6794200181093446</v>
      </c>
      <c r="E117" s="199">
        <f t="shared" si="21"/>
        <v>0.67436277067587025</v>
      </c>
      <c r="F117" s="199">
        <f t="shared" si="21"/>
        <v>0.67535229876572711</v>
      </c>
      <c r="G117" s="199">
        <f t="shared" si="21"/>
        <v>0.67558859993318487</v>
      </c>
      <c r="H117" s="199">
        <f t="shared" si="21"/>
        <v>0.67095200603197602</v>
      </c>
      <c r="I117" s="199">
        <f t="shared" si="21"/>
        <v>0.65668735862503602</v>
      </c>
      <c r="J117" s="199">
        <f t="shared" si="21"/>
        <v>0.64310493231365229</v>
      </c>
      <c r="K117" s="199">
        <f t="shared" si="21"/>
        <v>0.67086358106912169</v>
      </c>
      <c r="L117" s="199">
        <f t="shared" si="21"/>
        <v>0.6796112995732253</v>
      </c>
      <c r="M117" s="199">
        <f t="shared" si="21"/>
        <v>0.67566743636610627</v>
      </c>
      <c r="N117" s="199">
        <f t="shared" si="21"/>
        <v>0.69240223932878442</v>
      </c>
      <c r="O117" s="199">
        <f t="shared" si="21"/>
        <v>0.66835755467276103</v>
      </c>
      <c r="P117" s="199">
        <f t="shared" si="21"/>
        <v>0.65902900727708091</v>
      </c>
      <c r="Q117" s="199">
        <f t="shared" si="21"/>
        <v>0.62425739912381784</v>
      </c>
    </row>
    <row r="118" spans="1:17" x14ac:dyDescent="0.25">
      <c r="A118" s="142" t="s">
        <v>244</v>
      </c>
      <c r="B118" s="199">
        <f t="shared" ref="B118:Q118" si="22">IF(B$66=0,0,B$66/B$31)</f>
        <v>9.0645405890773301E-2</v>
      </c>
      <c r="C118" s="199">
        <f t="shared" si="22"/>
        <v>9.1888126213060251E-2</v>
      </c>
      <c r="D118" s="199">
        <f t="shared" si="22"/>
        <v>9.7835361216046621E-2</v>
      </c>
      <c r="E118" s="199">
        <f t="shared" si="22"/>
        <v>0.10115589049757399</v>
      </c>
      <c r="F118" s="199">
        <f t="shared" si="22"/>
        <v>0.10049671614565669</v>
      </c>
      <c r="G118" s="199">
        <f t="shared" si="22"/>
        <v>0.10038084409088539</v>
      </c>
      <c r="H118" s="199">
        <f t="shared" si="22"/>
        <v>0.10343690824286138</v>
      </c>
      <c r="I118" s="199">
        <f t="shared" si="22"/>
        <v>0.11282881793683198</v>
      </c>
      <c r="J118" s="199">
        <f t="shared" si="22"/>
        <v>0.12176044298929325</v>
      </c>
      <c r="K118" s="199">
        <f t="shared" si="22"/>
        <v>0.10346825998348978</v>
      </c>
      <c r="L118" s="199">
        <f t="shared" si="22"/>
        <v>9.7724194381512294E-2</v>
      </c>
      <c r="M118" s="199">
        <f t="shared" si="22"/>
        <v>0.10030112951292897</v>
      </c>
      <c r="N118" s="199">
        <f t="shared" si="22"/>
        <v>8.9263596136356843E-2</v>
      </c>
      <c r="O118" s="199">
        <f t="shared" si="22"/>
        <v>0.10513751924372736</v>
      </c>
      <c r="P118" s="199">
        <f t="shared" si="22"/>
        <v>0.11133694477092874</v>
      </c>
      <c r="Q118" s="199">
        <f t="shared" si="22"/>
        <v>0.13434543603231819</v>
      </c>
    </row>
    <row r="119" spans="1:17" x14ac:dyDescent="0.25">
      <c r="A119" s="127" t="s">
        <v>236</v>
      </c>
      <c r="B119" s="200">
        <f t="shared" ref="B119:Q119" si="23">IF(B$67=0,0,B$67/B$31)</f>
        <v>9.8727013040047509E-2</v>
      </c>
      <c r="C119" s="200">
        <f t="shared" si="23"/>
        <v>9.8793330597983842E-2</v>
      </c>
      <c r="D119" s="200">
        <f t="shared" si="23"/>
        <v>9.9115062045718114E-2</v>
      </c>
      <c r="E119" s="200">
        <f t="shared" si="23"/>
        <v>9.9289856742755492E-2</v>
      </c>
      <c r="F119" s="200">
        <f t="shared" si="23"/>
        <v>9.9253522865697608E-2</v>
      </c>
      <c r="G119" s="200">
        <f t="shared" si="23"/>
        <v>9.9254209017235182E-2</v>
      </c>
      <c r="H119" s="200">
        <f t="shared" si="23"/>
        <v>9.941710865037745E-2</v>
      </c>
      <c r="I119" s="200">
        <f t="shared" si="23"/>
        <v>9.9915980447974506E-2</v>
      </c>
      <c r="J119" s="200">
        <f t="shared" si="23"/>
        <v>0.10038848975410536</v>
      </c>
      <c r="K119" s="200">
        <f t="shared" si="23"/>
        <v>9.9414145369665904E-2</v>
      </c>
      <c r="L119" s="200">
        <f t="shared" si="23"/>
        <v>9.9111702310347632E-2</v>
      </c>
      <c r="M119" s="200">
        <f t="shared" si="23"/>
        <v>9.9245184158085573E-2</v>
      </c>
      <c r="N119" s="200">
        <f t="shared" si="23"/>
        <v>9.8655583147994746E-2</v>
      </c>
      <c r="O119" s="200">
        <f t="shared" si="23"/>
        <v>9.950613314713902E-2</v>
      </c>
      <c r="P119" s="200">
        <f t="shared" si="23"/>
        <v>9.9845329215435763E-2</v>
      </c>
      <c r="Q119" s="200">
        <f t="shared" si="23"/>
        <v>0.10108723598224564</v>
      </c>
    </row>
    <row r="120" spans="1:17" x14ac:dyDescent="0.25">
      <c r="A120" s="142" t="s">
        <v>243</v>
      </c>
      <c r="B120" s="199">
        <f t="shared" ref="B120:Q120" si="24">IF(B$68=0,0,B$68/B$31)</f>
        <v>7.8296347412829467E-2</v>
      </c>
      <c r="C120" s="199">
        <f t="shared" si="24"/>
        <v>7.8082566899349046E-2</v>
      </c>
      <c r="D120" s="199">
        <f t="shared" si="24"/>
        <v>7.7063844646661786E-2</v>
      </c>
      <c r="E120" s="199">
        <f t="shared" si="24"/>
        <v>7.6490221673883432E-2</v>
      </c>
      <c r="F120" s="199">
        <f t="shared" si="24"/>
        <v>7.6602459813705129E-2</v>
      </c>
      <c r="G120" s="199">
        <f t="shared" si="24"/>
        <v>7.6629262492421427E-2</v>
      </c>
      <c r="H120" s="199">
        <f t="shared" si="24"/>
        <v>7.6103352536034299E-2</v>
      </c>
      <c r="I120" s="199">
        <f t="shared" si="24"/>
        <v>7.4485371695895267E-2</v>
      </c>
      <c r="J120" s="199">
        <f t="shared" si="24"/>
        <v>7.2944772415205916E-2</v>
      </c>
      <c r="K120" s="199">
        <f t="shared" si="24"/>
        <v>7.60933228527476E-2</v>
      </c>
      <c r="L120" s="199">
        <f t="shared" si="24"/>
        <v>7.7085540923814921E-2</v>
      </c>
      <c r="M120" s="199">
        <f t="shared" si="24"/>
        <v>7.6638204587822195E-2</v>
      </c>
      <c r="N120" s="199">
        <f t="shared" si="24"/>
        <v>7.8536365109051959E-2</v>
      </c>
      <c r="O120" s="199">
        <f t="shared" si="24"/>
        <v>7.5809074488345576E-2</v>
      </c>
      <c r="P120" s="199">
        <f t="shared" si="24"/>
        <v>7.4750975362446667E-2</v>
      </c>
      <c r="Q120" s="199">
        <f t="shared" si="24"/>
        <v>7.0806973511729321E-2</v>
      </c>
    </row>
    <row r="121" spans="1:17" x14ac:dyDescent="0.25">
      <c r="A121" s="140" t="s">
        <v>242</v>
      </c>
      <c r="B121" s="198">
        <f t="shared" ref="B121:Q121" si="25">IF(B$79=0,0,B$79/B$31)</f>
        <v>2.0430665627218039E-2</v>
      </c>
      <c r="C121" s="198">
        <f t="shared" si="25"/>
        <v>2.0710763698634789E-2</v>
      </c>
      <c r="D121" s="198">
        <f t="shared" si="25"/>
        <v>2.2051217399056328E-2</v>
      </c>
      <c r="E121" s="198">
        <f t="shared" si="25"/>
        <v>2.2799635068872059E-2</v>
      </c>
      <c r="F121" s="198">
        <f t="shared" si="25"/>
        <v>2.2651063051992472E-2</v>
      </c>
      <c r="G121" s="198">
        <f t="shared" si="25"/>
        <v>2.2624946524813769E-2</v>
      </c>
      <c r="H121" s="198">
        <f t="shared" si="25"/>
        <v>2.3313756114343141E-2</v>
      </c>
      <c r="I121" s="198">
        <f t="shared" si="25"/>
        <v>2.5430608752079243E-2</v>
      </c>
      <c r="J121" s="198">
        <f t="shared" si="25"/>
        <v>2.7443717338899453E-2</v>
      </c>
      <c r="K121" s="198">
        <f t="shared" si="25"/>
        <v>2.3320822516918298E-2</v>
      </c>
      <c r="L121" s="198">
        <f t="shared" si="25"/>
        <v>2.2026161386532721E-2</v>
      </c>
      <c r="M121" s="198">
        <f t="shared" si="25"/>
        <v>2.2606979570263374E-2</v>
      </c>
      <c r="N121" s="198">
        <f t="shared" si="25"/>
        <v>2.0119218038942791E-2</v>
      </c>
      <c r="O121" s="198">
        <f t="shared" si="25"/>
        <v>2.3697058658793433E-2</v>
      </c>
      <c r="P121" s="198">
        <f t="shared" si="25"/>
        <v>2.5094353852989106E-2</v>
      </c>
      <c r="Q121" s="198">
        <f t="shared" si="25"/>
        <v>3.0280262470516316E-2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0.99999999999999989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1.0000000000000002</v>
      </c>
      <c r="M123" s="77">
        <f t="shared" si="26"/>
        <v>0.99999999999999989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2.7602400015165535E-2</v>
      </c>
      <c r="C124" s="203">
        <f t="shared" si="27"/>
        <v>2.7598829368166058E-2</v>
      </c>
      <c r="D124" s="203">
        <f t="shared" si="27"/>
        <v>2.7599986660072375E-2</v>
      </c>
      <c r="E124" s="203">
        <f t="shared" si="27"/>
        <v>2.7584839299748531E-2</v>
      </c>
      <c r="F124" s="203">
        <f t="shared" si="27"/>
        <v>2.7582582487901883E-2</v>
      </c>
      <c r="G124" s="203">
        <f t="shared" si="27"/>
        <v>2.7605295826257186E-2</v>
      </c>
      <c r="H124" s="203">
        <f t="shared" si="27"/>
        <v>2.7593006901821482E-2</v>
      </c>
      <c r="I124" s="203">
        <f t="shared" si="27"/>
        <v>2.7556699117502151E-2</v>
      </c>
      <c r="J124" s="203">
        <f t="shared" si="27"/>
        <v>2.7513999948583421E-2</v>
      </c>
      <c r="K124" s="203">
        <f t="shared" si="27"/>
        <v>2.7576056111791487E-2</v>
      </c>
      <c r="L124" s="203">
        <f t="shared" si="27"/>
        <v>2.7613301118282599E-2</v>
      </c>
      <c r="M124" s="203">
        <f t="shared" si="27"/>
        <v>2.7597803908749829E-2</v>
      </c>
      <c r="N124" s="203">
        <f t="shared" si="27"/>
        <v>2.7599935028746914E-2</v>
      </c>
      <c r="O124" s="203">
        <f t="shared" si="27"/>
        <v>2.7594571241993746E-2</v>
      </c>
      <c r="P124" s="203">
        <f t="shared" si="27"/>
        <v>2.7604492861085371E-2</v>
      </c>
      <c r="Q124" s="203">
        <f t="shared" si="27"/>
        <v>2.7579994401795285E-2</v>
      </c>
    </row>
    <row r="125" spans="1:17" x14ac:dyDescent="0.25">
      <c r="A125" s="76" t="s">
        <v>82</v>
      </c>
      <c r="B125" s="202">
        <f t="shared" ref="B125:Q125" si="28">IF(B$83=0,0,B$83/B$81)</f>
        <v>3.1897635643111499E-3</v>
      </c>
      <c r="C125" s="202">
        <f t="shared" si="28"/>
        <v>3.1893509364348178E-3</v>
      </c>
      <c r="D125" s="202">
        <f t="shared" si="28"/>
        <v>3.1894846743544913E-3</v>
      </c>
      <c r="E125" s="202">
        <f t="shared" si="28"/>
        <v>3.1877342288124397E-3</v>
      </c>
      <c r="F125" s="202">
        <f t="shared" si="28"/>
        <v>3.1874734291647278E-3</v>
      </c>
      <c r="G125" s="202">
        <f t="shared" si="28"/>
        <v>3.1900982074111782E-3</v>
      </c>
      <c r="H125" s="202">
        <f t="shared" si="28"/>
        <v>3.1886780858497183E-3</v>
      </c>
      <c r="I125" s="202">
        <f t="shared" si="28"/>
        <v>3.1844823185447368E-3</v>
      </c>
      <c r="J125" s="202">
        <f t="shared" si="28"/>
        <v>3.1795479558382866E-3</v>
      </c>
      <c r="K125" s="202">
        <f t="shared" si="28"/>
        <v>3.1867192339964643E-3</v>
      </c>
      <c r="L125" s="202">
        <f t="shared" si="28"/>
        <v>3.1910233077216688E-3</v>
      </c>
      <c r="M125" s="202">
        <f t="shared" si="28"/>
        <v>3.1892324332220253E-3</v>
      </c>
      <c r="N125" s="202">
        <f t="shared" si="28"/>
        <v>3.1894787077819957E-3</v>
      </c>
      <c r="O125" s="202">
        <f t="shared" si="28"/>
        <v>3.1888588627126328E-3</v>
      </c>
      <c r="P125" s="202">
        <f t="shared" si="28"/>
        <v>3.1900054158768526E-3</v>
      </c>
      <c r="Q125" s="202">
        <f t="shared" si="28"/>
        <v>3.1871743471008633E-3</v>
      </c>
    </row>
    <row r="126" spans="1:17" x14ac:dyDescent="0.25">
      <c r="A126" s="76" t="s">
        <v>81</v>
      </c>
      <c r="B126" s="202">
        <f t="shared" ref="B126:Q126" si="29">IF(B$84=0,0,B$84/B$81)</f>
        <v>0.13906233772130674</v>
      </c>
      <c r="C126" s="202">
        <f t="shared" si="29"/>
        <v>0.13904434861461129</v>
      </c>
      <c r="D126" s="202">
        <f t="shared" si="29"/>
        <v>0.13905017911188072</v>
      </c>
      <c r="E126" s="202">
        <f t="shared" si="29"/>
        <v>0.13897386591680408</v>
      </c>
      <c r="F126" s="202">
        <f t="shared" si="29"/>
        <v>0.13896249598045726</v>
      </c>
      <c r="G126" s="202">
        <f t="shared" si="29"/>
        <v>0.13907692696933535</v>
      </c>
      <c r="H126" s="202">
        <f t="shared" si="29"/>
        <v>0.13901501472405337</v>
      </c>
      <c r="I126" s="202">
        <f t="shared" si="29"/>
        <v>0.1388320942040206</v>
      </c>
      <c r="J126" s="202">
        <f t="shared" si="29"/>
        <v>0.13861697355344915</v>
      </c>
      <c r="K126" s="202">
        <f t="shared" si="29"/>
        <v>0.13892961575561227</v>
      </c>
      <c r="L126" s="202">
        <f t="shared" si="29"/>
        <v>0.13911725805005962</v>
      </c>
      <c r="M126" s="202">
        <f t="shared" si="29"/>
        <v>0.1390391822963353</v>
      </c>
      <c r="N126" s="202">
        <f t="shared" si="29"/>
        <v>0.13904991899055741</v>
      </c>
      <c r="O126" s="202">
        <f t="shared" si="29"/>
        <v>0.13902289595181713</v>
      </c>
      <c r="P126" s="202">
        <f t="shared" si="29"/>
        <v>0.13907288158872202</v>
      </c>
      <c r="Q126" s="202">
        <f t="shared" si="29"/>
        <v>0.13894945706702905</v>
      </c>
    </row>
    <row r="127" spans="1:17" x14ac:dyDescent="0.25">
      <c r="A127" s="76" t="s">
        <v>80</v>
      </c>
      <c r="B127" s="202">
        <f t="shared" ref="B127:Q127" si="30">IF(B$85=0,0,B$85/B$81)</f>
        <v>4.3144187239852597E-2</v>
      </c>
      <c r="C127" s="202">
        <f t="shared" si="30"/>
        <v>4.3138606106957335E-2</v>
      </c>
      <c r="D127" s="202">
        <f t="shared" si="30"/>
        <v>4.3140415022800527E-2</v>
      </c>
      <c r="E127" s="202">
        <f t="shared" si="30"/>
        <v>4.3116738800818295E-2</v>
      </c>
      <c r="F127" s="202">
        <f t="shared" si="30"/>
        <v>4.3113211270138958E-2</v>
      </c>
      <c r="G127" s="202">
        <f t="shared" si="30"/>
        <v>4.3148713564225866E-2</v>
      </c>
      <c r="H127" s="202">
        <f t="shared" si="30"/>
        <v>4.3129505246958563E-2</v>
      </c>
      <c r="I127" s="202">
        <f t="shared" si="30"/>
        <v>4.3072754028076268E-2</v>
      </c>
      <c r="J127" s="202">
        <f t="shared" si="30"/>
        <v>4.3006012696242678E-2</v>
      </c>
      <c r="K127" s="202">
        <f t="shared" si="30"/>
        <v>4.3103010157454907E-2</v>
      </c>
      <c r="L127" s="202">
        <f t="shared" si="30"/>
        <v>4.3161226310141604E-2</v>
      </c>
      <c r="M127" s="202">
        <f t="shared" si="30"/>
        <v>4.3137003253109978E-2</v>
      </c>
      <c r="N127" s="202">
        <f t="shared" si="30"/>
        <v>4.3140334319978602E-2</v>
      </c>
      <c r="O127" s="202">
        <f t="shared" si="30"/>
        <v>4.3131950403367494E-2</v>
      </c>
      <c r="P127" s="202">
        <f t="shared" si="30"/>
        <v>4.3147458482069939E-2</v>
      </c>
      <c r="Q127" s="202">
        <f t="shared" si="30"/>
        <v>4.3109165938156412E-2</v>
      </c>
    </row>
    <row r="128" spans="1:17" x14ac:dyDescent="0.25">
      <c r="A128" s="129" t="s">
        <v>79</v>
      </c>
      <c r="B128" s="201">
        <f t="shared" ref="B128:Q128" si="31">IF(B$86=0,0,B$86/B$81)</f>
        <v>0.23540297157001078</v>
      </c>
      <c r="C128" s="201">
        <f t="shared" si="31"/>
        <v>0.2355018798563871</v>
      </c>
      <c r="D128" s="201">
        <f t="shared" si="31"/>
        <v>0.23546982242833336</v>
      </c>
      <c r="E128" s="201">
        <f t="shared" si="31"/>
        <v>0.23588941009773184</v>
      </c>
      <c r="F128" s="201">
        <f t="shared" si="31"/>
        <v>0.23595192464830447</v>
      </c>
      <c r="G128" s="201">
        <f t="shared" si="31"/>
        <v>0.23532275649616363</v>
      </c>
      <c r="H128" s="201">
        <f t="shared" si="31"/>
        <v>0.23566316439913529</v>
      </c>
      <c r="I128" s="201">
        <f t="shared" si="31"/>
        <v>0.23666890389947495</v>
      </c>
      <c r="J128" s="201">
        <f t="shared" si="31"/>
        <v>0.23785168719562877</v>
      </c>
      <c r="K128" s="201">
        <f t="shared" si="31"/>
        <v>0.23613270776055847</v>
      </c>
      <c r="L128" s="201">
        <f t="shared" si="31"/>
        <v>0.23510100684790938</v>
      </c>
      <c r="M128" s="201">
        <f t="shared" si="31"/>
        <v>0.23553028547408672</v>
      </c>
      <c r="N128" s="201">
        <f t="shared" si="31"/>
        <v>0.23547125263577906</v>
      </c>
      <c r="O128" s="201">
        <f t="shared" si="31"/>
        <v>0.23561983157856492</v>
      </c>
      <c r="P128" s="201">
        <f t="shared" si="31"/>
        <v>0.23534499893826902</v>
      </c>
      <c r="Q128" s="201">
        <f t="shared" si="31"/>
        <v>0.23602361562247126</v>
      </c>
    </row>
    <row r="129" spans="1:17" x14ac:dyDescent="0.25">
      <c r="A129" s="72" t="s">
        <v>235</v>
      </c>
      <c r="B129" s="276">
        <f t="shared" ref="B129:Q129" si="32">IF(B$91=0,0,B$91/B$81)</f>
        <v>0.55159833988935314</v>
      </c>
      <c r="C129" s="276">
        <f t="shared" si="32"/>
        <v>0.55152698511744347</v>
      </c>
      <c r="D129" s="276">
        <f t="shared" si="32"/>
        <v>0.55155011210255855</v>
      </c>
      <c r="E129" s="276">
        <f t="shared" si="32"/>
        <v>0.55124741165608482</v>
      </c>
      <c r="F129" s="276">
        <f t="shared" si="32"/>
        <v>0.55120231218403271</v>
      </c>
      <c r="G129" s="276">
        <f t="shared" si="32"/>
        <v>0.55165620893660672</v>
      </c>
      <c r="H129" s="276">
        <f t="shared" si="32"/>
        <v>0.55141063064218165</v>
      </c>
      <c r="I129" s="276">
        <f t="shared" si="32"/>
        <v>0.55068506643238124</v>
      </c>
      <c r="J129" s="276">
        <f t="shared" si="32"/>
        <v>0.54983177865025767</v>
      </c>
      <c r="K129" s="276">
        <f t="shared" si="32"/>
        <v>0.5510718909805864</v>
      </c>
      <c r="L129" s="276">
        <f t="shared" si="32"/>
        <v>0.55181618436588531</v>
      </c>
      <c r="M129" s="276">
        <f t="shared" si="32"/>
        <v>0.55150649263449603</v>
      </c>
      <c r="N129" s="276">
        <f t="shared" si="32"/>
        <v>0.55154908031715599</v>
      </c>
      <c r="O129" s="276">
        <f t="shared" si="32"/>
        <v>0.55144189196154414</v>
      </c>
      <c r="P129" s="276">
        <f t="shared" si="32"/>
        <v>0.55164016271397687</v>
      </c>
      <c r="Q129" s="276">
        <f t="shared" si="32"/>
        <v>0.55115059262344712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0.50165351436189631</v>
      </c>
      <c r="C133" s="253">
        <f>IF(C$5=0,0,C$5/PPA_fec!C$5)</f>
        <v>0.50156649416250287</v>
      </c>
      <c r="D133" s="253">
        <f>IF(D$5=0,0,D$5/PPA_fec!D$5)</f>
        <v>0.50112666181589827</v>
      </c>
      <c r="E133" s="253">
        <f>IF(E$5=0,0,E$5/PPA_fec!E$5)</f>
        <v>0.50090481871697234</v>
      </c>
      <c r="F133" s="253">
        <f>IF(F$5=0,0,F$5/PPA_fec!F$5)</f>
        <v>0.50095644890245483</v>
      </c>
      <c r="G133" s="253">
        <f>IF(G$5=0,0,G$5/PPA_fec!G$5)</f>
        <v>0.50093209079944678</v>
      </c>
      <c r="H133" s="253">
        <f>IF(H$5=0,0,H$5/PPA_fec!H$5)</f>
        <v>0.53265717918651223</v>
      </c>
      <c r="I133" s="253">
        <f>IF(I$5=0,0,I$5/PPA_fec!I$5)</f>
        <v>0.531980871022948</v>
      </c>
      <c r="J133" s="253">
        <f>IF(J$5=0,0,J$5/PPA_fec!J$5)</f>
        <v>0.53135470419825248</v>
      </c>
      <c r="K133" s="253">
        <f>IF(K$5=0,0,K$5/PPA_fec!K$5)</f>
        <v>0.53268010003385169</v>
      </c>
      <c r="L133" s="253">
        <f>IF(L$5=0,0,L$5/PPA_fec!L$5)</f>
        <v>0.53307612952752093</v>
      </c>
      <c r="M133" s="253">
        <f>IF(M$5=0,0,M$5/PPA_fec!M$5)</f>
        <v>0.53290017052701077</v>
      </c>
      <c r="N133" s="253">
        <f>IF(N$5=0,0,N$5/PPA_fec!N$5)</f>
        <v>0.68054588797389315</v>
      </c>
      <c r="O133" s="253">
        <f>IF(O$5=0,0,O$5/PPA_fec!O$5)</f>
        <v>0.67898309821129432</v>
      </c>
      <c r="P133" s="253">
        <f>IF(P$5=0,0,P$5/PPA_fec!P$5)</f>
        <v>0.67834804756410316</v>
      </c>
      <c r="Q133" s="253">
        <f>IF(Q$5=0,0,Q$5/PPA_fec!Q$5)</f>
        <v>0.67613166476129738</v>
      </c>
    </row>
    <row r="134" spans="1:17" x14ac:dyDescent="0.25">
      <c r="A134" s="132" t="s">
        <v>83</v>
      </c>
      <c r="B134" s="252">
        <f>IF(B$6=0,0,B$6/PPA_fec!B$6)</f>
        <v>0.35219721216051231</v>
      </c>
      <c r="C134" s="252">
        <f>IF(C$6=0,0,C$6/PPA_fec!C$6)</f>
        <v>0.35219721216051236</v>
      </c>
      <c r="D134" s="252">
        <f>IF(D$6=0,0,D$6/PPA_fec!D$6)</f>
        <v>0.35219721216051225</v>
      </c>
      <c r="E134" s="252">
        <f>IF(E$6=0,0,E$6/PPA_fec!E$6)</f>
        <v>0.35219721216051242</v>
      </c>
      <c r="F134" s="252">
        <f>IF(F$6=0,0,F$6/PPA_fec!F$6)</f>
        <v>0.35219721216051236</v>
      </c>
      <c r="G134" s="252">
        <f>IF(G$6=0,0,G$6/PPA_fec!G$6)</f>
        <v>0.35219721216051236</v>
      </c>
      <c r="H134" s="252">
        <f>IF(H$6=0,0,H$6/PPA_fec!H$6)</f>
        <v>0.3746584267551662</v>
      </c>
      <c r="I134" s="252">
        <f>IF(I$6=0,0,I$6/PPA_fec!I$6)</f>
        <v>0.3746584267551662</v>
      </c>
      <c r="J134" s="252">
        <f>IF(J$6=0,0,J$6/PPA_fec!J$6)</f>
        <v>0.37465842675516625</v>
      </c>
      <c r="K134" s="252">
        <f>IF(K$6=0,0,K$6/PPA_fec!K$6)</f>
        <v>0.37465842675516609</v>
      </c>
      <c r="L134" s="252">
        <f>IF(L$6=0,0,L$6/PPA_fec!L$6)</f>
        <v>0.37465842675516609</v>
      </c>
      <c r="M134" s="252">
        <f>IF(M$6=0,0,M$6/PPA_fec!M$6)</f>
        <v>0.37465842675516614</v>
      </c>
      <c r="N134" s="252">
        <f>IF(N$6=0,0,N$6/PPA_fec!N$6)</f>
        <v>0.47769678344360877</v>
      </c>
      <c r="O134" s="252">
        <f>IF(O$6=0,0,O$6/PPA_fec!O$6)</f>
        <v>0.47769678344360883</v>
      </c>
      <c r="P134" s="252">
        <f>IF(P$6=0,0,P$6/PPA_fec!P$6)</f>
        <v>0.47769678344360877</v>
      </c>
      <c r="Q134" s="252">
        <f>IF(Q$6=0,0,Q$6/PPA_fec!Q$6)</f>
        <v>0.47769678344360883</v>
      </c>
    </row>
    <row r="135" spans="1:17" x14ac:dyDescent="0.25">
      <c r="A135" s="76" t="s">
        <v>82</v>
      </c>
      <c r="B135" s="251">
        <f>IF(B$7=0,0,B$7/PPA_fec!B$7)</f>
        <v>9.1881902917123823E-2</v>
      </c>
      <c r="C135" s="251">
        <f>IF(C$7=0,0,C$7/PPA_fec!C$7)</f>
        <v>9.1881902917123823E-2</v>
      </c>
      <c r="D135" s="251">
        <f>IF(D$7=0,0,D$7/PPA_fec!D$7)</f>
        <v>9.1881902917123823E-2</v>
      </c>
      <c r="E135" s="251">
        <f>IF(E$7=0,0,E$7/PPA_fec!E$7)</f>
        <v>9.1881902917123809E-2</v>
      </c>
      <c r="F135" s="251">
        <f>IF(F$7=0,0,F$7/PPA_fec!F$7)</f>
        <v>9.1881902917123823E-2</v>
      </c>
      <c r="G135" s="251">
        <f>IF(G$7=0,0,G$7/PPA_fec!G$7)</f>
        <v>9.1881902917123823E-2</v>
      </c>
      <c r="H135" s="251">
        <f>IF(H$7=0,0,H$7/PPA_fec!H$7)</f>
        <v>9.7741628853415752E-2</v>
      </c>
      <c r="I135" s="251">
        <f>IF(I$7=0,0,I$7/PPA_fec!I$7)</f>
        <v>9.7741628853415738E-2</v>
      </c>
      <c r="J135" s="251">
        <f>IF(J$7=0,0,J$7/PPA_fec!J$7)</f>
        <v>9.7741628853415766E-2</v>
      </c>
      <c r="K135" s="251">
        <f>IF(K$7=0,0,K$7/PPA_fec!K$7)</f>
        <v>9.7741628853415752E-2</v>
      </c>
      <c r="L135" s="251">
        <f>IF(L$7=0,0,L$7/PPA_fec!L$7)</f>
        <v>9.7741628853415752E-2</v>
      </c>
      <c r="M135" s="251">
        <f>IF(M$7=0,0,M$7/PPA_fec!M$7)</f>
        <v>9.7741628853415752E-2</v>
      </c>
      <c r="N135" s="251">
        <f>IF(N$7=0,0,N$7/PPA_fec!N$7)</f>
        <v>0.12462247844308469</v>
      </c>
      <c r="O135" s="251">
        <f>IF(O$7=0,0,O$7/PPA_fec!O$7)</f>
        <v>0.1246224784430847</v>
      </c>
      <c r="P135" s="251">
        <f>IF(P$7=0,0,P$7/PPA_fec!P$7)</f>
        <v>0.12462247844308469</v>
      </c>
      <c r="Q135" s="251">
        <f>IF(Q$7=0,0,Q$7/PPA_fec!Q$7)</f>
        <v>0.1246224784430847</v>
      </c>
    </row>
    <row r="136" spans="1:17" x14ac:dyDescent="0.25">
      <c r="A136" s="76" t="s">
        <v>81</v>
      </c>
      <c r="B136" s="251">
        <f>IF(B$8=0,0,B$8/PPA_fec!B$8)</f>
        <v>0.50687327654769798</v>
      </c>
      <c r="C136" s="251">
        <f>IF(C$8=0,0,C$8/PPA_fec!C$8)</f>
        <v>0.50687327654769798</v>
      </c>
      <c r="D136" s="251">
        <f>IF(D$8=0,0,D$8/PPA_fec!D$8)</f>
        <v>0.50687327654769798</v>
      </c>
      <c r="E136" s="251">
        <f>IF(E$8=0,0,E$8/PPA_fec!E$8)</f>
        <v>0.50687327654769798</v>
      </c>
      <c r="F136" s="251">
        <f>IF(F$8=0,0,F$8/PPA_fec!F$8)</f>
        <v>0.50687327654769798</v>
      </c>
      <c r="G136" s="251">
        <f>IF(G$8=0,0,G$8/PPA_fec!G$8)</f>
        <v>0.50687327654769798</v>
      </c>
      <c r="H136" s="251">
        <f>IF(H$8=0,0,H$8/PPA_fec!H$8)</f>
        <v>0.53919888573407759</v>
      </c>
      <c r="I136" s="251">
        <f>IF(I$8=0,0,I$8/PPA_fec!I$8)</f>
        <v>0.53919888573407759</v>
      </c>
      <c r="J136" s="251">
        <f>IF(J$8=0,0,J$8/PPA_fec!J$8)</f>
        <v>0.5391988857340777</v>
      </c>
      <c r="K136" s="251">
        <f>IF(K$8=0,0,K$8/PPA_fec!K$8)</f>
        <v>0.5391988857340777</v>
      </c>
      <c r="L136" s="251">
        <f>IF(L$8=0,0,L$8/PPA_fec!L$8)</f>
        <v>0.5391988857340777</v>
      </c>
      <c r="M136" s="251">
        <f>IF(M$8=0,0,M$8/PPA_fec!M$8)</f>
        <v>0.5391988857340777</v>
      </c>
      <c r="N136" s="251">
        <f>IF(N$8=0,0,N$8/PPA_fec!N$8)</f>
        <v>0.68748906993053549</v>
      </c>
      <c r="O136" s="251">
        <f>IF(O$8=0,0,O$8/PPA_fec!O$8)</f>
        <v>0.68748906993053549</v>
      </c>
      <c r="P136" s="251">
        <f>IF(P$8=0,0,P$8/PPA_fec!P$8)</f>
        <v>0.6874890699305356</v>
      </c>
      <c r="Q136" s="251">
        <f>IF(Q$8=0,0,Q$8/PPA_fec!Q$8)</f>
        <v>0.68748906993053549</v>
      </c>
    </row>
    <row r="137" spans="1:17" x14ac:dyDescent="0.25">
      <c r="A137" s="76" t="s">
        <v>80</v>
      </c>
      <c r="B137" s="251">
        <f>IF(B$9=0,0,B$9/PPA_fec!B$9)</f>
        <v>0.35476587906874502</v>
      </c>
      <c r="C137" s="251">
        <f>IF(C$9=0,0,C$9/PPA_fec!C$9)</f>
        <v>0.35476587906874502</v>
      </c>
      <c r="D137" s="251">
        <f>IF(D$9=0,0,D$9/PPA_fec!D$9)</f>
        <v>0.35476587906874502</v>
      </c>
      <c r="E137" s="251">
        <f>IF(E$9=0,0,E$9/PPA_fec!E$9)</f>
        <v>0.35476587906874502</v>
      </c>
      <c r="F137" s="251">
        <f>IF(F$9=0,0,F$9/PPA_fec!F$9)</f>
        <v>0.35476587906874496</v>
      </c>
      <c r="G137" s="251">
        <f>IF(G$9=0,0,G$9/PPA_fec!G$9)</f>
        <v>0.35476587906874502</v>
      </c>
      <c r="H137" s="251">
        <f>IF(H$9=0,0,H$9/PPA_fec!H$9)</f>
        <v>0.37739090920950735</v>
      </c>
      <c r="I137" s="251">
        <f>IF(I$9=0,0,I$9/PPA_fec!I$9)</f>
        <v>0.37739090920950741</v>
      </c>
      <c r="J137" s="251">
        <f>IF(J$9=0,0,J$9/PPA_fec!J$9)</f>
        <v>0.37739090920950741</v>
      </c>
      <c r="K137" s="251">
        <f>IF(K$9=0,0,K$9/PPA_fec!K$9)</f>
        <v>0.37739090920950746</v>
      </c>
      <c r="L137" s="251">
        <f>IF(L$9=0,0,L$9/PPA_fec!L$9)</f>
        <v>0.37739090920950735</v>
      </c>
      <c r="M137" s="251">
        <f>IF(M$9=0,0,M$9/PPA_fec!M$9)</f>
        <v>0.37739090920950741</v>
      </c>
      <c r="N137" s="251">
        <f>IF(N$9=0,0,N$9/PPA_fec!N$9)</f>
        <v>0.48118075173590052</v>
      </c>
      <c r="O137" s="251">
        <f>IF(O$9=0,0,O$9/PPA_fec!O$9)</f>
        <v>0.48118075173590052</v>
      </c>
      <c r="P137" s="251">
        <f>IF(P$9=0,0,P$9/PPA_fec!P$9)</f>
        <v>0.48118075173590052</v>
      </c>
      <c r="Q137" s="251">
        <f>IF(Q$9=0,0,Q$9/PPA_fec!Q$9)</f>
        <v>0.48118075173590052</v>
      </c>
    </row>
    <row r="138" spans="1:17" x14ac:dyDescent="0.25">
      <c r="A138" s="129" t="s">
        <v>79</v>
      </c>
      <c r="B138" s="250">
        <f>IF(B$10=0,0,B$10/PPA_fec!B$10)</f>
        <v>0.55060776276120849</v>
      </c>
      <c r="C138" s="250">
        <f>IF(C$10=0,0,C$10/PPA_fec!C$10)</f>
        <v>0.55091037510899898</v>
      </c>
      <c r="D138" s="250">
        <f>IF(D$10=0,0,D$10/PPA_fec!D$10)</f>
        <v>0.55081228603900956</v>
      </c>
      <c r="E138" s="250">
        <f>IF(E$10=0,0,E$10/PPA_fec!E$10)</f>
        <v>0.55209678826352293</v>
      </c>
      <c r="F138" s="250">
        <f>IF(F$10=0,0,F$10/PPA_fec!F$10)</f>
        <v>0.55228828756917892</v>
      </c>
      <c r="G138" s="250">
        <f>IF(G$10=0,0,G$10/PPA_fec!G$10)</f>
        <v>0.55036240024826466</v>
      </c>
      <c r="H138" s="250">
        <f>IF(H$10=0,0,H$10/PPA_fec!H$10)</f>
        <v>0.58656953246720056</v>
      </c>
      <c r="I138" s="250">
        <f>IF(I$10=0,0,I$10/PPA_fec!I$10)</f>
        <v>0.58984897744544029</v>
      </c>
      <c r="J138" s="250">
        <f>IF(J$10=0,0,J$10/PPA_fec!J$10)</f>
        <v>0.59371678913375925</v>
      </c>
      <c r="K138" s="250">
        <f>IF(K$10=0,0,K$10/PPA_fec!K$10)</f>
        <v>0.58809951187773657</v>
      </c>
      <c r="L138" s="250">
        <f>IF(L$10=0,0,L$10/PPA_fec!L$10)</f>
        <v>0.58474024585612183</v>
      </c>
      <c r="M138" s="250">
        <f>IF(M$10=0,0,M$10/PPA_fec!M$10)</f>
        <v>0.5861368955080658</v>
      </c>
      <c r="N138" s="250">
        <f>IF(N$10=0,0,N$10/PPA_fec!N$10)</f>
        <v>0.74709094399440823</v>
      </c>
      <c r="O138" s="250">
        <f>IF(O$10=0,0,O$10/PPA_fec!O$10)</f>
        <v>0.74770765745959888</v>
      </c>
      <c r="P138" s="250">
        <f>IF(P$10=0,0,P$10/PPA_fec!P$10)</f>
        <v>0.74656708530687943</v>
      </c>
      <c r="Q138" s="250">
        <f>IF(Q$10=0,0,Q$10/PPA_fec!Q$10)</f>
        <v>0.74938487426865197</v>
      </c>
    </row>
    <row r="139" spans="1:17" x14ac:dyDescent="0.25">
      <c r="A139" s="127" t="s">
        <v>241</v>
      </c>
      <c r="B139" s="248">
        <f>IF(B$15=0,0,B$15/PPA_fec!B$15)</f>
        <v>0.4379478374573228</v>
      </c>
      <c r="C139" s="248">
        <f>IF(C$15=0,0,C$15/PPA_fec!C$15)</f>
        <v>0.43794783745732291</v>
      </c>
      <c r="D139" s="248">
        <f>IF(D$15=0,0,D$15/PPA_fec!D$15)</f>
        <v>0.43794783745732285</v>
      </c>
      <c r="E139" s="248">
        <f>IF(E$15=0,0,E$15/PPA_fec!E$15)</f>
        <v>0.4379478374573228</v>
      </c>
      <c r="F139" s="248">
        <f>IF(F$15=0,0,F$15/PPA_fec!F$15)</f>
        <v>0.4379478374573228</v>
      </c>
      <c r="G139" s="248">
        <f>IF(G$15=0,0,G$15/PPA_fec!G$15)</f>
        <v>0.43794783745732285</v>
      </c>
      <c r="H139" s="248">
        <f>IF(H$15=0,0,H$15/PPA_fec!H$15)</f>
        <v>0.46587775858886882</v>
      </c>
      <c r="I139" s="248">
        <f>IF(I$15=0,0,I$15/PPA_fec!I$15)</f>
        <v>0.46587775858886887</v>
      </c>
      <c r="J139" s="248">
        <f>IF(J$15=0,0,J$15/PPA_fec!J$15)</f>
        <v>0.46587775858886887</v>
      </c>
      <c r="K139" s="248">
        <f>IF(K$15=0,0,K$15/PPA_fec!K$15)</f>
        <v>0.46587775858886882</v>
      </c>
      <c r="L139" s="248">
        <f>IF(L$15=0,0,L$15/PPA_fec!L$15)</f>
        <v>0.46587775858886887</v>
      </c>
      <c r="M139" s="248">
        <f>IF(M$15=0,0,M$15/PPA_fec!M$15)</f>
        <v>0.46587775858886887</v>
      </c>
      <c r="N139" s="248">
        <f>IF(N$15=0,0,N$15/PPA_fec!N$15)</f>
        <v>0.59400320628915904</v>
      </c>
      <c r="O139" s="248">
        <f>IF(O$15=0,0,O$15/PPA_fec!O$15)</f>
        <v>0.59400320628915904</v>
      </c>
      <c r="P139" s="248">
        <f>IF(P$15=0,0,P$15/PPA_fec!P$15)</f>
        <v>0.59400320628915904</v>
      </c>
      <c r="Q139" s="248">
        <f>IF(Q$15=0,0,Q$15/PPA_fec!Q$15)</f>
        <v>0.59400320628915904</v>
      </c>
    </row>
    <row r="140" spans="1:17" x14ac:dyDescent="0.25">
      <c r="A140" s="127" t="s">
        <v>240</v>
      </c>
      <c r="B140" s="249">
        <f>IF(B$16=0,0,B$16/PPA_fec!B$16)</f>
        <v>0.51854542036444795</v>
      </c>
      <c r="C140" s="249">
        <f>IF(C$16=0,0,C$16/PPA_fec!C$16)</f>
        <v>0.51847815405610354</v>
      </c>
      <c r="D140" s="249">
        <f>IF(D$16=0,0,D$16/PPA_fec!D$16)</f>
        <v>0.51815516745023737</v>
      </c>
      <c r="E140" s="249">
        <f>IF(E$16=0,0,E$16/PPA_fec!E$16)</f>
        <v>0.5179765377736032</v>
      </c>
      <c r="F140" s="249">
        <f>IF(F$16=0,0,F$16/PPA_fec!F$16)</f>
        <v>0.51801264799664049</v>
      </c>
      <c r="G140" s="249">
        <f>IF(G$16=0,0,G$16/PPA_fec!G$16)</f>
        <v>0.51801625509904514</v>
      </c>
      <c r="H140" s="249">
        <f>IF(H$16=0,0,H$16/PPA_fec!H$16)</f>
        <v>0.55087559567840483</v>
      </c>
      <c r="I140" s="249">
        <f>IF(I$16=0,0,I$16/PPA_fec!I$16)</f>
        <v>0.55033362277856746</v>
      </c>
      <c r="J140" s="249">
        <f>IF(J$16=0,0,J$16/PPA_fec!J$16)</f>
        <v>0.54981785249459758</v>
      </c>
      <c r="K140" s="249">
        <f>IF(K$16=0,0,K$16/PPA_fec!K$16)</f>
        <v>0.55087537434625988</v>
      </c>
      <c r="L140" s="249">
        <f>IF(L$16=0,0,L$16/PPA_fec!L$16)</f>
        <v>0.55120659551332296</v>
      </c>
      <c r="M140" s="249">
        <f>IF(M$16=0,0,M$16/PPA_fec!M$16)</f>
        <v>0.55106073808209943</v>
      </c>
      <c r="N140" s="249">
        <f>IF(N$16=0,0,N$16/PPA_fec!N$16)</f>
        <v>0.70341737286782335</v>
      </c>
      <c r="O140" s="249">
        <f>IF(O$16=0,0,O$16/PPA_fec!O$16)</f>
        <v>0.70225630695938435</v>
      </c>
      <c r="P140" s="249">
        <f>IF(P$16=0,0,P$16/PPA_fec!P$16)</f>
        <v>0.70179516271645814</v>
      </c>
      <c r="Q140" s="249">
        <f>IF(Q$16=0,0,Q$16/PPA_fec!Q$16)</f>
        <v>0.70008450467640726</v>
      </c>
    </row>
    <row r="141" spans="1:17" x14ac:dyDescent="0.25">
      <c r="A141" s="72" t="s">
        <v>239</v>
      </c>
      <c r="B141" s="265">
        <f>IF(B$29=0,0,B$29/PPA_fec!B$29)</f>
        <v>0.44009059729554673</v>
      </c>
      <c r="C141" s="265">
        <f>IF(C$29=0,0,C$29/PPA_fec!C$29)</f>
        <v>0.44009059729554678</v>
      </c>
      <c r="D141" s="265">
        <f>IF(D$29=0,0,D$29/PPA_fec!D$29)</f>
        <v>0.44009059729554678</v>
      </c>
      <c r="E141" s="265">
        <f>IF(E$29=0,0,E$29/PPA_fec!E$29)</f>
        <v>0.44009059729554673</v>
      </c>
      <c r="F141" s="265">
        <f>IF(F$29=0,0,F$29/PPA_fec!F$29)</f>
        <v>0.44009059729554673</v>
      </c>
      <c r="G141" s="265">
        <f>IF(G$29=0,0,G$29/PPA_fec!G$29)</f>
        <v>0.44009059729554678</v>
      </c>
      <c r="H141" s="265">
        <f>IF(H$29=0,0,H$29/PPA_fec!H$29)</f>
        <v>0.46815717194645456</v>
      </c>
      <c r="I141" s="265">
        <f>IF(I$29=0,0,I$29/PPA_fec!I$29)</f>
        <v>0.46815717194645462</v>
      </c>
      <c r="J141" s="265">
        <f>IF(J$29=0,0,J$29/PPA_fec!J$29)</f>
        <v>0.46815717194645456</v>
      </c>
      <c r="K141" s="265">
        <f>IF(K$29=0,0,K$29/PPA_fec!K$29)</f>
        <v>0.46815717194645462</v>
      </c>
      <c r="L141" s="265">
        <f>IF(L$29=0,0,L$29/PPA_fec!L$29)</f>
        <v>0.46815717194645456</v>
      </c>
      <c r="M141" s="265">
        <f>IF(M$29=0,0,M$29/PPA_fec!M$29)</f>
        <v>0.46815717194645456</v>
      </c>
      <c r="N141" s="265">
        <f>IF(N$29=0,0,N$29/PPA_fec!N$29)</f>
        <v>0.59690950266820364</v>
      </c>
      <c r="O141" s="265">
        <f>IF(O$29=0,0,O$29/PPA_fec!O$29)</f>
        <v>0.59690950266820364</v>
      </c>
      <c r="P141" s="265">
        <f>IF(P$29=0,0,P$29/PPA_fec!P$29)</f>
        <v>0.59690950266820364</v>
      </c>
      <c r="Q141" s="265">
        <f>IF(Q$29=0,0,Q$29/PPA_fec!Q$29)</f>
        <v>0.59690950266820364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0.7763371883774316</v>
      </c>
      <c r="C143" s="253">
        <f>IF(C$31=0,0,C$31/PPA_fec!C$31)</f>
        <v>0.77594658219317192</v>
      </c>
      <c r="D143" s="253">
        <f>IF(D$31=0,0,D$31/PPA_fec!D$31)</f>
        <v>0.77420606671802616</v>
      </c>
      <c r="E143" s="253">
        <f>IF(E$31=0,0,E$31/PPA_fec!E$31)</f>
        <v>0.78002337862764903</v>
      </c>
      <c r="F143" s="253">
        <f>IF(F$31=0,0,F$31/PPA_fec!F$31)</f>
        <v>0.78017909371029714</v>
      </c>
      <c r="G143" s="253">
        <f>IF(G$31=0,0,G$31/PPA_fec!G$31)</f>
        <v>0.78058340438356866</v>
      </c>
      <c r="H143" s="253">
        <f>IF(H$31=0,0,H$31/PPA_fec!H$31)</f>
        <v>0.79377245640327443</v>
      </c>
      <c r="I143" s="253">
        <f>IF(I$31=0,0,I$31/PPA_fec!I$31)</f>
        <v>0.79071112472161942</v>
      </c>
      <c r="J143" s="253">
        <f>IF(J$31=0,0,J$31/PPA_fec!J$31)</f>
        <v>0.78778531411288888</v>
      </c>
      <c r="K143" s="253">
        <f>IF(K$31=0,0,K$31/PPA_fec!K$31)</f>
        <v>0.7935601262137888</v>
      </c>
      <c r="L143" s="253">
        <f>IF(L$31=0,0,L$31/PPA_fec!L$31)</f>
        <v>0.79541446987265385</v>
      </c>
      <c r="M143" s="253">
        <f>IF(M$31=0,0,M$31/PPA_fec!M$31)</f>
        <v>0.79422579254754533</v>
      </c>
      <c r="N143" s="253">
        <f>IF(N$31=0,0,N$31/PPA_fec!N$31)</f>
        <v>0.79852397319250035</v>
      </c>
      <c r="O143" s="253">
        <f>IF(O$31=0,0,O$31/PPA_fec!O$31)</f>
        <v>0.79279840063999274</v>
      </c>
      <c r="P143" s="253">
        <f>IF(P$31=0,0,P$31/PPA_fec!P$31)</f>
        <v>0.8369532336710932</v>
      </c>
      <c r="Q143" s="253">
        <f>IF(Q$31=0,0,Q$31/PPA_fec!Q$31)</f>
        <v>0.83021293856837175</v>
      </c>
    </row>
    <row r="144" spans="1:17" x14ac:dyDescent="0.25">
      <c r="A144" s="132" t="s">
        <v>83</v>
      </c>
      <c r="B144" s="252">
        <f>IF(B$32=0,0,B$32/PPA_fec!B$32)</f>
        <v>0.48211395272768742</v>
      </c>
      <c r="C144" s="252">
        <f>IF(C$32=0,0,C$32/PPA_fec!C$32)</f>
        <v>0.48211395272768748</v>
      </c>
      <c r="D144" s="252">
        <f>IF(D$32=0,0,D$32/PPA_fec!D$32)</f>
        <v>0.48211395272768748</v>
      </c>
      <c r="E144" s="252">
        <f>IF(E$32=0,0,E$32/PPA_fec!E$32)</f>
        <v>0.48650567361911906</v>
      </c>
      <c r="F144" s="252">
        <f>IF(F$32=0,0,F$32/PPA_fec!F$32)</f>
        <v>0.48650567361911895</v>
      </c>
      <c r="G144" s="252">
        <f>IF(G$32=0,0,G$32/PPA_fec!G$32)</f>
        <v>0.48650567361911906</v>
      </c>
      <c r="H144" s="252">
        <f>IF(H$32=0,0,H$32/PPA_fec!H$32)</f>
        <v>0.49529122100980871</v>
      </c>
      <c r="I144" s="252">
        <f>IF(I$32=0,0,I$32/PPA_fec!I$32)</f>
        <v>0.49529122100980877</v>
      </c>
      <c r="J144" s="252">
        <f>IF(J$32=0,0,J$32/PPA_fec!J$32)</f>
        <v>0.49529122100980871</v>
      </c>
      <c r="K144" s="252">
        <f>IF(K$32=0,0,K$32/PPA_fec!K$32)</f>
        <v>0.49529122100980866</v>
      </c>
      <c r="L144" s="252">
        <f>IF(L$32=0,0,L$32/PPA_fec!L$32)</f>
        <v>0.49529122100980871</v>
      </c>
      <c r="M144" s="252">
        <f>IF(M$32=0,0,M$32/PPA_fec!M$32)</f>
        <v>0.49529122100980871</v>
      </c>
      <c r="N144" s="252">
        <f>IF(N$32=0,0,N$32/PPA_fec!N$32)</f>
        <v>0.49529122100980866</v>
      </c>
      <c r="O144" s="252">
        <f>IF(O$32=0,0,O$32/PPA_fec!O$32)</f>
        <v>0.49529122100980871</v>
      </c>
      <c r="P144" s="252">
        <f>IF(P$32=0,0,P$32/PPA_fec!P$32)</f>
        <v>0.52389006550641171</v>
      </c>
      <c r="Q144" s="252">
        <f>IF(Q$32=0,0,Q$32/PPA_fec!Q$32)</f>
        <v>0.52389006550641171</v>
      </c>
    </row>
    <row r="145" spans="1:17" x14ac:dyDescent="0.25">
      <c r="A145" s="76" t="s">
        <v>82</v>
      </c>
      <c r="B145" s="251">
        <f>IF(B$33=0,0,B$33/PPA_fec!B$33)</f>
        <v>0.12581319808543315</v>
      </c>
      <c r="C145" s="251">
        <f>IF(C$33=0,0,C$33/PPA_fec!C$33)</f>
        <v>0.12581319808543315</v>
      </c>
      <c r="D145" s="251">
        <f>IF(D$33=0,0,D$33/PPA_fec!D$33)</f>
        <v>0.12581319808543312</v>
      </c>
      <c r="E145" s="251">
        <f>IF(E$33=0,0,E$33/PPA_fec!E$33)</f>
        <v>0.12695926831908536</v>
      </c>
      <c r="F145" s="251">
        <f>IF(F$33=0,0,F$33/PPA_fec!F$33)</f>
        <v>0.12695926831908536</v>
      </c>
      <c r="G145" s="251">
        <f>IF(G$33=0,0,G$33/PPA_fec!G$33)</f>
        <v>0.12695926831908536</v>
      </c>
      <c r="H145" s="251">
        <f>IF(H$33=0,0,H$33/PPA_fec!H$33)</f>
        <v>0.12925195826904443</v>
      </c>
      <c r="I145" s="251">
        <f>IF(I$33=0,0,I$33/PPA_fec!I$33)</f>
        <v>0.1292519582690444</v>
      </c>
      <c r="J145" s="251">
        <f>IF(J$33=0,0,J$33/PPA_fec!J$33)</f>
        <v>0.1292519582690444</v>
      </c>
      <c r="K145" s="251">
        <f>IF(K$33=0,0,K$33/PPA_fec!K$33)</f>
        <v>0.1292519582690444</v>
      </c>
      <c r="L145" s="251">
        <f>IF(L$33=0,0,L$33/PPA_fec!L$33)</f>
        <v>0.1292519582690444</v>
      </c>
      <c r="M145" s="251">
        <f>IF(M$33=0,0,M$33/PPA_fec!M$33)</f>
        <v>0.12925195826904437</v>
      </c>
      <c r="N145" s="251">
        <f>IF(N$33=0,0,N$33/PPA_fec!N$33)</f>
        <v>0.1292519582690444</v>
      </c>
      <c r="O145" s="251">
        <f>IF(O$33=0,0,O$33/PPA_fec!O$33)</f>
        <v>0.12925195826904443</v>
      </c>
      <c r="P145" s="251">
        <f>IF(P$33=0,0,P$33/PPA_fec!P$33)</f>
        <v>0.13671515668366888</v>
      </c>
      <c r="Q145" s="251">
        <f>IF(Q$33=0,0,Q$33/PPA_fec!Q$33)</f>
        <v>0.13671515668366888</v>
      </c>
    </row>
    <row r="146" spans="1:17" x14ac:dyDescent="0.25">
      <c r="A146" s="76" t="s">
        <v>81</v>
      </c>
      <c r="B146" s="251">
        <f>IF(B$34=0,0,B$34/PPA_fec!B$34)</f>
        <v>0.69120610985325659</v>
      </c>
      <c r="C146" s="251">
        <f>IF(C$34=0,0,C$34/PPA_fec!C$34)</f>
        <v>0.69120610985325659</v>
      </c>
      <c r="D146" s="251">
        <f>IF(D$34=0,0,D$34/PPA_fec!D$34)</f>
        <v>0.69120610985325659</v>
      </c>
      <c r="E146" s="251">
        <f>IF(E$34=0,0,E$34/PPA_fec!E$34)</f>
        <v>0.69750251404515573</v>
      </c>
      <c r="F146" s="251">
        <f>IF(F$34=0,0,F$34/PPA_fec!F$34)</f>
        <v>0.69750251404515584</v>
      </c>
      <c r="G146" s="251">
        <f>IF(G$34=0,0,G$34/PPA_fec!G$34)</f>
        <v>0.69750251404515595</v>
      </c>
      <c r="H146" s="251">
        <f>IF(H$34=0,0,H$34/PPA_fec!H$34)</f>
        <v>0.71009834123599436</v>
      </c>
      <c r="I146" s="251">
        <f>IF(I$34=0,0,I$34/PPA_fec!I$34)</f>
        <v>0.71009834123599447</v>
      </c>
      <c r="J146" s="251">
        <f>IF(J$34=0,0,J$34/PPA_fec!J$34)</f>
        <v>0.71009834123599425</v>
      </c>
      <c r="K146" s="251">
        <f>IF(K$34=0,0,K$34/PPA_fec!K$34)</f>
        <v>0.71009834123599436</v>
      </c>
      <c r="L146" s="251">
        <f>IF(L$34=0,0,L$34/PPA_fec!L$34)</f>
        <v>0.71009834123599436</v>
      </c>
      <c r="M146" s="251">
        <f>IF(M$34=0,0,M$34/PPA_fec!M$34)</f>
        <v>0.71009834123599425</v>
      </c>
      <c r="N146" s="251">
        <f>IF(N$34=0,0,N$34/PPA_fec!N$34)</f>
        <v>0.71009834123599425</v>
      </c>
      <c r="O146" s="251">
        <f>IF(O$34=0,0,O$34/PPA_fec!O$34)</f>
        <v>0.71009834123599447</v>
      </c>
      <c r="P146" s="251">
        <f>IF(P$34=0,0,P$34/PPA_fec!P$34)</f>
        <v>0.75110046519227935</v>
      </c>
      <c r="Q146" s="251">
        <f>IF(Q$34=0,0,Q$34/PPA_fec!Q$34)</f>
        <v>0.75110046519227924</v>
      </c>
    </row>
    <row r="147" spans="1:17" x14ac:dyDescent="0.25">
      <c r="A147" s="76" t="s">
        <v>80</v>
      </c>
      <c r="B147" s="251">
        <f>IF(B$35=0,0,B$35/PPA_fec!B$35)</f>
        <v>0.48605360864437391</v>
      </c>
      <c r="C147" s="251">
        <f>IF(C$35=0,0,C$35/PPA_fec!C$35)</f>
        <v>0.48605360864437397</v>
      </c>
      <c r="D147" s="251">
        <f>IF(D$35=0,0,D$35/PPA_fec!D$35)</f>
        <v>0.48605360864437391</v>
      </c>
      <c r="E147" s="251">
        <f>IF(E$35=0,0,E$35/PPA_fec!E$35)</f>
        <v>0.49048121704558706</v>
      </c>
      <c r="F147" s="251">
        <f>IF(F$35=0,0,F$35/PPA_fec!F$35)</f>
        <v>0.49048121704558717</v>
      </c>
      <c r="G147" s="251">
        <f>IF(G$35=0,0,G$35/PPA_fec!G$35)</f>
        <v>0.49048121704558717</v>
      </c>
      <c r="H147" s="251">
        <f>IF(H$35=0,0,H$35/PPA_fec!H$35)</f>
        <v>0.49933855666208421</v>
      </c>
      <c r="I147" s="251">
        <f>IF(I$35=0,0,I$35/PPA_fec!I$35)</f>
        <v>0.49933855666208415</v>
      </c>
      <c r="J147" s="251">
        <f>IF(J$35=0,0,J$35/PPA_fec!J$35)</f>
        <v>0.49933855666208404</v>
      </c>
      <c r="K147" s="251">
        <f>IF(K$35=0,0,K$35/PPA_fec!K$35)</f>
        <v>0.49933855666208404</v>
      </c>
      <c r="L147" s="251">
        <f>IF(L$35=0,0,L$35/PPA_fec!L$35)</f>
        <v>0.4993385566620841</v>
      </c>
      <c r="M147" s="251">
        <f>IF(M$35=0,0,M$35/PPA_fec!M$35)</f>
        <v>0.4993385566620841</v>
      </c>
      <c r="N147" s="251">
        <f>IF(N$35=0,0,N$35/PPA_fec!N$35)</f>
        <v>0.4993385566620841</v>
      </c>
      <c r="O147" s="251">
        <f>IF(O$35=0,0,O$35/PPA_fec!O$35)</f>
        <v>0.49933855666208415</v>
      </c>
      <c r="P147" s="251">
        <f>IF(P$35=0,0,P$35/PPA_fec!P$35)</f>
        <v>0.52817110027959824</v>
      </c>
      <c r="Q147" s="251">
        <f>IF(Q$35=0,0,Q$35/PPA_fec!Q$35)</f>
        <v>0.52817110027959824</v>
      </c>
    </row>
    <row r="148" spans="1:17" x14ac:dyDescent="0.25">
      <c r="A148" s="129" t="s">
        <v>79</v>
      </c>
      <c r="B148" s="250">
        <f>IF(B$36=0,0,B$36/PPA_fec!B$36)</f>
        <v>0.75381753674297114</v>
      </c>
      <c r="C148" s="250">
        <f>IF(C$36=0,0,C$36/PPA_fec!C$36)</f>
        <v>0.75423183256302162</v>
      </c>
      <c r="D148" s="250">
        <f>IF(D$36=0,0,D$36/PPA_fec!D$36)</f>
        <v>0.75409754230029458</v>
      </c>
      <c r="E148" s="250">
        <f>IF(E$36=0,0,E$36/PPA_fec!E$36)</f>
        <v>0.76274142914650567</v>
      </c>
      <c r="F148" s="250">
        <f>IF(F$36=0,0,F$36/PPA_fec!F$36)</f>
        <v>0.76300599227598176</v>
      </c>
      <c r="G148" s="250">
        <f>IF(G$36=0,0,G$36/PPA_fec!G$36)</f>
        <v>0.76034531016596718</v>
      </c>
      <c r="H148" s="250">
        <f>IF(H$36=0,0,H$36/PPA_fec!H$36)</f>
        <v>0.77554097150425971</v>
      </c>
      <c r="I148" s="250">
        <f>IF(I$36=0,0,I$36/PPA_fec!I$36)</f>
        <v>0.77987693476801989</v>
      </c>
      <c r="J148" s="250">
        <f>IF(J$36=0,0,J$36/PPA_fec!J$36)</f>
        <v>0.78499081516637204</v>
      </c>
      <c r="K148" s="250">
        <f>IF(K$36=0,0,K$36/PPA_fec!K$36)</f>
        <v>0.77756385481604373</v>
      </c>
      <c r="L148" s="250">
        <f>IF(L$36=0,0,L$36/PPA_fec!L$36)</f>
        <v>0.77312235506240601</v>
      </c>
      <c r="M148" s="250">
        <f>IF(M$36=0,0,M$36/PPA_fec!M$36)</f>
        <v>0.7749689546008508</v>
      </c>
      <c r="N148" s="250">
        <f>IF(N$36=0,0,N$36/PPA_fec!N$36)</f>
        <v>0.77471489395896842</v>
      </c>
      <c r="O148" s="250">
        <f>IF(O$36=0,0,O$36/PPA_fec!O$36)</f>
        <v>0.77535441062106825</v>
      </c>
      <c r="P148" s="250">
        <f>IF(P$36=0,0,P$36/PPA_fec!P$36)</f>
        <v>0.81887347746498751</v>
      </c>
      <c r="Q148" s="250">
        <f>IF(Q$36=0,0,Q$36/PPA_fec!Q$36)</f>
        <v>0.82196417445833381</v>
      </c>
    </row>
    <row r="149" spans="1:17" x14ac:dyDescent="0.25">
      <c r="A149" s="127" t="s">
        <v>238</v>
      </c>
      <c r="B149" s="248">
        <f>IF(B$41=0,0,B$41/PPA_fec!B$41)</f>
        <v>0.67795146392678518</v>
      </c>
      <c r="C149" s="248">
        <f>IF(C$41=0,0,C$41/PPA_fec!C$41)</f>
        <v>0.67745999215278274</v>
      </c>
      <c r="D149" s="248">
        <f>IF(D$41=0,0,D$41/PPA_fec!D$41)</f>
        <v>0.67527281643944481</v>
      </c>
      <c r="E149" s="248">
        <f>IF(E$41=0,0,E$41/PPA_fec!E$41)</f>
        <v>0.68018042715619254</v>
      </c>
      <c r="F149" s="248">
        <f>IF(F$41=0,0,F$41/PPA_fec!F$41)</f>
        <v>0.68039238856753825</v>
      </c>
      <c r="G149" s="248">
        <f>IF(G$41=0,0,G$41/PPA_fec!G$41)</f>
        <v>0.68055915289079916</v>
      </c>
      <c r="H149" s="248">
        <f>IF(H$41=0,0,H$41/PPA_fec!H$41)</f>
        <v>0.69179579605580566</v>
      </c>
      <c r="I149" s="248">
        <f>IF(I$41=0,0,I$41/PPA_fec!I$41)</f>
        <v>0.68872791881347273</v>
      </c>
      <c r="J149" s="248">
        <f>IF(J$41=0,0,J$41/PPA_fec!J$41)</f>
        <v>0.68611227720023238</v>
      </c>
      <c r="K149" s="248">
        <f>IF(K$41=0,0,K$41/PPA_fec!K$41)</f>
        <v>0.6917145349556868</v>
      </c>
      <c r="L149" s="248">
        <f>IF(L$41=0,0,L$41/PPA_fec!L$41)</f>
        <v>0.69378155415708764</v>
      </c>
      <c r="M149" s="248">
        <f>IF(M$41=0,0,M$41/PPA_fec!M$41)</f>
        <v>0.69272426998914172</v>
      </c>
      <c r="N149" s="248">
        <f>IF(N$41=0,0,N$41/PPA_fec!N$41)</f>
        <v>0.69722462871092716</v>
      </c>
      <c r="O149" s="248">
        <f>IF(O$41=0,0,O$41/PPA_fec!O$41)</f>
        <v>0.69109028629971814</v>
      </c>
      <c r="P149" s="248">
        <f>IF(P$41=0,0,P$41/PPA_fec!P$41)</f>
        <v>0.7290290443251829</v>
      </c>
      <c r="Q149" s="248">
        <f>IF(Q$41=0,0,Q$41/PPA_fec!Q$41)</f>
        <v>0.7226740784883634</v>
      </c>
    </row>
    <row r="150" spans="1:17" x14ac:dyDescent="0.25">
      <c r="A150" s="127" t="s">
        <v>237</v>
      </c>
      <c r="B150" s="249">
        <f>IF(B$54=0,0,B$54/PPA_fec!B$54)</f>
        <v>0.80635536316088241</v>
      </c>
      <c r="C150" s="249">
        <f>IF(C$54=0,0,C$54/PPA_fec!C$54)</f>
        <v>0.80603409484837618</v>
      </c>
      <c r="D150" s="249">
        <f>IF(D$54=0,0,D$54/PPA_fec!D$54)</f>
        <v>0.80467056586483932</v>
      </c>
      <c r="E150" s="249">
        <f>IF(E$54=0,0,E$54/PPA_fec!E$54)</f>
        <v>0.81089580273384376</v>
      </c>
      <c r="F150" s="249">
        <f>IF(F$54=0,0,F$54/PPA_fec!F$54)</f>
        <v>0.81100026510378398</v>
      </c>
      <c r="G150" s="249">
        <f>IF(G$54=0,0,G$54/PPA_fec!G$54)</f>
        <v>0.81150623221323592</v>
      </c>
      <c r="H150" s="249">
        <f>IF(H$54=0,0,H$54/PPA_fec!H$54)</f>
        <v>0.82542235552704868</v>
      </c>
      <c r="I150" s="249">
        <f>IF(I$54=0,0,I$54/PPA_fec!I$54)</f>
        <v>0.82280135188464021</v>
      </c>
      <c r="J150" s="249">
        <f>IF(J$54=0,0,J$54/PPA_fec!J$54)</f>
        <v>0.82023396820109096</v>
      </c>
      <c r="K150" s="249">
        <f>IF(K$54=0,0,K$54/PPA_fec!K$54)</f>
        <v>0.8251431009531448</v>
      </c>
      <c r="L150" s="249">
        <f>IF(L$54=0,0,L$54/PPA_fec!L$54)</f>
        <v>0.82673109448198945</v>
      </c>
      <c r="M150" s="249">
        <f>IF(M$54=0,0,M$54/PPA_fec!M$54)</f>
        <v>0.82560020162467551</v>
      </c>
      <c r="N150" s="249">
        <f>IF(N$54=0,0,N$54/PPA_fec!N$54)</f>
        <v>0.82936172363217175</v>
      </c>
      <c r="O150" s="249">
        <f>IF(O$54=0,0,O$54/PPA_fec!O$54)</f>
        <v>0.8244664246342075</v>
      </c>
      <c r="P150" s="249">
        <f>IF(P$54=0,0,P$54/PPA_fec!P$54)</f>
        <v>0.87092039305225877</v>
      </c>
      <c r="Q150" s="249">
        <f>IF(Q$54=0,0,Q$54/PPA_fec!Q$54)</f>
        <v>0.86552717319293726</v>
      </c>
    </row>
    <row r="151" spans="1:17" x14ac:dyDescent="0.25">
      <c r="A151" s="72" t="s">
        <v>236</v>
      </c>
      <c r="B151" s="265">
        <f>IF(B$67=0,0,B$67/PPA_fec!B$67)</f>
        <v>0.77858862842912691</v>
      </c>
      <c r="C151" s="265">
        <f>IF(C$67=0,0,C$67/PPA_fec!C$67)</f>
        <v>0.77824321212819692</v>
      </c>
      <c r="D151" s="265">
        <f>IF(D$67=0,0,D$67/PPA_fec!D$67)</f>
        <v>0.77675253527624455</v>
      </c>
      <c r="E151" s="265">
        <f>IF(E$67=0,0,E$67/PPA_fec!E$67)</f>
        <v>0.78271134524325969</v>
      </c>
      <c r="F151" s="265">
        <f>IF(F$67=0,0,F$67/PPA_fec!F$67)</f>
        <v>0.78283468385612875</v>
      </c>
      <c r="G151" s="265">
        <f>IF(G$67=0,0,G$67/PPA_fec!G$67)</f>
        <v>0.7832711459704147</v>
      </c>
      <c r="H151" s="265">
        <f>IF(H$67=0,0,H$67/PPA_fec!H$67)</f>
        <v>0.79662540758874045</v>
      </c>
      <c r="I151" s="265">
        <f>IF(I$67=0,0,I$67/PPA_fec!I$67)</f>
        <v>0.79393671696779677</v>
      </c>
      <c r="J151" s="265">
        <f>IF(J$67=0,0,J$67/PPA_fec!J$67)</f>
        <v>0.79137175347356015</v>
      </c>
      <c r="K151" s="265">
        <f>IF(K$67=0,0,K$67/PPA_fec!K$67)</f>
        <v>0.79638709516373118</v>
      </c>
      <c r="L151" s="265">
        <f>IF(L$67=0,0,L$67/PPA_fec!L$67)</f>
        <v>0.79804637787697785</v>
      </c>
      <c r="M151" s="265">
        <f>IF(M$67=0,0,M$67/PPA_fec!M$67)</f>
        <v>0.79694343108418531</v>
      </c>
      <c r="N151" s="265">
        <f>IF(N$67=0,0,N$67/PPA_fec!N$67)</f>
        <v>0.80078210486479173</v>
      </c>
      <c r="O151" s="265">
        <f>IF(O$67=0,0,O$67/PPA_fec!O$67)</f>
        <v>0.79572751326470215</v>
      </c>
      <c r="P151" s="265">
        <f>IF(P$67=0,0,P$67/PPA_fec!P$67)</f>
        <v>0.84036949424916085</v>
      </c>
      <c r="Q151" s="265">
        <f>IF(Q$67=0,0,Q$67/PPA_fec!Q$67)</f>
        <v>0.83477259496749723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0.64651267423119207</v>
      </c>
      <c r="C153" s="253">
        <f>IF(C$81=0,0,C$81/PPA_fec!C$81)</f>
        <v>0.64867130239386672</v>
      </c>
      <c r="D153" s="253">
        <f>IF(D$81=0,0,D$81/PPA_fec!D$81)</f>
        <v>0.64864410303115083</v>
      </c>
      <c r="E153" s="253">
        <f>IF(E$81=0,0,E$81/PPA_fec!E$81)</f>
        <v>0.64900028585475855</v>
      </c>
      <c r="F153" s="253">
        <f>IF(F$81=0,0,F$81/PPA_fec!F$81)</f>
        <v>0.64905338717455829</v>
      </c>
      <c r="G153" s="253">
        <f>IF(G$81=0,0,G$81/PPA_fec!G$81)</f>
        <v>0.64851935307884223</v>
      </c>
      <c r="H153" s="253">
        <f>IF(H$81=0,0,H$81/PPA_fec!H$81)</f>
        <v>0.64880818007596641</v>
      </c>
      <c r="I153" s="253">
        <f>IF(I$81=0,0,I$81/PPA_fec!I$81)</f>
        <v>0.64966302801571296</v>
      </c>
      <c r="J153" s="253">
        <f>IF(J$81=0,0,J$81/PPA_fec!J$81)</f>
        <v>0.67627408003149958</v>
      </c>
      <c r="K153" s="253">
        <f>IF(K$81=0,0,K$81/PPA_fec!K$81)</f>
        <v>0.67475221720551426</v>
      </c>
      <c r="L153" s="253">
        <f>IF(L$81=0,0,L$81/PPA_fec!L$81)</f>
        <v>0.67384210687129309</v>
      </c>
      <c r="M153" s="253">
        <f>IF(M$81=0,0,M$81/PPA_fec!M$81)</f>
        <v>0.71307845612855281</v>
      </c>
      <c r="N153" s="253">
        <f>IF(N$81=0,0,N$81/PPA_fec!N$81)</f>
        <v>0.71302339600773146</v>
      </c>
      <c r="O153" s="253">
        <f>IF(O$81=0,0,O$81/PPA_fec!O$81)</f>
        <v>0.71316199230671595</v>
      </c>
      <c r="P153" s="253">
        <f>IF(P$81=0,0,P$81/PPA_fec!P$81)</f>
        <v>0.71290566730651039</v>
      </c>
      <c r="Q153" s="253">
        <f>IF(Q$81=0,0,Q$81/PPA_fec!Q$81)</f>
        <v>0.71353891944622239</v>
      </c>
    </row>
    <row r="154" spans="1:17" x14ac:dyDescent="0.25">
      <c r="A154" s="132" t="s">
        <v>83</v>
      </c>
      <c r="B154" s="282">
        <f>IF(B$82=0,0,B$82/PPA_fec!B$82)</f>
        <v>0.46794474608560571</v>
      </c>
      <c r="C154" s="282">
        <f>IF(C$82=0,0,C$82/PPA_fec!C$82)</f>
        <v>0.46944642193013175</v>
      </c>
      <c r="D154" s="282">
        <f>IF(D$82=0,0,D$82/PPA_fec!D$82)</f>
        <v>0.46944642193013181</v>
      </c>
      <c r="E154" s="282">
        <f>IF(E$82=0,0,E$82/PPA_fec!E$82)</f>
        <v>0.46944642193013175</v>
      </c>
      <c r="F154" s="282">
        <f>IF(F$82=0,0,F$82/PPA_fec!F$82)</f>
        <v>0.4694464219301317</v>
      </c>
      <c r="G154" s="282">
        <f>IF(G$82=0,0,G$82/PPA_fec!G$82)</f>
        <v>0.46944642193013175</v>
      </c>
      <c r="H154" s="282">
        <f>IF(H$82=0,0,H$82/PPA_fec!H$82)</f>
        <v>0.46944642193013181</v>
      </c>
      <c r="I154" s="282">
        <f>IF(I$82=0,0,I$82/PPA_fec!I$82)</f>
        <v>0.4694464219301317</v>
      </c>
      <c r="J154" s="282">
        <f>IF(J$82=0,0,J$82/PPA_fec!J$82)</f>
        <v>0.48791836083716639</v>
      </c>
      <c r="K154" s="282">
        <f>IF(K$82=0,0,K$82/PPA_fec!K$82)</f>
        <v>0.48791836083716639</v>
      </c>
      <c r="L154" s="282">
        <f>IF(L$82=0,0,L$82/PPA_fec!L$82)</f>
        <v>0.48791836083716644</v>
      </c>
      <c r="M154" s="282">
        <f>IF(M$82=0,0,M$82/PPA_fec!M$82)</f>
        <v>0.51603900239173406</v>
      </c>
      <c r="N154" s="282">
        <f>IF(N$82=0,0,N$82/PPA_fec!N$82)</f>
        <v>0.51603900239173406</v>
      </c>
      <c r="O154" s="282">
        <f>IF(O$82=0,0,O$82/PPA_fec!O$82)</f>
        <v>0.51603900239173406</v>
      </c>
      <c r="P154" s="282">
        <f>IF(P$82=0,0,P$82/PPA_fec!P$82)</f>
        <v>0.51603900239173406</v>
      </c>
      <c r="Q154" s="282">
        <f>IF(Q$82=0,0,Q$82/PPA_fec!Q$82)</f>
        <v>0.51603900239173406</v>
      </c>
    </row>
    <row r="155" spans="1:17" x14ac:dyDescent="0.25">
      <c r="A155" s="76" t="s">
        <v>82</v>
      </c>
      <c r="B155" s="281">
        <f>IF(B$83=0,0,B$83/PPA_fec!B$83)</f>
        <v>0.12263928769351133</v>
      </c>
      <c r="C155" s="281">
        <f>IF(C$83=0,0,C$83/PPA_fec!C$83)</f>
        <v>0.12303284795347744</v>
      </c>
      <c r="D155" s="281">
        <f>IF(D$83=0,0,D$83/PPA_fec!D$83)</f>
        <v>0.12303284795347744</v>
      </c>
      <c r="E155" s="281">
        <f>IF(E$83=0,0,E$83/PPA_fec!E$83)</f>
        <v>0.12303284795347744</v>
      </c>
      <c r="F155" s="281">
        <f>IF(F$83=0,0,F$83/PPA_fec!F$83)</f>
        <v>0.12303284795347742</v>
      </c>
      <c r="G155" s="281">
        <f>IF(G$83=0,0,G$83/PPA_fec!G$83)</f>
        <v>0.12303284795347744</v>
      </c>
      <c r="H155" s="281">
        <f>IF(H$83=0,0,H$83/PPA_fec!H$83)</f>
        <v>0.12303284795347745</v>
      </c>
      <c r="I155" s="281">
        <f>IF(I$83=0,0,I$83/PPA_fec!I$83)</f>
        <v>0.12303284795347745</v>
      </c>
      <c r="J155" s="281">
        <f>IF(J$83=0,0,J$83/PPA_fec!J$83)</f>
        <v>0.12787398667514685</v>
      </c>
      <c r="K155" s="281">
        <f>IF(K$83=0,0,K$83/PPA_fec!K$83)</f>
        <v>0.12787398667514688</v>
      </c>
      <c r="L155" s="281">
        <f>IF(L$83=0,0,L$83/PPA_fec!L$83)</f>
        <v>0.12787398667514685</v>
      </c>
      <c r="M155" s="281">
        <f>IF(M$83=0,0,M$83/PPA_fec!M$83)</f>
        <v>0.13524386416300271</v>
      </c>
      <c r="N155" s="281">
        <f>IF(N$83=0,0,N$83/PPA_fec!N$83)</f>
        <v>0.13524386416300271</v>
      </c>
      <c r="O155" s="281">
        <f>IF(O$83=0,0,O$83/PPA_fec!O$83)</f>
        <v>0.13524386416300271</v>
      </c>
      <c r="P155" s="281">
        <f>IF(P$83=0,0,P$83/PPA_fec!P$83)</f>
        <v>0.13524386416300271</v>
      </c>
      <c r="Q155" s="281">
        <f>IF(Q$83=0,0,Q$83/PPA_fec!Q$83)</f>
        <v>0.13524386416300271</v>
      </c>
    </row>
    <row r="156" spans="1:17" x14ac:dyDescent="0.25">
      <c r="A156" s="76" t="s">
        <v>81</v>
      </c>
      <c r="B156" s="281">
        <f>IF(B$84=0,0,B$84/PPA_fec!B$84)</f>
        <v>0.6892980023229065</v>
      </c>
      <c r="C156" s="281">
        <f>IF(C$84=0,0,C$84/PPA_fec!C$84)</f>
        <v>0.69151002023405339</v>
      </c>
      <c r="D156" s="281">
        <f>IF(D$84=0,0,D$84/PPA_fec!D$84)</f>
        <v>0.69151002023405339</v>
      </c>
      <c r="E156" s="281">
        <f>IF(E$84=0,0,E$84/PPA_fec!E$84)</f>
        <v>0.69151002023405339</v>
      </c>
      <c r="F156" s="281">
        <f>IF(F$84=0,0,F$84/PPA_fec!F$84)</f>
        <v>0.69151002023405328</v>
      </c>
      <c r="G156" s="281">
        <f>IF(G$84=0,0,G$84/PPA_fec!G$84)</f>
        <v>0.6915100202340535</v>
      </c>
      <c r="H156" s="281">
        <f>IF(H$84=0,0,H$84/PPA_fec!H$84)</f>
        <v>0.69151002023405339</v>
      </c>
      <c r="I156" s="281">
        <f>IF(I$84=0,0,I$84/PPA_fec!I$84)</f>
        <v>0.69151002023405339</v>
      </c>
      <c r="J156" s="281">
        <f>IF(J$84=0,0,J$84/PPA_fec!J$84)</f>
        <v>0.71871979381129636</v>
      </c>
      <c r="K156" s="281">
        <f>IF(K$84=0,0,K$84/PPA_fec!K$84)</f>
        <v>0.71871979381129625</v>
      </c>
      <c r="L156" s="281">
        <f>IF(L$84=0,0,L$84/PPA_fec!L$84)</f>
        <v>0.71871979381129636</v>
      </c>
      <c r="M156" s="281">
        <f>IF(M$84=0,0,M$84/PPA_fec!M$84)</f>
        <v>0.76014242374730168</v>
      </c>
      <c r="N156" s="281">
        <f>IF(N$84=0,0,N$84/PPA_fec!N$84)</f>
        <v>0.76014242374730157</v>
      </c>
      <c r="O156" s="281">
        <f>IF(O$84=0,0,O$84/PPA_fec!O$84)</f>
        <v>0.76014242374730157</v>
      </c>
      <c r="P156" s="281">
        <f>IF(P$84=0,0,P$84/PPA_fec!P$84)</f>
        <v>0.76014242374730168</v>
      </c>
      <c r="Q156" s="281">
        <f>IF(Q$84=0,0,Q$84/PPA_fec!Q$84)</f>
        <v>0.76014242374730157</v>
      </c>
    </row>
    <row r="157" spans="1:17" x14ac:dyDescent="0.25">
      <c r="A157" s="76" t="s">
        <v>80</v>
      </c>
      <c r="B157" s="281">
        <f>IF(B$85=0,0,B$85/PPA_fec!B$85)</f>
        <v>0.48432180495117078</v>
      </c>
      <c r="C157" s="281">
        <f>IF(C$85=0,0,C$85/PPA_fec!C$85)</f>
        <v>0.48587603621790959</v>
      </c>
      <c r="D157" s="281">
        <f>IF(D$85=0,0,D$85/PPA_fec!D$85)</f>
        <v>0.4858760362179097</v>
      </c>
      <c r="E157" s="281">
        <f>IF(E$85=0,0,E$85/PPA_fec!E$85)</f>
        <v>0.4858760362179097</v>
      </c>
      <c r="F157" s="281">
        <f>IF(F$85=0,0,F$85/PPA_fec!F$85)</f>
        <v>0.48587603621790965</v>
      </c>
      <c r="G157" s="281">
        <f>IF(G$85=0,0,G$85/PPA_fec!G$85)</f>
        <v>0.48587603621790959</v>
      </c>
      <c r="H157" s="281">
        <f>IF(H$85=0,0,H$85/PPA_fec!H$85)</f>
        <v>0.48587603621790959</v>
      </c>
      <c r="I157" s="281">
        <f>IF(I$85=0,0,I$85/PPA_fec!I$85)</f>
        <v>0.48587603621790959</v>
      </c>
      <c r="J157" s="281">
        <f>IF(J$85=0,0,J$85/PPA_fec!J$85)</f>
        <v>0.50499445322598557</v>
      </c>
      <c r="K157" s="281">
        <f>IF(K$85=0,0,K$85/PPA_fec!K$85)</f>
        <v>0.50499445322598546</v>
      </c>
      <c r="L157" s="281">
        <f>IF(L$85=0,0,L$85/PPA_fec!L$85)</f>
        <v>0.50499445322598546</v>
      </c>
      <c r="M157" s="281">
        <f>IF(M$85=0,0,M$85/PPA_fec!M$85)</f>
        <v>0.53409925670550051</v>
      </c>
      <c r="N157" s="281">
        <f>IF(N$85=0,0,N$85/PPA_fec!N$85)</f>
        <v>0.53409925670550062</v>
      </c>
      <c r="O157" s="281">
        <f>IF(O$85=0,0,O$85/PPA_fec!O$85)</f>
        <v>0.53409925670550051</v>
      </c>
      <c r="P157" s="281">
        <f>IF(P$85=0,0,P$85/PPA_fec!P$85)</f>
        <v>0.53409925670550051</v>
      </c>
      <c r="Q157" s="281">
        <f>IF(Q$85=0,0,Q$85/PPA_fec!Q$85)</f>
        <v>0.53409925670550051</v>
      </c>
    </row>
    <row r="158" spans="1:17" x14ac:dyDescent="0.25">
      <c r="A158" s="129" t="s">
        <v>79</v>
      </c>
      <c r="B158" s="280">
        <f>IF(B$86=0,0,B$86/PPA_fec!B$86)</f>
        <v>0.76283258536178822</v>
      </c>
      <c r="C158" s="280">
        <f>IF(C$86=0,0,C$86/PPA_fec!C$86)</f>
        <v>0.76570117809194893</v>
      </c>
      <c r="D158" s="280">
        <f>IF(D$86=0,0,D$86/PPA_fec!D$86)</f>
        <v>0.76556484572312389</v>
      </c>
      <c r="E158" s="280">
        <f>IF(E$86=0,0,E$86/PPA_fec!E$86)</f>
        <v>0.76735015402554452</v>
      </c>
      <c r="F158" s="280">
        <f>IF(F$86=0,0,F$86/PPA_fec!F$86)</f>
        <v>0.76761631572909861</v>
      </c>
      <c r="G158" s="280">
        <f>IF(G$86=0,0,G$86/PPA_fec!G$86)</f>
        <v>0.76493955693651861</v>
      </c>
      <c r="H158" s="280">
        <f>IF(H$86=0,0,H$86/PPA_fec!H$86)</f>
        <v>0.7663872551458436</v>
      </c>
      <c r="I158" s="280">
        <f>IF(I$86=0,0,I$86/PPA_fec!I$86)</f>
        <v>0.77067204100013698</v>
      </c>
      <c r="J158" s="280">
        <f>IF(J$86=0,0,J$86/PPA_fec!J$86)</f>
        <v>0.80624907785007416</v>
      </c>
      <c r="K158" s="280">
        <f>IF(K$86=0,0,K$86/PPA_fec!K$86)</f>
        <v>0.79862098868267128</v>
      </c>
      <c r="L158" s="280">
        <f>IF(L$86=0,0,L$86/PPA_fec!L$86)</f>
        <v>0.7940592090905334</v>
      </c>
      <c r="M158" s="280">
        <f>IF(M$86=0,0,M$86/PPA_fec!M$86)</f>
        <v>0.84182985990581738</v>
      </c>
      <c r="N158" s="280">
        <f>IF(N$86=0,0,N$86/PPA_fec!N$86)</f>
        <v>0.84155388003166431</v>
      </c>
      <c r="O158" s="280">
        <f>IF(O$86=0,0,O$86/PPA_fec!O$86)</f>
        <v>0.84224857137235198</v>
      </c>
      <c r="P158" s="280">
        <f>IF(P$86=0,0,P$86/PPA_fec!P$86)</f>
        <v>0.8409637841208224</v>
      </c>
      <c r="Q158" s="280">
        <f>IF(Q$86=0,0,Q$86/PPA_fec!Q$86)</f>
        <v>0.84413785717438072</v>
      </c>
    </row>
    <row r="159" spans="1:17" x14ac:dyDescent="0.25">
      <c r="A159" s="72" t="s">
        <v>235</v>
      </c>
      <c r="B159" s="279">
        <f>IF(B$91=0,0,B$91/PPA_fec!B$91)</f>
        <v>0.63964763553128856</v>
      </c>
      <c r="C159" s="279">
        <f>IF(C$91=0,0,C$91/PPA_fec!C$91)</f>
        <v>0.64170032104879993</v>
      </c>
      <c r="D159" s="279">
        <f>IF(D$91=0,0,D$91/PPA_fec!D$91)</f>
        <v>0.64170032104880004</v>
      </c>
      <c r="E159" s="279">
        <f>IF(E$91=0,0,E$91/PPA_fec!E$91)</f>
        <v>0.64170032104880004</v>
      </c>
      <c r="F159" s="279">
        <f>IF(F$91=0,0,F$91/PPA_fec!F$91)</f>
        <v>0.64170032104879993</v>
      </c>
      <c r="G159" s="279">
        <f>IF(G$91=0,0,G$91/PPA_fec!G$91)</f>
        <v>0.64170032104880004</v>
      </c>
      <c r="H159" s="279">
        <f>IF(H$91=0,0,H$91/PPA_fec!H$91)</f>
        <v>0.64170032104880004</v>
      </c>
      <c r="I159" s="279">
        <f>IF(I$91=0,0,I$91/PPA_fec!I$91)</f>
        <v>0.64170032104880004</v>
      </c>
      <c r="J159" s="279">
        <f>IF(J$91=0,0,J$91/PPA_fec!J$91)</f>
        <v>0.6669501654896256</v>
      </c>
      <c r="K159" s="279">
        <f>IF(K$91=0,0,K$91/PPA_fec!K$91)</f>
        <v>0.6669501654896256</v>
      </c>
      <c r="L159" s="279">
        <f>IF(L$91=0,0,L$91/PPA_fec!L$91)</f>
        <v>0.66695016548962549</v>
      </c>
      <c r="M159" s="279">
        <f>IF(M$91=0,0,M$91/PPA_fec!M$91)</f>
        <v>0.70538910946851896</v>
      </c>
      <c r="N159" s="279">
        <f>IF(N$91=0,0,N$91/PPA_fec!N$91)</f>
        <v>0.70538910946851896</v>
      </c>
      <c r="O159" s="279">
        <f>IF(O$91=0,0,O$91/PPA_fec!O$91)</f>
        <v>0.70538910946851896</v>
      </c>
      <c r="P159" s="279">
        <f>IF(P$91=0,0,P$91/PPA_fec!P$91)</f>
        <v>0.70538910946851896</v>
      </c>
      <c r="Q159" s="279">
        <f>IF(Q$91=0,0,Q$91/PPA_fec!Q$91)</f>
        <v>0.70538910946851896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0.73689425497866001</v>
      </c>
      <c r="C5" s="96">
        <v>0.6901708455746095</v>
      </c>
      <c r="D5" s="96">
        <v>0.63299030965100578</v>
      </c>
      <c r="E5" s="96">
        <v>0.65769100060095231</v>
      </c>
      <c r="F5" s="96">
        <v>0.61267830650263322</v>
      </c>
      <c r="G5" s="96">
        <v>0.60950733323648953</v>
      </c>
      <c r="H5" s="96">
        <v>0.85438310123227801</v>
      </c>
      <c r="I5" s="96">
        <v>0.64357103484771061</v>
      </c>
      <c r="J5" s="96">
        <v>0.62396487996349281</v>
      </c>
      <c r="K5" s="96">
        <v>0.32079960089814313</v>
      </c>
      <c r="L5" s="96">
        <v>0.43829489138887279</v>
      </c>
      <c r="M5" s="96">
        <v>0.15031411959749433</v>
      </c>
      <c r="N5" s="96">
        <v>2.1554770168817634</v>
      </c>
      <c r="O5" s="96">
        <v>0.14443355598798918</v>
      </c>
      <c r="P5" s="96">
        <v>0.14536390945042404</v>
      </c>
      <c r="Q5" s="96">
        <v>0.13896516974088136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0.73689425497866001</v>
      </c>
      <c r="C10" s="158">
        <v>0.6901708455746095</v>
      </c>
      <c r="D10" s="158">
        <v>0.63299030965100578</v>
      </c>
      <c r="E10" s="158">
        <v>0.65769100060095231</v>
      </c>
      <c r="F10" s="158">
        <v>0.61267830650263322</v>
      </c>
      <c r="G10" s="158">
        <v>0.60950733323648953</v>
      </c>
      <c r="H10" s="158">
        <v>0.85438310123227801</v>
      </c>
      <c r="I10" s="158">
        <v>0.64357103484771061</v>
      </c>
      <c r="J10" s="158">
        <v>0.62396487996349281</v>
      </c>
      <c r="K10" s="158">
        <v>0.32079960089814313</v>
      </c>
      <c r="L10" s="158">
        <v>0.43829489138887279</v>
      </c>
      <c r="M10" s="158">
        <v>0.15031411959749433</v>
      </c>
      <c r="N10" s="158">
        <v>2.1554770168817634</v>
      </c>
      <c r="O10" s="158">
        <v>0.14443355598798918</v>
      </c>
      <c r="P10" s="158">
        <v>0.14536390945042404</v>
      </c>
      <c r="Q10" s="158">
        <v>0.13896516974088136</v>
      </c>
    </row>
    <row r="11" spans="1:17" x14ac:dyDescent="0.25">
      <c r="A11" s="92" t="s">
        <v>125</v>
      </c>
      <c r="B11" s="91">
        <v>2.0282358000264229E-3</v>
      </c>
      <c r="C11" s="91">
        <v>1.9628228631454565E-3</v>
      </c>
      <c r="D11" s="91">
        <v>1.7092059445269992E-3</v>
      </c>
      <c r="E11" s="91">
        <v>1.9050982444617081E-3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0.73486601917863359</v>
      </c>
      <c r="C12" s="91">
        <v>0.68820802271146408</v>
      </c>
      <c r="D12" s="91">
        <v>0.63128110370647883</v>
      </c>
      <c r="E12" s="91">
        <v>0.65578590235649059</v>
      </c>
      <c r="F12" s="91">
        <v>0.61267830650263322</v>
      </c>
      <c r="G12" s="91">
        <v>0.60950733323648953</v>
      </c>
      <c r="H12" s="91">
        <v>0.85438310123227801</v>
      </c>
      <c r="I12" s="91">
        <v>0.64357103484771061</v>
      </c>
      <c r="J12" s="91">
        <v>0.62396487996349281</v>
      </c>
      <c r="K12" s="91">
        <v>0.32079960089814313</v>
      </c>
      <c r="L12" s="91">
        <v>0.43829489138887279</v>
      </c>
      <c r="M12" s="91">
        <v>0.15031411959749433</v>
      </c>
      <c r="N12" s="91">
        <v>2.1554770168817634</v>
      </c>
      <c r="O12" s="91">
        <v>0.14443355598798918</v>
      </c>
      <c r="P12" s="91">
        <v>0.14536390945042404</v>
      </c>
      <c r="Q12" s="91">
        <v>0.13896516974088136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1128.6861583887037</v>
      </c>
      <c r="C31" s="96">
        <v>1064.0601156504476</v>
      </c>
      <c r="D31" s="96">
        <v>1124.103956199501</v>
      </c>
      <c r="E31" s="96">
        <v>1049.7442104823349</v>
      </c>
      <c r="F31" s="96">
        <v>1035.015130743383</v>
      </c>
      <c r="G31" s="96">
        <v>1095.3195384880555</v>
      </c>
      <c r="H31" s="96">
        <v>1069.6819747287573</v>
      </c>
      <c r="I31" s="96">
        <v>966.56943692191419</v>
      </c>
      <c r="J31" s="96">
        <v>841.82634106935484</v>
      </c>
      <c r="K31" s="96">
        <v>752.68800983994151</v>
      </c>
      <c r="L31" s="96">
        <v>824.55792741946027</v>
      </c>
      <c r="M31" s="96">
        <v>737.95595005383143</v>
      </c>
      <c r="N31" s="96">
        <v>742.12968779028893</v>
      </c>
      <c r="O31" s="96">
        <v>744.69768364506251</v>
      </c>
      <c r="P31" s="96">
        <v>687.47630101133768</v>
      </c>
      <c r="Q31" s="96">
        <v>674.90139055907389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15.697936032174987</v>
      </c>
      <c r="C36" s="158">
        <v>14.812092025668267</v>
      </c>
      <c r="D36" s="158">
        <v>15.716781978103239</v>
      </c>
      <c r="E36" s="158">
        <v>15.122570685312811</v>
      </c>
      <c r="F36" s="158">
        <v>15.207054199861894</v>
      </c>
      <c r="G36" s="158">
        <v>15.440333517354151</v>
      </c>
      <c r="H36" s="158">
        <v>14.832330190739947</v>
      </c>
      <c r="I36" s="158">
        <v>13.58557259936857</v>
      </c>
      <c r="J36" s="158">
        <v>11.975269937105443</v>
      </c>
      <c r="K36" s="158">
        <v>10.681395732257602</v>
      </c>
      <c r="L36" s="158">
        <v>11.806549286011952</v>
      </c>
      <c r="M36" s="158">
        <v>11.087266175414697</v>
      </c>
      <c r="N36" s="158">
        <v>9.6073266971772355</v>
      </c>
      <c r="O36" s="158">
        <v>11.24005038890868</v>
      </c>
      <c r="P36" s="158">
        <v>9.9639716369791529</v>
      </c>
      <c r="Q36" s="158">
        <v>9.0573314628565651</v>
      </c>
    </row>
    <row r="37" spans="1:17" x14ac:dyDescent="0.25">
      <c r="A37" s="92" t="s">
        <v>125</v>
      </c>
      <c r="B37" s="91">
        <v>4.3207170678653324E-2</v>
      </c>
      <c r="C37" s="91">
        <v>4.2125095641776487E-2</v>
      </c>
      <c r="D37" s="91">
        <v>4.24385915174905E-2</v>
      </c>
      <c r="E37" s="91">
        <v>4.3804739365466402E-2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15.654728861496332</v>
      </c>
      <c r="C38" s="91">
        <v>14.769966930026492</v>
      </c>
      <c r="D38" s="91">
        <v>15.674343386585749</v>
      </c>
      <c r="E38" s="91">
        <v>15.078765945947344</v>
      </c>
      <c r="F38" s="91">
        <v>15.207054199861894</v>
      </c>
      <c r="G38" s="91">
        <v>15.440333517354151</v>
      </c>
      <c r="H38" s="91">
        <v>14.832330190739947</v>
      </c>
      <c r="I38" s="91">
        <v>13.58557259936857</v>
      </c>
      <c r="J38" s="91">
        <v>11.975269937105443</v>
      </c>
      <c r="K38" s="91">
        <v>10.681395732257602</v>
      </c>
      <c r="L38" s="91">
        <v>11.806549286011952</v>
      </c>
      <c r="M38" s="91">
        <v>11.087266175414697</v>
      </c>
      <c r="N38" s="91">
        <v>9.6073266971772355</v>
      </c>
      <c r="O38" s="91">
        <v>11.24005038890868</v>
      </c>
      <c r="P38" s="91">
        <v>9.9639716369791529</v>
      </c>
      <c r="Q38" s="91">
        <v>9.0573314628565651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32.2605281842472</v>
      </c>
      <c r="C41" s="204">
        <v>30.41298619202259</v>
      </c>
      <c r="D41" s="204">
        <v>32.127164470185441</v>
      </c>
      <c r="E41" s="204">
        <v>29.989033037594837</v>
      </c>
      <c r="F41" s="204">
        <v>29.559654392565832</v>
      </c>
      <c r="G41" s="204">
        <v>31.300846520889898</v>
      </c>
      <c r="H41" s="204">
        <v>30.57535201559471</v>
      </c>
      <c r="I41" s="204">
        <v>27.622720705001317</v>
      </c>
      <c r="J41" s="204">
        <v>24.053654235717374</v>
      </c>
      <c r="K41" s="204">
        <v>21.507438090077791</v>
      </c>
      <c r="L41" s="204">
        <v>23.558010960389812</v>
      </c>
      <c r="M41" s="204">
        <v>21.068657503722225</v>
      </c>
      <c r="N41" s="204">
        <v>21.232532205597444</v>
      </c>
      <c r="O41" s="204">
        <v>21.259641543656631</v>
      </c>
      <c r="P41" s="204">
        <v>19.638038532590098</v>
      </c>
      <c r="Q41" s="204">
        <v>19.299827799890359</v>
      </c>
    </row>
    <row r="42" spans="1:17" x14ac:dyDescent="0.25">
      <c r="A42" s="152" t="s">
        <v>247</v>
      </c>
      <c r="B42" s="151">
        <v>32.2605281842472</v>
      </c>
      <c r="C42" s="151">
        <v>30.41298619202259</v>
      </c>
      <c r="D42" s="151">
        <v>32.127164470185441</v>
      </c>
      <c r="E42" s="151">
        <v>29.989033037594837</v>
      </c>
      <c r="F42" s="151">
        <v>29.559654392565832</v>
      </c>
      <c r="G42" s="151">
        <v>31.300846520889898</v>
      </c>
      <c r="H42" s="151">
        <v>30.57535201559471</v>
      </c>
      <c r="I42" s="151">
        <v>27.622720705001317</v>
      </c>
      <c r="J42" s="151">
        <v>24.053654235717374</v>
      </c>
      <c r="K42" s="151">
        <v>21.507438090077791</v>
      </c>
      <c r="L42" s="151">
        <v>23.558010960389812</v>
      </c>
      <c r="M42" s="151">
        <v>21.068657503722225</v>
      </c>
      <c r="N42" s="151">
        <v>21.232532205597444</v>
      </c>
      <c r="O42" s="151">
        <v>21.259641543656631</v>
      </c>
      <c r="P42" s="151">
        <v>19.638038532590098</v>
      </c>
      <c r="Q42" s="151">
        <v>19.299827799890359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8.2579121197783753E-2</v>
      </c>
      <c r="C45" s="87">
        <v>8.3617890978782639E-2</v>
      </c>
      <c r="D45" s="87">
        <v>8.3295506165217414E-2</v>
      </c>
      <c r="E45" s="87">
        <v>8.3480820001043496E-2</v>
      </c>
      <c r="F45" s="87">
        <v>0</v>
      </c>
      <c r="G45" s="87">
        <v>0</v>
      </c>
      <c r="H45" s="87">
        <v>8.3462441769391327E-2</v>
      </c>
      <c r="I45" s="87">
        <v>8.3509918867826091E-2</v>
      </c>
      <c r="J45" s="87">
        <v>8.3431811383304383E-2</v>
      </c>
      <c r="K45" s="87">
        <v>0</v>
      </c>
      <c r="L45" s="87">
        <v>0</v>
      </c>
      <c r="M45" s="87">
        <v>8.2683790842564317E-2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8.8566938634897549E-2</v>
      </c>
      <c r="C46" s="87">
        <v>8.6255711767257451E-2</v>
      </c>
      <c r="D46" s="87">
        <v>8.6525133930003356E-2</v>
      </c>
      <c r="E46" s="87">
        <v>8.6625809046098998E-2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32.08938212441452</v>
      </c>
      <c r="C49" s="87">
        <v>30.243112589276549</v>
      </c>
      <c r="D49" s="87">
        <v>31.957343830090224</v>
      </c>
      <c r="E49" s="87">
        <v>29.818926408547693</v>
      </c>
      <c r="F49" s="87">
        <v>29.559654392565832</v>
      </c>
      <c r="G49" s="87">
        <v>31.300846520889898</v>
      </c>
      <c r="H49" s="87">
        <v>30.491889573825318</v>
      </c>
      <c r="I49" s="87">
        <v>27.539210786133491</v>
      </c>
      <c r="J49" s="87">
        <v>23.970222424334072</v>
      </c>
      <c r="K49" s="87">
        <v>21.507438090077791</v>
      </c>
      <c r="L49" s="87">
        <v>23.558010960389812</v>
      </c>
      <c r="M49" s="87">
        <v>20.985973712879659</v>
      </c>
      <c r="N49" s="87">
        <v>21.232532205597444</v>
      </c>
      <c r="O49" s="87">
        <v>21.259641543656631</v>
      </c>
      <c r="P49" s="87">
        <v>19.638038532590098</v>
      </c>
      <c r="Q49" s="87">
        <v>19.299827799890359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967.81584552741617</v>
      </c>
      <c r="C54" s="204">
        <v>912.38958576067773</v>
      </c>
      <c r="D54" s="204">
        <v>963.81493410556322</v>
      </c>
      <c r="E54" s="204">
        <v>899.67099112784524</v>
      </c>
      <c r="F54" s="204">
        <v>886.78963177697483</v>
      </c>
      <c r="G54" s="204">
        <v>939.02539562669699</v>
      </c>
      <c r="H54" s="204">
        <v>917.26056046784129</v>
      </c>
      <c r="I54" s="204">
        <v>828.68162115003963</v>
      </c>
      <c r="J54" s="204">
        <v>721.60962707152123</v>
      </c>
      <c r="K54" s="204">
        <v>645.2231427023338</v>
      </c>
      <c r="L54" s="204">
        <v>706.74032881169421</v>
      </c>
      <c r="M54" s="204">
        <v>632.05972511166681</v>
      </c>
      <c r="N54" s="204">
        <v>636.97596616792316</v>
      </c>
      <c r="O54" s="204">
        <v>637.78924630969902</v>
      </c>
      <c r="P54" s="204">
        <v>589.14115597770308</v>
      </c>
      <c r="Q54" s="204">
        <v>578.99483399671078</v>
      </c>
    </row>
    <row r="55" spans="1:17" x14ac:dyDescent="0.25">
      <c r="A55" s="152" t="s">
        <v>245</v>
      </c>
      <c r="B55" s="151">
        <v>967.81584552741617</v>
      </c>
      <c r="C55" s="151">
        <v>912.38958576067773</v>
      </c>
      <c r="D55" s="151">
        <v>963.81493410556322</v>
      </c>
      <c r="E55" s="151">
        <v>899.67099112784524</v>
      </c>
      <c r="F55" s="151">
        <v>886.78963177697483</v>
      </c>
      <c r="G55" s="151">
        <v>939.02539562669699</v>
      </c>
      <c r="H55" s="151">
        <v>917.26056046784129</v>
      </c>
      <c r="I55" s="151">
        <v>828.68162115003963</v>
      </c>
      <c r="J55" s="151">
        <v>721.60962707152123</v>
      </c>
      <c r="K55" s="151">
        <v>645.2231427023338</v>
      </c>
      <c r="L55" s="151">
        <v>706.74032881169421</v>
      </c>
      <c r="M55" s="151">
        <v>632.05972511166681</v>
      </c>
      <c r="N55" s="151">
        <v>636.97596616792316</v>
      </c>
      <c r="O55" s="151">
        <v>637.78924630969902</v>
      </c>
      <c r="P55" s="151">
        <v>589.14115597770308</v>
      </c>
      <c r="Q55" s="151">
        <v>578.99483399671078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2.4773736359335126</v>
      </c>
      <c r="C58" s="87">
        <v>2.5085367293634788</v>
      </c>
      <c r="D58" s="87">
        <v>2.498865184956522</v>
      </c>
      <c r="E58" s="87">
        <v>2.5044246000313048</v>
      </c>
      <c r="F58" s="87">
        <v>0</v>
      </c>
      <c r="G58" s="87">
        <v>0</v>
      </c>
      <c r="H58" s="87">
        <v>2.50387325308174</v>
      </c>
      <c r="I58" s="87">
        <v>2.5052975660347832</v>
      </c>
      <c r="J58" s="87">
        <v>2.5029543414991311</v>
      </c>
      <c r="K58" s="87">
        <v>0</v>
      </c>
      <c r="L58" s="87">
        <v>0</v>
      </c>
      <c r="M58" s="87">
        <v>2.4805137252769298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2.6570081590469266</v>
      </c>
      <c r="C59" s="87">
        <v>2.5876713530177233</v>
      </c>
      <c r="D59" s="87">
        <v>2.5957540179001009</v>
      </c>
      <c r="E59" s="87">
        <v>2.5987742713829705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962.68146373243576</v>
      </c>
      <c r="C62" s="87">
        <v>907.29337767829657</v>
      </c>
      <c r="D62" s="87">
        <v>958.7203149027066</v>
      </c>
      <c r="E62" s="87">
        <v>894.56779225643095</v>
      </c>
      <c r="F62" s="87">
        <v>886.78963177697483</v>
      </c>
      <c r="G62" s="87">
        <v>939.02539562669699</v>
      </c>
      <c r="H62" s="87">
        <v>914.75668721475949</v>
      </c>
      <c r="I62" s="87">
        <v>826.17632358400488</v>
      </c>
      <c r="J62" s="87">
        <v>719.10667273002207</v>
      </c>
      <c r="K62" s="87">
        <v>645.2231427023338</v>
      </c>
      <c r="L62" s="87">
        <v>706.74032881169421</v>
      </c>
      <c r="M62" s="87">
        <v>629.57921138638983</v>
      </c>
      <c r="N62" s="87">
        <v>636.97596616792316</v>
      </c>
      <c r="O62" s="87">
        <v>637.78924630969902</v>
      </c>
      <c r="P62" s="87">
        <v>589.14115597770308</v>
      </c>
      <c r="Q62" s="87">
        <v>578.99483399671078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112.91184864486522</v>
      </c>
      <c r="C67" s="204">
        <v>106.44545167207906</v>
      </c>
      <c r="D67" s="204">
        <v>112.44507564564906</v>
      </c>
      <c r="E67" s="204">
        <v>104.96161563158195</v>
      </c>
      <c r="F67" s="204">
        <v>103.45879037398039</v>
      </c>
      <c r="G67" s="204">
        <v>109.55296282311463</v>
      </c>
      <c r="H67" s="204">
        <v>107.01373205458145</v>
      </c>
      <c r="I67" s="204">
        <v>96.679522467504611</v>
      </c>
      <c r="J67" s="204">
        <v>84.187789825010825</v>
      </c>
      <c r="K67" s="204">
        <v>75.276033315272286</v>
      </c>
      <c r="L67" s="204">
        <v>82.453038361364335</v>
      </c>
      <c r="M67" s="204">
        <v>73.740301263027789</v>
      </c>
      <c r="N67" s="204">
        <v>74.313862719591043</v>
      </c>
      <c r="O67" s="204">
        <v>74.408745402798218</v>
      </c>
      <c r="P67" s="204">
        <v>68.733134864065349</v>
      </c>
      <c r="Q67" s="204">
        <v>67.549397299616246</v>
      </c>
    </row>
    <row r="68" spans="1:17" x14ac:dyDescent="0.25">
      <c r="A68" s="152" t="s">
        <v>243</v>
      </c>
      <c r="B68" s="151">
        <v>112.91184864486522</v>
      </c>
      <c r="C68" s="151">
        <v>106.44545167207906</v>
      </c>
      <c r="D68" s="151">
        <v>112.44507564564906</v>
      </c>
      <c r="E68" s="151">
        <v>104.96161563158195</v>
      </c>
      <c r="F68" s="151">
        <v>103.45879037398039</v>
      </c>
      <c r="G68" s="151">
        <v>109.55296282311463</v>
      </c>
      <c r="H68" s="151">
        <v>107.01373205458145</v>
      </c>
      <c r="I68" s="151">
        <v>96.679522467504611</v>
      </c>
      <c r="J68" s="151">
        <v>84.187789825010825</v>
      </c>
      <c r="K68" s="151">
        <v>75.276033315272286</v>
      </c>
      <c r="L68" s="151">
        <v>82.453038361364335</v>
      </c>
      <c r="M68" s="151">
        <v>73.740301263027789</v>
      </c>
      <c r="N68" s="151">
        <v>74.313862719591043</v>
      </c>
      <c r="O68" s="151">
        <v>74.408745402798218</v>
      </c>
      <c r="P68" s="151">
        <v>68.733134864065349</v>
      </c>
      <c r="Q68" s="151">
        <v>67.549397299616246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0.28902692419224313</v>
      </c>
      <c r="C71" s="87">
        <v>0.29266261842573926</v>
      </c>
      <c r="D71" s="87">
        <v>0.29153427157826095</v>
      </c>
      <c r="E71" s="87">
        <v>0.29218287000365223</v>
      </c>
      <c r="F71" s="87">
        <v>0</v>
      </c>
      <c r="G71" s="87">
        <v>0</v>
      </c>
      <c r="H71" s="87">
        <v>0.29211854619286959</v>
      </c>
      <c r="I71" s="87">
        <v>0.29228471603739131</v>
      </c>
      <c r="J71" s="87">
        <v>0.2920113398415653</v>
      </c>
      <c r="K71" s="87">
        <v>0</v>
      </c>
      <c r="L71" s="87">
        <v>0</v>
      </c>
      <c r="M71" s="87">
        <v>0.28939326794897513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0.30998428522214144</v>
      </c>
      <c r="C72" s="87">
        <v>0.30189499118540108</v>
      </c>
      <c r="D72" s="87">
        <v>0.30283796875501173</v>
      </c>
      <c r="E72" s="87">
        <v>0.30319033166134657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112.31283743545083</v>
      </c>
      <c r="C75" s="87">
        <v>105.85089406246792</v>
      </c>
      <c r="D75" s="87">
        <v>111.85070340531578</v>
      </c>
      <c r="E75" s="87">
        <v>104.36624242991695</v>
      </c>
      <c r="F75" s="87">
        <v>103.45879037398039</v>
      </c>
      <c r="G75" s="87">
        <v>109.55296282311463</v>
      </c>
      <c r="H75" s="87">
        <v>106.72161350838859</v>
      </c>
      <c r="I75" s="87">
        <v>96.387237751467225</v>
      </c>
      <c r="J75" s="87">
        <v>83.895778485169259</v>
      </c>
      <c r="K75" s="87">
        <v>75.276033315272286</v>
      </c>
      <c r="L75" s="87">
        <v>82.453038361364335</v>
      </c>
      <c r="M75" s="87">
        <v>73.450907995078808</v>
      </c>
      <c r="N75" s="87">
        <v>74.313862719591043</v>
      </c>
      <c r="O75" s="87">
        <v>74.408745402798218</v>
      </c>
      <c r="P75" s="87">
        <v>68.733134864065349</v>
      </c>
      <c r="Q75" s="87">
        <v>67.549397299616246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31.061291514303459</v>
      </c>
      <c r="C81" s="96">
        <v>29.175513901930056</v>
      </c>
      <c r="D81" s="96">
        <v>27.436622749144139</v>
      </c>
      <c r="E81" s="96">
        <v>23.655585173788193</v>
      </c>
      <c r="F81" s="96">
        <v>22.994629728458641</v>
      </c>
      <c r="G81" s="96">
        <v>23.825202746541361</v>
      </c>
      <c r="H81" s="96">
        <v>22.78054795409847</v>
      </c>
      <c r="I81" s="96">
        <v>21.688618091978295</v>
      </c>
      <c r="J81" s="96">
        <v>19.623993912429651</v>
      </c>
      <c r="K81" s="96">
        <v>19.234732920132462</v>
      </c>
      <c r="L81" s="96">
        <v>17.225574252158655</v>
      </c>
      <c r="M81" s="96">
        <v>15.201704460341611</v>
      </c>
      <c r="N81" s="96">
        <v>12.555628295833035</v>
      </c>
      <c r="O81" s="96">
        <v>13.805136313298661</v>
      </c>
      <c r="P81" s="96">
        <v>11.391382022765393</v>
      </c>
      <c r="Q81" s="96">
        <v>10.363234768887425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31.061291514303459</v>
      </c>
      <c r="C86" s="158">
        <v>29.175513901930056</v>
      </c>
      <c r="D86" s="158">
        <v>27.436622749144139</v>
      </c>
      <c r="E86" s="158">
        <v>23.655585173788193</v>
      </c>
      <c r="F86" s="158">
        <v>22.994629728458641</v>
      </c>
      <c r="G86" s="158">
        <v>23.825202746541361</v>
      </c>
      <c r="H86" s="158">
        <v>22.78054795409847</v>
      </c>
      <c r="I86" s="158">
        <v>21.688618091978295</v>
      </c>
      <c r="J86" s="158">
        <v>19.623993912429651</v>
      </c>
      <c r="K86" s="158">
        <v>19.234732920132462</v>
      </c>
      <c r="L86" s="158">
        <v>17.225574252158655</v>
      </c>
      <c r="M86" s="158">
        <v>15.201704460341611</v>
      </c>
      <c r="N86" s="158">
        <v>12.555628295833035</v>
      </c>
      <c r="O86" s="158">
        <v>13.805136313298661</v>
      </c>
      <c r="P86" s="158">
        <v>11.391382022765393</v>
      </c>
      <c r="Q86" s="158">
        <v>10.363234768887425</v>
      </c>
    </row>
    <row r="87" spans="1:17" x14ac:dyDescent="0.25">
      <c r="A87" s="92" t="s">
        <v>125</v>
      </c>
      <c r="B87" s="91">
        <v>8.5493438195133775E-2</v>
      </c>
      <c r="C87" s="91">
        <v>8.2974188344696984E-2</v>
      </c>
      <c r="D87" s="91">
        <v>7.4084607592866544E-2</v>
      </c>
      <c r="E87" s="91">
        <v>6.8521864743656111E-2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30.975798076108326</v>
      </c>
      <c r="C88" s="91">
        <v>29.09253971358536</v>
      </c>
      <c r="D88" s="91">
        <v>27.362538141551273</v>
      </c>
      <c r="E88" s="91">
        <v>23.587063309044538</v>
      </c>
      <c r="F88" s="91">
        <v>22.994629728458641</v>
      </c>
      <c r="G88" s="91">
        <v>23.825202746541361</v>
      </c>
      <c r="H88" s="91">
        <v>22.78054795409847</v>
      </c>
      <c r="I88" s="91">
        <v>21.688618091978295</v>
      </c>
      <c r="J88" s="91">
        <v>19.623993912429651</v>
      </c>
      <c r="K88" s="91">
        <v>19.234732920132462</v>
      </c>
      <c r="L88" s="91">
        <v>17.225574252158655</v>
      </c>
      <c r="M88" s="91">
        <v>15.201704460341611</v>
      </c>
      <c r="N88" s="91">
        <v>12.555628295833035</v>
      </c>
      <c r="O88" s="91">
        <v>13.805136313298661</v>
      </c>
      <c r="P88" s="91">
        <v>11.391382022765393</v>
      </c>
      <c r="Q88" s="91">
        <v>10.363234768887425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</v>
      </c>
      <c r="C100" s="238">
        <f t="shared" si="5"/>
        <v>1</v>
      </c>
      <c r="D100" s="238">
        <f t="shared" si="5"/>
        <v>1</v>
      </c>
      <c r="E100" s="238">
        <f t="shared" si="5"/>
        <v>1</v>
      </c>
      <c r="F100" s="238">
        <f t="shared" si="5"/>
        <v>1</v>
      </c>
      <c r="G100" s="238">
        <f t="shared" si="5"/>
        <v>1</v>
      </c>
      <c r="H100" s="238">
        <f t="shared" si="5"/>
        <v>1</v>
      </c>
      <c r="I100" s="238">
        <f t="shared" si="5"/>
        <v>1</v>
      </c>
      <c r="J100" s="238">
        <f t="shared" si="5"/>
        <v>1</v>
      </c>
      <c r="K100" s="238">
        <f t="shared" si="5"/>
        <v>1</v>
      </c>
      <c r="L100" s="238">
        <f t="shared" si="5"/>
        <v>1</v>
      </c>
      <c r="M100" s="238">
        <f t="shared" si="5"/>
        <v>1</v>
      </c>
      <c r="N100" s="238">
        <f t="shared" si="5"/>
        <v>1</v>
      </c>
      <c r="O100" s="238">
        <f t="shared" si="5"/>
        <v>1</v>
      </c>
      <c r="P100" s="238">
        <f t="shared" si="5"/>
        <v>1</v>
      </c>
      <c r="Q100" s="238">
        <f t="shared" si="5"/>
        <v>1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1.0000000000000002</v>
      </c>
      <c r="H107" s="77">
        <f t="shared" si="11"/>
        <v>1.0000000000000002</v>
      </c>
      <c r="I107" s="77">
        <f t="shared" si="11"/>
        <v>1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1.3908149679610793E-2</v>
      </c>
      <c r="C112" s="201">
        <f t="shared" si="16"/>
        <v>1.3920352626518482E-2</v>
      </c>
      <c r="D112" s="201">
        <f t="shared" si="16"/>
        <v>1.3981608988585298E-2</v>
      </c>
      <c r="E112" s="201">
        <f t="shared" si="16"/>
        <v>1.4405957693602629E-2</v>
      </c>
      <c r="F112" s="201">
        <f t="shared" si="16"/>
        <v>1.4692591198101299E-2</v>
      </c>
      <c r="G112" s="201">
        <f t="shared" si="16"/>
        <v>1.4096647576165309E-2</v>
      </c>
      <c r="H112" s="201">
        <f t="shared" si="16"/>
        <v>1.3866112116641986E-2</v>
      </c>
      <c r="I112" s="201">
        <f t="shared" si="16"/>
        <v>1.4055454352697581E-2</v>
      </c>
      <c r="J112" s="201">
        <f t="shared" si="16"/>
        <v>1.4225344768724512E-2</v>
      </c>
      <c r="K112" s="201">
        <f t="shared" si="16"/>
        <v>1.4191000245279571E-2</v>
      </c>
      <c r="L112" s="201">
        <f t="shared" si="16"/>
        <v>1.4318641411843283E-2</v>
      </c>
      <c r="M112" s="201">
        <f t="shared" si="16"/>
        <v>1.5024292675742934E-2</v>
      </c>
      <c r="N112" s="201">
        <f t="shared" si="16"/>
        <v>1.2945616992878035E-2</v>
      </c>
      <c r="O112" s="201">
        <f t="shared" si="16"/>
        <v>1.5093440782428844E-2</v>
      </c>
      <c r="P112" s="201">
        <f t="shared" si="16"/>
        <v>1.449354926463833E-2</v>
      </c>
      <c r="Q112" s="201">
        <f t="shared" si="16"/>
        <v>1.3420229369143343E-2</v>
      </c>
    </row>
    <row r="113" spans="1:17" x14ac:dyDescent="0.25">
      <c r="A113" s="127" t="s">
        <v>238</v>
      </c>
      <c r="B113" s="200">
        <f t="shared" ref="B113:Q113" si="17">IF(B$41=0,0,B$41/B$31)</f>
        <v>2.858237247305475E-2</v>
      </c>
      <c r="C113" s="200">
        <f t="shared" si="17"/>
        <v>2.8582018764448738E-2</v>
      </c>
      <c r="D113" s="200">
        <f t="shared" si="17"/>
        <v>2.8580243217722165E-2</v>
      </c>
      <c r="E113" s="200">
        <f t="shared" si="17"/>
        <v>2.856794325525789E-2</v>
      </c>
      <c r="F113" s="200">
        <f t="shared" si="17"/>
        <v>2.8559635037736196E-2</v>
      </c>
      <c r="G113" s="200">
        <f t="shared" si="17"/>
        <v>2.8576908765908255E-2</v>
      </c>
      <c r="H113" s="200">
        <f t="shared" si="17"/>
        <v>2.8583590953140815E-2</v>
      </c>
      <c r="I113" s="200">
        <f t="shared" si="17"/>
        <v>2.8578102772385573E-2</v>
      </c>
      <c r="J113" s="200">
        <f t="shared" si="17"/>
        <v>2.857317841250074E-2</v>
      </c>
      <c r="K113" s="200">
        <f t="shared" si="17"/>
        <v>2.8574173905933919E-2</v>
      </c>
      <c r="L113" s="200">
        <f t="shared" si="17"/>
        <v>2.8570474161975563E-2</v>
      </c>
      <c r="M113" s="200">
        <f t="shared" si="17"/>
        <v>2.8550020502152381E-2</v>
      </c>
      <c r="N113" s="200">
        <f t="shared" si="17"/>
        <v>2.861027197122093E-2</v>
      </c>
      <c r="O113" s="200">
        <f t="shared" si="17"/>
        <v>2.8548016209204958E-2</v>
      </c>
      <c r="P113" s="200">
        <f t="shared" si="17"/>
        <v>2.8565404369140911E-2</v>
      </c>
      <c r="Q113" s="200">
        <f t="shared" si="17"/>
        <v>2.859651509074947E-2</v>
      </c>
    </row>
    <row r="114" spans="1:17" x14ac:dyDescent="0.25">
      <c r="A114" s="142" t="s">
        <v>247</v>
      </c>
      <c r="B114" s="199">
        <f t="shared" ref="B114:Q114" si="18">IF(B$42=0,0,B$42/B$31)</f>
        <v>2.858237247305475E-2</v>
      </c>
      <c r="C114" s="199">
        <f t="shared" si="18"/>
        <v>2.8582018764448738E-2</v>
      </c>
      <c r="D114" s="199">
        <f t="shared" si="18"/>
        <v>2.8580243217722165E-2</v>
      </c>
      <c r="E114" s="199">
        <f t="shared" si="18"/>
        <v>2.856794325525789E-2</v>
      </c>
      <c r="F114" s="199">
        <f t="shared" si="18"/>
        <v>2.8559635037736196E-2</v>
      </c>
      <c r="G114" s="199">
        <f t="shared" si="18"/>
        <v>2.8576908765908255E-2</v>
      </c>
      <c r="H114" s="199">
        <f t="shared" si="18"/>
        <v>2.8583590953140815E-2</v>
      </c>
      <c r="I114" s="199">
        <f t="shared" si="18"/>
        <v>2.8578102772385573E-2</v>
      </c>
      <c r="J114" s="199">
        <f t="shared" si="18"/>
        <v>2.857317841250074E-2</v>
      </c>
      <c r="K114" s="199">
        <f t="shared" si="18"/>
        <v>2.8574173905933919E-2</v>
      </c>
      <c r="L114" s="199">
        <f t="shared" si="18"/>
        <v>2.8570474161975563E-2</v>
      </c>
      <c r="M114" s="199">
        <f t="shared" si="18"/>
        <v>2.8550020502152381E-2</v>
      </c>
      <c r="N114" s="199">
        <f t="shared" si="18"/>
        <v>2.861027197122093E-2</v>
      </c>
      <c r="O114" s="199">
        <f t="shared" si="18"/>
        <v>2.8548016209204958E-2</v>
      </c>
      <c r="P114" s="199">
        <f t="shared" si="18"/>
        <v>2.8565404369140911E-2</v>
      </c>
      <c r="Q114" s="199">
        <f t="shared" si="18"/>
        <v>2.859651509074947E-2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0.85747117419164276</v>
      </c>
      <c r="C116" s="200">
        <f t="shared" si="20"/>
        <v>0.85746056293346218</v>
      </c>
      <c r="D116" s="200">
        <f t="shared" si="20"/>
        <v>0.85740729653166492</v>
      </c>
      <c r="E116" s="200">
        <f t="shared" si="20"/>
        <v>0.85703829765773676</v>
      </c>
      <c r="F116" s="200">
        <f t="shared" si="20"/>
        <v>0.85678905113208581</v>
      </c>
      <c r="G116" s="200">
        <f t="shared" si="20"/>
        <v>0.85730726297724769</v>
      </c>
      <c r="H116" s="200">
        <f t="shared" si="20"/>
        <v>0.85750772859422453</v>
      </c>
      <c r="I116" s="200">
        <f t="shared" si="20"/>
        <v>0.85734308317156727</v>
      </c>
      <c r="J116" s="200">
        <f t="shared" si="20"/>
        <v>0.8571953523750222</v>
      </c>
      <c r="K116" s="200">
        <f t="shared" si="20"/>
        <v>0.8572252171780177</v>
      </c>
      <c r="L116" s="200">
        <f t="shared" si="20"/>
        <v>0.85711422485926669</v>
      </c>
      <c r="M116" s="200">
        <f t="shared" si="20"/>
        <v>0.85650061506457142</v>
      </c>
      <c r="N116" s="200">
        <f t="shared" si="20"/>
        <v>0.85830815913662772</v>
      </c>
      <c r="O116" s="200">
        <f t="shared" si="20"/>
        <v>0.85644048627614888</v>
      </c>
      <c r="P116" s="200">
        <f t="shared" si="20"/>
        <v>0.85696213107422758</v>
      </c>
      <c r="Q116" s="200">
        <f t="shared" si="20"/>
        <v>0.85789545272248413</v>
      </c>
    </row>
    <row r="117" spans="1:17" x14ac:dyDescent="0.25">
      <c r="A117" s="142" t="s">
        <v>245</v>
      </c>
      <c r="B117" s="199">
        <f t="shared" ref="B117:Q117" si="21">IF(B$55=0,0,B$55/B$31)</f>
        <v>0.85747117419164276</v>
      </c>
      <c r="C117" s="199">
        <f t="shared" si="21"/>
        <v>0.85746056293346218</v>
      </c>
      <c r="D117" s="199">
        <f t="shared" si="21"/>
        <v>0.85740729653166492</v>
      </c>
      <c r="E117" s="199">
        <f t="shared" si="21"/>
        <v>0.85703829765773676</v>
      </c>
      <c r="F117" s="199">
        <f t="shared" si="21"/>
        <v>0.85678905113208581</v>
      </c>
      <c r="G117" s="199">
        <f t="shared" si="21"/>
        <v>0.85730726297724769</v>
      </c>
      <c r="H117" s="199">
        <f t="shared" si="21"/>
        <v>0.85750772859422453</v>
      </c>
      <c r="I117" s="199">
        <f t="shared" si="21"/>
        <v>0.85734308317156727</v>
      </c>
      <c r="J117" s="199">
        <f t="shared" si="21"/>
        <v>0.8571953523750222</v>
      </c>
      <c r="K117" s="199">
        <f t="shared" si="21"/>
        <v>0.8572252171780177</v>
      </c>
      <c r="L117" s="199">
        <f t="shared" si="21"/>
        <v>0.85711422485926669</v>
      </c>
      <c r="M117" s="199">
        <f t="shared" si="21"/>
        <v>0.85650061506457142</v>
      </c>
      <c r="N117" s="199">
        <f t="shared" si="21"/>
        <v>0.85830815913662772</v>
      </c>
      <c r="O117" s="199">
        <f t="shared" si="21"/>
        <v>0.85644048627614888</v>
      </c>
      <c r="P117" s="199">
        <f t="shared" si="21"/>
        <v>0.85696213107422758</v>
      </c>
      <c r="Q117" s="199">
        <f t="shared" si="21"/>
        <v>0.85789545272248413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0.10003830365569165</v>
      </c>
      <c r="C119" s="200">
        <f t="shared" si="23"/>
        <v>0.10003706567557058</v>
      </c>
      <c r="D119" s="200">
        <f t="shared" si="23"/>
        <v>0.10003085126202758</v>
      </c>
      <c r="E119" s="200">
        <f t="shared" si="23"/>
        <v>9.9987801393402631E-2</v>
      </c>
      <c r="F119" s="200">
        <f t="shared" si="23"/>
        <v>9.9958722632076669E-2</v>
      </c>
      <c r="G119" s="200">
        <f t="shared" si="23"/>
        <v>0.10001918068067887</v>
      </c>
      <c r="H119" s="200">
        <f t="shared" si="23"/>
        <v>0.10004256833599283</v>
      </c>
      <c r="I119" s="200">
        <f t="shared" si="23"/>
        <v>0.10002335970334951</v>
      </c>
      <c r="J119" s="200">
        <f t="shared" si="23"/>
        <v>0.10000612444375261</v>
      </c>
      <c r="K119" s="200">
        <f t="shared" si="23"/>
        <v>0.10000960867076875</v>
      </c>
      <c r="L119" s="200">
        <f t="shared" si="23"/>
        <v>9.9996659566914461E-2</v>
      </c>
      <c r="M119" s="200">
        <f t="shared" si="23"/>
        <v>9.9925071757533332E-2</v>
      </c>
      <c r="N119" s="200">
        <f t="shared" si="23"/>
        <v>0.10013595189927324</v>
      </c>
      <c r="O119" s="200">
        <f t="shared" si="23"/>
        <v>9.9918056732217361E-2</v>
      </c>
      <c r="P119" s="200">
        <f t="shared" si="23"/>
        <v>9.9978915291993195E-2</v>
      </c>
      <c r="Q119" s="200">
        <f t="shared" si="23"/>
        <v>0.10008780281762313</v>
      </c>
    </row>
    <row r="120" spans="1:17" x14ac:dyDescent="0.25">
      <c r="A120" s="142" t="s">
        <v>243</v>
      </c>
      <c r="B120" s="199">
        <f t="shared" ref="B120:Q120" si="24">IF(B$68=0,0,B$68/B$31)</f>
        <v>0.10003830365569165</v>
      </c>
      <c r="C120" s="199">
        <f t="shared" si="24"/>
        <v>0.10003706567557058</v>
      </c>
      <c r="D120" s="199">
        <f t="shared" si="24"/>
        <v>0.10003085126202758</v>
      </c>
      <c r="E120" s="199">
        <f t="shared" si="24"/>
        <v>9.9987801393402631E-2</v>
      </c>
      <c r="F120" s="199">
        <f t="shared" si="24"/>
        <v>9.9958722632076669E-2</v>
      </c>
      <c r="G120" s="199">
        <f t="shared" si="24"/>
        <v>0.10001918068067887</v>
      </c>
      <c r="H120" s="199">
        <f t="shared" si="24"/>
        <v>0.10004256833599283</v>
      </c>
      <c r="I120" s="199">
        <f t="shared" si="24"/>
        <v>0.10002335970334951</v>
      </c>
      <c r="J120" s="199">
        <f t="shared" si="24"/>
        <v>0.10000612444375261</v>
      </c>
      <c r="K120" s="199">
        <f t="shared" si="24"/>
        <v>0.10000960867076875</v>
      </c>
      <c r="L120" s="199">
        <f t="shared" si="24"/>
        <v>9.9996659566914461E-2</v>
      </c>
      <c r="M120" s="199">
        <f t="shared" si="24"/>
        <v>9.9925071757533332E-2</v>
      </c>
      <c r="N120" s="199">
        <f t="shared" si="24"/>
        <v>0.10013595189927324</v>
      </c>
      <c r="O120" s="199">
        <f t="shared" si="24"/>
        <v>9.9918056732217361E-2</v>
      </c>
      <c r="P120" s="199">
        <f t="shared" si="24"/>
        <v>9.9978915291993195E-2</v>
      </c>
      <c r="Q120" s="199">
        <f t="shared" si="24"/>
        <v>0.10008780281762313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2.1339989534461559E-2</v>
      </c>
      <c r="C133" s="230">
        <f>IF(C$5=0,0,C$5/PPA_fec!C$5)</f>
        <v>2.1249560804248547E-2</v>
      </c>
      <c r="D133" s="230">
        <f>IF(D$5=0,0,D$5/PPA_fec!D$5)</f>
        <v>2.127278335198041E-2</v>
      </c>
      <c r="E133" s="230">
        <f>IF(E$5=0,0,E$5/PPA_fec!E$5)</f>
        <v>2.0951607704282473E-2</v>
      </c>
      <c r="F133" s="230">
        <f>IF(F$5=0,0,F$5/PPA_fec!F$5)</f>
        <v>2.0825892689679774E-2</v>
      </c>
      <c r="G133" s="230">
        <f>IF(G$5=0,0,G$5/PPA_fec!G$5)</f>
        <v>2.1424560240458454E-2</v>
      </c>
      <c r="H133" s="230">
        <f>IF(H$5=0,0,H$5/PPA_fec!H$5)</f>
        <v>2.1089031731800104E-2</v>
      </c>
      <c r="I133" s="230">
        <f>IF(I$5=0,0,I$5/PPA_fec!I$5)</f>
        <v>2.0207043770957903E-2</v>
      </c>
      <c r="J133" s="230">
        <f>IF(J$5=0,0,J$5/PPA_fec!J$5)</f>
        <v>1.9146944519041788E-2</v>
      </c>
      <c r="K133" s="230">
        <f>IF(K$5=0,0,K$5/PPA_fec!K$5)</f>
        <v>2.058626002403615E-2</v>
      </c>
      <c r="L133" s="230">
        <f>IF(L$5=0,0,L$5/PPA_fec!L$5)</f>
        <v>2.1529394852315763E-2</v>
      </c>
      <c r="M133" s="230">
        <f>IF(M$5=0,0,M$5/PPA_fec!M$5)</f>
        <v>2.1157320809460606E-2</v>
      </c>
      <c r="N133" s="230">
        <f>IF(N$5=0,0,N$5/PPA_fec!N$5)</f>
        <v>2.1207749412597888E-2</v>
      </c>
      <c r="O133" s="230">
        <f>IF(O$5=0,0,O$5/PPA_fec!O$5)</f>
        <v>2.1052207839753565E-2</v>
      </c>
      <c r="P133" s="230">
        <f>IF(P$5=0,0,P$5/PPA_fec!P$5)</f>
        <v>2.1179707109415559E-2</v>
      </c>
      <c r="Q133" s="230">
        <f>IF(Q$5=0,0,Q$5/PPA_fec!Q$5)</f>
        <v>2.0639388503285387E-2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1.4061820075566185</v>
      </c>
      <c r="C138" s="227">
        <f>IF(C$10=0,0,C$10/PPA_fec!C$10)</f>
        <v>1.4002232767340761</v>
      </c>
      <c r="D138" s="227">
        <f>IF(D$10=0,0,D$10/PPA_fec!D$10)</f>
        <v>1.4017535084493937</v>
      </c>
      <c r="E138" s="227">
        <f>IF(E$10=0,0,E$10/PPA_fec!E$10)</f>
        <v>1.3805898890235802</v>
      </c>
      <c r="F138" s="227">
        <f>IF(F$10=0,0,F$10/PPA_fec!F$10)</f>
        <v>1.3723059959444124</v>
      </c>
      <c r="G138" s="227">
        <f>IF(G$10=0,0,G$10/PPA_fec!G$10)</f>
        <v>1.4117547284310665</v>
      </c>
      <c r="H138" s="227">
        <f>IF(H$10=0,0,H$10/PPA_fec!H$10)</f>
        <v>1.3896453383989977</v>
      </c>
      <c r="I138" s="227">
        <f>IF(I$10=0,0,I$10/PPA_fec!I$10)</f>
        <v>1.3315274279185347</v>
      </c>
      <c r="J138" s="227">
        <f>IF(J$10=0,0,J$10/PPA_fec!J$10)</f>
        <v>1.261673012485885</v>
      </c>
      <c r="K138" s="227">
        <f>IF(K$10=0,0,K$10/PPA_fec!K$10)</f>
        <v>1.3565155878794632</v>
      </c>
      <c r="L138" s="227">
        <f>IF(L$10=0,0,L$10/PPA_fec!L$10)</f>
        <v>1.4186627236165781</v>
      </c>
      <c r="M138" s="227">
        <f>IF(M$10=0,0,M$10/PPA_fec!M$10)</f>
        <v>1.3941451940415583</v>
      </c>
      <c r="N138" s="227">
        <f>IF(N$10=0,0,N$10/PPA_fec!N$10)</f>
        <v>1.3974681476111162</v>
      </c>
      <c r="O138" s="227">
        <f>IF(O$10=0,0,O$10/PPA_fec!O$10)</f>
        <v>1.3872188566821051</v>
      </c>
      <c r="P138" s="227">
        <f>IF(P$10=0,0,P$10/PPA_fec!P$10)</f>
        <v>1.395620321860229</v>
      </c>
      <c r="Q138" s="227">
        <f>IF(Q$10=0,0,Q$10/PPA_fec!Q$10)</f>
        <v>1.3600164476848762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0</v>
      </c>
      <c r="D140" s="226">
        <f>IF(D$16=0,0,D$16/PPA_fec!D$16)</f>
        <v>0</v>
      </c>
      <c r="E140" s="226">
        <f>IF(E$16=0,0,E$16/PPA_fec!E$16)</f>
        <v>0</v>
      </c>
      <c r="F140" s="226">
        <f>IF(F$16=0,0,F$16/PPA_fec!F$16)</f>
        <v>0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1.3061052373626809</v>
      </c>
      <c r="C143" s="230">
        <f>IF(C$31=0,0,C$31/PPA_fec!C$31)</f>
        <v>1.2994304699635806</v>
      </c>
      <c r="D143" s="230">
        <f>IF(D$31=0,0,D$31/PPA_fec!D$31)</f>
        <v>1.295151251268803</v>
      </c>
      <c r="E143" s="230">
        <f>IF(E$31=0,0,E$31/PPA_fec!E$31)</f>
        <v>1.2380225166451468</v>
      </c>
      <c r="F143" s="230">
        <f>IF(F$31=0,0,F$31/PPA_fec!F$31)</f>
        <v>1.2065867612941101</v>
      </c>
      <c r="G143" s="230">
        <f>IF(G$31=0,0,G$31/PPA_fec!G$31)</f>
        <v>1.2937471284270379</v>
      </c>
      <c r="H143" s="230">
        <f>IF(H$31=0,0,H$31/PPA_fec!H$31)</f>
        <v>1.2946585911981836</v>
      </c>
      <c r="I143" s="230">
        <f>IF(I$31=0,0,I$31/PPA_fec!I$31)</f>
        <v>1.2238021670867276</v>
      </c>
      <c r="J143" s="230">
        <f>IF(J$31=0,0,J$31/PPA_fec!J$31)</f>
        <v>1.1457503610102746</v>
      </c>
      <c r="K143" s="230">
        <f>IF(K$31=0,0,K$31/PPA_fec!K$31)</f>
        <v>1.2348601369983572</v>
      </c>
      <c r="L143" s="230">
        <f>IF(L$31=0,0,L$31/PPA_fec!L$31)</f>
        <v>1.2799215007527016</v>
      </c>
      <c r="M143" s="230">
        <f>IF(M$31=0,0,M$31/PPA_fec!M$31)</f>
        <v>1.1987260988403878</v>
      </c>
      <c r="N143" s="230">
        <f>IF(N$31=0,0,N$31/PPA_fec!N$31)</f>
        <v>1.3945213063047002</v>
      </c>
      <c r="O143" s="230">
        <f>IF(O$31=0,0,O$31/PPA_fec!O$31)</f>
        <v>1.1873061532378528</v>
      </c>
      <c r="P143" s="230">
        <f>IF(P$31=0,0,P$31/PPA_fec!P$31)</f>
        <v>1.2439373951077481</v>
      </c>
      <c r="Q143" s="230">
        <f>IF(Q$31=0,0,Q$31/PPA_fec!Q$31)</f>
        <v>1.3091524180395031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1.4061820075566185</v>
      </c>
      <c r="C148" s="227">
        <f>IF(C$36=0,0,C$36/PPA_fec!C$36)</f>
        <v>1.4002232767340761</v>
      </c>
      <c r="D148" s="227">
        <f>IF(D$36=0,0,D$36/PPA_fec!D$36)</f>
        <v>1.4017535084493937</v>
      </c>
      <c r="E148" s="227">
        <f>IF(E$36=0,0,E$36/PPA_fec!E$36)</f>
        <v>1.3805898890235799</v>
      </c>
      <c r="F148" s="227">
        <f>IF(F$36=0,0,F$36/PPA_fec!F$36)</f>
        <v>1.3723059959444124</v>
      </c>
      <c r="G148" s="227">
        <f>IF(G$36=0,0,G$36/PPA_fec!G$36)</f>
        <v>1.4117547284310668</v>
      </c>
      <c r="H148" s="227">
        <f>IF(H$36=0,0,H$36/PPA_fec!H$36)</f>
        <v>1.3896453383989973</v>
      </c>
      <c r="I148" s="227">
        <f>IF(I$36=0,0,I$36/PPA_fec!I$36)</f>
        <v>1.331527427918535</v>
      </c>
      <c r="J148" s="227">
        <f>IF(J$36=0,0,J$36/PPA_fec!J$36)</f>
        <v>1.261673012485885</v>
      </c>
      <c r="K148" s="227">
        <f>IF(K$36=0,0,K$36/PPA_fec!K$36)</f>
        <v>1.3565155878794635</v>
      </c>
      <c r="L148" s="227">
        <f>IF(L$36=0,0,L$36/PPA_fec!L$36)</f>
        <v>1.4186627236165781</v>
      </c>
      <c r="M148" s="227">
        <f>IF(M$36=0,0,M$36/PPA_fec!M$36)</f>
        <v>1.3941451940415586</v>
      </c>
      <c r="N148" s="227">
        <f>IF(N$36=0,0,N$36/PPA_fec!N$36)</f>
        <v>1.3974681476111162</v>
      </c>
      <c r="O148" s="227">
        <f>IF(O$36=0,0,O$36/PPA_fec!O$36)</f>
        <v>1.3872188566821051</v>
      </c>
      <c r="P148" s="227">
        <f>IF(P$36=0,0,P$36/PPA_fec!P$36)</f>
        <v>1.395620321860229</v>
      </c>
      <c r="Q148" s="227">
        <f>IF(Q$36=0,0,Q$36/PPA_fec!Q$36)</f>
        <v>1.3600164476848762</v>
      </c>
    </row>
    <row r="149" spans="1:17" x14ac:dyDescent="0.25">
      <c r="A149" s="127" t="s">
        <v>238</v>
      </c>
      <c r="B149" s="225">
        <f>IF(B$41=0,0,B$41/PPA_fec!B$41)</f>
        <v>0.49743304612786143</v>
      </c>
      <c r="C149" s="225">
        <f>IF(C$41=0,0,C$41/PPA_fec!C$41)</f>
        <v>0.49072241676661321</v>
      </c>
      <c r="D149" s="225">
        <f>IF(D$41=0,0,D$41/PPA_fec!D$41)</f>
        <v>0.47015514244140866</v>
      </c>
      <c r="E149" s="225">
        <f>IF(E$41=0,0,E$41/PPA_fec!E$41)</f>
        <v>0.43985456887459284</v>
      </c>
      <c r="F149" s="225">
        <f>IF(F$41=0,0,F$41/PPA_fec!F$41)</f>
        <v>0.43037326212630483</v>
      </c>
      <c r="G149" s="225">
        <f>IF(G$41=0,0,G$41/PPA_fec!G$41)</f>
        <v>0.4619364796312222</v>
      </c>
      <c r="H149" s="225">
        <f>IF(H$41=0,0,H$41/PPA_fec!H$41)</f>
        <v>0.45354407077226228</v>
      </c>
      <c r="I149" s="225">
        <f>IF(I$41=0,0,I$41/PPA_fec!I$41)</f>
        <v>0.40509268925130437</v>
      </c>
      <c r="J149" s="225">
        <f>IF(J$41=0,0,J$41/PPA_fec!J$41)</f>
        <v>0.36051121783951573</v>
      </c>
      <c r="K149" s="225">
        <f>IF(K$41=0,0,K$41/PPA_fec!K$41)</f>
        <v>0.43244267633092609</v>
      </c>
      <c r="L149" s="225">
        <f>IF(L$41=0,0,L$41/PPA_fec!L$41)</f>
        <v>0.46479764262440404</v>
      </c>
      <c r="M149" s="225">
        <f>IF(M$41=0,0,M$41/PPA_fec!M$41)</f>
        <v>0.42799453648322011</v>
      </c>
      <c r="N149" s="225">
        <f>IF(N$41=0,0,N$41/PPA_fec!N$41)</f>
        <v>0.53646823891248629</v>
      </c>
      <c r="O149" s="225">
        <f>IF(O$41=0,0,O$41/PPA_fec!O$41)</f>
        <v>0.4112246082703172</v>
      </c>
      <c r="P149" s="225">
        <f>IF(P$41=0,0,P$41/PPA_fec!P$41)</f>
        <v>0.41516115182461</v>
      </c>
      <c r="Q149" s="225">
        <f>IF(Q$41=0,0,Q$41/PPA_fec!Q$41)</f>
        <v>0.38530082914424557</v>
      </c>
    </row>
    <row r="150" spans="1:17" x14ac:dyDescent="0.25">
      <c r="A150" s="127" t="s">
        <v>237</v>
      </c>
      <c r="B150" s="226">
        <f>IF(B$54=0,0,B$54/PPA_fec!B$54)</f>
        <v>1.4895696264210476</v>
      </c>
      <c r="C150" s="226">
        <f>IF(C$54=0,0,C$54/PPA_fec!C$54)</f>
        <v>1.4833137008427424</v>
      </c>
      <c r="D150" s="226">
        <f>IF(D$54=0,0,D$54/PPA_fec!D$54)</f>
        <v>1.4849282631869845</v>
      </c>
      <c r="E150" s="226">
        <f>IF(E$54=0,0,E$54/PPA_fec!E$54)</f>
        <v>1.4223089838149996</v>
      </c>
      <c r="F150" s="226">
        <f>IF(F$54=0,0,F$54/PPA_fec!F$54)</f>
        <v>1.385102581315766</v>
      </c>
      <c r="G150" s="226">
        <f>IF(G$54=0,0,G$54/PPA_fec!G$54)</f>
        <v>1.4859829540869776</v>
      </c>
      <c r="H150" s="226">
        <f>IF(H$54=0,0,H$54/PPA_fec!H$54)</f>
        <v>1.4907828067649533</v>
      </c>
      <c r="I150" s="226">
        <f>IF(I$54=0,0,I$54/PPA_fec!I$54)</f>
        <v>1.41881332963208</v>
      </c>
      <c r="J150" s="226">
        <f>IF(J$54=0,0,J$54/PPA_fec!J$54)</f>
        <v>1.3369485033112622</v>
      </c>
      <c r="K150" s="226">
        <f>IF(K$54=0,0,K$54/PPA_fec!K$54)</f>
        <v>1.421461254649681</v>
      </c>
      <c r="L150" s="226">
        <f>IF(L$54=0,0,L$54/PPA_fec!L$54)</f>
        <v>1.4668453351046877</v>
      </c>
      <c r="M150" s="226">
        <f>IF(M$54=0,0,M$54/PPA_fec!M$54)</f>
        <v>1.3754009349296432</v>
      </c>
      <c r="N150" s="226">
        <f>IF(N$54=0,0,N$54/PPA_fec!N$54)</f>
        <v>1.5903887450203937</v>
      </c>
      <c r="O150" s="226">
        <f>IF(O$54=0,0,O$54/PPA_fec!O$54)</f>
        <v>1.3671386605157085</v>
      </c>
      <c r="P150" s="226">
        <f>IF(P$54=0,0,P$54/PPA_fec!P$54)</f>
        <v>1.4399265615795345</v>
      </c>
      <c r="Q150" s="226">
        <f>IF(Q$54=0,0,Q$54/PPA_fec!Q$54)</f>
        <v>1.5434811368529753</v>
      </c>
    </row>
    <row r="151" spans="1:17" x14ac:dyDescent="0.25">
      <c r="A151" s="72" t="s">
        <v>236</v>
      </c>
      <c r="B151" s="258">
        <f>IF(B$67=0,0,B$67/PPA_fec!B$67)</f>
        <v>1.3272910258069144</v>
      </c>
      <c r="C151" s="258">
        <f>IF(C$67=0,0,C$67/PPA_fec!C$67)</f>
        <v>1.3196837848767324</v>
      </c>
      <c r="D151" s="258">
        <f>IF(D$67=0,0,D$67/PPA_fec!D$67)</f>
        <v>1.3114172931736776</v>
      </c>
      <c r="E151" s="258">
        <f>IF(E$67=0,0,E$67/PPA_fec!E$67)</f>
        <v>1.2510212530016134</v>
      </c>
      <c r="F151" s="258">
        <f>IF(F$67=0,0,F$67/PPA_fec!F$67)</f>
        <v>1.2192957886436049</v>
      </c>
      <c r="G151" s="258">
        <f>IF(G$67=0,0,G$67/PPA_fec!G$67)</f>
        <v>1.3082073156889018</v>
      </c>
      <c r="H151" s="258">
        <f>IF(H$67=0,0,H$67/PPA_fec!H$67)</f>
        <v>1.3074861300301066</v>
      </c>
      <c r="I151" s="258">
        <f>IF(I$67=0,0,I$67/PPA_fec!I$67)</f>
        <v>1.2301150718371969</v>
      </c>
      <c r="J151" s="258">
        <f>IF(J$67=0,0,J$67/PPA_fec!J$67)</f>
        <v>1.1465825918769128</v>
      </c>
      <c r="K151" s="258">
        <f>IF(K$67=0,0,K$67/PPA_fec!K$67)</f>
        <v>1.2466820083506385</v>
      </c>
      <c r="L151" s="258">
        <f>IF(L$67=0,0,L$67/PPA_fec!L$67)</f>
        <v>1.295622660120709</v>
      </c>
      <c r="M151" s="258">
        <f>IF(M$67=0,0,M$67/PPA_fec!M$67)</f>
        <v>1.2110679091607939</v>
      </c>
      <c r="N151" s="258">
        <f>IF(N$67=0,0,N$67/PPA_fec!N$67)</f>
        <v>1.4194494047077804</v>
      </c>
      <c r="O151" s="258">
        <f>IF(O$67=0,0,O$67/PPA_fec!O$67)</f>
        <v>1.196626061357237</v>
      </c>
      <c r="P151" s="258">
        <f>IF(P$67=0,0,P$67/PPA_fec!P$67)</f>
        <v>1.2506859709422391</v>
      </c>
      <c r="Q151" s="258">
        <f>IF(Q$67=0,0,Q$67/PPA_fec!Q$67)</f>
        <v>1.3033280179028488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0.28054419355959725</v>
      </c>
      <c r="C153" s="230">
        <f>IF(C$81=0,0,C$81/PPA_fec!C$81)</f>
        <v>0.27935538064329957</v>
      </c>
      <c r="D153" s="230">
        <f>IF(D$81=0,0,D$81/PPA_fec!D$81)</f>
        <v>0.2796606737136319</v>
      </c>
      <c r="E153" s="230">
        <f>IF(E$81=0,0,E$81/PPA_fec!E$81)</f>
        <v>0.27543836784375808</v>
      </c>
      <c r="F153" s="230">
        <f>IF(F$81=0,0,F$81/PPA_fec!F$81)</f>
        <v>0.27378566706182511</v>
      </c>
      <c r="G153" s="230">
        <f>IF(G$81=0,0,G$81/PPA_fec!G$81)</f>
        <v>0.28165599450375201</v>
      </c>
      <c r="H153" s="230">
        <f>IF(H$81=0,0,H$81/PPA_fec!H$81)</f>
        <v>0.27724500007820169</v>
      </c>
      <c r="I153" s="230">
        <f>IF(I$81=0,0,I$81/PPA_fec!I$81)</f>
        <v>0.26565002713764957</v>
      </c>
      <c r="J153" s="230">
        <f>IF(J$81=0,0,J$81/PPA_fec!J$81)</f>
        <v>0.25171353062523727</v>
      </c>
      <c r="K153" s="230">
        <f>IF(K$81=0,0,K$81/PPA_fec!K$81)</f>
        <v>0.27063535844405551</v>
      </c>
      <c r="L153" s="230">
        <f>IF(L$81=0,0,L$81/PPA_fec!L$81)</f>
        <v>0.28303419300723054</v>
      </c>
      <c r="M153" s="230">
        <f>IF(M$81=0,0,M$81/PPA_fec!M$81)</f>
        <v>0.27814275610522582</v>
      </c>
      <c r="N153" s="230">
        <f>IF(N$81=0,0,N$81/PPA_fec!N$81)</f>
        <v>0.27880571106013047</v>
      </c>
      <c r="O153" s="230">
        <f>IF(O$81=0,0,O$81/PPA_fec!O$81)</f>
        <v>0.27676089819608785</v>
      </c>
      <c r="P153" s="230">
        <f>IF(P$81=0,0,P$81/PPA_fec!P$81)</f>
        <v>0.27843705552170411</v>
      </c>
      <c r="Q153" s="230">
        <f>IF(Q$81=0,0,Q$81/PPA_fec!Q$81)</f>
        <v>0.27133380706990684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1.4061820075566185</v>
      </c>
      <c r="C158" s="273">
        <f>IF(C$86=0,0,C$86/PPA_fec!C$86)</f>
        <v>1.4002232767340763</v>
      </c>
      <c r="D158" s="273">
        <f>IF(D$86=0,0,D$86/PPA_fec!D$86)</f>
        <v>1.4017535084493937</v>
      </c>
      <c r="E158" s="273">
        <f>IF(E$86=0,0,E$86/PPA_fec!E$86)</f>
        <v>1.3805898890235797</v>
      </c>
      <c r="F158" s="273">
        <f>IF(F$86=0,0,F$86/PPA_fec!F$86)</f>
        <v>1.3723059959444126</v>
      </c>
      <c r="G158" s="273">
        <f>IF(G$86=0,0,G$86/PPA_fec!G$86)</f>
        <v>1.4117547284310668</v>
      </c>
      <c r="H158" s="273">
        <f>IF(H$86=0,0,H$86/PPA_fec!H$86)</f>
        <v>1.3896453383989975</v>
      </c>
      <c r="I158" s="273">
        <f>IF(I$86=0,0,I$86/PPA_fec!I$86)</f>
        <v>1.331527427918535</v>
      </c>
      <c r="J158" s="273">
        <f>IF(J$86=0,0,J$86/PPA_fec!J$86)</f>
        <v>1.2616730124858855</v>
      </c>
      <c r="K158" s="273">
        <f>IF(K$86=0,0,K$86/PPA_fec!K$86)</f>
        <v>1.356515587879463</v>
      </c>
      <c r="L158" s="273">
        <f>IF(L$86=0,0,L$86/PPA_fec!L$86)</f>
        <v>1.4186627236165783</v>
      </c>
      <c r="M158" s="273">
        <f>IF(M$86=0,0,M$86/PPA_fec!M$86)</f>
        <v>1.3941451940415583</v>
      </c>
      <c r="N158" s="273">
        <f>IF(N$86=0,0,N$86/PPA_fec!N$86)</f>
        <v>1.3974681476111159</v>
      </c>
      <c r="O158" s="273">
        <f>IF(O$86=0,0,O$86/PPA_fec!O$86)</f>
        <v>1.3872188566821051</v>
      </c>
      <c r="P158" s="273">
        <f>IF(P$86=0,0,P$86/PPA_fec!P$86)</f>
        <v>1.3956203218602288</v>
      </c>
      <c r="Q158" s="273">
        <f>IF(Q$86=0,0,Q$86/PPA_fec!Q$86)</f>
        <v>1.360016447684876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12944.987790062707</v>
      </c>
      <c r="C3" s="46">
        <v>13095.096899684513</v>
      </c>
      <c r="D3" s="46">
        <v>13117.673245288619</v>
      </c>
      <c r="E3" s="46">
        <v>13064.3054144288</v>
      </c>
      <c r="F3" s="46">
        <v>13109.213999359448</v>
      </c>
      <c r="G3" s="46">
        <v>13211.763557271946</v>
      </c>
      <c r="H3" s="46">
        <v>11844.473143776597</v>
      </c>
      <c r="I3" s="46">
        <v>12042.166740879578</v>
      </c>
      <c r="J3" s="46">
        <v>11274.564396432152</v>
      </c>
      <c r="K3" s="46">
        <v>11758.183046200063</v>
      </c>
      <c r="L3" s="46">
        <v>11507</v>
      </c>
      <c r="M3" s="46">
        <v>11834.006155321957</v>
      </c>
      <c r="N3" s="46">
        <v>12618.367949601337</v>
      </c>
      <c r="O3" s="46">
        <v>12896.286010443762</v>
      </c>
      <c r="P3" s="46">
        <v>13534.8932716659</v>
      </c>
      <c r="Q3" s="46">
        <v>13693.693693693693</v>
      </c>
    </row>
    <row r="5" spans="1:17" x14ac:dyDescent="0.25">
      <c r="A5" s="31" t="s">
        <v>257</v>
      </c>
      <c r="B5" s="46">
        <v>17068.80054748815</v>
      </c>
      <c r="C5" s="46">
        <v>16787.186926345908</v>
      </c>
      <c r="D5" s="46">
        <v>16976.298504934675</v>
      </c>
      <c r="E5" s="46">
        <v>16376.321048538081</v>
      </c>
      <c r="F5" s="46">
        <v>16330.01185662096</v>
      </c>
      <c r="G5" s="46">
        <v>16226.077967381902</v>
      </c>
      <c r="H5" s="46">
        <v>16102.397148057535</v>
      </c>
      <c r="I5" s="46">
        <v>16110.171507960864</v>
      </c>
      <c r="J5" s="46">
        <v>15727.417568781235</v>
      </c>
      <c r="K5" s="46">
        <v>13687.56757795323</v>
      </c>
      <c r="L5" s="46">
        <v>14891.043992676154</v>
      </c>
      <c r="M5" s="46">
        <v>16315.106649206107</v>
      </c>
      <c r="N5" s="46">
        <v>15952.982525082247</v>
      </c>
      <c r="O5" s="46">
        <v>16129.549505535781</v>
      </c>
      <c r="P5" s="46">
        <v>17909.997416091981</v>
      </c>
      <c r="Q5" s="46">
        <v>19062.266916636843</v>
      </c>
    </row>
    <row r="6" spans="1:17" x14ac:dyDescent="0.25">
      <c r="A6" s="294" t="s">
        <v>256</v>
      </c>
      <c r="B6" s="293">
        <v>21336.000684360184</v>
      </c>
      <c r="C6" s="293">
        <v>20396.738431541067</v>
      </c>
      <c r="D6" s="293">
        <v>19576.555755816236</v>
      </c>
      <c r="E6" s="293">
        <v>18205.41877634565</v>
      </c>
      <c r="F6" s="293">
        <v>18338.403430584087</v>
      </c>
      <c r="G6" s="293">
        <v>17673.364409567308</v>
      </c>
      <c r="H6" s="293">
        <v>17442.910655094707</v>
      </c>
      <c r="I6" s="293">
        <v>17455.557242077608</v>
      </c>
      <c r="J6" s="293">
        <v>17708.812641716981</v>
      </c>
      <c r="K6" s="293">
        <v>15448.593877849738</v>
      </c>
      <c r="L6" s="293">
        <v>16428.088118570264</v>
      </c>
      <c r="M6" s="293">
        <v>17272.432434843711</v>
      </c>
      <c r="N6" s="293">
        <v>17856.013506594329</v>
      </c>
      <c r="O6" s="293">
        <v>18022.047895683918</v>
      </c>
      <c r="P6" s="293">
        <v>19747.874138538977</v>
      </c>
      <c r="Q6" s="293">
        <v>20671.751102836133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1209.7672597637136</v>
      </c>
      <c r="G7" s="291">
        <v>1165.8952598299775</v>
      </c>
      <c r="H7" s="291">
        <v>1150.6924419780364</v>
      </c>
      <c r="I7" s="291">
        <v>12.646586982900772</v>
      </c>
      <c r="J7" s="291">
        <v>1168.2337464290702</v>
      </c>
      <c r="K7" s="291">
        <v>0</v>
      </c>
      <c r="L7" s="291">
        <v>1160.2887088124598</v>
      </c>
      <c r="M7" s="291">
        <v>2278.8923076374076</v>
      </c>
      <c r="N7" s="291">
        <v>1177.9444493052281</v>
      </c>
      <c r="O7" s="291">
        <v>1188.8975820943378</v>
      </c>
      <c r="P7" s="291">
        <v>2444.2524020454975</v>
      </c>
      <c r="Q7" s="291">
        <v>1279.3016841490783</v>
      </c>
    </row>
    <row r="8" spans="1:17" x14ac:dyDescent="0.25">
      <c r="A8" s="290" t="s">
        <v>254</v>
      </c>
      <c r="B8" s="289"/>
      <c r="C8" s="289">
        <f>B6+C7-C6</f>
        <v>939.26225281911684</v>
      </c>
      <c r="D8" s="289">
        <f t="shared" ref="D8:Q8" si="0">C6+D7-D6</f>
        <v>820.18267572483091</v>
      </c>
      <c r="E8" s="289">
        <f t="shared" si="0"/>
        <v>1371.1369794705861</v>
      </c>
      <c r="F8" s="289">
        <f t="shared" si="0"/>
        <v>1076.7826055252772</v>
      </c>
      <c r="G8" s="289">
        <f t="shared" si="0"/>
        <v>1830.9342808467554</v>
      </c>
      <c r="H8" s="289">
        <f t="shared" si="0"/>
        <v>1381.1461964506379</v>
      </c>
      <c r="I8" s="289">
        <f t="shared" si="0"/>
        <v>0</v>
      </c>
      <c r="J8" s="289">
        <f t="shared" si="0"/>
        <v>914.97834678969593</v>
      </c>
      <c r="K8" s="289">
        <f t="shared" si="0"/>
        <v>2260.2187638672422</v>
      </c>
      <c r="L8" s="289">
        <f t="shared" si="0"/>
        <v>180.79446809193541</v>
      </c>
      <c r="M8" s="289">
        <f t="shared" si="0"/>
        <v>1434.547991363961</v>
      </c>
      <c r="N8" s="289">
        <f t="shared" si="0"/>
        <v>594.36337755461136</v>
      </c>
      <c r="O8" s="289">
        <f t="shared" si="0"/>
        <v>1022.8631930047486</v>
      </c>
      <c r="P8" s="289">
        <f t="shared" si="0"/>
        <v>718.42615919043965</v>
      </c>
      <c r="Q8" s="289">
        <f t="shared" si="0"/>
        <v>355.42471985192242</v>
      </c>
    </row>
    <row r="9" spans="1:17" x14ac:dyDescent="0.25">
      <c r="A9" s="288" t="s">
        <v>253</v>
      </c>
      <c r="B9" s="287">
        <f>B6-B5</f>
        <v>4267.2001368720339</v>
      </c>
      <c r="C9" s="287">
        <f t="shared" ref="C9:Q9" si="1">C6-C5</f>
        <v>3609.5515051951588</v>
      </c>
      <c r="D9" s="287">
        <f t="shared" si="1"/>
        <v>2600.257250881561</v>
      </c>
      <c r="E9" s="287">
        <f t="shared" si="1"/>
        <v>1829.0977278075698</v>
      </c>
      <c r="F9" s="287">
        <f t="shared" si="1"/>
        <v>2008.3915739631266</v>
      </c>
      <c r="G9" s="287">
        <f t="shared" si="1"/>
        <v>1447.2864421854065</v>
      </c>
      <c r="H9" s="287">
        <f t="shared" si="1"/>
        <v>1340.5135070371725</v>
      </c>
      <c r="I9" s="287">
        <f t="shared" si="1"/>
        <v>1345.3857341167441</v>
      </c>
      <c r="J9" s="287">
        <f t="shared" si="1"/>
        <v>1981.3950729357457</v>
      </c>
      <c r="K9" s="287">
        <f t="shared" si="1"/>
        <v>1761.0262998965081</v>
      </c>
      <c r="L9" s="287">
        <f t="shared" si="1"/>
        <v>1537.04412589411</v>
      </c>
      <c r="M9" s="287">
        <f t="shared" si="1"/>
        <v>957.32578563760399</v>
      </c>
      <c r="N9" s="287">
        <f t="shared" si="1"/>
        <v>1903.0309815120818</v>
      </c>
      <c r="O9" s="287">
        <f t="shared" si="1"/>
        <v>1892.4983901481373</v>
      </c>
      <c r="P9" s="287">
        <f t="shared" si="1"/>
        <v>1837.8767224469957</v>
      </c>
      <c r="Q9" s="287">
        <f t="shared" si="1"/>
        <v>1609.48418619929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2361.9870113051161</v>
      </c>
      <c r="C12" s="38">
        <v>2316.8727899999999</v>
      </c>
      <c r="D12" s="38">
        <v>2345.40038</v>
      </c>
      <c r="E12" s="38">
        <v>2260.8443199999997</v>
      </c>
      <c r="F12" s="38">
        <v>2230.5571399999999</v>
      </c>
      <c r="G12" s="38">
        <v>2189.676456385886</v>
      </c>
      <c r="H12" s="38">
        <v>2142.9290700000001</v>
      </c>
      <c r="I12" s="38">
        <v>2144.1267800000001</v>
      </c>
      <c r="J12" s="38">
        <v>2051.99226</v>
      </c>
      <c r="K12" s="38">
        <v>1784.4544800000008</v>
      </c>
      <c r="L12" s="38">
        <v>1895.6207950594608</v>
      </c>
      <c r="M12" s="38">
        <v>1987.0605455210143</v>
      </c>
      <c r="N12" s="38">
        <v>1901.3843676158699</v>
      </c>
      <c r="O12" s="38">
        <v>1874.7262089551291</v>
      </c>
      <c r="P12" s="38">
        <v>1991.7232778428249</v>
      </c>
      <c r="Q12" s="38">
        <v>2072.253599266839</v>
      </c>
    </row>
    <row r="13" spans="1:17" x14ac:dyDescent="0.25">
      <c r="A13" s="55" t="s">
        <v>33</v>
      </c>
      <c r="B13" s="54">
        <v>25.19807188956587</v>
      </c>
      <c r="C13" s="54">
        <v>25.200030000000002</v>
      </c>
      <c r="D13" s="54">
        <v>27.299790000000002</v>
      </c>
      <c r="E13" s="54">
        <v>19.601009999999999</v>
      </c>
      <c r="F13" s="54">
        <v>12.60047</v>
      </c>
      <c r="G13" s="54">
        <v>13.996908703576619</v>
      </c>
      <c r="H13" s="54">
        <v>23.099689999999999</v>
      </c>
      <c r="I13" s="54">
        <v>41.999879999999997</v>
      </c>
      <c r="J13" s="54">
        <v>27.301580000000001</v>
      </c>
      <c r="K13" s="54">
        <v>25.199980000001005</v>
      </c>
      <c r="L13" s="54">
        <v>25.198250727807253</v>
      </c>
      <c r="M13" s="54">
        <v>22.391633308125645</v>
      </c>
      <c r="N13" s="54">
        <v>25.90112616452376</v>
      </c>
      <c r="O13" s="54">
        <v>19.585253324591061</v>
      </c>
      <c r="P13" s="54">
        <v>24.505223024110819</v>
      </c>
      <c r="Q13" s="54">
        <v>23.096398857885923</v>
      </c>
    </row>
    <row r="14" spans="1:17" x14ac:dyDescent="0.25">
      <c r="A14" s="52" t="s">
        <v>32</v>
      </c>
      <c r="B14" s="51">
        <v>16.050296400446207</v>
      </c>
      <c r="C14" s="51">
        <v>19.90326</v>
      </c>
      <c r="D14" s="51">
        <v>6.8924800000000008</v>
      </c>
      <c r="E14" s="51">
        <v>9.5994799999999998</v>
      </c>
      <c r="F14" s="51">
        <v>7.7159800000000001</v>
      </c>
      <c r="G14" s="51">
        <v>16.002112585700878</v>
      </c>
      <c r="H14" s="51">
        <v>21.399620000000002</v>
      </c>
      <c r="I14" s="51">
        <v>15.198459999999999</v>
      </c>
      <c r="J14" s="51">
        <v>5.0903299999999998</v>
      </c>
      <c r="K14" s="51">
        <v>2.0081299999999995</v>
      </c>
      <c r="L14" s="51">
        <v>3.2537438655397208</v>
      </c>
      <c r="M14" s="51">
        <v>3.1336247221917386</v>
      </c>
      <c r="N14" s="51">
        <v>10.250052766479982</v>
      </c>
      <c r="O14" s="51">
        <v>2.1027495076327458</v>
      </c>
      <c r="P14" s="51">
        <v>5.1602782927440707</v>
      </c>
      <c r="Q14" s="51">
        <v>5.1106286401958796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1.0685800000000001</v>
      </c>
      <c r="K16" s="51">
        <v>0</v>
      </c>
      <c r="L16" s="51">
        <v>3.2537438655397208</v>
      </c>
      <c r="M16" s="51">
        <v>1.0880544341299208</v>
      </c>
      <c r="N16" s="51">
        <v>1.0782887804904986</v>
      </c>
      <c r="O16" s="51">
        <v>1.0757683876706929</v>
      </c>
      <c r="P16" s="51">
        <v>1.0764041816796255</v>
      </c>
      <c r="Q16" s="51">
        <v>0</v>
      </c>
    </row>
    <row r="17" spans="1:17" x14ac:dyDescent="0.25">
      <c r="A17" s="53" t="s">
        <v>76</v>
      </c>
      <c r="B17" s="51">
        <v>12.228575366774992</v>
      </c>
      <c r="C17" s="51">
        <v>13.23607</v>
      </c>
      <c r="D17" s="51">
        <v>4.0426200000000003</v>
      </c>
      <c r="E17" s="51">
        <v>1.00007</v>
      </c>
      <c r="F17" s="51">
        <v>1.0001100000000001</v>
      </c>
      <c r="G17" s="51">
        <v>11.225163182648028</v>
      </c>
      <c r="H17" s="51">
        <v>20.400690000000001</v>
      </c>
      <c r="I17" s="51">
        <v>14.20543</v>
      </c>
      <c r="J17" s="51">
        <v>3.0416400000000001</v>
      </c>
      <c r="K17" s="51">
        <v>1</v>
      </c>
      <c r="L17" s="51">
        <v>0</v>
      </c>
      <c r="M17" s="51">
        <v>2.0455702880618181</v>
      </c>
      <c r="N17" s="51">
        <v>9.1717639859894842</v>
      </c>
      <c r="O17" s="51">
        <v>1.0269811199620531</v>
      </c>
      <c r="P17" s="51">
        <v>4.0838741110644454</v>
      </c>
      <c r="Q17" s="51">
        <v>5.1106286401958796</v>
      </c>
    </row>
    <row r="18" spans="1:17" x14ac:dyDescent="0.25">
      <c r="A18" s="53" t="s">
        <v>29</v>
      </c>
      <c r="B18" s="51">
        <v>3.8217210336712162</v>
      </c>
      <c r="C18" s="51">
        <v>6.6671899999999997</v>
      </c>
      <c r="D18" s="51">
        <v>2.8498600000000001</v>
      </c>
      <c r="E18" s="51">
        <v>8.5994100000000007</v>
      </c>
      <c r="F18" s="51">
        <v>6.7158699999999998</v>
      </c>
      <c r="G18" s="51">
        <v>4.776949403052849</v>
      </c>
      <c r="H18" s="51">
        <v>0.99892999999999998</v>
      </c>
      <c r="I18" s="51">
        <v>0.99302999999999997</v>
      </c>
      <c r="J18" s="51">
        <v>0.98011000000000004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1.0081299999999995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1557.22202688572</v>
      </c>
      <c r="C20" s="51">
        <v>1473.7315699999999</v>
      </c>
      <c r="D20" s="51">
        <v>1537.4794300000001</v>
      </c>
      <c r="E20" s="51">
        <v>1476.9195999999999</v>
      </c>
      <c r="F20" s="51">
        <v>1461.1629499999999</v>
      </c>
      <c r="G20" s="51">
        <v>1411.7681176083379</v>
      </c>
      <c r="H20" s="51">
        <v>1356.5883200000001</v>
      </c>
      <c r="I20" s="51">
        <v>1338.6952100000001</v>
      </c>
      <c r="J20" s="51">
        <v>1293.71018</v>
      </c>
      <c r="K20" s="51">
        <v>1118.4417900000001</v>
      </c>
      <c r="L20" s="51">
        <v>1187.7700619679897</v>
      </c>
      <c r="M20" s="51">
        <v>1294.7300695368933</v>
      </c>
      <c r="N20" s="51">
        <v>1238.0267754330762</v>
      </c>
      <c r="O20" s="51">
        <v>1213.0616583209367</v>
      </c>
      <c r="P20" s="51">
        <v>1291.2139342524752</v>
      </c>
      <c r="Q20" s="51">
        <v>1329.5022945002854</v>
      </c>
    </row>
    <row r="21" spans="1:17" x14ac:dyDescent="0.25">
      <c r="A21" s="53" t="s">
        <v>66</v>
      </c>
      <c r="B21" s="51">
        <v>1557.22202688572</v>
      </c>
      <c r="C21" s="51">
        <v>1473.7315699999999</v>
      </c>
      <c r="D21" s="51">
        <v>1537.4794300000001</v>
      </c>
      <c r="E21" s="51">
        <v>1476.9195999999999</v>
      </c>
      <c r="F21" s="51">
        <v>1461.1629499999999</v>
      </c>
      <c r="G21" s="51">
        <v>1411.7681176083379</v>
      </c>
      <c r="H21" s="51">
        <v>1356.5883200000001</v>
      </c>
      <c r="I21" s="51">
        <v>1338.6952100000001</v>
      </c>
      <c r="J21" s="51">
        <v>1293.71018</v>
      </c>
      <c r="K21" s="51">
        <v>1118.4417900000001</v>
      </c>
      <c r="L21" s="51">
        <v>1187.7700619679897</v>
      </c>
      <c r="M21" s="51">
        <v>1294.7300695368933</v>
      </c>
      <c r="N21" s="51">
        <v>1238.0267754330762</v>
      </c>
      <c r="O21" s="51">
        <v>1213.0616583209367</v>
      </c>
      <c r="P21" s="51">
        <v>1291.2139342524752</v>
      </c>
      <c r="Q21" s="51">
        <v>1329.5022945002854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13.733564876185234</v>
      </c>
      <c r="C23" s="51">
        <v>14.10094</v>
      </c>
      <c r="D23" s="51">
        <v>13.816850000000001</v>
      </c>
      <c r="E23" s="51">
        <v>17.77927</v>
      </c>
      <c r="F23" s="51">
        <v>17.899799999999999</v>
      </c>
      <c r="G23" s="51">
        <v>15.333901052660064</v>
      </c>
      <c r="H23" s="51">
        <v>18.19922</v>
      </c>
      <c r="I23" s="51">
        <v>16.499870000000001</v>
      </c>
      <c r="J23" s="51">
        <v>16.699940000000002</v>
      </c>
      <c r="K23" s="51">
        <v>13.991910000000001</v>
      </c>
      <c r="L23" s="51">
        <v>17.316353668898568</v>
      </c>
      <c r="M23" s="51">
        <v>15.500668863906565</v>
      </c>
      <c r="N23" s="51">
        <v>14.068032177392777</v>
      </c>
      <c r="O23" s="51">
        <v>18.773429907392018</v>
      </c>
      <c r="P23" s="51">
        <v>17.937334255999058</v>
      </c>
      <c r="Q23" s="51">
        <v>15.214565361726491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13.733564876185234</v>
      </c>
      <c r="C25" s="51">
        <v>14.10094</v>
      </c>
      <c r="D25" s="51">
        <v>13.816850000000001</v>
      </c>
      <c r="E25" s="51">
        <v>17.77927</v>
      </c>
      <c r="F25" s="51">
        <v>17.899799999999999</v>
      </c>
      <c r="G25" s="51">
        <v>15.333901052660064</v>
      </c>
      <c r="H25" s="51">
        <v>18.19922</v>
      </c>
      <c r="I25" s="51">
        <v>16.499870000000001</v>
      </c>
      <c r="J25" s="51">
        <v>16.699940000000002</v>
      </c>
      <c r="K25" s="51">
        <v>13.991910000000001</v>
      </c>
      <c r="L25" s="51">
        <v>17.316353668898568</v>
      </c>
      <c r="M25" s="51">
        <v>15.500668863906565</v>
      </c>
      <c r="N25" s="51">
        <v>14.068032177392777</v>
      </c>
      <c r="O25" s="51">
        <v>18.773429907392018</v>
      </c>
      <c r="P25" s="51">
        <v>17.937334255999058</v>
      </c>
      <c r="Q25" s="51">
        <v>15.214565361726491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201.63287359089503</v>
      </c>
      <c r="C29" s="51">
        <v>197.61062000000001</v>
      </c>
      <c r="D29" s="51">
        <v>184.1063</v>
      </c>
      <c r="E29" s="51">
        <v>170.20840999999999</v>
      </c>
      <c r="F29" s="51">
        <v>169.48585</v>
      </c>
      <c r="G29" s="51">
        <v>167.90872790325182</v>
      </c>
      <c r="H29" s="51">
        <v>131.39827</v>
      </c>
      <c r="I29" s="51">
        <v>112.39448</v>
      </c>
      <c r="J29" s="51">
        <v>120.70076</v>
      </c>
      <c r="K29" s="51">
        <v>100.50319</v>
      </c>
      <c r="L29" s="51">
        <v>114.19175069421958</v>
      </c>
      <c r="M29" s="51">
        <v>98.952756270623496</v>
      </c>
      <c r="N29" s="51">
        <v>70.91355112099005</v>
      </c>
      <c r="O29" s="51">
        <v>89.304990796622675</v>
      </c>
      <c r="P29" s="51">
        <v>107.93443188607532</v>
      </c>
      <c r="Q29" s="51">
        <v>145.07422816409573</v>
      </c>
    </row>
    <row r="30" spans="1:17" x14ac:dyDescent="0.25">
      <c r="A30" s="63" t="s">
        <v>21</v>
      </c>
      <c r="B30" s="62">
        <v>548.1501776623038</v>
      </c>
      <c r="C30" s="62">
        <v>586.32637</v>
      </c>
      <c r="D30" s="62">
        <v>575.80552999999998</v>
      </c>
      <c r="E30" s="62">
        <v>566.73654999999997</v>
      </c>
      <c r="F30" s="62">
        <v>561.69209000000001</v>
      </c>
      <c r="G30" s="62">
        <v>564.66668853235853</v>
      </c>
      <c r="H30" s="62">
        <v>592.24395000000004</v>
      </c>
      <c r="I30" s="62">
        <v>619.33888000000002</v>
      </c>
      <c r="J30" s="62">
        <v>588.48946999999998</v>
      </c>
      <c r="K30" s="62">
        <v>524.30948000000001</v>
      </c>
      <c r="L30" s="62">
        <v>547.89063413500583</v>
      </c>
      <c r="M30" s="62">
        <v>552.35179281927333</v>
      </c>
      <c r="N30" s="62">
        <v>542.22482995340727</v>
      </c>
      <c r="O30" s="62">
        <v>531.89812709795387</v>
      </c>
      <c r="P30" s="62">
        <v>544.97207613142041</v>
      </c>
      <c r="Q30" s="62">
        <v>554.25548374264952</v>
      </c>
    </row>
    <row r="32" spans="1:17" x14ac:dyDescent="0.25">
      <c r="A32" s="31" t="s">
        <v>63</v>
      </c>
      <c r="B32" s="70">
        <v>3811.6235657881921</v>
      </c>
      <c r="C32" s="70">
        <v>3627.8763228718922</v>
      </c>
      <c r="D32" s="70">
        <v>3745.3564808574488</v>
      </c>
      <c r="E32" s="70">
        <v>3580.6212110639522</v>
      </c>
      <c r="F32" s="70">
        <v>3508.6968362575803</v>
      </c>
      <c r="G32" s="70">
        <v>3423.8648917029632</v>
      </c>
      <c r="H32" s="70">
        <v>3347.9458395181205</v>
      </c>
      <c r="I32" s="70">
        <v>3364.4652683871604</v>
      </c>
      <c r="J32" s="70">
        <v>3166.4584117160643</v>
      </c>
      <c r="K32" s="70">
        <v>2736.8411148360046</v>
      </c>
      <c r="L32" s="70">
        <v>2902.1306515878223</v>
      </c>
      <c r="M32" s="70">
        <v>3142.4315220874114</v>
      </c>
      <c r="N32" s="70">
        <v>3045.7735118906121</v>
      </c>
      <c r="O32" s="70">
        <v>2935.8666282312265</v>
      </c>
      <c r="P32" s="70">
        <v>3149.1644768608053</v>
      </c>
      <c r="Q32" s="70">
        <v>3233.6394889751487</v>
      </c>
    </row>
    <row r="34" spans="1:17" x14ac:dyDescent="0.25">
      <c r="A34" s="184" t="s">
        <v>252</v>
      </c>
      <c r="B34" s="190">
        <f t="shared" ref="B34:Q34" si="2">IF(B$12=0,"",B$12/B$3*1000)</f>
        <v>182.46344064675819</v>
      </c>
      <c r="C34" s="190">
        <f t="shared" si="2"/>
        <v>176.9267388968934</v>
      </c>
      <c r="D34" s="190">
        <f t="shared" si="2"/>
        <v>178.79698145723981</v>
      </c>
      <c r="E34" s="190">
        <f t="shared" si="2"/>
        <v>173.05507244977775</v>
      </c>
      <c r="F34" s="190">
        <f t="shared" si="2"/>
        <v>170.15185960874473</v>
      </c>
      <c r="G34" s="190">
        <f t="shared" si="2"/>
        <v>165.73687887266618</v>
      </c>
      <c r="H34" s="190">
        <f t="shared" si="2"/>
        <v>180.92227860096523</v>
      </c>
      <c r="I34" s="190">
        <f t="shared" si="2"/>
        <v>178.05157710707715</v>
      </c>
      <c r="J34" s="190">
        <f t="shared" si="2"/>
        <v>182.00191048173488</v>
      </c>
      <c r="K34" s="190">
        <f t="shared" si="2"/>
        <v>151.76277431543215</v>
      </c>
      <c r="L34" s="190">
        <f t="shared" si="2"/>
        <v>164.73631659506916</v>
      </c>
      <c r="M34" s="190">
        <f t="shared" si="2"/>
        <v>167.9110623605176</v>
      </c>
      <c r="N34" s="190">
        <f t="shared" si="2"/>
        <v>150.68385826202999</v>
      </c>
      <c r="O34" s="190">
        <f t="shared" si="2"/>
        <v>145.36946586303412</v>
      </c>
      <c r="P34" s="190">
        <f t="shared" si="2"/>
        <v>147.15470878609153</v>
      </c>
      <c r="Q34" s="190">
        <f t="shared" si="2"/>
        <v>151.32904573593365</v>
      </c>
    </row>
    <row r="35" spans="1:17" x14ac:dyDescent="0.25">
      <c r="A35" s="286" t="s">
        <v>251</v>
      </c>
      <c r="B35" s="285">
        <f t="shared" ref="B35:Q35" si="3">IF(B$12=0,"",B$12/B$5*1000)</f>
        <v>138.38037445769481</v>
      </c>
      <c r="C35" s="285">
        <f t="shared" si="3"/>
        <v>138.01435583968427</v>
      </c>
      <c r="D35" s="285">
        <f t="shared" si="3"/>
        <v>138.1573479824379</v>
      </c>
      <c r="E35" s="285">
        <f t="shared" si="3"/>
        <v>138.05569109808249</v>
      </c>
      <c r="F35" s="285">
        <f t="shared" si="3"/>
        <v>136.5924997228723</v>
      </c>
      <c r="G35" s="285">
        <f t="shared" si="3"/>
        <v>134.94798070042756</v>
      </c>
      <c r="H35" s="285">
        <f t="shared" si="3"/>
        <v>133.0813698293677</v>
      </c>
      <c r="I35" s="285">
        <f t="shared" si="3"/>
        <v>133.09149309431479</v>
      </c>
      <c r="J35" s="285">
        <f t="shared" si="3"/>
        <v>130.47229470610509</v>
      </c>
      <c r="K35" s="285">
        <f t="shared" si="3"/>
        <v>130.37045989634041</v>
      </c>
      <c r="L35" s="285">
        <f t="shared" si="3"/>
        <v>127.29938854467032</v>
      </c>
      <c r="M35" s="285">
        <f t="shared" si="3"/>
        <v>121.79267891072627</v>
      </c>
      <c r="N35" s="285">
        <f t="shared" si="3"/>
        <v>119.18676426971558</v>
      </c>
      <c r="O35" s="285">
        <f t="shared" si="3"/>
        <v>116.22929755798259</v>
      </c>
      <c r="P35" s="285">
        <f t="shared" si="3"/>
        <v>111.20734590688878</v>
      </c>
      <c r="Q35" s="285">
        <f t="shared" si="3"/>
        <v>108.70971476421059</v>
      </c>
    </row>
    <row r="36" spans="1:17" x14ac:dyDescent="0.25">
      <c r="A36" s="286" t="s">
        <v>250</v>
      </c>
      <c r="B36" s="285">
        <f>IF(FBT_ued!B$5=0,"",FBT_ued!B$5/B$5*1000)</f>
        <v>54.152162027418171</v>
      </c>
      <c r="C36" s="285">
        <f>IF(FBT_ued!C$5=0,"",FBT_ued!C$5/C$5*1000)</f>
        <v>54.152162027418179</v>
      </c>
      <c r="D36" s="285">
        <f>IF(FBT_ued!D$5=0,"",FBT_ued!D$5/D$5*1000)</f>
        <v>54.152162027418186</v>
      </c>
      <c r="E36" s="285">
        <f>IF(FBT_ued!E$5=0,"",FBT_ued!E$5/E$5*1000)</f>
        <v>54.152162027418179</v>
      </c>
      <c r="F36" s="285">
        <f>IF(FBT_ued!F$5=0,"",FBT_ued!F$5/F$5*1000)</f>
        <v>54.152162027418171</v>
      </c>
      <c r="G36" s="285">
        <f>IF(FBT_ued!G$5=0,"",FBT_ued!G$5/G$5*1000)</f>
        <v>54.152162027418179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54.152162027418186</v>
      </c>
      <c r="K36" s="285">
        <f>IF(FBT_ued!K$5=0,"",FBT_ued!K$5/K$5*1000)</f>
        <v>54.152162027418186</v>
      </c>
      <c r="L36" s="285">
        <f>IF(FBT_ued!L$5=0,"",FBT_ued!L$5/L$5*1000)</f>
        <v>54.152162027418186</v>
      </c>
      <c r="M36" s="285">
        <f>IF(FBT_ued!M$5=0,"",FBT_ued!M$5/M$5*1000)</f>
        <v>54.152162027418186</v>
      </c>
      <c r="N36" s="285">
        <f>IF(FBT_ued!N$5=0,"",FBT_ued!N$5/N$5*1000)</f>
        <v>54.152162027418179</v>
      </c>
      <c r="O36" s="285">
        <f>IF(FBT_ued!O$5=0,"",FBT_ued!O$5/O$5*1000)</f>
        <v>54.152162027418186</v>
      </c>
      <c r="P36" s="285">
        <f>IF(FBT_ued!P$5=0,"",FBT_ued!P$5/P$5*1000)</f>
        <v>54.152162027418186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1.6137360398447234</v>
      </c>
      <c r="C37" s="283">
        <f t="shared" si="4"/>
        <v>1.565850459520435</v>
      </c>
      <c r="D37" s="283">
        <f t="shared" si="4"/>
        <v>1.5968942926740077</v>
      </c>
      <c r="E37" s="283">
        <f t="shared" si="4"/>
        <v>1.5837539893343708</v>
      </c>
      <c r="F37" s="283">
        <f t="shared" si="4"/>
        <v>1.5730136535563399</v>
      </c>
      <c r="G37" s="283">
        <f t="shared" si="4"/>
        <v>1.5636396334799778</v>
      </c>
      <c r="H37" s="283">
        <f t="shared" si="4"/>
        <v>1.5623222841986648</v>
      </c>
      <c r="I37" s="283">
        <f t="shared" si="4"/>
        <v>1.569154072310575</v>
      </c>
      <c r="J37" s="283">
        <f t="shared" si="4"/>
        <v>1.5431142082943647</v>
      </c>
      <c r="K37" s="283">
        <f t="shared" si="4"/>
        <v>1.5337130453649921</v>
      </c>
      <c r="L37" s="283">
        <f t="shared" si="4"/>
        <v>1.5309658235189332</v>
      </c>
      <c r="M37" s="283">
        <f t="shared" si="4"/>
        <v>1.5814472936774329</v>
      </c>
      <c r="N37" s="283">
        <f t="shared" si="4"/>
        <v>1.6018715435794195</v>
      </c>
      <c r="O37" s="283">
        <f t="shared" si="4"/>
        <v>1.5660242088723557</v>
      </c>
      <c r="P37" s="283">
        <f t="shared" si="4"/>
        <v>1.5811255066876408</v>
      </c>
      <c r="Q37" s="283">
        <f t="shared" si="4"/>
        <v>1.5604458306257529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2361.9870113051165</v>
      </c>
      <c r="C5" s="96">
        <v>2316.8727899999999</v>
      </c>
      <c r="D5" s="96">
        <v>2345.40038</v>
      </c>
      <c r="E5" s="96">
        <v>2260.8443200000002</v>
      </c>
      <c r="F5" s="96">
        <v>2230.5571399999999</v>
      </c>
      <c r="G5" s="96">
        <v>2189.676456385886</v>
      </c>
      <c r="H5" s="96">
        <v>2142.9290700000001</v>
      </c>
      <c r="I5" s="96">
        <v>2144.1267800000001</v>
      </c>
      <c r="J5" s="96">
        <v>2051.99226</v>
      </c>
      <c r="K5" s="96">
        <v>1784.4544800000008</v>
      </c>
      <c r="L5" s="96">
        <v>1895.6207950594608</v>
      </c>
      <c r="M5" s="96">
        <v>1987.0605455210143</v>
      </c>
      <c r="N5" s="96">
        <v>1901.3843676158699</v>
      </c>
      <c r="O5" s="96">
        <v>1874.7262089551291</v>
      </c>
      <c r="P5" s="96">
        <v>1991.7232778428252</v>
      </c>
      <c r="Q5" s="96">
        <v>2072.253599266839</v>
      </c>
    </row>
    <row r="6" spans="1:17" x14ac:dyDescent="0.25">
      <c r="A6" s="132" t="s">
        <v>83</v>
      </c>
      <c r="B6" s="160">
        <v>35.726570704381487</v>
      </c>
      <c r="C6" s="160">
        <v>35.044189129243293</v>
      </c>
      <c r="D6" s="160">
        <v>35.475687251918174</v>
      </c>
      <c r="E6" s="160">
        <v>34.196722532122891</v>
      </c>
      <c r="F6" s="160">
        <v>33.738609480473031</v>
      </c>
      <c r="G6" s="160">
        <v>33.120262882209531</v>
      </c>
      <c r="H6" s="160">
        <v>32.41317863620533</v>
      </c>
      <c r="I6" s="160">
        <v>32.431294769271915</v>
      </c>
      <c r="J6" s="160">
        <v>31.037700974158092</v>
      </c>
      <c r="K6" s="160">
        <v>26.991020206010326</v>
      </c>
      <c r="L6" s="160">
        <v>28.672482125956638</v>
      </c>
      <c r="M6" s="160">
        <v>30.055567085535056</v>
      </c>
      <c r="N6" s="160">
        <v>28.759659862947071</v>
      </c>
      <c r="O6" s="160">
        <v>28.356438090057082</v>
      </c>
      <c r="P6" s="160">
        <v>30.126093906882279</v>
      </c>
      <c r="Q6" s="160">
        <v>31.344166744891613</v>
      </c>
    </row>
    <row r="7" spans="1:17" x14ac:dyDescent="0.25">
      <c r="A7" s="76" t="s">
        <v>82</v>
      </c>
      <c r="B7" s="159">
        <v>29.884873700870518</v>
      </c>
      <c r="C7" s="159">
        <v>29.314069204756226</v>
      </c>
      <c r="D7" s="159">
        <v>29.675012520726941</v>
      </c>
      <c r="E7" s="159">
        <v>28.605172948515669</v>
      </c>
      <c r="F7" s="159">
        <v>28.221966544448531</v>
      </c>
      <c r="G7" s="159">
        <v>27.704726584717346</v>
      </c>
      <c r="H7" s="159">
        <v>27.113258582860695</v>
      </c>
      <c r="I7" s="159">
        <v>27.128412523974237</v>
      </c>
      <c r="J7" s="159">
        <v>25.962687022304809</v>
      </c>
      <c r="K7" s="159">
        <v>22.577684172059058</v>
      </c>
      <c r="L7" s="159">
        <v>23.984208115434797</v>
      </c>
      <c r="M7" s="159">
        <v>25.141143094629584</v>
      </c>
      <c r="N7" s="159">
        <v>24.057131309800255</v>
      </c>
      <c r="O7" s="159">
        <v>23.719840841706695</v>
      </c>
      <c r="P7" s="159">
        <v>25.200137985740895</v>
      </c>
      <c r="Q7" s="159">
        <v>26.219042185183287</v>
      </c>
    </row>
    <row r="8" spans="1:17" x14ac:dyDescent="0.25">
      <c r="A8" s="76" t="s">
        <v>81</v>
      </c>
      <c r="B8" s="159">
        <v>69.319379212353297</v>
      </c>
      <c r="C8" s="159">
        <v>67.995371163388029</v>
      </c>
      <c r="D8" s="159">
        <v>68.832596270791086</v>
      </c>
      <c r="E8" s="159">
        <v>66.351052739946766</v>
      </c>
      <c r="F8" s="159">
        <v>65.462187345834067</v>
      </c>
      <c r="G8" s="159">
        <v>64.262424774599111</v>
      </c>
      <c r="H8" s="159">
        <v>62.890486745914068</v>
      </c>
      <c r="I8" s="159">
        <v>62.925637029670519</v>
      </c>
      <c r="J8" s="159">
        <v>60.221681546486394</v>
      </c>
      <c r="K8" s="159">
        <v>52.370007199130967</v>
      </c>
      <c r="L8" s="159">
        <v>55.632506066552217</v>
      </c>
      <c r="M8" s="159">
        <v>58.316071516738589</v>
      </c>
      <c r="N8" s="159">
        <v>55.80165486785527</v>
      </c>
      <c r="O8" s="159">
        <v>55.019293660760439</v>
      </c>
      <c r="P8" s="159">
        <v>58.452912959318198</v>
      </c>
      <c r="Q8" s="159">
        <v>60.816309481892397</v>
      </c>
    </row>
    <row r="9" spans="1:17" x14ac:dyDescent="0.25">
      <c r="A9" s="76" t="s">
        <v>80</v>
      </c>
      <c r="B9" s="159">
        <v>52.57934068197703</v>
      </c>
      <c r="C9" s="159">
        <v>51.575069278175732</v>
      </c>
      <c r="D9" s="159">
        <v>52.210111666752191</v>
      </c>
      <c r="E9" s="159">
        <v>50.327839721908127</v>
      </c>
      <c r="F9" s="159">
        <v>49.65362773518072</v>
      </c>
      <c r="G9" s="159">
        <v>48.743597586509026</v>
      </c>
      <c r="H9" s="159">
        <v>47.702970884071156</v>
      </c>
      <c r="I9" s="159">
        <v>47.729632674261701</v>
      </c>
      <c r="J9" s="159">
        <v>45.678659365575442</v>
      </c>
      <c r="K9" s="159">
        <v>39.723097369429205</v>
      </c>
      <c r="L9" s="159">
        <v>42.197730601489887</v>
      </c>
      <c r="M9" s="159">
        <v>44.23323789614534</v>
      </c>
      <c r="N9" s="159">
        <v>42.326031410740015</v>
      </c>
      <c r="O9" s="159">
        <v>41.732603758738321</v>
      </c>
      <c r="P9" s="159">
        <v>44.337033298103066</v>
      </c>
      <c r="Q9" s="159">
        <v>46.129689728945472</v>
      </c>
    </row>
    <row r="10" spans="1:17" x14ac:dyDescent="0.25">
      <c r="A10" s="129" t="s">
        <v>79</v>
      </c>
      <c r="B10" s="158">
        <v>47.63542760584199</v>
      </c>
      <c r="C10" s="158">
        <v>46.725585505657726</v>
      </c>
      <c r="D10" s="158">
        <v>47.300916335890896</v>
      </c>
      <c r="E10" s="158">
        <v>45.595630042830528</v>
      </c>
      <c r="F10" s="158">
        <v>44.984812640630714</v>
      </c>
      <c r="G10" s="158">
        <v>44.160350509612712</v>
      </c>
      <c r="H10" s="158">
        <v>43.217571514940438</v>
      </c>
      <c r="I10" s="158">
        <v>43.241726359029215</v>
      </c>
      <c r="J10" s="158">
        <v>41.383601298877458</v>
      </c>
      <c r="K10" s="158">
        <v>35.988026941347108</v>
      </c>
      <c r="L10" s="158">
        <v>38.229976167942183</v>
      </c>
      <c r="M10" s="158">
        <v>40.074089447380082</v>
      </c>
      <c r="N10" s="158">
        <v>38.3462131505961</v>
      </c>
      <c r="O10" s="158">
        <v>37.808584120076112</v>
      </c>
      <c r="P10" s="158">
        <v>40.168125209176374</v>
      </c>
      <c r="Q10" s="158">
        <v>41.79222232652215</v>
      </c>
    </row>
    <row r="11" spans="1:17" x14ac:dyDescent="0.25">
      <c r="A11" s="92" t="s">
        <v>125</v>
      </c>
      <c r="B11" s="91">
        <v>2.5109954898259961</v>
      </c>
      <c r="C11" s="91">
        <v>2.8029885610506735</v>
      </c>
      <c r="D11" s="91">
        <v>0.83864096957908396</v>
      </c>
      <c r="E11" s="91">
        <v>0.20795381291069281</v>
      </c>
      <c r="F11" s="91">
        <v>0.20739971715801941</v>
      </c>
      <c r="G11" s="91">
        <v>2.347703197001918</v>
      </c>
      <c r="H11" s="91">
        <v>4.2985462482757377</v>
      </c>
      <c r="I11" s="91">
        <v>3.0474582760446776</v>
      </c>
      <c r="J11" s="91">
        <v>0.64920108988450975</v>
      </c>
      <c r="K11" s="91">
        <v>0.21580398938553758</v>
      </c>
      <c r="L11" s="91">
        <v>0</v>
      </c>
      <c r="M11" s="91">
        <v>0.4242847477550169</v>
      </c>
      <c r="N11" s="91">
        <v>1.8933875111042626</v>
      </c>
      <c r="O11" s="91">
        <v>0.21380792518911373</v>
      </c>
      <c r="P11" s="91">
        <v>0.84822079438850162</v>
      </c>
      <c r="Q11" s="91">
        <v>1.0774938133467487</v>
      </c>
    </row>
    <row r="12" spans="1:17" x14ac:dyDescent="0.25">
      <c r="A12" s="92" t="s">
        <v>26</v>
      </c>
      <c r="B12" s="91">
        <v>14.290628281752596</v>
      </c>
      <c r="C12" s="91">
        <v>14.017675651697317</v>
      </c>
      <c r="D12" s="91">
        <v>14.190274900767269</v>
      </c>
      <c r="E12" s="91">
        <v>13.678689012849159</v>
      </c>
      <c r="F12" s="91">
        <v>13.495443792189214</v>
      </c>
      <c r="G12" s="91">
        <v>13.248105152883813</v>
      </c>
      <c r="H12" s="91">
        <v>12.965271454482133</v>
      </c>
      <c r="I12" s="91">
        <v>12.972517907708767</v>
      </c>
      <c r="J12" s="91">
        <v>12.415080389663236</v>
      </c>
      <c r="K12" s="91">
        <v>10.796408082404129</v>
      </c>
      <c r="L12" s="91">
        <v>11.468992850382655</v>
      </c>
      <c r="M12" s="91">
        <v>12.022226834214024</v>
      </c>
      <c r="N12" s="91">
        <v>11.50386394517883</v>
      </c>
      <c r="O12" s="91">
        <v>11.342575236022833</v>
      </c>
      <c r="P12" s="91">
        <v>12.050437562752911</v>
      </c>
      <c r="Q12" s="91">
        <v>12.537666697956645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30.833803834263399</v>
      </c>
      <c r="C14" s="157">
        <v>29.904921292909734</v>
      </c>
      <c r="D14" s="157">
        <v>32.272000465544544</v>
      </c>
      <c r="E14" s="157">
        <v>31.708987217070675</v>
      </c>
      <c r="F14" s="157">
        <v>31.281969131283482</v>
      </c>
      <c r="G14" s="157">
        <v>28.56454215972698</v>
      </c>
      <c r="H14" s="157">
        <v>25.953753812182569</v>
      </c>
      <c r="I14" s="157">
        <v>27.221750175275776</v>
      </c>
      <c r="J14" s="157">
        <v>28.319319819329714</v>
      </c>
      <c r="K14" s="157">
        <v>24.975814869557439</v>
      </c>
      <c r="L14" s="157">
        <v>26.760983317559528</v>
      </c>
      <c r="M14" s="157">
        <v>27.627577865411041</v>
      </c>
      <c r="N14" s="157">
        <v>24.948961694313006</v>
      </c>
      <c r="O14" s="157">
        <v>26.252200958864165</v>
      </c>
      <c r="P14" s="157">
        <v>27.269466852034959</v>
      </c>
      <c r="Q14" s="157">
        <v>28.177061815218757</v>
      </c>
    </row>
    <row r="15" spans="1:17" x14ac:dyDescent="0.25">
      <c r="A15" s="156" t="s">
        <v>263</v>
      </c>
      <c r="B15" s="204">
        <v>141.55350545089465</v>
      </c>
      <c r="C15" s="204">
        <v>138.8498173523314</v>
      </c>
      <c r="D15" s="204">
        <v>140.55947127813118</v>
      </c>
      <c r="E15" s="204">
        <v>135.49204006753249</v>
      </c>
      <c r="F15" s="204">
        <v>133.67693419324013</v>
      </c>
      <c r="G15" s="204">
        <v>131.22696133432535</v>
      </c>
      <c r="H15" s="204">
        <v>128.42539791254632</v>
      </c>
      <c r="I15" s="204">
        <v>128.49717648211598</v>
      </c>
      <c r="J15" s="204">
        <v>122.9755693705556</v>
      </c>
      <c r="K15" s="204">
        <v>106.94207281943589</v>
      </c>
      <c r="L15" s="204">
        <v>113.60425237817539</v>
      </c>
      <c r="M15" s="204">
        <v>119.08422206193583</v>
      </c>
      <c r="N15" s="204">
        <v>113.94966236365599</v>
      </c>
      <c r="O15" s="204">
        <v>112.35204316031884</v>
      </c>
      <c r="P15" s="204">
        <v>119.36365886746118</v>
      </c>
      <c r="Q15" s="204">
        <v>124.18982820628315</v>
      </c>
    </row>
    <row r="16" spans="1:17" x14ac:dyDescent="0.25">
      <c r="A16" s="152" t="s">
        <v>277</v>
      </c>
      <c r="B16" s="264">
        <v>70.776752725447324</v>
      </c>
      <c r="C16" s="264">
        <v>69.4249086761657</v>
      </c>
      <c r="D16" s="264">
        <v>70.279735639065592</v>
      </c>
      <c r="E16" s="264">
        <v>67.746020033766257</v>
      </c>
      <c r="F16" s="264">
        <v>66.838467096620064</v>
      </c>
      <c r="G16" s="264">
        <v>65.613480667162676</v>
      </c>
      <c r="H16" s="264">
        <v>64.212698956273158</v>
      </c>
      <c r="I16" s="264">
        <v>64.248588241057988</v>
      </c>
      <c r="J16" s="264">
        <v>61.487784685277809</v>
      </c>
      <c r="K16" s="264">
        <v>53.471036409717946</v>
      </c>
      <c r="L16" s="264">
        <v>56.802126189087694</v>
      </c>
      <c r="M16" s="264">
        <v>59.542111030967916</v>
      </c>
      <c r="N16" s="264">
        <v>56.974831181828002</v>
      </c>
      <c r="O16" s="264">
        <v>56.176021580159428</v>
      </c>
      <c r="P16" s="264">
        <v>59.681829433730591</v>
      </c>
      <c r="Q16" s="264">
        <v>62.094914103141576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0.28151168189220238</v>
      </c>
      <c r="K18" s="83">
        <v>0</v>
      </c>
      <c r="L18" s="83">
        <v>0.85480376657169133</v>
      </c>
      <c r="M18" s="83">
        <v>0.28638315463405567</v>
      </c>
      <c r="N18" s="83">
        <v>0.28577643298283728</v>
      </c>
      <c r="O18" s="83">
        <v>0.28290219069134914</v>
      </c>
      <c r="P18" s="83">
        <v>0.28384617107343135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70.776752725447324</v>
      </c>
      <c r="C21" s="83">
        <v>69.4249086761657</v>
      </c>
      <c r="D21" s="83">
        <v>70.279735639065592</v>
      </c>
      <c r="E21" s="83">
        <v>67.746020033766257</v>
      </c>
      <c r="F21" s="83">
        <v>66.838467096620064</v>
      </c>
      <c r="G21" s="83">
        <v>65.613480667162676</v>
      </c>
      <c r="H21" s="83">
        <v>64.212698956273158</v>
      </c>
      <c r="I21" s="83">
        <v>64.248588241057988</v>
      </c>
      <c r="J21" s="83">
        <v>61.206273003385604</v>
      </c>
      <c r="K21" s="83">
        <v>53.471036409717946</v>
      </c>
      <c r="L21" s="83">
        <v>55.947322422516002</v>
      </c>
      <c r="M21" s="83">
        <v>59.255727876333857</v>
      </c>
      <c r="N21" s="83">
        <v>56.689054748845166</v>
      </c>
      <c r="O21" s="83">
        <v>55.893119389468076</v>
      </c>
      <c r="P21" s="83">
        <v>59.397983262657164</v>
      </c>
      <c r="Q21" s="83">
        <v>62.094914103141576</v>
      </c>
    </row>
    <row r="22" spans="1:17" x14ac:dyDescent="0.25">
      <c r="A22" s="152" t="s">
        <v>276</v>
      </c>
      <c r="B22" s="264">
        <v>70.720666861912832</v>
      </c>
      <c r="C22" s="264">
        <v>69.369690086998546</v>
      </c>
      <c r="D22" s="264">
        <v>70.225036461377996</v>
      </c>
      <c r="E22" s="264">
        <v>67.693653135048848</v>
      </c>
      <c r="F22" s="264">
        <v>66.786800386901646</v>
      </c>
      <c r="G22" s="264">
        <v>65.56147441971909</v>
      </c>
      <c r="H22" s="264">
        <v>64.160602411329933</v>
      </c>
      <c r="I22" s="264">
        <v>64.197214672991052</v>
      </c>
      <c r="J22" s="264">
        <v>61.43997905634464</v>
      </c>
      <c r="K22" s="264">
        <v>53.429672908808556</v>
      </c>
      <c r="L22" s="264">
        <v>56.75832341135456</v>
      </c>
      <c r="M22" s="264">
        <v>59.495940751848607</v>
      </c>
      <c r="N22" s="264">
        <v>56.929759190686042</v>
      </c>
      <c r="O22" s="264">
        <v>56.132573336235588</v>
      </c>
      <c r="P22" s="264">
        <v>59.635297049584381</v>
      </c>
      <c r="Q22" s="264">
        <v>62.04638331266775</v>
      </c>
    </row>
    <row r="23" spans="1:17" x14ac:dyDescent="0.25">
      <c r="A23" s="152" t="s">
        <v>275</v>
      </c>
      <c r="B23" s="264">
        <v>5.6085863534488023E-2</v>
      </c>
      <c r="C23" s="264">
        <v>5.5218589167156551E-2</v>
      </c>
      <c r="D23" s="264">
        <v>5.469917768760052E-2</v>
      </c>
      <c r="E23" s="264">
        <v>5.2366898717403992E-2</v>
      </c>
      <c r="F23" s="264">
        <v>5.1666709718411252E-2</v>
      </c>
      <c r="G23" s="264">
        <v>5.2006247443587339E-2</v>
      </c>
      <c r="H23" s="264">
        <v>5.2096544943232292E-2</v>
      </c>
      <c r="I23" s="264">
        <v>5.137356806693974E-2</v>
      </c>
      <c r="J23" s="264">
        <v>4.780562893315915E-2</v>
      </c>
      <c r="K23" s="264">
        <v>4.1363500909390338E-2</v>
      </c>
      <c r="L23" s="264">
        <v>4.3802777733136733E-2</v>
      </c>
      <c r="M23" s="264">
        <v>4.6170279119310681E-2</v>
      </c>
      <c r="N23" s="264">
        <v>4.5071991141958007E-2</v>
      </c>
      <c r="O23" s="264">
        <v>4.3448243923830898E-2</v>
      </c>
      <c r="P23" s="264">
        <v>4.6532384146209804E-2</v>
      </c>
      <c r="Q23" s="264">
        <v>4.8530790473823943E-2</v>
      </c>
    </row>
    <row r="24" spans="1:17" x14ac:dyDescent="0.25">
      <c r="A24" s="156" t="s">
        <v>262</v>
      </c>
      <c r="B24" s="204">
        <v>117.96125454241219</v>
      </c>
      <c r="C24" s="204">
        <v>115.70818112694282</v>
      </c>
      <c r="D24" s="204">
        <v>117.13289273177598</v>
      </c>
      <c r="E24" s="204">
        <v>112.9100333896104</v>
      </c>
      <c r="F24" s="204">
        <v>111.39744516103345</v>
      </c>
      <c r="G24" s="204">
        <v>109.35580111193781</v>
      </c>
      <c r="H24" s="204">
        <v>107.02116492712193</v>
      </c>
      <c r="I24" s="204">
        <v>107.08098040176337</v>
      </c>
      <c r="J24" s="204">
        <v>102.47964114212969</v>
      </c>
      <c r="K24" s="204">
        <v>89.118394016196632</v>
      </c>
      <c r="L24" s="204">
        <v>94.670210315146164</v>
      </c>
      <c r="M24" s="204">
        <v>99.236851718279894</v>
      </c>
      <c r="N24" s="204">
        <v>94.958051969713381</v>
      </c>
      <c r="O24" s="204">
        <v>93.626702633599038</v>
      </c>
      <c r="P24" s="204">
        <v>99.469715722884359</v>
      </c>
      <c r="Q24" s="204">
        <v>103.49152350523593</v>
      </c>
    </row>
    <row r="25" spans="1:17" x14ac:dyDescent="0.25">
      <c r="A25" s="152" t="s">
        <v>274</v>
      </c>
      <c r="B25" s="264">
        <v>95.261568043712813</v>
      </c>
      <c r="C25" s="264">
        <v>93.102107857847599</v>
      </c>
      <c r="D25" s="264">
        <v>96.247332224840719</v>
      </c>
      <c r="E25" s="264">
        <v>93.377888894369974</v>
      </c>
      <c r="F25" s="264">
        <v>92.124729393634723</v>
      </c>
      <c r="G25" s="264">
        <v>88.292202706454916</v>
      </c>
      <c r="H25" s="264">
        <v>84.406288978007922</v>
      </c>
      <c r="I25" s="264">
        <v>85.706955197921786</v>
      </c>
      <c r="J25" s="264">
        <v>84.291377605475546</v>
      </c>
      <c r="K25" s="264">
        <v>73.650262243597325</v>
      </c>
      <c r="L25" s="264">
        <v>78.467706949005958</v>
      </c>
      <c r="M25" s="264">
        <v>81.828497550396676</v>
      </c>
      <c r="N25" s="264">
        <v>76.812897914944671</v>
      </c>
      <c r="O25" s="264">
        <v>77.388984340706969</v>
      </c>
      <c r="P25" s="264">
        <v>81.597571579598579</v>
      </c>
      <c r="Q25" s="264">
        <v>84.701786818670911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0.38591417141118195</v>
      </c>
      <c r="K27" s="83">
        <v>0</v>
      </c>
      <c r="L27" s="83">
        <v>1.180844731603369</v>
      </c>
      <c r="M27" s="83">
        <v>0.39357528414233572</v>
      </c>
      <c r="N27" s="83">
        <v>0.38528093050689072</v>
      </c>
      <c r="O27" s="83">
        <v>0.38973057524417121</v>
      </c>
      <c r="P27" s="83">
        <v>0.38807721682655433</v>
      </c>
      <c r="Q27" s="83">
        <v>0</v>
      </c>
    </row>
    <row r="28" spans="1:17" x14ac:dyDescent="0.25">
      <c r="A28" s="154" t="s">
        <v>125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95.261568043712813</v>
      </c>
      <c r="C30" s="83">
        <v>93.102107857847599</v>
      </c>
      <c r="D30" s="83">
        <v>96.247332224840719</v>
      </c>
      <c r="E30" s="83">
        <v>93.377888894369974</v>
      </c>
      <c r="F30" s="83">
        <v>92.124729393634723</v>
      </c>
      <c r="G30" s="83">
        <v>88.292202706454916</v>
      </c>
      <c r="H30" s="83">
        <v>84.406288978007922</v>
      </c>
      <c r="I30" s="83">
        <v>85.706955197921786</v>
      </c>
      <c r="J30" s="83">
        <v>83.905463434064359</v>
      </c>
      <c r="K30" s="83">
        <v>73.650262243597325</v>
      </c>
      <c r="L30" s="83">
        <v>77.286862217402586</v>
      </c>
      <c r="M30" s="83">
        <v>81.434922266254347</v>
      </c>
      <c r="N30" s="83">
        <v>76.427616984437776</v>
      </c>
      <c r="O30" s="83">
        <v>76.999253765462797</v>
      </c>
      <c r="P30" s="83">
        <v>81.20949436277202</v>
      </c>
      <c r="Q30" s="83">
        <v>84.701786818670911</v>
      </c>
    </row>
    <row r="31" spans="1:17" x14ac:dyDescent="0.25">
      <c r="A31" s="152" t="s">
        <v>273</v>
      </c>
      <c r="B31" s="264">
        <v>22.475343044561427</v>
      </c>
      <c r="C31" s="264">
        <v>22.385198912426592</v>
      </c>
      <c r="D31" s="264">
        <v>20.66676379618486</v>
      </c>
      <c r="E31" s="264">
        <v>19.322676900370816</v>
      </c>
      <c r="F31" s="264">
        <v>19.066048928525078</v>
      </c>
      <c r="G31" s="264">
        <v>20.855573415708545</v>
      </c>
      <c r="H31" s="264">
        <v>22.406489769341078</v>
      </c>
      <c r="I31" s="264">
        <v>21.168530931573823</v>
      </c>
      <c r="J31" s="264">
        <v>17.997041020921511</v>
      </c>
      <c r="K31" s="264">
        <v>15.302677768961738</v>
      </c>
      <c r="L31" s="264">
        <v>16.027292255207652</v>
      </c>
      <c r="M31" s="264">
        <v>17.223673051405974</v>
      </c>
      <c r="N31" s="264">
        <v>17.964866090200871</v>
      </c>
      <c r="O31" s="264">
        <v>16.063925317196752</v>
      </c>
      <c r="P31" s="264">
        <v>17.686014606700933</v>
      </c>
      <c r="Q31" s="264">
        <v>18.595613524669727</v>
      </c>
    </row>
    <row r="32" spans="1:17" x14ac:dyDescent="0.25">
      <c r="A32" s="152" t="s">
        <v>272</v>
      </c>
      <c r="B32" s="264">
        <v>0.22434345413795209</v>
      </c>
      <c r="C32" s="264">
        <v>0.2208743566686262</v>
      </c>
      <c r="D32" s="264">
        <v>0.21879671075040208</v>
      </c>
      <c r="E32" s="264">
        <v>0.20946759486961605</v>
      </c>
      <c r="F32" s="264">
        <v>0.20666683887364512</v>
      </c>
      <c r="G32" s="264">
        <v>0.20802498977434936</v>
      </c>
      <c r="H32" s="264">
        <v>0.20838617977292923</v>
      </c>
      <c r="I32" s="264">
        <v>0.20549427226775899</v>
      </c>
      <c r="J32" s="264">
        <v>0.19122251573263671</v>
      </c>
      <c r="K32" s="264">
        <v>0.16545400363756141</v>
      </c>
      <c r="L32" s="264">
        <v>0.17521111093254696</v>
      </c>
      <c r="M32" s="264">
        <v>0.18468111647724272</v>
      </c>
      <c r="N32" s="264">
        <v>0.18028796456783211</v>
      </c>
      <c r="O32" s="264">
        <v>0.17379297569532359</v>
      </c>
      <c r="P32" s="264">
        <v>0.1861295365848393</v>
      </c>
      <c r="Q32" s="264">
        <v>0.19412316189529585</v>
      </c>
    </row>
    <row r="33" spans="1:17" x14ac:dyDescent="0.25">
      <c r="A33" s="156" t="s">
        <v>261</v>
      </c>
      <c r="B33" s="204">
        <v>1374.4311604723271</v>
      </c>
      <c r="C33" s="204">
        <v>1299.533445302138</v>
      </c>
      <c r="D33" s="204">
        <v>1333.2748245741345</v>
      </c>
      <c r="E33" s="204">
        <v>1273.517895623701</v>
      </c>
      <c r="F33" s="204">
        <v>1253.9095667751503</v>
      </c>
      <c r="G33" s="204">
        <v>1217.6594087115593</v>
      </c>
      <c r="H33" s="204">
        <v>1152.0312806464708</v>
      </c>
      <c r="I33" s="204">
        <v>1125.9112480034316</v>
      </c>
      <c r="J33" s="204">
        <v>1081.7661267455671</v>
      </c>
      <c r="K33" s="204">
        <v>928.17898228966851</v>
      </c>
      <c r="L33" s="204">
        <v>995.08362750053539</v>
      </c>
      <c r="M33" s="204">
        <v>1065.0514800511485</v>
      </c>
      <c r="N33" s="204">
        <v>1005.4407940752806</v>
      </c>
      <c r="O33" s="204">
        <v>994.0686145470188</v>
      </c>
      <c r="P33" s="204">
        <v>1076.2265106436605</v>
      </c>
      <c r="Q33" s="204">
        <v>1132.4921904671855</v>
      </c>
    </row>
    <row r="34" spans="1:17" x14ac:dyDescent="0.25">
      <c r="A34" s="150" t="s">
        <v>33</v>
      </c>
      <c r="B34" s="87">
        <v>23.409912654707938</v>
      </c>
      <c r="C34" s="87">
        <v>23.349705025149181</v>
      </c>
      <c r="D34" s="87">
        <v>25.320026332663193</v>
      </c>
      <c r="E34" s="87">
        <v>18.167463493968036</v>
      </c>
      <c r="F34" s="87">
        <v>11.67718223736769</v>
      </c>
      <c r="G34" s="87">
        <v>12.960949125292121</v>
      </c>
      <c r="H34" s="87">
        <v>21.335676790899885</v>
      </c>
      <c r="I34" s="87">
        <v>38.722258028655581</v>
      </c>
      <c r="J34" s="87">
        <v>25.178690613737185</v>
      </c>
      <c r="K34" s="87">
        <v>23.216102126335965</v>
      </c>
      <c r="L34" s="87">
        <v>23.231200619560809</v>
      </c>
      <c r="M34" s="87">
        <v>20.676968441857262</v>
      </c>
      <c r="N34" s="87">
        <v>23.892808093345732</v>
      </c>
      <c r="O34" s="87">
        <v>18.070494760618857</v>
      </c>
      <c r="P34" s="87">
        <v>22.64268510035927</v>
      </c>
      <c r="Q34" s="87">
        <v>21.359218428361622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2.0969377697896723E-13</v>
      </c>
      <c r="K36" s="87">
        <v>0</v>
      </c>
      <c r="L36" s="87">
        <v>0</v>
      </c>
      <c r="M36" s="87">
        <v>0</v>
      </c>
      <c r="N36" s="87">
        <v>2.0974360567706646E-13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9.0279802808532583</v>
      </c>
      <c r="C37" s="87">
        <v>9.6670271465083868</v>
      </c>
      <c r="D37" s="87">
        <v>2.971628478444643</v>
      </c>
      <c r="E37" s="87">
        <v>0.73418369318347088</v>
      </c>
      <c r="F37" s="87">
        <v>0.73462517145638973</v>
      </c>
      <c r="G37" s="87">
        <v>8.2204084967971891</v>
      </c>
      <c r="H37" s="87">
        <v>14.872499792308771</v>
      </c>
      <c r="I37" s="87">
        <v>10.287216538986325</v>
      </c>
      <c r="J37" s="87">
        <v>2.2064100000829447</v>
      </c>
      <c r="K37" s="87">
        <v>0.72245988566220587</v>
      </c>
      <c r="L37" s="87">
        <v>0</v>
      </c>
      <c r="M37" s="87">
        <v>1.4971337503994429</v>
      </c>
      <c r="N37" s="87">
        <v>6.7140266890689571</v>
      </c>
      <c r="O37" s="87">
        <v>0.75028092371773891</v>
      </c>
      <c r="P37" s="87">
        <v>2.9897250505062423</v>
      </c>
      <c r="Q37" s="87">
        <v>3.7297852469451191</v>
      </c>
    </row>
    <row r="38" spans="1:17" x14ac:dyDescent="0.25">
      <c r="A38" s="150" t="s">
        <v>29</v>
      </c>
      <c r="B38" s="87">
        <v>3.5505159276075342</v>
      </c>
      <c r="C38" s="87">
        <v>6.1776481951261308</v>
      </c>
      <c r="D38" s="87">
        <v>2.6431899382524016</v>
      </c>
      <c r="E38" s="87">
        <v>7.9704804622141259</v>
      </c>
      <c r="F38" s="87">
        <v>6.2237708492199539</v>
      </c>
      <c r="G38" s="87">
        <v>4.4233908713887491</v>
      </c>
      <c r="H38" s="87">
        <v>0.92264647779834386</v>
      </c>
      <c r="I38" s="87">
        <v>0.91553508939063288</v>
      </c>
      <c r="J38" s="87">
        <v>0.90389957128598253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0.92876458777436066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1151.1185793563129</v>
      </c>
      <c r="C40" s="87">
        <v>1077.2381048636066</v>
      </c>
      <c r="D40" s="87">
        <v>1131.5849533572011</v>
      </c>
      <c r="E40" s="87">
        <v>1088.8857813694949</v>
      </c>
      <c r="F40" s="87">
        <v>1078.2070571165184</v>
      </c>
      <c r="G40" s="87">
        <v>1036.5734374613401</v>
      </c>
      <c r="H40" s="87">
        <v>993.53644708993784</v>
      </c>
      <c r="I40" s="87">
        <v>972.36289333787602</v>
      </c>
      <c r="J40" s="87">
        <v>942.16169745771481</v>
      </c>
      <c r="K40" s="87">
        <v>810.72061700405357</v>
      </c>
      <c r="L40" s="87">
        <v>866.57482256898925</v>
      </c>
      <c r="M40" s="87">
        <v>951.50204179084392</v>
      </c>
      <c r="N40" s="87">
        <v>909.41889365482564</v>
      </c>
      <c r="O40" s="87">
        <v>892.84985597515777</v>
      </c>
      <c r="P40" s="87">
        <v>950.86330635645959</v>
      </c>
      <c r="Q40" s="87">
        <v>973.24062115776064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187.32417225284541</v>
      </c>
      <c r="C43" s="87">
        <v>183.10096007174775</v>
      </c>
      <c r="D43" s="87">
        <v>170.75502646757317</v>
      </c>
      <c r="E43" s="87">
        <v>157.75998660484046</v>
      </c>
      <c r="F43" s="87">
        <v>157.06693140058783</v>
      </c>
      <c r="G43" s="87">
        <v>155.48122275674109</v>
      </c>
      <c r="H43" s="87">
        <v>121.364010495526</v>
      </c>
      <c r="I43" s="87">
        <v>103.62334500852312</v>
      </c>
      <c r="J43" s="87">
        <v>111.31542910274588</v>
      </c>
      <c r="K43" s="87">
        <v>92.591038685842392</v>
      </c>
      <c r="L43" s="87">
        <v>105.2776043119853</v>
      </c>
      <c r="M43" s="87">
        <v>91.375336068047872</v>
      </c>
      <c r="N43" s="87">
        <v>65.415065638040005</v>
      </c>
      <c r="O43" s="87">
        <v>82.397982887524435</v>
      </c>
      <c r="P43" s="87">
        <v>99.730794136335305</v>
      </c>
      <c r="Q43" s="87">
        <v>134.16256563411818</v>
      </c>
    </row>
    <row r="44" spans="1:17" x14ac:dyDescent="0.25">
      <c r="A44" s="156" t="s">
        <v>260</v>
      </c>
      <c r="B44" s="204">
        <v>224.12638363058321</v>
      </c>
      <c r="C44" s="204">
        <v>219.84554414119137</v>
      </c>
      <c r="D44" s="204">
        <v>222.55249619037437</v>
      </c>
      <c r="E44" s="204">
        <v>214.52906344025982</v>
      </c>
      <c r="F44" s="204">
        <v>211.65514580596354</v>
      </c>
      <c r="G44" s="204">
        <v>207.7760221126818</v>
      </c>
      <c r="H44" s="204">
        <v>203.34021336153168</v>
      </c>
      <c r="I44" s="204">
        <v>203.45386276335034</v>
      </c>
      <c r="J44" s="204">
        <v>194.71131817004638</v>
      </c>
      <c r="K44" s="204">
        <v>169.32494863077349</v>
      </c>
      <c r="L44" s="204">
        <v>179.8733995987777</v>
      </c>
      <c r="M44" s="204">
        <v>188.55001826473179</v>
      </c>
      <c r="N44" s="204">
        <v>180.42029874245537</v>
      </c>
      <c r="O44" s="204">
        <v>177.89073500383816</v>
      </c>
      <c r="P44" s="204">
        <v>188.99245987348024</v>
      </c>
      <c r="Q44" s="204">
        <v>196.63389465994831</v>
      </c>
    </row>
    <row r="45" spans="1:17" x14ac:dyDescent="0.25">
      <c r="A45" s="299" t="s">
        <v>271</v>
      </c>
      <c r="B45" s="298">
        <v>100.85687263376245</v>
      </c>
      <c r="C45" s="298">
        <v>98.930494863536111</v>
      </c>
      <c r="D45" s="298">
        <v>100.14862328566848</v>
      </c>
      <c r="E45" s="298">
        <v>96.538078548116928</v>
      </c>
      <c r="F45" s="298">
        <v>95.24481561268361</v>
      </c>
      <c r="G45" s="298">
        <v>93.499209950706827</v>
      </c>
      <c r="H45" s="298">
        <v>91.503096012689269</v>
      </c>
      <c r="I45" s="298">
        <v>91.554238243507655</v>
      </c>
      <c r="J45" s="298">
        <v>87.620093176520882</v>
      </c>
      <c r="K45" s="298">
        <v>76.196226883848084</v>
      </c>
      <c r="L45" s="298">
        <v>80.943029819449961</v>
      </c>
      <c r="M45" s="298">
        <v>84.84750821912931</v>
      </c>
      <c r="N45" s="298">
        <v>81.189134434104929</v>
      </c>
      <c r="O45" s="298">
        <v>80.05083075172719</v>
      </c>
      <c r="P45" s="298">
        <v>85.046606943066124</v>
      </c>
      <c r="Q45" s="298">
        <v>88.48525259697675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0.40115414669638844</v>
      </c>
      <c r="K47" s="83">
        <v>0</v>
      </c>
      <c r="L47" s="83">
        <v>1.2180953673646604</v>
      </c>
      <c r="M47" s="83">
        <v>0.40809599535352942</v>
      </c>
      <c r="N47" s="83">
        <v>0.40723141700054322</v>
      </c>
      <c r="O47" s="83">
        <v>0.40313562173517259</v>
      </c>
      <c r="P47" s="83">
        <v>0.4044807937796398</v>
      </c>
      <c r="Q47" s="83">
        <v>0</v>
      </c>
    </row>
    <row r="48" spans="1:17" x14ac:dyDescent="0.25">
      <c r="A48" s="154" t="s">
        <v>125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100.85687263376245</v>
      </c>
      <c r="C50" s="83">
        <v>98.930494863536111</v>
      </c>
      <c r="D50" s="83">
        <v>100.14862328566848</v>
      </c>
      <c r="E50" s="83">
        <v>96.538078548116928</v>
      </c>
      <c r="F50" s="83">
        <v>95.24481561268361</v>
      </c>
      <c r="G50" s="83">
        <v>93.499209950706827</v>
      </c>
      <c r="H50" s="83">
        <v>91.503096012689269</v>
      </c>
      <c r="I50" s="83">
        <v>91.554238243507655</v>
      </c>
      <c r="J50" s="83">
        <v>87.218939029824497</v>
      </c>
      <c r="K50" s="83">
        <v>76.196226883848084</v>
      </c>
      <c r="L50" s="83">
        <v>79.724934452085307</v>
      </c>
      <c r="M50" s="83">
        <v>84.439412223775776</v>
      </c>
      <c r="N50" s="83">
        <v>80.781903017104383</v>
      </c>
      <c r="O50" s="83">
        <v>79.647695129992016</v>
      </c>
      <c r="P50" s="83">
        <v>84.642126149286483</v>
      </c>
      <c r="Q50" s="83">
        <v>88.48525259697675</v>
      </c>
    </row>
    <row r="51" spans="1:17" x14ac:dyDescent="0.25">
      <c r="A51" s="299" t="s">
        <v>270</v>
      </c>
      <c r="B51" s="298">
        <v>88.754047917710921</v>
      </c>
      <c r="C51" s="298">
        <v>87.058835479911764</v>
      </c>
      <c r="D51" s="298">
        <v>88.13078849138823</v>
      </c>
      <c r="E51" s="298">
        <v>84.953509122342865</v>
      </c>
      <c r="F51" s="298">
        <v>83.815437739161538</v>
      </c>
      <c r="G51" s="298">
        <v>82.279304756621983</v>
      </c>
      <c r="H51" s="298">
        <v>80.522724491166557</v>
      </c>
      <c r="I51" s="298">
        <v>80.567729654286723</v>
      </c>
      <c r="J51" s="298">
        <v>77.105681995338358</v>
      </c>
      <c r="K51" s="298">
        <v>67.0526796577863</v>
      </c>
      <c r="L51" s="298">
        <v>71.229866241115971</v>
      </c>
      <c r="M51" s="298">
        <v>74.665807232833757</v>
      </c>
      <c r="N51" s="298">
        <v>71.446438302012297</v>
      </c>
      <c r="O51" s="298">
        <v>70.444731061519903</v>
      </c>
      <c r="P51" s="298">
        <v>74.84101410989814</v>
      </c>
      <c r="Q51" s="298">
        <v>77.867022285339516</v>
      </c>
    </row>
    <row r="52" spans="1:17" x14ac:dyDescent="0.25">
      <c r="A52" s="150" t="s">
        <v>33</v>
      </c>
      <c r="B52" s="87">
        <v>1.5116977621428196</v>
      </c>
      <c r="C52" s="87">
        <v>1.5642522596379285</v>
      </c>
      <c r="D52" s="87">
        <v>1.6736788576451838</v>
      </c>
      <c r="E52" s="87">
        <v>1.2119105518409499</v>
      </c>
      <c r="F52" s="87">
        <v>0.78054125011747311</v>
      </c>
      <c r="G52" s="87">
        <v>0.87579324348455645</v>
      </c>
      <c r="H52" s="87">
        <v>1.4912848747493521</v>
      </c>
      <c r="I52" s="87">
        <v>2.7708795182466708</v>
      </c>
      <c r="J52" s="87">
        <v>1.7946763755327451</v>
      </c>
      <c r="K52" s="87">
        <v>1.677156979938851</v>
      </c>
      <c r="L52" s="87">
        <v>1.6629309004995729</v>
      </c>
      <c r="M52" s="87">
        <v>1.4495661184048665</v>
      </c>
      <c r="N52" s="87">
        <v>1.6978185581509566</v>
      </c>
      <c r="O52" s="87">
        <v>1.2805666781266125</v>
      </c>
      <c r="P52" s="87">
        <v>1.5745770043041178</v>
      </c>
      <c r="Q52" s="87">
        <v>1.4686006237911096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1.4946466971362772E-14</v>
      </c>
      <c r="K54" s="87">
        <v>0</v>
      </c>
      <c r="L54" s="87">
        <v>0</v>
      </c>
      <c r="M54" s="87">
        <v>0</v>
      </c>
      <c r="N54" s="87">
        <v>1.4904342125913499E-14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0.58298284955329505</v>
      </c>
      <c r="C55" s="87">
        <v>0.64761713441861024</v>
      </c>
      <c r="D55" s="87">
        <v>0.19642759023252568</v>
      </c>
      <c r="E55" s="87">
        <v>4.897573979185519E-2</v>
      </c>
      <c r="F55" s="87">
        <v>4.9104761580358133E-2</v>
      </c>
      <c r="G55" s="87">
        <v>0.55546689911227876</v>
      </c>
      <c r="H55" s="87">
        <v>1.0395327135552981</v>
      </c>
      <c r="I55" s="87">
        <v>0.73613056311311598</v>
      </c>
      <c r="J55" s="87">
        <v>0.15726758641403094</v>
      </c>
      <c r="K55" s="87">
        <v>5.2191303836042507E-2</v>
      </c>
      <c r="L55" s="87">
        <v>0</v>
      </c>
      <c r="M55" s="87">
        <v>0.10495708620932187</v>
      </c>
      <c r="N55" s="87">
        <v>0.47709750432377318</v>
      </c>
      <c r="O55" s="87">
        <v>5.3168701957227844E-2</v>
      </c>
      <c r="P55" s="87">
        <v>0.20790609827649822</v>
      </c>
      <c r="Q55" s="87">
        <v>0.25644968979750454</v>
      </c>
    </row>
    <row r="56" spans="1:17" x14ac:dyDescent="0.25">
      <c r="A56" s="150" t="s">
        <v>29</v>
      </c>
      <c r="B56" s="87">
        <v>0.22927496831720706</v>
      </c>
      <c r="C56" s="87">
        <v>0.41385534155853776</v>
      </c>
      <c r="D56" s="87">
        <v>0.17471747692010464</v>
      </c>
      <c r="E56" s="87">
        <v>0.53169279126976543</v>
      </c>
      <c r="F56" s="87">
        <v>0.41601730454708702</v>
      </c>
      <c r="G56" s="87">
        <v>0.298895999128167</v>
      </c>
      <c r="H56" s="87">
        <v>6.4489575398343893E-2</v>
      </c>
      <c r="I56" s="87">
        <v>6.5513674991559301E-2</v>
      </c>
      <c r="J56" s="87">
        <v>6.4427782656659383E-2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6.7094984447832323E-2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74.333612689665557</v>
      </c>
      <c r="C58" s="87">
        <v>72.166742058884324</v>
      </c>
      <c r="D58" s="87">
        <v>74.798887930862392</v>
      </c>
      <c r="E58" s="87">
        <v>72.63711682312794</v>
      </c>
      <c r="F58" s="87">
        <v>72.070904362020286</v>
      </c>
      <c r="G58" s="87">
        <v>70.043019544970392</v>
      </c>
      <c r="H58" s="87">
        <v>69.444521989074531</v>
      </c>
      <c r="I58" s="87">
        <v>69.580147507387949</v>
      </c>
      <c r="J58" s="87">
        <v>67.15501478208995</v>
      </c>
      <c r="K58" s="87">
        <v>58.567357008920659</v>
      </c>
      <c r="L58" s="87">
        <v>62.030976084444418</v>
      </c>
      <c r="M58" s="87">
        <v>66.705384072693846</v>
      </c>
      <c r="N58" s="87">
        <v>64.623139680693029</v>
      </c>
      <c r="O58" s="87">
        <v>63.27185775918268</v>
      </c>
      <c r="P58" s="87">
        <v>66.123230959110359</v>
      </c>
      <c r="Q58" s="87">
        <v>66.917326030677714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12.09647964803205</v>
      </c>
      <c r="C61" s="87">
        <v>12.266368685412358</v>
      </c>
      <c r="D61" s="87">
        <v>11.287076635728022</v>
      </c>
      <c r="E61" s="87">
        <v>10.523813216312355</v>
      </c>
      <c r="F61" s="87">
        <v>10.498870060896342</v>
      </c>
      <c r="G61" s="87">
        <v>10.506129069926585</v>
      </c>
      <c r="H61" s="87">
        <v>8.4828953383890244</v>
      </c>
      <c r="I61" s="87">
        <v>7.4150583905474274</v>
      </c>
      <c r="J61" s="87">
        <v>7.9342954686449554</v>
      </c>
      <c r="K61" s="87">
        <v>6.6888793806429137</v>
      </c>
      <c r="L61" s="87">
        <v>7.5359592561719753</v>
      </c>
      <c r="M61" s="87">
        <v>6.4058999555257294</v>
      </c>
      <c r="N61" s="87">
        <v>4.6483825588445109</v>
      </c>
      <c r="O61" s="87">
        <v>5.839137922253383</v>
      </c>
      <c r="P61" s="87">
        <v>6.9353000482071749</v>
      </c>
      <c r="Q61" s="87">
        <v>9.2246459410731863</v>
      </c>
    </row>
    <row r="62" spans="1:17" x14ac:dyDescent="0.25">
      <c r="A62" s="303" t="s">
        <v>269</v>
      </c>
      <c r="B62" s="302">
        <v>11.20631918152916</v>
      </c>
      <c r="C62" s="302">
        <v>10.992277207059569</v>
      </c>
      <c r="D62" s="302">
        <v>11.12762480951872</v>
      </c>
      <c r="E62" s="302">
        <v>10.72645317201299</v>
      </c>
      <c r="F62" s="302">
        <v>10.582757290298177</v>
      </c>
      <c r="G62" s="302">
        <v>10.388801105634091</v>
      </c>
      <c r="H62" s="302">
        <v>10.167010668076585</v>
      </c>
      <c r="I62" s="302">
        <v>10.172693138167515</v>
      </c>
      <c r="J62" s="302">
        <v>9.7355659085023198</v>
      </c>
      <c r="K62" s="302">
        <v>8.466247431538676</v>
      </c>
      <c r="L62" s="302">
        <v>8.9936699799388844</v>
      </c>
      <c r="M62" s="302">
        <v>9.427500913236587</v>
      </c>
      <c r="N62" s="302">
        <v>9.0210149371227661</v>
      </c>
      <c r="O62" s="302">
        <v>8.894536750191909</v>
      </c>
      <c r="P62" s="302">
        <v>9.4496229936740104</v>
      </c>
      <c r="Q62" s="302">
        <v>9.8316947329974163</v>
      </c>
    </row>
    <row r="63" spans="1:17" x14ac:dyDescent="0.25">
      <c r="A63" s="152" t="s">
        <v>268</v>
      </c>
      <c r="B63" s="151">
        <v>22.412638363058321</v>
      </c>
      <c r="C63" s="151">
        <v>21.984554414119138</v>
      </c>
      <c r="D63" s="151">
        <v>22.255249619037439</v>
      </c>
      <c r="E63" s="151">
        <v>21.45290634402598</v>
      </c>
      <c r="F63" s="151">
        <v>21.165514580596355</v>
      </c>
      <c r="G63" s="151">
        <v>20.777602211268182</v>
      </c>
      <c r="H63" s="151">
        <v>20.334021336153171</v>
      </c>
      <c r="I63" s="151">
        <v>20.345386276335031</v>
      </c>
      <c r="J63" s="151">
        <v>19.47113181700464</v>
      </c>
      <c r="K63" s="151">
        <v>16.932494863077352</v>
      </c>
      <c r="L63" s="151">
        <v>17.987339959877769</v>
      </c>
      <c r="M63" s="151">
        <v>18.855001826473174</v>
      </c>
      <c r="N63" s="151">
        <v>18.042029874245532</v>
      </c>
      <c r="O63" s="151">
        <v>17.789073500383818</v>
      </c>
      <c r="P63" s="151">
        <v>18.899245987348021</v>
      </c>
      <c r="Q63" s="151">
        <v>19.663389465994833</v>
      </c>
    </row>
    <row r="64" spans="1:17" x14ac:dyDescent="0.25">
      <c r="A64" s="301" t="s">
        <v>267</v>
      </c>
      <c r="B64" s="300">
        <v>0.89650553452233284</v>
      </c>
      <c r="C64" s="300">
        <v>0.87938217656476558</v>
      </c>
      <c r="D64" s="300">
        <v>0.8902099847614976</v>
      </c>
      <c r="E64" s="300">
        <v>0.85811625376103928</v>
      </c>
      <c r="F64" s="300">
        <v>0.84662058322385425</v>
      </c>
      <c r="G64" s="300">
        <v>0.83110408845072736</v>
      </c>
      <c r="H64" s="300">
        <v>0.81336085344612685</v>
      </c>
      <c r="I64" s="300">
        <v>0.81381545105340125</v>
      </c>
      <c r="J64" s="300">
        <v>0.77884527268018555</v>
      </c>
      <c r="K64" s="300">
        <v>0.67729979452309408</v>
      </c>
      <c r="L64" s="300">
        <v>0.71949359839511084</v>
      </c>
      <c r="M64" s="300">
        <v>0.754200073058927</v>
      </c>
      <c r="N64" s="300">
        <v>0.72168119496982142</v>
      </c>
      <c r="O64" s="300">
        <v>0.7115629400153527</v>
      </c>
      <c r="P64" s="300">
        <v>0.75596983949392094</v>
      </c>
      <c r="Q64" s="300">
        <v>0.7865355786397934</v>
      </c>
    </row>
    <row r="65" spans="1:17" x14ac:dyDescent="0.25">
      <c r="A65" s="156" t="s">
        <v>259</v>
      </c>
      <c r="B65" s="204">
        <v>202.89335781294898</v>
      </c>
      <c r="C65" s="204">
        <v>199.01807153834164</v>
      </c>
      <c r="D65" s="204">
        <v>201.46857549865467</v>
      </c>
      <c r="E65" s="204">
        <v>194.20525743012993</v>
      </c>
      <c r="F65" s="204">
        <v>191.60360567697751</v>
      </c>
      <c r="G65" s="204">
        <v>188.09197791253303</v>
      </c>
      <c r="H65" s="204">
        <v>184.07640367464975</v>
      </c>
      <c r="I65" s="204">
        <v>184.17928629103292</v>
      </c>
      <c r="J65" s="204">
        <v>176.26498276446307</v>
      </c>
      <c r="K65" s="204">
        <v>153.28363770785813</v>
      </c>
      <c r="L65" s="204">
        <v>162.83276174205139</v>
      </c>
      <c r="M65" s="204">
        <v>170.68738495544136</v>
      </c>
      <c r="N65" s="204">
        <v>163.32784938790695</v>
      </c>
      <c r="O65" s="204">
        <v>161.03792852979035</v>
      </c>
      <c r="P65" s="204">
        <v>171.08791104336103</v>
      </c>
      <c r="Q65" s="204">
        <v>178.00542042900585</v>
      </c>
    </row>
    <row r="66" spans="1:17" x14ac:dyDescent="0.25">
      <c r="A66" s="299" t="s">
        <v>266</v>
      </c>
      <c r="B66" s="298">
        <v>50.723339453237244</v>
      </c>
      <c r="C66" s="298">
        <v>49.754517884585411</v>
      </c>
      <c r="D66" s="298">
        <v>50.367143874663668</v>
      </c>
      <c r="E66" s="298">
        <v>48.551314357532483</v>
      </c>
      <c r="F66" s="298">
        <v>47.900901419244377</v>
      </c>
      <c r="G66" s="298">
        <v>47.022994478133249</v>
      </c>
      <c r="H66" s="298">
        <v>46.019100918662431</v>
      </c>
      <c r="I66" s="298">
        <v>46.044821572758224</v>
      </c>
      <c r="J66" s="298">
        <v>44.066245691115761</v>
      </c>
      <c r="K66" s="298">
        <v>38.320909426964526</v>
      </c>
      <c r="L66" s="298">
        <v>40.708190435512847</v>
      </c>
      <c r="M66" s="298">
        <v>42.67184623886034</v>
      </c>
      <c r="N66" s="298">
        <v>40.831962346976731</v>
      </c>
      <c r="O66" s="298">
        <v>40.259482132447587</v>
      </c>
      <c r="P66" s="298">
        <v>42.771977760840258</v>
      </c>
      <c r="Q66" s="298">
        <v>44.501355107251463</v>
      </c>
    </row>
    <row r="67" spans="1:17" x14ac:dyDescent="0.25">
      <c r="A67" s="299" t="s">
        <v>265</v>
      </c>
      <c r="B67" s="298">
        <v>16.231468625035919</v>
      </c>
      <c r="C67" s="298">
        <v>15.921445723067331</v>
      </c>
      <c r="D67" s="298">
        <v>16.117486039892373</v>
      </c>
      <c r="E67" s="298">
        <v>15.536420594410391</v>
      </c>
      <c r="F67" s="298">
        <v>15.3282884541582</v>
      </c>
      <c r="G67" s="298">
        <v>15.04735823300264</v>
      </c>
      <c r="H67" s="298">
        <v>14.726112293971978</v>
      </c>
      <c r="I67" s="298">
        <v>14.734342903282634</v>
      </c>
      <c r="J67" s="298">
        <v>14.101198621157044</v>
      </c>
      <c r="K67" s="298">
        <v>12.262691016628649</v>
      </c>
      <c r="L67" s="298">
        <v>13.026620939364113</v>
      </c>
      <c r="M67" s="298">
        <v>13.654990796435309</v>
      </c>
      <c r="N67" s="298">
        <v>13.066227951032554</v>
      </c>
      <c r="O67" s="298">
        <v>12.883034282383228</v>
      </c>
      <c r="P67" s="298">
        <v>13.687032883468881</v>
      </c>
      <c r="Q67" s="298">
        <v>14.240433634320468</v>
      </c>
    </row>
    <row r="68" spans="1:17" x14ac:dyDescent="0.25">
      <c r="A68" s="150" t="s">
        <v>33</v>
      </c>
      <c r="B68" s="87">
        <v>0.27646147271511434</v>
      </c>
      <c r="C68" s="87">
        <v>0.28607271521289068</v>
      </c>
      <c r="D68" s="87">
        <v>0.30608480969162322</v>
      </c>
      <c r="E68" s="87">
        <v>0.2216359541910084</v>
      </c>
      <c r="F68" s="87">
        <v>0.14274651251483825</v>
      </c>
      <c r="G68" s="87">
        <v>0.16016633479994019</v>
      </c>
      <c r="H68" s="87">
        <v>0.27272833435075872</v>
      </c>
      <c r="I68" s="87">
        <v>0.50674245309774313</v>
      </c>
      <c r="J68" s="87">
        <v>0.32821301073007142</v>
      </c>
      <c r="K68" s="87">
        <v>0.30672089372619077</v>
      </c>
      <c r="L68" s="87">
        <v>0.30411920774686502</v>
      </c>
      <c r="M68" s="87">
        <v>0.26509874786351628</v>
      </c>
      <c r="N68" s="87">
        <v>0.31049951302707557</v>
      </c>
      <c r="O68" s="87">
        <v>0.23419188584559</v>
      </c>
      <c r="P68" s="87">
        <v>0.28796091944743041</v>
      </c>
      <c r="Q68" s="87">
        <v>0.26857980573319606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2.7334314929020702E-15</v>
      </c>
      <c r="K70" s="87">
        <v>0</v>
      </c>
      <c r="L70" s="87">
        <v>0</v>
      </c>
      <c r="M70" s="87">
        <v>0</v>
      </c>
      <c r="N70" s="87">
        <v>2.7257276402521237E-15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0.10661674654244208</v>
      </c>
      <c r="C71" s="87">
        <v>0.11843715802232958</v>
      </c>
      <c r="D71" s="87">
        <v>3.5922961743747386E-2</v>
      </c>
      <c r="E71" s="87">
        <v>8.9567541139809592E-3</v>
      </c>
      <c r="F71" s="87">
        <v>8.9803498052329605E-3</v>
      </c>
      <c r="G71" s="87">
        <v>0.10158458973664219</v>
      </c>
      <c r="H71" s="87">
        <v>0.19011124586019271</v>
      </c>
      <c r="I71" s="87">
        <v>0.13462462185588089</v>
      </c>
      <c r="J71" s="87">
        <v>2.8761323618514967E-2</v>
      </c>
      <c r="K71" s="87">
        <v>9.5448211162140473E-3</v>
      </c>
      <c r="L71" s="87">
        <v>0</v>
      </c>
      <c r="M71" s="87">
        <v>1.9194703698036535E-2</v>
      </c>
      <c r="N71" s="87">
        <v>8.7252281492492298E-2</v>
      </c>
      <c r="O71" s="87">
        <v>9.7235690979725568E-3</v>
      </c>
      <c r="P71" s="87">
        <v>3.8022167893203299E-2</v>
      </c>
      <c r="Q71" s="87">
        <v>4.689989010650801E-2</v>
      </c>
    </row>
    <row r="72" spans="1:17" x14ac:dyDescent="0.25">
      <c r="A72" s="150" t="s">
        <v>29</v>
      </c>
      <c r="B72" s="87">
        <v>4.1930137746474881E-2</v>
      </c>
      <c r="C72" s="87">
        <v>7.5686463315330674E-2</v>
      </c>
      <c r="D72" s="87">
        <v>3.1952584827493885E-2</v>
      </c>
      <c r="E72" s="87">
        <v>9.7236746516108086E-2</v>
      </c>
      <c r="F72" s="87">
        <v>7.6081846232960104E-2</v>
      </c>
      <c r="G72" s="87">
        <v>5.4662532535932735E-2</v>
      </c>
      <c r="H72" s="87">
        <v>1.1793946803312225E-2</v>
      </c>
      <c r="I72" s="87">
        <v>1.1981235617807761E-2</v>
      </c>
      <c r="J72" s="87">
        <v>1.178264605735823E-2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1.2270427777806656E-2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13.59423857801433</v>
      </c>
      <c r="C74" s="87">
        <v>13.19795814367688</v>
      </c>
      <c r="D74" s="87">
        <v>13.679328786930711</v>
      </c>
      <c r="E74" s="87">
        <v>13.283980960742165</v>
      </c>
      <c r="F74" s="87">
        <v>13.180431207089304</v>
      </c>
      <c r="G74" s="87">
        <v>12.809568699345997</v>
      </c>
      <c r="H74" s="87">
        <v>12.700114600872746</v>
      </c>
      <c r="I74" s="87">
        <v>12.724917991781743</v>
      </c>
      <c r="J74" s="87">
        <v>12.281406212141917</v>
      </c>
      <c r="K74" s="87">
        <v>10.710882940493731</v>
      </c>
      <c r="L74" s="87">
        <v>11.344314605554962</v>
      </c>
      <c r="M74" s="87">
        <v>12.199177097823862</v>
      </c>
      <c r="N74" s="87">
        <v>11.818373232407447</v>
      </c>
      <c r="O74" s="87">
        <v>11.571248840594814</v>
      </c>
      <c r="P74" s="87">
        <v>12.092712094595409</v>
      </c>
      <c r="Q74" s="87">
        <v>12.237937349576363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2.2122216900175578</v>
      </c>
      <c r="C77" s="87">
        <v>2.2432912428398999</v>
      </c>
      <c r="D77" s="87">
        <v>2.0641968966987982</v>
      </c>
      <c r="E77" s="87">
        <v>1.9246101788471295</v>
      </c>
      <c r="F77" s="87">
        <v>1.9200485385158648</v>
      </c>
      <c r="G77" s="87">
        <v>1.9213760765841288</v>
      </c>
      <c r="H77" s="87">
        <v>1.5513641660849677</v>
      </c>
      <c r="I77" s="87">
        <v>1.3560766009294605</v>
      </c>
      <c r="J77" s="87">
        <v>1.4510354286091787</v>
      </c>
      <c r="K77" s="87">
        <v>1.2232719335147062</v>
      </c>
      <c r="L77" s="87">
        <v>1.378187126062286</v>
      </c>
      <c r="M77" s="87">
        <v>1.1715202470498942</v>
      </c>
      <c r="N77" s="87">
        <v>0.85010292410553545</v>
      </c>
      <c r="O77" s="87">
        <v>1.0678699868448507</v>
      </c>
      <c r="P77" s="87">
        <v>1.2683377015328381</v>
      </c>
      <c r="Q77" s="87">
        <v>1.6870165889044002</v>
      </c>
    </row>
    <row r="78" spans="1:17" x14ac:dyDescent="0.25">
      <c r="A78" s="299" t="s">
        <v>264</v>
      </c>
      <c r="B78" s="298">
        <v>135.93854973467583</v>
      </c>
      <c r="C78" s="298">
        <v>133.34210793068891</v>
      </c>
      <c r="D78" s="298">
        <v>134.98394558409865</v>
      </c>
      <c r="E78" s="298">
        <v>130.11752247818706</v>
      </c>
      <c r="F78" s="298">
        <v>128.37441580357495</v>
      </c>
      <c r="G78" s="298">
        <v>126.02162520139713</v>
      </c>
      <c r="H78" s="298">
        <v>123.33119046201534</v>
      </c>
      <c r="I78" s="298">
        <v>123.40012181499206</v>
      </c>
      <c r="J78" s="298">
        <v>118.09753845219025</v>
      </c>
      <c r="K78" s="298">
        <v>102.70003726426495</v>
      </c>
      <c r="L78" s="298">
        <v>109.09795036717443</v>
      </c>
      <c r="M78" s="298">
        <v>114.36054792014572</v>
      </c>
      <c r="N78" s="298">
        <v>109.42965908989765</v>
      </c>
      <c r="O78" s="298">
        <v>107.89541211495954</v>
      </c>
      <c r="P78" s="298">
        <v>114.6289003990519</v>
      </c>
      <c r="Q78" s="298">
        <v>119.26363168743393</v>
      </c>
    </row>
    <row r="79" spans="1:17" x14ac:dyDescent="0.25">
      <c r="A79" s="243" t="s">
        <v>258</v>
      </c>
      <c r="B79" s="278">
        <v>65.875757490525871</v>
      </c>
      <c r="C79" s="278">
        <v>113.26344625783375</v>
      </c>
      <c r="D79" s="278">
        <v>96.917795680849977</v>
      </c>
      <c r="E79" s="278">
        <v>105.11361206344213</v>
      </c>
      <c r="F79" s="278">
        <v>106.25323864106787</v>
      </c>
      <c r="G79" s="278">
        <v>117.5749228652011</v>
      </c>
      <c r="H79" s="278">
        <v>154.69714311368787</v>
      </c>
      <c r="I79" s="278">
        <v>181.54752270209826</v>
      </c>
      <c r="J79" s="278">
        <v>169.51029159983611</v>
      </c>
      <c r="K79" s="278">
        <v>159.9566086480915</v>
      </c>
      <c r="L79" s="278">
        <v>160.83964044739895</v>
      </c>
      <c r="M79" s="278">
        <v>146.63047942904831</v>
      </c>
      <c r="N79" s="278">
        <v>153.99702047491911</v>
      </c>
      <c r="O79" s="278">
        <v>149.11342460922526</v>
      </c>
      <c r="P79" s="278">
        <v>138.29871833275689</v>
      </c>
      <c r="Q79" s="278">
        <v>131.13931153174528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1</v>
      </c>
      <c r="D83" s="77">
        <f t="shared" si="0"/>
        <v>1</v>
      </c>
      <c r="E83" s="77">
        <f t="shared" si="0"/>
        <v>0.99999999999999989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1</v>
      </c>
      <c r="J83" s="77">
        <f t="shared" si="0"/>
        <v>1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1.512564232291894E-2</v>
      </c>
      <c r="C84" s="203">
        <f t="shared" si="1"/>
        <v>1.5125642322918943E-2</v>
      </c>
      <c r="D84" s="203">
        <f t="shared" si="1"/>
        <v>1.5125642322918943E-2</v>
      </c>
      <c r="E84" s="203">
        <f t="shared" si="1"/>
        <v>1.5125642322918938E-2</v>
      </c>
      <c r="F84" s="203">
        <f t="shared" si="1"/>
        <v>1.5125642322918941E-2</v>
      </c>
      <c r="G84" s="203">
        <f t="shared" si="1"/>
        <v>1.5125642322918941E-2</v>
      </c>
      <c r="H84" s="203">
        <f t="shared" si="1"/>
        <v>1.5125642322918941E-2</v>
      </c>
      <c r="I84" s="203">
        <f t="shared" si="1"/>
        <v>1.5125642322918943E-2</v>
      </c>
      <c r="J84" s="203">
        <f t="shared" si="1"/>
        <v>1.5125642322918943E-2</v>
      </c>
      <c r="K84" s="203">
        <f t="shared" si="1"/>
        <v>1.5125642322918943E-2</v>
      </c>
      <c r="L84" s="203">
        <f t="shared" si="1"/>
        <v>1.5125642322918943E-2</v>
      </c>
      <c r="M84" s="203">
        <f t="shared" si="1"/>
        <v>1.5125642322918943E-2</v>
      </c>
      <c r="N84" s="203">
        <f t="shared" si="1"/>
        <v>1.5125642322918943E-2</v>
      </c>
      <c r="O84" s="203">
        <f t="shared" si="1"/>
        <v>1.5125642322918943E-2</v>
      </c>
      <c r="P84" s="203">
        <f t="shared" si="1"/>
        <v>1.5125642322918941E-2</v>
      </c>
      <c r="Q84" s="203">
        <f t="shared" si="1"/>
        <v>1.5125642322918943E-2</v>
      </c>
    </row>
    <row r="85" spans="1:17" x14ac:dyDescent="0.25">
      <c r="A85" s="76" t="s">
        <v>82</v>
      </c>
      <c r="B85" s="202">
        <f t="shared" ref="B85:Q85" si="2">IF(B$7=0,0,B$7/B$5)</f>
        <v>1.2652429313892637E-2</v>
      </c>
      <c r="C85" s="202">
        <f t="shared" si="2"/>
        <v>1.2652429313892641E-2</v>
      </c>
      <c r="D85" s="202">
        <f t="shared" si="2"/>
        <v>1.2652429313892641E-2</v>
      </c>
      <c r="E85" s="202">
        <f t="shared" si="2"/>
        <v>1.2652429313892637E-2</v>
      </c>
      <c r="F85" s="202">
        <f t="shared" si="2"/>
        <v>1.2652429313892641E-2</v>
      </c>
      <c r="G85" s="202">
        <f t="shared" si="2"/>
        <v>1.2652429313892641E-2</v>
      </c>
      <c r="H85" s="202">
        <f t="shared" si="2"/>
        <v>1.2652429313892641E-2</v>
      </c>
      <c r="I85" s="202">
        <f t="shared" si="2"/>
        <v>1.2652429313892641E-2</v>
      </c>
      <c r="J85" s="202">
        <f t="shared" si="2"/>
        <v>1.2652429313892641E-2</v>
      </c>
      <c r="K85" s="202">
        <f t="shared" si="2"/>
        <v>1.2652429313892641E-2</v>
      </c>
      <c r="L85" s="202">
        <f t="shared" si="2"/>
        <v>1.2652429313892641E-2</v>
      </c>
      <c r="M85" s="202">
        <f t="shared" si="2"/>
        <v>1.2652429313892641E-2</v>
      </c>
      <c r="N85" s="202">
        <f t="shared" si="2"/>
        <v>1.2652429313892641E-2</v>
      </c>
      <c r="O85" s="202">
        <f t="shared" si="2"/>
        <v>1.2652429313892641E-2</v>
      </c>
      <c r="P85" s="202">
        <f t="shared" si="2"/>
        <v>1.2652429313892639E-2</v>
      </c>
      <c r="Q85" s="202">
        <f t="shared" si="2"/>
        <v>1.2652429313892641E-2</v>
      </c>
    </row>
    <row r="86" spans="1:17" x14ac:dyDescent="0.25">
      <c r="A86" s="76" t="s">
        <v>81</v>
      </c>
      <c r="B86" s="202">
        <f t="shared" ref="B86:Q86" si="3">IF(B$8=0,0,B$8/B$5)</f>
        <v>2.9347908722855701E-2</v>
      </c>
      <c r="C86" s="202">
        <f t="shared" si="3"/>
        <v>2.9347908722855705E-2</v>
      </c>
      <c r="D86" s="202">
        <f t="shared" si="3"/>
        <v>2.9347908722855705E-2</v>
      </c>
      <c r="E86" s="202">
        <f t="shared" si="3"/>
        <v>2.9347908722855698E-2</v>
      </c>
      <c r="F86" s="202">
        <f t="shared" si="3"/>
        <v>2.9347908722855705E-2</v>
      </c>
      <c r="G86" s="202">
        <f t="shared" si="3"/>
        <v>2.9347908722855705E-2</v>
      </c>
      <c r="H86" s="202">
        <f t="shared" si="3"/>
        <v>2.9347908722855705E-2</v>
      </c>
      <c r="I86" s="202">
        <f t="shared" si="3"/>
        <v>2.9347908722855705E-2</v>
      </c>
      <c r="J86" s="202">
        <f t="shared" si="3"/>
        <v>2.9347908722855705E-2</v>
      </c>
      <c r="K86" s="202">
        <f t="shared" si="3"/>
        <v>2.9347908722855708E-2</v>
      </c>
      <c r="L86" s="202">
        <f t="shared" si="3"/>
        <v>2.9347908722855705E-2</v>
      </c>
      <c r="M86" s="202">
        <f t="shared" si="3"/>
        <v>2.9347908722855705E-2</v>
      </c>
      <c r="N86" s="202">
        <f t="shared" si="3"/>
        <v>2.9347908722855705E-2</v>
      </c>
      <c r="O86" s="202">
        <f t="shared" si="3"/>
        <v>2.9347908722855705E-2</v>
      </c>
      <c r="P86" s="202">
        <f t="shared" si="3"/>
        <v>2.9347908722855701E-2</v>
      </c>
      <c r="Q86" s="202">
        <f t="shared" si="3"/>
        <v>2.9347908722855705E-2</v>
      </c>
    </row>
    <row r="87" spans="1:17" x14ac:dyDescent="0.25">
      <c r="A87" s="76" t="s">
        <v>80</v>
      </c>
      <c r="B87" s="202">
        <f t="shared" ref="B87:Q87" si="4">IF(B$9=0,0,B$9/B$5)</f>
        <v>2.2260639211950747E-2</v>
      </c>
      <c r="C87" s="202">
        <f t="shared" si="4"/>
        <v>2.2260639211950751E-2</v>
      </c>
      <c r="D87" s="202">
        <f t="shared" si="4"/>
        <v>2.2260639211950751E-2</v>
      </c>
      <c r="E87" s="202">
        <f t="shared" si="4"/>
        <v>2.2260639211950747E-2</v>
      </c>
      <c r="F87" s="202">
        <f t="shared" si="4"/>
        <v>2.2260639211950751E-2</v>
      </c>
      <c r="G87" s="202">
        <f t="shared" si="4"/>
        <v>2.2260639211950751E-2</v>
      </c>
      <c r="H87" s="202">
        <f t="shared" si="4"/>
        <v>2.2260639211950751E-2</v>
      </c>
      <c r="I87" s="202">
        <f t="shared" si="4"/>
        <v>2.2260639211950751E-2</v>
      </c>
      <c r="J87" s="202">
        <f t="shared" si="4"/>
        <v>2.2260639211950751E-2</v>
      </c>
      <c r="K87" s="202">
        <f t="shared" si="4"/>
        <v>2.2260639211950751E-2</v>
      </c>
      <c r="L87" s="202">
        <f t="shared" si="4"/>
        <v>2.2260639211950751E-2</v>
      </c>
      <c r="M87" s="202">
        <f t="shared" si="4"/>
        <v>2.2260639211950751E-2</v>
      </c>
      <c r="N87" s="202">
        <f t="shared" si="4"/>
        <v>2.2260639211950751E-2</v>
      </c>
      <c r="O87" s="202">
        <f t="shared" si="4"/>
        <v>2.2260639211950751E-2</v>
      </c>
      <c r="P87" s="202">
        <f t="shared" si="4"/>
        <v>2.2260639211950747E-2</v>
      </c>
      <c r="Q87" s="202">
        <f t="shared" si="4"/>
        <v>2.2260639211950751E-2</v>
      </c>
    </row>
    <row r="88" spans="1:17" x14ac:dyDescent="0.25">
      <c r="A88" s="129" t="s">
        <v>79</v>
      </c>
      <c r="B88" s="201">
        <f t="shared" ref="B88:Q88" si="5">IF(B$10=0,0,B$10/B$5)</f>
        <v>2.0167523097225255E-2</v>
      </c>
      <c r="C88" s="201">
        <f t="shared" si="5"/>
        <v>2.0167523097225259E-2</v>
      </c>
      <c r="D88" s="201">
        <f t="shared" si="5"/>
        <v>2.0167523097225259E-2</v>
      </c>
      <c r="E88" s="201">
        <f t="shared" si="5"/>
        <v>2.0167523097225255E-2</v>
      </c>
      <c r="F88" s="201">
        <f t="shared" si="5"/>
        <v>2.0167523097225259E-2</v>
      </c>
      <c r="G88" s="201">
        <f t="shared" si="5"/>
        <v>2.0167523097225259E-2</v>
      </c>
      <c r="H88" s="201">
        <f t="shared" si="5"/>
        <v>2.0167523097225255E-2</v>
      </c>
      <c r="I88" s="201">
        <f t="shared" si="5"/>
        <v>2.0167523097225255E-2</v>
      </c>
      <c r="J88" s="201">
        <f t="shared" si="5"/>
        <v>2.0167523097225259E-2</v>
      </c>
      <c r="K88" s="201">
        <f t="shared" si="5"/>
        <v>2.0167523097225262E-2</v>
      </c>
      <c r="L88" s="201">
        <f t="shared" si="5"/>
        <v>2.0167523097225259E-2</v>
      </c>
      <c r="M88" s="201">
        <f t="shared" si="5"/>
        <v>2.0167523097225259E-2</v>
      </c>
      <c r="N88" s="201">
        <f t="shared" si="5"/>
        <v>2.0167523097225259E-2</v>
      </c>
      <c r="O88" s="201">
        <f t="shared" si="5"/>
        <v>2.0167523097225259E-2</v>
      </c>
      <c r="P88" s="201">
        <f t="shared" si="5"/>
        <v>2.0167523097225255E-2</v>
      </c>
      <c r="Q88" s="201">
        <f t="shared" si="5"/>
        <v>2.0167523097225259E-2</v>
      </c>
    </row>
    <row r="89" spans="1:17" x14ac:dyDescent="0.25">
      <c r="A89" s="127" t="s">
        <v>263</v>
      </c>
      <c r="B89" s="200">
        <f t="shared" ref="B89:Q89" si="6">IF(B$15=0,0,B$15/B$5)</f>
        <v>5.9929840754153522E-2</v>
      </c>
      <c r="C89" s="200">
        <f t="shared" si="6"/>
        <v>5.9929840754153536E-2</v>
      </c>
      <c r="D89" s="200">
        <f t="shared" si="6"/>
        <v>5.9929840754153529E-2</v>
      </c>
      <c r="E89" s="200">
        <f t="shared" si="6"/>
        <v>5.9929840754153509E-2</v>
      </c>
      <c r="F89" s="200">
        <f t="shared" si="6"/>
        <v>5.9929840754153529E-2</v>
      </c>
      <c r="G89" s="200">
        <f t="shared" si="6"/>
        <v>5.9929840754153529E-2</v>
      </c>
      <c r="H89" s="200">
        <f t="shared" si="6"/>
        <v>5.9929840754153522E-2</v>
      </c>
      <c r="I89" s="200">
        <f t="shared" si="6"/>
        <v>5.9929840754153529E-2</v>
      </c>
      <c r="J89" s="200">
        <f t="shared" si="6"/>
        <v>5.9929840754153529E-2</v>
      </c>
      <c r="K89" s="200">
        <f t="shared" si="6"/>
        <v>5.9929840754153529E-2</v>
      </c>
      <c r="L89" s="200">
        <f t="shared" si="6"/>
        <v>5.9929840754153529E-2</v>
      </c>
      <c r="M89" s="200">
        <f t="shared" si="6"/>
        <v>5.9929840754153529E-2</v>
      </c>
      <c r="N89" s="200">
        <f t="shared" si="6"/>
        <v>5.9929840754153522E-2</v>
      </c>
      <c r="O89" s="200">
        <f t="shared" si="6"/>
        <v>5.9929840754153529E-2</v>
      </c>
      <c r="P89" s="200">
        <f t="shared" si="6"/>
        <v>5.9929840754153522E-2</v>
      </c>
      <c r="Q89" s="200">
        <f t="shared" si="6"/>
        <v>5.9929840754153529E-2</v>
      </c>
    </row>
    <row r="90" spans="1:17" x14ac:dyDescent="0.25">
      <c r="A90" s="142" t="s">
        <v>277</v>
      </c>
      <c r="B90" s="199">
        <f t="shared" ref="B90:Q90" si="7">IF(B$16=0,0,B$16/B$5)</f>
        <v>2.9964920377076761E-2</v>
      </c>
      <c r="C90" s="199">
        <f t="shared" si="7"/>
        <v>2.9964920377076768E-2</v>
      </c>
      <c r="D90" s="199">
        <f t="shared" si="7"/>
        <v>2.9964920377076765E-2</v>
      </c>
      <c r="E90" s="199">
        <f t="shared" si="7"/>
        <v>2.9964920377076761E-2</v>
      </c>
      <c r="F90" s="199">
        <f t="shared" si="7"/>
        <v>2.9964920377076765E-2</v>
      </c>
      <c r="G90" s="199">
        <f t="shared" si="7"/>
        <v>2.9964920377076765E-2</v>
      </c>
      <c r="H90" s="199">
        <f t="shared" si="7"/>
        <v>2.9964920377076761E-2</v>
      </c>
      <c r="I90" s="199">
        <f t="shared" si="7"/>
        <v>2.9964920377076765E-2</v>
      </c>
      <c r="J90" s="199">
        <f t="shared" si="7"/>
        <v>2.9964920377076768E-2</v>
      </c>
      <c r="K90" s="199">
        <f t="shared" si="7"/>
        <v>2.9964920377076765E-2</v>
      </c>
      <c r="L90" s="199">
        <f t="shared" si="7"/>
        <v>2.9964920377076765E-2</v>
      </c>
      <c r="M90" s="199">
        <f t="shared" si="7"/>
        <v>2.9964920377076765E-2</v>
      </c>
      <c r="N90" s="199">
        <f t="shared" si="7"/>
        <v>2.9964920377076768E-2</v>
      </c>
      <c r="O90" s="199">
        <f t="shared" si="7"/>
        <v>2.9964920377076768E-2</v>
      </c>
      <c r="P90" s="199">
        <f t="shared" si="7"/>
        <v>2.9964920377076761E-2</v>
      </c>
      <c r="Q90" s="199">
        <f t="shared" si="7"/>
        <v>2.9964920377076765E-2</v>
      </c>
    </row>
    <row r="91" spans="1:17" x14ac:dyDescent="0.25">
      <c r="A91" s="142" t="s">
        <v>276</v>
      </c>
      <c r="B91" s="199">
        <f t="shared" ref="B91:Q91" si="8">IF(B$22=0,0,B$22/B$5)</f>
        <v>2.9941175173032009E-2</v>
      </c>
      <c r="C91" s="199">
        <f t="shared" si="8"/>
        <v>2.9941087135387588E-2</v>
      </c>
      <c r="D91" s="199">
        <f t="shared" si="8"/>
        <v>2.9941598483657617E-2</v>
      </c>
      <c r="E91" s="199">
        <f t="shared" si="8"/>
        <v>2.994175783631526E-2</v>
      </c>
      <c r="F91" s="199">
        <f t="shared" si="8"/>
        <v>2.9941757235997842E-2</v>
      </c>
      <c r="G91" s="199">
        <f t="shared" si="8"/>
        <v>2.9941169723279527E-2</v>
      </c>
      <c r="H91" s="199">
        <f t="shared" si="8"/>
        <v>2.9940609472123091E-2</v>
      </c>
      <c r="I91" s="199">
        <f t="shared" si="8"/>
        <v>2.9940960241628553E-2</v>
      </c>
      <c r="J91" s="199">
        <f t="shared" si="8"/>
        <v>2.9941623199078071E-2</v>
      </c>
      <c r="K91" s="199">
        <f t="shared" si="8"/>
        <v>2.9941740463342349E-2</v>
      </c>
      <c r="L91" s="199">
        <f t="shared" si="8"/>
        <v>2.9941813024674167E-2</v>
      </c>
      <c r="M91" s="199">
        <f t="shared" si="8"/>
        <v>2.9941684910385336E-2</v>
      </c>
      <c r="N91" s="199">
        <f t="shared" si="8"/>
        <v>2.9941215548158626E-2</v>
      </c>
      <c r="O91" s="199">
        <f t="shared" si="8"/>
        <v>2.9941744596146038E-2</v>
      </c>
      <c r="P91" s="199">
        <f t="shared" si="8"/>
        <v>2.9941557500986562E-2</v>
      </c>
      <c r="Q91" s="199">
        <f t="shared" si="8"/>
        <v>2.9941501047275144E-2</v>
      </c>
    </row>
    <row r="92" spans="1:17" x14ac:dyDescent="0.25">
      <c r="A92" s="142" t="s">
        <v>275</v>
      </c>
      <c r="B92" s="199">
        <f t="shared" ref="B92:Q92" si="9">IF(B$23=0,0,B$23/B$5)</f>
        <v>2.3745204044749495E-5</v>
      </c>
      <c r="C92" s="199">
        <f t="shared" si="9"/>
        <v>2.3833241689180764E-5</v>
      </c>
      <c r="D92" s="199">
        <f t="shared" si="9"/>
        <v>2.3321893419152819E-5</v>
      </c>
      <c r="E92" s="199">
        <f t="shared" si="9"/>
        <v>2.3162540761499221E-5</v>
      </c>
      <c r="F92" s="199">
        <f t="shared" si="9"/>
        <v>2.3163141078919527E-5</v>
      </c>
      <c r="G92" s="199">
        <f t="shared" si="9"/>
        <v>2.3750653797239483E-5</v>
      </c>
      <c r="H92" s="199">
        <f t="shared" si="9"/>
        <v>2.4310904953672727E-5</v>
      </c>
      <c r="I92" s="199">
        <f t="shared" si="9"/>
        <v>2.3960135448212506E-5</v>
      </c>
      <c r="J92" s="199">
        <f t="shared" si="9"/>
        <v>2.3297177998692426E-5</v>
      </c>
      <c r="K92" s="199">
        <f t="shared" si="9"/>
        <v>2.3179913734414967E-5</v>
      </c>
      <c r="L92" s="199">
        <f t="shared" si="9"/>
        <v>2.3107352402600517E-5</v>
      </c>
      <c r="M92" s="199">
        <f t="shared" si="9"/>
        <v>2.3235466691431221E-5</v>
      </c>
      <c r="N92" s="199">
        <f t="shared" si="9"/>
        <v>2.3704828918138948E-5</v>
      </c>
      <c r="O92" s="199">
        <f t="shared" si="9"/>
        <v>2.3175780930724063E-5</v>
      </c>
      <c r="P92" s="199">
        <f t="shared" si="9"/>
        <v>2.3362876090200448E-5</v>
      </c>
      <c r="Q92" s="199">
        <f t="shared" si="9"/>
        <v>2.3419329801619879E-5</v>
      </c>
    </row>
    <row r="93" spans="1:17" x14ac:dyDescent="0.25">
      <c r="A93" s="127" t="s">
        <v>262</v>
      </c>
      <c r="B93" s="200">
        <f t="shared" ref="B93:Q93" si="10">IF(B$24=0,0,B$24/B$5)</f>
        <v>4.9941533961794592E-2</v>
      </c>
      <c r="C93" s="200">
        <f t="shared" si="10"/>
        <v>4.9941533961794606E-2</v>
      </c>
      <c r="D93" s="200">
        <f t="shared" si="10"/>
        <v>4.9941533961794606E-2</v>
      </c>
      <c r="E93" s="200">
        <f t="shared" si="10"/>
        <v>4.9941533961794592E-2</v>
      </c>
      <c r="F93" s="200">
        <f t="shared" si="10"/>
        <v>4.9941533961794606E-2</v>
      </c>
      <c r="G93" s="200">
        <f t="shared" si="10"/>
        <v>4.9941533961794612E-2</v>
      </c>
      <c r="H93" s="200">
        <f t="shared" si="10"/>
        <v>4.9941533961794606E-2</v>
      </c>
      <c r="I93" s="200">
        <f t="shared" si="10"/>
        <v>4.9941533961794633E-2</v>
      </c>
      <c r="J93" s="200">
        <f t="shared" si="10"/>
        <v>4.9941533961794619E-2</v>
      </c>
      <c r="K93" s="200">
        <f t="shared" si="10"/>
        <v>4.994153396179464E-2</v>
      </c>
      <c r="L93" s="200">
        <f t="shared" si="10"/>
        <v>4.9941533961794612E-2</v>
      </c>
      <c r="M93" s="200">
        <f t="shared" si="10"/>
        <v>4.9941533961794626E-2</v>
      </c>
      <c r="N93" s="200">
        <f t="shared" si="10"/>
        <v>4.9941533961794633E-2</v>
      </c>
      <c r="O93" s="200">
        <f t="shared" si="10"/>
        <v>4.9941533961794612E-2</v>
      </c>
      <c r="P93" s="200">
        <f t="shared" si="10"/>
        <v>4.9941533961794619E-2</v>
      </c>
      <c r="Q93" s="200">
        <f t="shared" si="10"/>
        <v>4.9941533961794599E-2</v>
      </c>
    </row>
    <row r="94" spans="1:17" x14ac:dyDescent="0.25">
      <c r="A94" s="142" t="s">
        <v>274</v>
      </c>
      <c r="B94" s="199">
        <f t="shared" ref="B94:Q94" si="11">IF(B$25=0,0,B$25/B$5)</f>
        <v>4.0331114264288863E-2</v>
      </c>
      <c r="C94" s="199">
        <f t="shared" si="11"/>
        <v>4.0184384856903434E-2</v>
      </c>
      <c r="D94" s="199">
        <f t="shared" si="11"/>
        <v>4.1036631973616684E-2</v>
      </c>
      <c r="E94" s="199">
        <f t="shared" si="11"/>
        <v>4.1302219736372638E-2</v>
      </c>
      <c r="F94" s="199">
        <f t="shared" si="11"/>
        <v>4.1301219207338813E-2</v>
      </c>
      <c r="G94" s="199">
        <f t="shared" si="11"/>
        <v>4.0322031343472238E-2</v>
      </c>
      <c r="H94" s="199">
        <f t="shared" si="11"/>
        <v>3.9388279416083478E-2</v>
      </c>
      <c r="I94" s="199">
        <f t="shared" si="11"/>
        <v>3.9972895258517216E-2</v>
      </c>
      <c r="J94" s="199">
        <f t="shared" si="11"/>
        <v>4.1077824341050659E-2</v>
      </c>
      <c r="K94" s="199">
        <f t="shared" si="11"/>
        <v>4.1273264781513108E-2</v>
      </c>
      <c r="L94" s="199">
        <f t="shared" si="11"/>
        <v>4.1394200334537175E-2</v>
      </c>
      <c r="M94" s="199">
        <f t="shared" si="11"/>
        <v>4.1180676519819354E-2</v>
      </c>
      <c r="N94" s="199">
        <f t="shared" si="11"/>
        <v>4.0398406141973139E-2</v>
      </c>
      <c r="O94" s="199">
        <f t="shared" si="11"/>
        <v>4.1280152787664608E-2</v>
      </c>
      <c r="P94" s="199">
        <f t="shared" si="11"/>
        <v>4.0968327521870622E-2</v>
      </c>
      <c r="Q94" s="199">
        <f t="shared" si="11"/>
        <v>4.0874238002838216E-2</v>
      </c>
    </row>
    <row r="95" spans="1:17" x14ac:dyDescent="0.25">
      <c r="A95" s="142" t="s">
        <v>273</v>
      </c>
      <c r="B95" s="199">
        <f t="shared" ref="B95:Q95" si="12">IF(B$31=0,0,B$31/B$5)</f>
        <v>9.5154388813267314E-3</v>
      </c>
      <c r="C95" s="199">
        <f t="shared" si="12"/>
        <v>9.6618161381344519E-3</v>
      </c>
      <c r="D95" s="199">
        <f t="shared" si="12"/>
        <v>8.8116144145013141E-3</v>
      </c>
      <c r="E95" s="199">
        <f t="shared" si="12"/>
        <v>8.5466640623759593E-3</v>
      </c>
      <c r="F95" s="199">
        <f t="shared" si="12"/>
        <v>8.5476621901401182E-3</v>
      </c>
      <c r="G95" s="199">
        <f t="shared" si="12"/>
        <v>9.5245000031334189E-3</v>
      </c>
      <c r="H95" s="199">
        <f t="shared" si="12"/>
        <v>1.0456010925896431E-2</v>
      </c>
      <c r="I95" s="199">
        <f t="shared" si="12"/>
        <v>9.8727981614845656E-3</v>
      </c>
      <c r="J95" s="199">
        <f t="shared" si="12"/>
        <v>8.7705209087491926E-3</v>
      </c>
      <c r="K95" s="199">
        <f t="shared" si="12"/>
        <v>8.5755495253438639E-3</v>
      </c>
      <c r="L95" s="199">
        <f t="shared" si="12"/>
        <v>8.4549042176470298E-3</v>
      </c>
      <c r="M95" s="199">
        <f t="shared" si="12"/>
        <v>8.6679155752095449E-3</v>
      </c>
      <c r="N95" s="199">
        <f t="shared" si="12"/>
        <v>9.4483085041489369E-3</v>
      </c>
      <c r="O95" s="199">
        <f t="shared" si="12"/>
        <v>8.5686780504071122E-3</v>
      </c>
      <c r="P95" s="199">
        <f t="shared" si="12"/>
        <v>8.8797549355631965E-3</v>
      </c>
      <c r="Q95" s="199">
        <f t="shared" si="12"/>
        <v>8.9736186397498998E-3</v>
      </c>
    </row>
    <row r="96" spans="1:17" x14ac:dyDescent="0.25">
      <c r="A96" s="142" t="s">
        <v>272</v>
      </c>
      <c r="B96" s="199">
        <f t="shared" ref="B96:Q96" si="13">IF(B$32=0,0,B$32/B$5)</f>
        <v>9.4980816178997978E-5</v>
      </c>
      <c r="C96" s="199">
        <f t="shared" si="13"/>
        <v>9.5332966756723057E-5</v>
      </c>
      <c r="D96" s="199">
        <f t="shared" si="13"/>
        <v>9.3287573676611277E-5</v>
      </c>
      <c r="E96" s="199">
        <f t="shared" si="13"/>
        <v>9.2650163045996926E-5</v>
      </c>
      <c r="F96" s="199">
        <f t="shared" si="13"/>
        <v>9.2652564315678164E-5</v>
      </c>
      <c r="G96" s="199">
        <f t="shared" si="13"/>
        <v>9.5002615188957931E-5</v>
      </c>
      <c r="H96" s="199">
        <f t="shared" si="13"/>
        <v>9.7243619814690936E-5</v>
      </c>
      <c r="I96" s="199">
        <f t="shared" si="13"/>
        <v>9.5840541792850036E-5</v>
      </c>
      <c r="J96" s="199">
        <f t="shared" si="13"/>
        <v>9.3188711994769758E-5</v>
      </c>
      <c r="K96" s="199">
        <f t="shared" si="13"/>
        <v>9.2719654937659909E-5</v>
      </c>
      <c r="L96" s="199">
        <f t="shared" si="13"/>
        <v>9.242940961040208E-5</v>
      </c>
      <c r="M96" s="199">
        <f t="shared" si="13"/>
        <v>9.2941866765724885E-5</v>
      </c>
      <c r="N96" s="199">
        <f t="shared" si="13"/>
        <v>9.4819315672555832E-5</v>
      </c>
      <c r="O96" s="199">
        <f t="shared" si="13"/>
        <v>9.270312372289625E-5</v>
      </c>
      <c r="P96" s="199">
        <f t="shared" si="13"/>
        <v>9.3451504360801831E-5</v>
      </c>
      <c r="Q96" s="199">
        <f t="shared" si="13"/>
        <v>9.3677319206479558E-5</v>
      </c>
    </row>
    <row r="97" spans="1:17" x14ac:dyDescent="0.25">
      <c r="A97" s="127" t="s">
        <v>261</v>
      </c>
      <c r="B97" s="200">
        <f t="shared" ref="B97:Q97" si="14">IF(B$33=0,0,B$33/B$5)</f>
        <v>0.5818961551837174</v>
      </c>
      <c r="C97" s="200">
        <f t="shared" si="14"/>
        <v>0.56089978306583599</v>
      </c>
      <c r="D97" s="200">
        <f t="shared" si="14"/>
        <v>0.56846363458597826</v>
      </c>
      <c r="E97" s="200">
        <f t="shared" si="14"/>
        <v>0.56329305134273944</v>
      </c>
      <c r="F97" s="200">
        <f t="shared" si="14"/>
        <v>0.56215083859055515</v>
      </c>
      <c r="G97" s="200">
        <f t="shared" si="14"/>
        <v>0.55609101753842471</v>
      </c>
      <c r="H97" s="200">
        <f t="shared" si="14"/>
        <v>0.53759655266913275</v>
      </c>
      <c r="I97" s="200">
        <f t="shared" si="14"/>
        <v>0.52511412035226368</v>
      </c>
      <c r="J97" s="200">
        <f t="shared" si="14"/>
        <v>0.52717846350237552</v>
      </c>
      <c r="K97" s="200">
        <f t="shared" si="14"/>
        <v>0.52014718934700321</v>
      </c>
      <c r="L97" s="200">
        <f t="shared" si="14"/>
        <v>0.52493812586041089</v>
      </c>
      <c r="M97" s="200">
        <f t="shared" si="14"/>
        <v>0.53599347158890331</v>
      </c>
      <c r="N97" s="200">
        <f t="shared" si="14"/>
        <v>0.52879407825151858</v>
      </c>
      <c r="O97" s="200">
        <f t="shared" si="14"/>
        <v>0.53024735547974167</v>
      </c>
      <c r="P97" s="200">
        <f t="shared" si="14"/>
        <v>0.54034941631514632</v>
      </c>
      <c r="Q97" s="200">
        <f t="shared" si="14"/>
        <v>0.54650270163258974</v>
      </c>
    </row>
    <row r="98" spans="1:17" x14ac:dyDescent="0.25">
      <c r="A98" s="127" t="s">
        <v>260</v>
      </c>
      <c r="B98" s="200">
        <f t="shared" ref="B98:Q98" si="15">IF(B$44=0,0,B$44/B$5)</f>
        <v>9.4888914527409746E-2</v>
      </c>
      <c r="C98" s="200">
        <f t="shared" si="15"/>
        <v>9.488891452740976E-2</v>
      </c>
      <c r="D98" s="200">
        <f t="shared" si="15"/>
        <v>9.488891452740976E-2</v>
      </c>
      <c r="E98" s="200">
        <f t="shared" si="15"/>
        <v>9.4888914527409746E-2</v>
      </c>
      <c r="F98" s="200">
        <f t="shared" si="15"/>
        <v>9.488891452740976E-2</v>
      </c>
      <c r="G98" s="200">
        <f t="shared" si="15"/>
        <v>9.4888914527409746E-2</v>
      </c>
      <c r="H98" s="200">
        <f t="shared" si="15"/>
        <v>9.4888914527409746E-2</v>
      </c>
      <c r="I98" s="200">
        <f t="shared" si="15"/>
        <v>9.4888914527409773E-2</v>
      </c>
      <c r="J98" s="200">
        <f t="shared" si="15"/>
        <v>9.488891452740976E-2</v>
      </c>
      <c r="K98" s="200">
        <f t="shared" si="15"/>
        <v>9.488891452740976E-2</v>
      </c>
      <c r="L98" s="200">
        <f t="shared" si="15"/>
        <v>9.488891452740976E-2</v>
      </c>
      <c r="M98" s="200">
        <f t="shared" si="15"/>
        <v>9.4888914527409787E-2</v>
      </c>
      <c r="N98" s="200">
        <f t="shared" si="15"/>
        <v>9.4888914527409773E-2</v>
      </c>
      <c r="O98" s="200">
        <f t="shared" si="15"/>
        <v>9.4888914527409746E-2</v>
      </c>
      <c r="P98" s="200">
        <f t="shared" si="15"/>
        <v>9.488891452740976E-2</v>
      </c>
      <c r="Q98" s="200">
        <f t="shared" si="15"/>
        <v>9.4888914527409746E-2</v>
      </c>
    </row>
    <row r="99" spans="1:17" x14ac:dyDescent="0.25">
      <c r="A99" s="142" t="s">
        <v>271</v>
      </c>
      <c r="B99" s="199">
        <f t="shared" ref="B99:Q99" si="16">IF(B$45=0,0,B$45/B$5)</f>
        <v>4.2700011537334388E-2</v>
      </c>
      <c r="C99" s="199">
        <f t="shared" si="16"/>
        <v>4.2700011537334388E-2</v>
      </c>
      <c r="D99" s="199">
        <f t="shared" si="16"/>
        <v>4.2700011537334395E-2</v>
      </c>
      <c r="E99" s="199">
        <f t="shared" si="16"/>
        <v>4.2700011537334388E-2</v>
      </c>
      <c r="F99" s="199">
        <f t="shared" si="16"/>
        <v>4.2700011537334395E-2</v>
      </c>
      <c r="G99" s="199">
        <f t="shared" si="16"/>
        <v>4.2700011537334395E-2</v>
      </c>
      <c r="H99" s="199">
        <f t="shared" si="16"/>
        <v>4.2700011537334395E-2</v>
      </c>
      <c r="I99" s="199">
        <f t="shared" si="16"/>
        <v>4.2700011537334395E-2</v>
      </c>
      <c r="J99" s="199">
        <f t="shared" si="16"/>
        <v>4.2700011537334395E-2</v>
      </c>
      <c r="K99" s="199">
        <f t="shared" si="16"/>
        <v>4.2700011537334395E-2</v>
      </c>
      <c r="L99" s="199">
        <f t="shared" si="16"/>
        <v>4.2700011537334388E-2</v>
      </c>
      <c r="M99" s="199">
        <f t="shared" si="16"/>
        <v>4.2700011537334409E-2</v>
      </c>
      <c r="N99" s="199">
        <f t="shared" si="16"/>
        <v>4.2700011537334409E-2</v>
      </c>
      <c r="O99" s="199">
        <f t="shared" si="16"/>
        <v>4.2700011537334395E-2</v>
      </c>
      <c r="P99" s="199">
        <f t="shared" si="16"/>
        <v>4.2700011537334402E-2</v>
      </c>
      <c r="Q99" s="199">
        <f t="shared" si="16"/>
        <v>4.2700011537334395E-2</v>
      </c>
    </row>
    <row r="100" spans="1:17" x14ac:dyDescent="0.25">
      <c r="A100" s="142" t="s">
        <v>270</v>
      </c>
      <c r="B100" s="199">
        <f t="shared" ref="B100:Q100" si="17">IF(B$51=0,0,B$51/B$5)</f>
        <v>3.757601015285425E-2</v>
      </c>
      <c r="C100" s="199">
        <f t="shared" si="17"/>
        <v>3.7576010152854257E-2</v>
      </c>
      <c r="D100" s="199">
        <f t="shared" si="17"/>
        <v>3.7576010152854257E-2</v>
      </c>
      <c r="E100" s="199">
        <f t="shared" si="17"/>
        <v>3.757601015285425E-2</v>
      </c>
      <c r="F100" s="199">
        <f t="shared" si="17"/>
        <v>3.757601015285425E-2</v>
      </c>
      <c r="G100" s="199">
        <f t="shared" si="17"/>
        <v>3.7576010152854257E-2</v>
      </c>
      <c r="H100" s="199">
        <f t="shared" si="17"/>
        <v>3.7576010152854264E-2</v>
      </c>
      <c r="I100" s="199">
        <f t="shared" si="17"/>
        <v>3.7576010152854264E-2</v>
      </c>
      <c r="J100" s="199">
        <f t="shared" si="17"/>
        <v>3.7576010152854257E-2</v>
      </c>
      <c r="K100" s="199">
        <f t="shared" si="17"/>
        <v>3.7576010152854264E-2</v>
      </c>
      <c r="L100" s="199">
        <f t="shared" si="17"/>
        <v>3.7576010152854264E-2</v>
      </c>
      <c r="M100" s="199">
        <f t="shared" si="17"/>
        <v>3.7576010152854257E-2</v>
      </c>
      <c r="N100" s="199">
        <f t="shared" si="17"/>
        <v>3.7576010152854257E-2</v>
      </c>
      <c r="O100" s="199">
        <f t="shared" si="17"/>
        <v>3.7576010152854257E-2</v>
      </c>
      <c r="P100" s="199">
        <f t="shared" si="17"/>
        <v>3.757601015285425E-2</v>
      </c>
      <c r="Q100" s="199">
        <f t="shared" si="17"/>
        <v>3.7576010152854257E-2</v>
      </c>
    </row>
    <row r="101" spans="1:17" x14ac:dyDescent="0.25">
      <c r="A101" s="142" t="s">
        <v>269</v>
      </c>
      <c r="B101" s="199">
        <f t="shared" ref="B101:Q101" si="18">IF(B$62=0,0,B$62/B$5)</f>
        <v>4.7444457263704871E-3</v>
      </c>
      <c r="C101" s="199">
        <f t="shared" si="18"/>
        <v>4.744445726370488E-3</v>
      </c>
      <c r="D101" s="199">
        <f t="shared" si="18"/>
        <v>4.744445726370488E-3</v>
      </c>
      <c r="E101" s="199">
        <f t="shared" si="18"/>
        <v>4.7444457263704871E-3</v>
      </c>
      <c r="F101" s="199">
        <f t="shared" si="18"/>
        <v>4.744445726370488E-3</v>
      </c>
      <c r="G101" s="199">
        <f t="shared" si="18"/>
        <v>4.744445726370488E-3</v>
      </c>
      <c r="H101" s="199">
        <f t="shared" si="18"/>
        <v>4.744445726370488E-3</v>
      </c>
      <c r="I101" s="199">
        <f t="shared" si="18"/>
        <v>4.744445726370488E-3</v>
      </c>
      <c r="J101" s="199">
        <f t="shared" si="18"/>
        <v>4.744445726370488E-3</v>
      </c>
      <c r="K101" s="199">
        <f t="shared" si="18"/>
        <v>4.7444457263704888E-3</v>
      </c>
      <c r="L101" s="199">
        <f t="shared" si="18"/>
        <v>4.7444457263704871E-3</v>
      </c>
      <c r="M101" s="199">
        <f t="shared" si="18"/>
        <v>4.744445726370488E-3</v>
      </c>
      <c r="N101" s="199">
        <f t="shared" si="18"/>
        <v>4.744445726370488E-3</v>
      </c>
      <c r="O101" s="199">
        <f t="shared" si="18"/>
        <v>4.744445726370488E-3</v>
      </c>
      <c r="P101" s="199">
        <f t="shared" si="18"/>
        <v>4.7444457263704871E-3</v>
      </c>
      <c r="Q101" s="199">
        <f t="shared" si="18"/>
        <v>4.744445726370488E-3</v>
      </c>
    </row>
    <row r="102" spans="1:17" x14ac:dyDescent="0.25">
      <c r="A102" s="142" t="s">
        <v>268</v>
      </c>
      <c r="B102" s="199">
        <f t="shared" ref="B102:Q102" si="19">IF(B$63=0,0,B$63/B$5)</f>
        <v>9.4888914527409742E-3</v>
      </c>
      <c r="C102" s="199">
        <f t="shared" si="19"/>
        <v>9.488891452740976E-3</v>
      </c>
      <c r="D102" s="199">
        <f t="shared" si="19"/>
        <v>9.488891452740976E-3</v>
      </c>
      <c r="E102" s="199">
        <f t="shared" si="19"/>
        <v>9.4888914527409742E-3</v>
      </c>
      <c r="F102" s="199">
        <f t="shared" si="19"/>
        <v>9.488891452740976E-3</v>
      </c>
      <c r="G102" s="199">
        <f t="shared" si="19"/>
        <v>9.488891452740976E-3</v>
      </c>
      <c r="H102" s="199">
        <f t="shared" si="19"/>
        <v>9.488891452740976E-3</v>
      </c>
      <c r="I102" s="199">
        <f t="shared" si="19"/>
        <v>9.488891452740976E-3</v>
      </c>
      <c r="J102" s="199">
        <f t="shared" si="19"/>
        <v>9.488891452740976E-3</v>
      </c>
      <c r="K102" s="199">
        <f t="shared" si="19"/>
        <v>9.4888914527409777E-3</v>
      </c>
      <c r="L102" s="199">
        <f t="shared" si="19"/>
        <v>9.4888914527409742E-3</v>
      </c>
      <c r="M102" s="199">
        <f t="shared" si="19"/>
        <v>9.488891452740976E-3</v>
      </c>
      <c r="N102" s="199">
        <f t="shared" si="19"/>
        <v>9.488891452740976E-3</v>
      </c>
      <c r="O102" s="199">
        <f t="shared" si="19"/>
        <v>9.488891452740976E-3</v>
      </c>
      <c r="P102" s="199">
        <f t="shared" si="19"/>
        <v>9.4888914527409742E-3</v>
      </c>
      <c r="Q102" s="199">
        <f t="shared" si="19"/>
        <v>9.488891452740976E-3</v>
      </c>
    </row>
    <row r="103" spans="1:17" x14ac:dyDescent="0.25">
      <c r="A103" s="142" t="s">
        <v>267</v>
      </c>
      <c r="B103" s="199">
        <f t="shared" ref="B103:Q103" si="20">IF(B$64=0,0,B$64/B$5)</f>
        <v>3.79555658109639E-4</v>
      </c>
      <c r="C103" s="199">
        <f t="shared" si="20"/>
        <v>3.7955565810963906E-4</v>
      </c>
      <c r="D103" s="199">
        <f t="shared" si="20"/>
        <v>3.7955565810963906E-4</v>
      </c>
      <c r="E103" s="199">
        <f t="shared" si="20"/>
        <v>3.79555658109639E-4</v>
      </c>
      <c r="F103" s="199">
        <f t="shared" si="20"/>
        <v>3.7955565810963906E-4</v>
      </c>
      <c r="G103" s="199">
        <f t="shared" si="20"/>
        <v>3.7955565810963906E-4</v>
      </c>
      <c r="H103" s="199">
        <f t="shared" si="20"/>
        <v>3.7955565810963906E-4</v>
      </c>
      <c r="I103" s="199">
        <f t="shared" si="20"/>
        <v>3.7955565810963906E-4</v>
      </c>
      <c r="J103" s="199">
        <f t="shared" si="20"/>
        <v>3.7955565810963906E-4</v>
      </c>
      <c r="K103" s="199">
        <f t="shared" si="20"/>
        <v>3.7955565810963906E-4</v>
      </c>
      <c r="L103" s="199">
        <f t="shared" si="20"/>
        <v>3.7955565810963906E-4</v>
      </c>
      <c r="M103" s="199">
        <f t="shared" si="20"/>
        <v>3.7955565810963906E-4</v>
      </c>
      <c r="N103" s="199">
        <f t="shared" si="20"/>
        <v>3.7955565810963906E-4</v>
      </c>
      <c r="O103" s="199">
        <f t="shared" si="20"/>
        <v>3.7955565810963906E-4</v>
      </c>
      <c r="P103" s="199">
        <f t="shared" si="20"/>
        <v>3.7955565810963906E-4</v>
      </c>
      <c r="Q103" s="199">
        <f t="shared" si="20"/>
        <v>3.7955565810963906E-4</v>
      </c>
    </row>
    <row r="104" spans="1:17" x14ac:dyDescent="0.25">
      <c r="A104" s="127" t="s">
        <v>259</v>
      </c>
      <c r="B104" s="200">
        <f t="shared" ref="B104:Q104" si="21">IF(B$65=0,0,B$65/B$5)</f>
        <v>8.5899438414286711E-2</v>
      </c>
      <c r="C104" s="200">
        <f t="shared" si="21"/>
        <v>8.5899438414286725E-2</v>
      </c>
      <c r="D104" s="200">
        <f t="shared" si="21"/>
        <v>8.5899438414286725E-2</v>
      </c>
      <c r="E104" s="200">
        <f t="shared" si="21"/>
        <v>8.5899438414286711E-2</v>
      </c>
      <c r="F104" s="200">
        <f t="shared" si="21"/>
        <v>8.5899438414286725E-2</v>
      </c>
      <c r="G104" s="200">
        <f t="shared" si="21"/>
        <v>8.5899438414286738E-2</v>
      </c>
      <c r="H104" s="200">
        <f t="shared" si="21"/>
        <v>8.5899438414286738E-2</v>
      </c>
      <c r="I104" s="200">
        <f t="shared" si="21"/>
        <v>8.5899438414286738E-2</v>
      </c>
      <c r="J104" s="200">
        <f t="shared" si="21"/>
        <v>8.5899438414286738E-2</v>
      </c>
      <c r="K104" s="200">
        <f t="shared" si="21"/>
        <v>8.5899438414286738E-2</v>
      </c>
      <c r="L104" s="200">
        <f t="shared" si="21"/>
        <v>8.5899438414286725E-2</v>
      </c>
      <c r="M104" s="200">
        <f t="shared" si="21"/>
        <v>8.5899438414286725E-2</v>
      </c>
      <c r="N104" s="200">
        <f t="shared" si="21"/>
        <v>8.5899438414286738E-2</v>
      </c>
      <c r="O104" s="200">
        <f t="shared" si="21"/>
        <v>8.5899438414286725E-2</v>
      </c>
      <c r="P104" s="200">
        <f t="shared" si="21"/>
        <v>8.5899438414286711E-2</v>
      </c>
      <c r="Q104" s="200">
        <f t="shared" si="21"/>
        <v>8.5899438414286725E-2</v>
      </c>
    </row>
    <row r="105" spans="1:17" x14ac:dyDescent="0.25">
      <c r="A105" s="142" t="s">
        <v>266</v>
      </c>
      <c r="B105" s="199">
        <f t="shared" ref="B105:Q105" si="22">IF(B$66=0,0,B$66/B$5)</f>
        <v>2.1474859603571678E-2</v>
      </c>
      <c r="C105" s="199">
        <f t="shared" si="22"/>
        <v>2.1474859603571681E-2</v>
      </c>
      <c r="D105" s="199">
        <f t="shared" si="22"/>
        <v>2.1474859603571681E-2</v>
      </c>
      <c r="E105" s="199">
        <f t="shared" si="22"/>
        <v>2.1474859603571678E-2</v>
      </c>
      <c r="F105" s="199">
        <f t="shared" si="22"/>
        <v>2.1474859603571681E-2</v>
      </c>
      <c r="G105" s="199">
        <f t="shared" si="22"/>
        <v>2.1474859603571681E-2</v>
      </c>
      <c r="H105" s="199">
        <f t="shared" si="22"/>
        <v>2.1474859603571681E-2</v>
      </c>
      <c r="I105" s="199">
        <f t="shared" si="22"/>
        <v>2.1474859603571681E-2</v>
      </c>
      <c r="J105" s="199">
        <f t="shared" si="22"/>
        <v>2.1474859603571681E-2</v>
      </c>
      <c r="K105" s="199">
        <f t="shared" si="22"/>
        <v>2.1474859603571681E-2</v>
      </c>
      <c r="L105" s="199">
        <f t="shared" si="22"/>
        <v>2.1474859603571681E-2</v>
      </c>
      <c r="M105" s="199">
        <f t="shared" si="22"/>
        <v>2.1474859603571681E-2</v>
      </c>
      <c r="N105" s="199">
        <f t="shared" si="22"/>
        <v>2.1474859603571681E-2</v>
      </c>
      <c r="O105" s="199">
        <f t="shared" si="22"/>
        <v>2.1474859603571681E-2</v>
      </c>
      <c r="P105" s="199">
        <f t="shared" si="22"/>
        <v>2.1474859603571678E-2</v>
      </c>
      <c r="Q105" s="199">
        <f t="shared" si="22"/>
        <v>2.1474859603571681E-2</v>
      </c>
    </row>
    <row r="106" spans="1:17" x14ac:dyDescent="0.25">
      <c r="A106" s="142" t="s">
        <v>265</v>
      </c>
      <c r="B106" s="199">
        <f t="shared" ref="B106:Q106" si="23">IF(B$67=0,0,B$67/B$5)</f>
        <v>6.8719550731429369E-3</v>
      </c>
      <c r="C106" s="199">
        <f t="shared" si="23"/>
        <v>6.8719550731429378E-3</v>
      </c>
      <c r="D106" s="199">
        <f t="shared" si="23"/>
        <v>6.8719550731429378E-3</v>
      </c>
      <c r="E106" s="199">
        <f t="shared" si="23"/>
        <v>6.8719550731429352E-3</v>
      </c>
      <c r="F106" s="199">
        <f t="shared" si="23"/>
        <v>6.8719550731429369E-3</v>
      </c>
      <c r="G106" s="199">
        <f t="shared" si="23"/>
        <v>6.8719550731429378E-3</v>
      </c>
      <c r="H106" s="199">
        <f t="shared" si="23"/>
        <v>6.8719550731429378E-3</v>
      </c>
      <c r="I106" s="199">
        <f t="shared" si="23"/>
        <v>6.8719550731429387E-3</v>
      </c>
      <c r="J106" s="199">
        <f t="shared" si="23"/>
        <v>6.8719550731429387E-3</v>
      </c>
      <c r="K106" s="199">
        <f t="shared" si="23"/>
        <v>6.8719550731429378E-3</v>
      </c>
      <c r="L106" s="199">
        <f t="shared" si="23"/>
        <v>6.8719550731429387E-3</v>
      </c>
      <c r="M106" s="199">
        <f t="shared" si="23"/>
        <v>6.8719550731429378E-3</v>
      </c>
      <c r="N106" s="199">
        <f t="shared" si="23"/>
        <v>6.8719550731429378E-3</v>
      </c>
      <c r="O106" s="199">
        <f t="shared" si="23"/>
        <v>6.8719550731429387E-3</v>
      </c>
      <c r="P106" s="199">
        <f t="shared" si="23"/>
        <v>6.8719550731429361E-3</v>
      </c>
      <c r="Q106" s="199">
        <f t="shared" si="23"/>
        <v>6.8719550731429378E-3</v>
      </c>
    </row>
    <row r="107" spans="1:17" x14ac:dyDescent="0.25">
      <c r="A107" s="142" t="s">
        <v>264</v>
      </c>
      <c r="B107" s="199">
        <f t="shared" ref="B107:Q107" si="24">IF(B$78=0,0,B$78/B$5)</f>
        <v>5.7552623737572098E-2</v>
      </c>
      <c r="C107" s="199">
        <f t="shared" si="24"/>
        <v>5.7552623737572105E-2</v>
      </c>
      <c r="D107" s="199">
        <f t="shared" si="24"/>
        <v>5.7552623737572112E-2</v>
      </c>
      <c r="E107" s="199">
        <f t="shared" si="24"/>
        <v>5.7552623737572098E-2</v>
      </c>
      <c r="F107" s="199">
        <f t="shared" si="24"/>
        <v>5.7552623737572112E-2</v>
      </c>
      <c r="G107" s="199">
        <f t="shared" si="24"/>
        <v>5.7552623737572112E-2</v>
      </c>
      <c r="H107" s="199">
        <f t="shared" si="24"/>
        <v>5.7552623737572112E-2</v>
      </c>
      <c r="I107" s="199">
        <f t="shared" si="24"/>
        <v>5.7552623737572112E-2</v>
      </c>
      <c r="J107" s="199">
        <f t="shared" si="24"/>
        <v>5.7552623737572112E-2</v>
      </c>
      <c r="K107" s="199">
        <f t="shared" si="24"/>
        <v>5.7552623737572112E-2</v>
      </c>
      <c r="L107" s="199">
        <f t="shared" si="24"/>
        <v>5.7552623737572105E-2</v>
      </c>
      <c r="M107" s="199">
        <f t="shared" si="24"/>
        <v>5.7552623737572112E-2</v>
      </c>
      <c r="N107" s="199">
        <f t="shared" si="24"/>
        <v>5.7552623737572112E-2</v>
      </c>
      <c r="O107" s="199">
        <f t="shared" si="24"/>
        <v>5.7552623737572112E-2</v>
      </c>
      <c r="P107" s="199">
        <f t="shared" si="24"/>
        <v>5.7552623737572105E-2</v>
      </c>
      <c r="Q107" s="199">
        <f t="shared" si="24"/>
        <v>5.7552623737572112E-2</v>
      </c>
    </row>
    <row r="108" spans="1:17" x14ac:dyDescent="0.25">
      <c r="A108" s="72" t="s">
        <v>258</v>
      </c>
      <c r="B108" s="71">
        <f t="shared" ref="B108:Q108" si="25">IF(B$79=0,0,B$79/B$5)</f>
        <v>2.7889974489794592E-2</v>
      </c>
      <c r="C108" s="71">
        <f t="shared" si="25"/>
        <v>4.8886346607676184E-2</v>
      </c>
      <c r="D108" s="71">
        <f t="shared" si="25"/>
        <v>4.1322495087533828E-2</v>
      </c>
      <c r="E108" s="71">
        <f t="shared" si="25"/>
        <v>4.6493078330772514E-2</v>
      </c>
      <c r="F108" s="71">
        <f t="shared" si="25"/>
        <v>4.7635291082956908E-2</v>
      </c>
      <c r="G108" s="71">
        <f t="shared" si="25"/>
        <v>5.3695112135087465E-2</v>
      </c>
      <c r="H108" s="71">
        <f t="shared" si="25"/>
        <v>7.2189577004379279E-2</v>
      </c>
      <c r="I108" s="71">
        <f t="shared" si="25"/>
        <v>8.4672009321248368E-2</v>
      </c>
      <c r="J108" s="71">
        <f t="shared" si="25"/>
        <v>8.2607666171136587E-2</v>
      </c>
      <c r="K108" s="71">
        <f t="shared" si="25"/>
        <v>8.9638940326508876E-2</v>
      </c>
      <c r="L108" s="71">
        <f t="shared" si="25"/>
        <v>8.4848003813101147E-2</v>
      </c>
      <c r="M108" s="71">
        <f t="shared" si="25"/>
        <v>7.3792658084608734E-2</v>
      </c>
      <c r="N108" s="71">
        <f t="shared" si="25"/>
        <v>8.0992051421993491E-2</v>
      </c>
      <c r="O108" s="71">
        <f t="shared" si="25"/>
        <v>7.9538774193770409E-2</v>
      </c>
      <c r="P108" s="71">
        <f t="shared" si="25"/>
        <v>6.9436713358365737E-2</v>
      </c>
      <c r="Q108" s="71">
        <f t="shared" si="25"/>
        <v>6.328342804092231E-2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138.38037445769481</v>
      </c>
      <c r="C112" s="230">
        <f t="shared" si="26"/>
        <v>138.0143558396843</v>
      </c>
      <c r="D112" s="230">
        <f t="shared" si="26"/>
        <v>138.15734798243787</v>
      </c>
      <c r="E112" s="230">
        <f t="shared" si="26"/>
        <v>138.05569109808249</v>
      </c>
      <c r="F112" s="230">
        <f t="shared" si="26"/>
        <v>136.5924997228723</v>
      </c>
      <c r="G112" s="230">
        <f t="shared" si="26"/>
        <v>134.94798070042759</v>
      </c>
      <c r="H112" s="230">
        <f t="shared" si="26"/>
        <v>133.08136982936767</v>
      </c>
      <c r="I112" s="230">
        <f t="shared" si="26"/>
        <v>133.09149309431479</v>
      </c>
      <c r="J112" s="230">
        <f t="shared" si="26"/>
        <v>130.47229470610509</v>
      </c>
      <c r="K112" s="230">
        <f t="shared" si="26"/>
        <v>130.37045989634041</v>
      </c>
      <c r="L112" s="230">
        <f t="shared" si="26"/>
        <v>127.29938854467032</v>
      </c>
      <c r="M112" s="230">
        <f t="shared" si="26"/>
        <v>121.79267891072625</v>
      </c>
      <c r="N112" s="230">
        <f t="shared" si="26"/>
        <v>119.18676426971561</v>
      </c>
      <c r="O112" s="230">
        <f t="shared" si="26"/>
        <v>116.22929755798258</v>
      </c>
      <c r="P112" s="230">
        <f t="shared" si="26"/>
        <v>111.20734590688878</v>
      </c>
      <c r="Q112" s="230">
        <f t="shared" si="26"/>
        <v>108.70971476421056</v>
      </c>
    </row>
    <row r="113" spans="1:17" x14ac:dyDescent="0.25">
      <c r="A113" s="132" t="s">
        <v>83</v>
      </c>
      <c r="B113" s="275">
        <f>IF(B$6=0,0,B$6/FBT!B$5*1000)</f>
        <v>2.0930920485586797</v>
      </c>
      <c r="C113" s="275">
        <f>IF(C$6=0,0,C$6/FBT!C$5*1000)</f>
        <v>2.0875557818591237</v>
      </c>
      <c r="D113" s="275">
        <f>IF(D$6=0,0,D$6/FBT!D$5*1000)</f>
        <v>2.0897186298654029</v>
      </c>
      <c r="E113" s="275">
        <f>IF(E$6=0,0,E$6/FBT!E$5*1000)</f>
        <v>2.0881810041929803</v>
      </c>
      <c r="F113" s="275">
        <f>IF(F$6=0,0,F$6/FBT!F$5*1000)</f>
        <v>2.0660492948015712</v>
      </c>
      <c r="G113" s="275">
        <f>IF(G$6=0,0,G$6/FBT!G$5*1000)</f>
        <v>2.0411748882748357</v>
      </c>
      <c r="H113" s="275">
        <f>IF(H$6=0,0,H$6/FBT!H$5*1000)</f>
        <v>2.0129411998831115</v>
      </c>
      <c r="I113" s="275">
        <f>IF(I$6=0,0,I$6/FBT!I$5*1000)</f>
        <v>2.0130943207678418</v>
      </c>
      <c r="J113" s="275">
        <f>IF(J$6=0,0,J$6/FBT!J$5*1000)</f>
        <v>1.9734772627750161</v>
      </c>
      <c r="K113" s="275">
        <f>IF(K$6=0,0,K$6/FBT!K$5*1000)</f>
        <v>1.9719369458664933</v>
      </c>
      <c r="L113" s="275">
        <f>IF(L$6=0,0,L$6/FBT!L$5*1000)</f>
        <v>1.9254850190529686</v>
      </c>
      <c r="M113" s="275">
        <f>IF(M$6=0,0,M$6/FBT!M$5*1000)</f>
        <v>1.8421924987537583</v>
      </c>
      <c r="N113" s="275">
        <f>IF(N$6=0,0,N$6/FBT!N$5*1000)</f>
        <v>1.8027763659697733</v>
      </c>
      <c r="O113" s="275">
        <f>IF(O$6=0,0,O$6/FBT!O$5*1000)</f>
        <v>1.7580427823061606</v>
      </c>
      <c r="P113" s="275">
        <f>IF(P$6=0,0,P$6/FBT!P$5*1000)</f>
        <v>1.6820825378687234</v>
      </c>
      <c r="Q113" s="275">
        <f>IF(Q$6=0,0,Q$6/FBT!Q$5*1000)</f>
        <v>1.64430426254999</v>
      </c>
    </row>
    <row r="114" spans="1:17" x14ac:dyDescent="0.25">
      <c r="A114" s="76" t="s">
        <v>82</v>
      </c>
      <c r="B114" s="274">
        <f>IF(B$7=0,0,B$7/FBT!B$5*1000)</f>
        <v>1.7508479062559779</v>
      </c>
      <c r="C114" s="274">
        <f>IF(C$7=0,0,C$7/FBT!C$5*1000)</f>
        <v>1.7462168815640313</v>
      </c>
      <c r="D114" s="274">
        <f>IF(D$7=0,0,D$7/FBT!D$5*1000)</f>
        <v>1.7480260795426636</v>
      </c>
      <c r="E114" s="274">
        <f>IF(E$7=0,0,E$7/FBT!E$5*1000)</f>
        <v>1.7467398729990862</v>
      </c>
      <c r="F114" s="274">
        <f>IF(F$7=0,0,F$7/FBT!F$5*1000)</f>
        <v>1.7282269475515419</v>
      </c>
      <c r="G114" s="274">
        <f>IF(G$7=0,0,G$7/FBT!G$5*1000)</f>
        <v>1.7074197868647083</v>
      </c>
      <c r="H114" s="274">
        <f>IF(H$7=0,0,H$7/FBT!H$5*1000)</f>
        <v>1.6838026247620792</v>
      </c>
      <c r="I114" s="274">
        <f>IF(I$7=0,0,I$7/FBT!I$5*1000)</f>
        <v>1.6839307086562483</v>
      </c>
      <c r="J114" s="274">
        <f>IF(J$7=0,0,J$7/FBT!J$5*1000)</f>
        <v>1.6507914861903636</v>
      </c>
      <c r="K114" s="274">
        <f>IF(K$7=0,0,K$7/FBT!K$5*1000)</f>
        <v>1.6495030284581222</v>
      </c>
      <c r="L114" s="274">
        <f>IF(L$7=0,0,L$7/FBT!L$5*1000)</f>
        <v>1.6106465152631961</v>
      </c>
      <c r="M114" s="274">
        <f>IF(M$7=0,0,M$7/FBT!M$5*1000)</f>
        <v>1.5409732608675868</v>
      </c>
      <c r="N114" s="274">
        <f>IF(N$7=0,0,N$7/FBT!N$5*1000)</f>
        <v>1.5080021100741616</v>
      </c>
      <c r="O114" s="274">
        <f>IF(O$7=0,0,O$7/FBT!O$5*1000)</f>
        <v>1.4705829715557692</v>
      </c>
      <c r="P114" s="274">
        <f>IF(P$7=0,0,P$7/FBT!P$5*1000)</f>
        <v>1.4070430832725183</v>
      </c>
      <c r="Q114" s="274">
        <f>IF(Q$7=0,0,Q$7/FBT!Q$5*1000)</f>
        <v>1.3754419817876054</v>
      </c>
    </row>
    <row r="115" spans="1:17" x14ac:dyDescent="0.25">
      <c r="A115" s="76" t="s">
        <v>81</v>
      </c>
      <c r="B115" s="274">
        <f>IF(B$8=0,0,B$8/FBT!B$5*1000)</f>
        <v>4.0611745986190195</v>
      </c>
      <c r="C115" s="274">
        <f>IF(C$8=0,0,C$8/FBT!C$5*1000)</f>
        <v>4.0504327176267818</v>
      </c>
      <c r="D115" s="274">
        <f>IF(D$8=0,0,D$8/FBT!D$5*1000)</f>
        <v>4.0546292379804001</v>
      </c>
      <c r="E115" s="274">
        <f>IF(E$8=0,0,E$8/FBT!E$5*1000)</f>
        <v>4.0516458210172885</v>
      </c>
      <c r="F115" s="274">
        <f>IF(F$8=0,0,F$8/FBT!F$5*1000)</f>
        <v>4.0087042140935498</v>
      </c>
      <c r="G115" s="274">
        <f>IF(G$8=0,0,G$8/FBT!G$5*1000)</f>
        <v>3.9604410199298421</v>
      </c>
      <c r="H115" s="274">
        <f>IF(H$8=0,0,H$8/FBT!H$5*1000)</f>
        <v>3.9056598944648857</v>
      </c>
      <c r="I115" s="274">
        <f>IF(I$8=0,0,I$8/FBT!I$5*1000)</f>
        <v>3.9059569911205307</v>
      </c>
      <c r="J115" s="274">
        <f>IF(J$8=0,0,J$8/FBT!J$5*1000)</f>
        <v>3.8290889958963015</v>
      </c>
      <c r="K115" s="274">
        <f>IF(K$8=0,0,K$8/FBT!K$5*1000)</f>
        <v>3.8261003571945187</v>
      </c>
      <c r="L115" s="274">
        <f>IF(L$8=0,0,L$8/FBT!L$5*1000)</f>
        <v>3.7359708354843284</v>
      </c>
      <c r="M115" s="274">
        <f>IF(M$8=0,0,M$8/FBT!M$5*1000)</f>
        <v>3.5743604237840669</v>
      </c>
      <c r="N115" s="274">
        <f>IF(N$8=0,0,N$8/FBT!N$5*1000)</f>
        <v>3.4978822787601329</v>
      </c>
      <c r="O115" s="274">
        <f>IF(O$8=0,0,O$8/FBT!O$5*1000)</f>
        <v>3.4110868156533081</v>
      </c>
      <c r="P115" s="274">
        <f>IF(P$8=0,0,P$8/FBT!P$5*1000)</f>
        <v>3.2637030369864122</v>
      </c>
      <c r="Q115" s="274">
        <f>IF(Q$8=0,0,Q$8/FBT!Q$5*1000)</f>
        <v>3.1904027861877315</v>
      </c>
    </row>
    <row r="116" spans="1:17" x14ac:dyDescent="0.25">
      <c r="A116" s="76" t="s">
        <v>80</v>
      </c>
      <c r="B116" s="274">
        <f>IF(B$9=0,0,B$9/FBT!B$5*1000)</f>
        <v>3.0804355898173887</v>
      </c>
      <c r="C116" s="274">
        <f>IF(C$9=0,0,C$9/FBT!C$5*1000)</f>
        <v>3.0722877814169998</v>
      </c>
      <c r="D116" s="274">
        <f>IF(D$9=0,0,D$9/FBT!D$5*1000)</f>
        <v>3.0754708779169815</v>
      </c>
      <c r="E116" s="274">
        <f>IF(E$9=0,0,E$9/FBT!E$5*1000)</f>
        <v>3.0732079306909355</v>
      </c>
      <c r="F116" s="274">
        <f>IF(F$9=0,0,F$9/FBT!F$5*1000)</f>
        <v>3.040636355389343</v>
      </c>
      <c r="G116" s="274">
        <f>IF(G$9=0,0,G$9/FBT!G$5*1000)</f>
        <v>3.0040283107535117</v>
      </c>
      <c r="H116" s="274">
        <f>IF(H$9=0,0,H$9/FBT!H$5*1000)</f>
        <v>2.9624763596037416</v>
      </c>
      <c r="I116" s="274">
        <f>IF(I$9=0,0,I$9/FBT!I$5*1000)</f>
        <v>2.9627017099523765</v>
      </c>
      <c r="J116" s="274">
        <f>IF(J$9=0,0,J$9/FBT!J$5*1000)</f>
        <v>2.9043966796079173</v>
      </c>
      <c r="K116" s="274">
        <f>IF(K$9=0,0,K$9/FBT!K$5*1000)</f>
        <v>2.9021297716485277</v>
      </c>
      <c r="L116" s="274">
        <f>IF(L$9=0,0,L$9/FBT!L$5*1000)</f>
        <v>2.8337657602948427</v>
      </c>
      <c r="M116" s="274">
        <f>IF(M$9=0,0,M$9/FBT!M$5*1000)</f>
        <v>2.71118288388864</v>
      </c>
      <c r="N116" s="274">
        <f>IF(N$9=0,0,N$9/FBT!N$5*1000)</f>
        <v>2.6531735582479614</v>
      </c>
      <c r="O116" s="274">
        <f>IF(O$9=0,0,O$9/FBT!O$5*1000)</f>
        <v>2.5873384587967188</v>
      </c>
      <c r="P116" s="274">
        <f>IF(P$9=0,0,P$9/FBT!P$5*1000)</f>
        <v>2.4755466049518589</v>
      </c>
      <c r="Q116" s="274">
        <f>IF(Q$9=0,0,Q$9/FBT!Q$5*1000)</f>
        <v>2.4199477392001674</v>
      </c>
    </row>
    <row r="117" spans="1:17" x14ac:dyDescent="0.25">
      <c r="A117" s="129" t="s">
        <v>79</v>
      </c>
      <c r="B117" s="273">
        <f>IF(B$10=0,0,B$10/FBT!B$5*1000)</f>
        <v>2.7907893980782403</v>
      </c>
      <c r="C117" s="273">
        <f>IF(C$10=0,0,C$10/FBT!C$5*1000)</f>
        <v>2.7834077091454983</v>
      </c>
      <c r="D117" s="273">
        <f>IF(D$10=0,0,D$10/FBT!D$5*1000)</f>
        <v>2.7862915064872036</v>
      </c>
      <c r="E117" s="273">
        <f>IF(E$10=0,0,E$10/FBT!E$5*1000)</f>
        <v>2.7842413389239744</v>
      </c>
      <c r="F117" s="273">
        <f>IF(F$10=0,0,F$10/FBT!F$5*1000)</f>
        <v>2.7547323930687617</v>
      </c>
      <c r="G117" s="273">
        <f>IF(G$10=0,0,G$10/FBT!G$5*1000)</f>
        <v>2.7215665176997814</v>
      </c>
      <c r="H117" s="273">
        <f>IF(H$10=0,0,H$10/FBT!H$5*1000)</f>
        <v>2.6839215998441488</v>
      </c>
      <c r="I117" s="273">
        <f>IF(I$10=0,0,I$10/FBT!I$5*1000)</f>
        <v>2.6841257610237892</v>
      </c>
      <c r="J117" s="273">
        <f>IF(J$10=0,0,J$10/FBT!J$5*1000)</f>
        <v>2.6313030170333551</v>
      </c>
      <c r="K117" s="273">
        <f>IF(K$10=0,0,K$10/FBT!K$5*1000)</f>
        <v>2.6292492611553246</v>
      </c>
      <c r="L117" s="273">
        <f>IF(L$10=0,0,L$10/FBT!L$5*1000)</f>
        <v>2.5673133587372914</v>
      </c>
      <c r="M117" s="273">
        <f>IF(M$10=0,0,M$10/FBT!M$5*1000)</f>
        <v>2.4562566650050117</v>
      </c>
      <c r="N117" s="273">
        <f>IF(N$10=0,0,N$10/FBT!N$5*1000)</f>
        <v>2.4037018212930312</v>
      </c>
      <c r="O117" s="273">
        <f>IF(O$10=0,0,O$10/FBT!O$5*1000)</f>
        <v>2.3440570430748808</v>
      </c>
      <c r="P117" s="273">
        <f>IF(P$10=0,0,P$10/FBT!P$5*1000)</f>
        <v>2.2427767171582982</v>
      </c>
      <c r="Q117" s="273">
        <f>IF(Q$10=0,0,Q$10/FBT!Q$5*1000)</f>
        <v>2.1924056833999863</v>
      </c>
    </row>
    <row r="118" spans="1:17" x14ac:dyDescent="0.25">
      <c r="A118" s="127" t="s">
        <v>263</v>
      </c>
      <c r="B118" s="296">
        <f>IF(B$15=0,0,B$15/FBT!B$5*1000)</f>
        <v>8.2931138047497832</v>
      </c>
      <c r="C118" s="296">
        <f>IF(C$15=0,0,C$15/FBT!C$5*1000)</f>
        <v>8.2711783672593597</v>
      </c>
      <c r="D118" s="296">
        <f>IF(D$15=0,0,D$15/FBT!D$5*1000)</f>
        <v>8.2797478636036761</v>
      </c>
      <c r="E118" s="296">
        <f>IF(E$15=0,0,E$15/FBT!E$5*1000)</f>
        <v>8.2736555827126939</v>
      </c>
      <c r="F118" s="296">
        <f>IF(F$15=0,0,F$15/FBT!F$5*1000)</f>
        <v>8.1859667566034968</v>
      </c>
      <c r="G118" s="296">
        <f>IF(G$15=0,0,G$15/FBT!G$5*1000)</f>
        <v>8.0874109934712077</v>
      </c>
      <c r="H118" s="296">
        <f>IF(H$15=0,0,H$15/FBT!H$5*1000)</f>
        <v>7.9755453012186166</v>
      </c>
      <c r="I118" s="296">
        <f>IF(I$15=0,0,I$15/FBT!I$5*1000)</f>
        <v>7.9761519868748083</v>
      </c>
      <c r="J118" s="296">
        <f>IF(J$15=0,0,J$15/FBT!J$5*1000)</f>
        <v>7.8191838445658659</v>
      </c>
      <c r="K118" s="296">
        <f>IF(K$15=0,0,K$15/FBT!K$5*1000)</f>
        <v>7.8130809006334392</v>
      </c>
      <c r="L118" s="296">
        <f>IF(L$15=0,0,L$15/FBT!L$5*1000)</f>
        <v>7.6290320835832093</v>
      </c>
      <c r="M118" s="296">
        <f>IF(M$15=0,0,M$15/FBT!M$5*1000)</f>
        <v>7.2990158521415776</v>
      </c>
      <c r="N118" s="296">
        <f>IF(N$15=0,0,N$15/FBT!N$5*1000)</f>
        <v>7.1428438026868903</v>
      </c>
      <c r="O118" s="296">
        <f>IF(O$15=0,0,O$15/FBT!O$5*1000)</f>
        <v>6.965603293617022</v>
      </c>
      <c r="P118" s="296">
        <f>IF(P$15=0,0,P$15/FBT!P$5*1000)</f>
        <v>6.6646385308919109</v>
      </c>
      <c r="Q118" s="296">
        <f>IF(Q$15=0,0,Q$15/FBT!Q$5*1000)</f>
        <v>6.514955894248593</v>
      </c>
    </row>
    <row r="119" spans="1:17" x14ac:dyDescent="0.25">
      <c r="A119" s="127" t="s">
        <v>262</v>
      </c>
      <c r="B119" s="296">
        <f>IF(B$24=0,0,B$24/FBT!B$5*1000)</f>
        <v>6.9109281706248193</v>
      </c>
      <c r="C119" s="296">
        <f>IF(C$24=0,0,C$24/FBT!C$5*1000)</f>
        <v>6.8926486393827977</v>
      </c>
      <c r="D119" s="296">
        <f>IF(D$24=0,0,D$24/FBT!D$5*1000)</f>
        <v>6.8997898863363973</v>
      </c>
      <c r="E119" s="296">
        <f>IF(E$24=0,0,E$24/FBT!E$5*1000)</f>
        <v>6.8947129855939115</v>
      </c>
      <c r="F119" s="296">
        <f>IF(F$24=0,0,F$24/FBT!F$5*1000)</f>
        <v>6.8216389638362473</v>
      </c>
      <c r="G119" s="296">
        <f>IF(G$24=0,0,G$24/FBT!G$5*1000)</f>
        <v>6.7395091612260076</v>
      </c>
      <c r="H119" s="296">
        <f>IF(H$24=0,0,H$24/FBT!H$5*1000)</f>
        <v>6.6462877510155138</v>
      </c>
      <c r="I119" s="296">
        <f>IF(I$24=0,0,I$24/FBT!I$5*1000)</f>
        <v>6.6467933223956779</v>
      </c>
      <c r="J119" s="296">
        <f>IF(J$24=0,0,J$24/FBT!J$5*1000)</f>
        <v>6.5159865371382235</v>
      </c>
      <c r="K119" s="296">
        <f>IF(K$24=0,0,K$24/FBT!K$5*1000)</f>
        <v>6.5109007505278704</v>
      </c>
      <c r="L119" s="296">
        <f>IF(L$24=0,0,L$24/FBT!L$5*1000)</f>
        <v>6.3575267363193415</v>
      </c>
      <c r="M119" s="296">
        <f>IF(M$24=0,0,M$24/FBT!M$5*1000)</f>
        <v>6.0825132101179831</v>
      </c>
      <c r="N119" s="296">
        <f>IF(N$24=0,0,N$24/FBT!N$5*1000)</f>
        <v>5.9523698355724122</v>
      </c>
      <c r="O119" s="296">
        <f>IF(O$24=0,0,O$24/FBT!O$5*1000)</f>
        <v>5.8046694113475183</v>
      </c>
      <c r="P119" s="296">
        <f>IF(P$24=0,0,P$24/FBT!P$5*1000)</f>
        <v>5.5538654424099283</v>
      </c>
      <c r="Q119" s="296">
        <f>IF(Q$24=0,0,Q$24/FBT!Q$5*1000)</f>
        <v>5.4291299118738259</v>
      </c>
    </row>
    <row r="120" spans="1:17" x14ac:dyDescent="0.25">
      <c r="A120" s="127" t="s">
        <v>261</v>
      </c>
      <c r="B120" s="296">
        <f>IF(B$33=0,0,B$33/FBT!B$5*1000)</f>
        <v>80.523007849815713</v>
      </c>
      <c r="C120" s="296">
        <f>IF(C$33=0,0,C$33/FBT!C$5*1000)</f>
        <v>77.41222225045</v>
      </c>
      <c r="D120" s="296">
        <f>IF(D$33=0,0,D$33/FBT!D$5*1000)</f>
        <v>78.537428178856402</v>
      </c>
      <c r="E120" s="296">
        <f>IF(E$33=0,0,E$33/FBT!E$5*1000)</f>
        <v>77.765811493869577</v>
      </c>
      <c r="F120" s="296">
        <f>IF(F$33=0,0,F$33/FBT!F$5*1000)</f>
        <v>76.785588264392842</v>
      </c>
      <c r="G120" s="296">
        <f>IF(G$33=0,0,G$33/FBT!G$5*1000)</f>
        <v>75.043359902456459</v>
      </c>
      <c r="H120" s="296">
        <f>IF(H$33=0,0,H$33/FBT!H$5*1000)</f>
        <v>71.544085644753991</v>
      </c>
      <c r="I120" s="296">
        <f>IF(I$33=0,0,I$33/FBT!I$5*1000)</f>
        <v>69.88822232259048</v>
      </c>
      <c r="J120" s="296">
        <f>IF(J$33=0,0,J$33/FBT!J$5*1000)</f>
        <v>68.782183852793608</v>
      </c>
      <c r="K120" s="296">
        <f>IF(K$33=0,0,K$33/FBT!K$5*1000)</f>
        <v>67.811828288957656</v>
      </c>
      <c r="L120" s="296">
        <f>IF(L$33=0,0,L$33/FBT!L$5*1000)</f>
        <v>66.824302445815505</v>
      </c>
      <c r="M120" s="296">
        <f>IF(M$33=0,0,M$33/FBT!M$5*1000)</f>
        <v>65.280080783472783</v>
      </c>
      <c r="N120" s="296">
        <f>IF(N$33=0,0,N$33/FBT!N$5*1000)</f>
        <v>63.025255151785295</v>
      </c>
      <c r="O120" s="296">
        <f>IF(O$33=0,0,O$33/FBT!O$5*1000)</f>
        <v>61.630277659388263</v>
      </c>
      <c r="P120" s="296">
        <f>IF(P$33=0,0,P$33/FBT!P$5*1000)</f>
        <v>60.090824450743924</v>
      </c>
      <c r="Q120" s="296">
        <f>IF(Q$33=0,0,Q$33/FBT!Q$5*1000)</f>
        <v>59.41015281234931</v>
      </c>
    </row>
    <row r="121" spans="1:17" x14ac:dyDescent="0.25">
      <c r="A121" s="127" t="s">
        <v>260</v>
      </c>
      <c r="B121" s="296">
        <f>IF(B$44=0,0,B$44/FBT!B$5*1000)</f>
        <v>13.130763524187159</v>
      </c>
      <c r="C121" s="296">
        <f>IF(C$44=0,0,C$44/FBT!C$5*1000)</f>
        <v>13.096032414827317</v>
      </c>
      <c r="D121" s="296">
        <f>IF(D$44=0,0,D$44/FBT!D$5*1000)</f>
        <v>13.109600784039156</v>
      </c>
      <c r="E121" s="296">
        <f>IF(E$44=0,0,E$44/FBT!E$5*1000)</f>
        <v>13.099954672628435</v>
      </c>
      <c r="F121" s="296">
        <f>IF(F$44=0,0,F$44/FBT!F$5*1000)</f>
        <v>12.96111403128887</v>
      </c>
      <c r="G121" s="296">
        <f>IF(G$44=0,0,G$44/FBT!G$5*1000)</f>
        <v>12.805067406329412</v>
      </c>
      <c r="H121" s="296">
        <f>IF(H$44=0,0,H$44/FBT!H$5*1000)</f>
        <v>12.627946726929476</v>
      </c>
      <c r="I121" s="296">
        <f>IF(I$44=0,0,I$44/FBT!I$5*1000)</f>
        <v>12.628907312551783</v>
      </c>
      <c r="J121" s="296">
        <f>IF(J$44=0,0,J$44/FBT!J$5*1000)</f>
        <v>12.380374420562623</v>
      </c>
      <c r="K121" s="296">
        <f>IF(K$44=0,0,K$44/FBT!K$5*1000)</f>
        <v>12.370711426002947</v>
      </c>
      <c r="L121" s="296">
        <f>IF(L$44=0,0,L$44/FBT!L$5*1000)</f>
        <v>12.079300799006747</v>
      </c>
      <c r="M121" s="296">
        <f>IF(M$44=0,0,M$44/FBT!M$5*1000)</f>
        <v>11.556775099224167</v>
      </c>
      <c r="N121" s="296">
        <f>IF(N$44=0,0,N$44/FBT!N$5*1000)</f>
        <v>11.30950268758758</v>
      </c>
      <c r="O121" s="296">
        <f>IF(O$44=0,0,O$44/FBT!O$5*1000)</f>
        <v>11.028871881560283</v>
      </c>
      <c r="P121" s="296">
        <f>IF(P$44=0,0,P$44/FBT!P$5*1000)</f>
        <v>10.552344340578863</v>
      </c>
      <c r="Q121" s="296">
        <f>IF(Q$44=0,0,Q$44/FBT!Q$5*1000)</f>
        <v>10.315346832560271</v>
      </c>
    </row>
    <row r="122" spans="1:17" x14ac:dyDescent="0.25">
      <c r="A122" s="127" t="s">
        <v>259</v>
      </c>
      <c r="B122" s="296">
        <f>IF(B$65=0,0,B$65/FBT!B$5*1000)</f>
        <v>11.886796453474689</v>
      </c>
      <c r="C122" s="296">
        <f>IF(C$65=0,0,C$65/FBT!C$5*1000)</f>
        <v>11.855355659738413</v>
      </c>
      <c r="D122" s="296">
        <f>IF(D$65=0,0,D$65/FBT!D$5*1000)</f>
        <v>11.867638604498604</v>
      </c>
      <c r="E122" s="296">
        <f>IF(E$65=0,0,E$65/FBT!E$5*1000)</f>
        <v>11.85890633522153</v>
      </c>
      <c r="F122" s="296">
        <f>IF(F$65=0,0,F$65/FBT!F$5*1000)</f>
        <v>11.733219017798344</v>
      </c>
      <c r="G122" s="296">
        <f>IF(G$65=0,0,G$65/FBT!G$5*1000)</f>
        <v>11.591955757308734</v>
      </c>
      <c r="H122" s="296">
        <f>IF(H$65=0,0,H$65/FBT!H$5*1000)</f>
        <v>11.431614931746685</v>
      </c>
      <c r="I122" s="296">
        <f>IF(I$65=0,0,I$65/FBT!I$5*1000)</f>
        <v>11.432484514520562</v>
      </c>
      <c r="J122" s="296">
        <f>IF(J$65=0,0,J$65/FBT!J$5*1000)</f>
        <v>11.207496843877745</v>
      </c>
      <c r="K122" s="296">
        <f>IF(K$65=0,0,K$65/FBT!K$5*1000)</f>
        <v>11.198749290907932</v>
      </c>
      <c r="L122" s="296">
        <f>IF(L$65=0,0,L$65/FBT!L$5*1000)</f>
        <v>10.934945986469268</v>
      </c>
      <c r="M122" s="296">
        <f>IF(M$65=0,0,M$65/FBT!M$5*1000)</f>
        <v>10.461922721402928</v>
      </c>
      <c r="N122" s="296">
        <f>IF(N$65=0,0,N$65/FBT!N$5*1000)</f>
        <v>10.238076117184546</v>
      </c>
      <c r="O122" s="296">
        <f>IF(O$65=0,0,O$65/FBT!O$5*1000)</f>
        <v>9.9840313875177316</v>
      </c>
      <c r="P122" s="296">
        <f>IF(P$65=0,0,P$65/FBT!P$5*1000)</f>
        <v>9.5526485609450713</v>
      </c>
      <c r="Q122" s="296">
        <f>IF(Q$65=0,0,Q$65/FBT!Q$5*1000)</f>
        <v>9.3381034484229826</v>
      </c>
    </row>
    <row r="123" spans="1:17" x14ac:dyDescent="0.25">
      <c r="A123" s="72" t="s">
        <v>258</v>
      </c>
      <c r="B123" s="295">
        <f>IF(B$79=0,0,B$79/FBT!B$5*1000)</f>
        <v>3.8594251135133315</v>
      </c>
      <c r="C123" s="295">
        <f>IF(C$79=0,0,C$79/FBT!C$5*1000)</f>
        <v>6.747017636413962</v>
      </c>
      <c r="D123" s="295">
        <f>IF(D$79=0,0,D$79/FBT!D$5*1000)</f>
        <v>5.7090063333109917</v>
      </c>
      <c r="E123" s="295">
        <f>IF(E$79=0,0,E$79/FBT!E$5*1000)</f>
        <v>6.418634060232085</v>
      </c>
      <c r="F123" s="295">
        <f>IF(F$79=0,0,F$79/FBT!F$5*1000)</f>
        <v>6.5066234840477328</v>
      </c>
      <c r="G123" s="295">
        <f>IF(G$79=0,0,G$79/FBT!G$5*1000)</f>
        <v>7.2460469561130774</v>
      </c>
      <c r="H123" s="295">
        <f>IF(H$79=0,0,H$79/FBT!H$5*1000)</f>
        <v>9.6070877951454143</v>
      </c>
      <c r="I123" s="295">
        <f>IF(I$79=0,0,I$79/FBT!I$5*1000)</f>
        <v>11.269124143860683</v>
      </c>
      <c r="J123" s="295">
        <f>IF(J$79=0,0,J$79/FBT!J$5*1000)</f>
        <v>10.778011765664079</v>
      </c>
      <c r="K123" s="295">
        <f>IF(K$79=0,0,K$79/FBT!K$5*1000)</f>
        <v>11.686269874987577</v>
      </c>
      <c r="L123" s="295">
        <f>IF(L$79=0,0,L$79/FBT!L$5*1000)</f>
        <v>10.801099004643632</v>
      </c>
      <c r="M123" s="295">
        <f>IF(M$79=0,0,M$79/FBT!M$5*1000)</f>
        <v>8.9874055120677578</v>
      </c>
      <c r="N123" s="295">
        <f>IF(N$79=0,0,N$79/FBT!N$5*1000)</f>
        <v>9.6531805405538211</v>
      </c>
      <c r="O123" s="295">
        <f>IF(O$79=0,0,O$79/FBT!O$5*1000)</f>
        <v>9.2447358531649275</v>
      </c>
      <c r="P123" s="295">
        <f>IF(P$79=0,0,P$79/FBT!P$5*1000)</f>
        <v>7.7218726010812633</v>
      </c>
      <c r="Q123" s="295">
        <f>IF(Q$79=0,0,Q$79/FBT!Q$5*1000)</f>
        <v>6.8795234116301103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924.31245286126227</v>
      </c>
      <c r="C5" s="96">
        <v>909.06246642003975</v>
      </c>
      <c r="D5" s="96">
        <v>919.30326726503961</v>
      </c>
      <c r="E5" s="96">
        <v>886.81319083345284</v>
      </c>
      <c r="F5" s="96">
        <v>884.30544796939807</v>
      </c>
      <c r="G5" s="96">
        <v>878.67720315918496</v>
      </c>
      <c r="H5" s="96">
        <v>871.97961939144795</v>
      </c>
      <c r="I5" s="96">
        <v>872.40061778859251</v>
      </c>
      <c r="J5" s="96">
        <v>851.67366445750474</v>
      </c>
      <c r="K5" s="96">
        <v>741.21137724255914</v>
      </c>
      <c r="L5" s="96">
        <v>806.38222704881127</v>
      </c>
      <c r="M5" s="96">
        <v>883.49829876241688</v>
      </c>
      <c r="N5" s="96">
        <v>863.88849451882459</v>
      </c>
      <c r="O5" s="96">
        <v>873.44997825303642</v>
      </c>
      <c r="P5" s="96">
        <v>969.86508198685397</v>
      </c>
      <c r="Q5" s="96">
        <v>1032.2629666796115</v>
      </c>
    </row>
    <row r="6" spans="1:17" x14ac:dyDescent="0.25">
      <c r="A6" s="132" t="s">
        <v>83</v>
      </c>
      <c r="B6" s="160">
        <v>14.569777391783735</v>
      </c>
      <c r="C6" s="160">
        <v>14.291492981889368</v>
      </c>
      <c r="D6" s="160">
        <v>14.467463736103811</v>
      </c>
      <c r="E6" s="160">
        <v>13.945884673462988</v>
      </c>
      <c r="F6" s="160">
        <v>13.895128410250198</v>
      </c>
      <c r="G6" s="160">
        <v>13.801639614107861</v>
      </c>
      <c r="H6" s="160">
        <v>13.691218382764164</v>
      </c>
      <c r="I6" s="160">
        <v>13.698870576856255</v>
      </c>
      <c r="J6" s="160">
        <v>13.34947794461365</v>
      </c>
      <c r="K6" s="160">
        <v>11.60897932623149</v>
      </c>
      <c r="L6" s="160">
        <v>12.632204347969754</v>
      </c>
      <c r="M6" s="160">
        <v>13.869034863478912</v>
      </c>
      <c r="N6" s="160">
        <v>13.572022398174473</v>
      </c>
      <c r="O6" s="160">
        <v>13.700142172546185</v>
      </c>
      <c r="P6" s="160">
        <v>15.233036542413723</v>
      </c>
      <c r="Q6" s="160">
        <v>16.203790424259086</v>
      </c>
    </row>
    <row r="7" spans="1:17" x14ac:dyDescent="0.25">
      <c r="A7" s="76" t="s">
        <v>82</v>
      </c>
      <c r="B7" s="159">
        <v>3.0528085743344069</v>
      </c>
      <c r="C7" s="159">
        <v>2.9944995823858953</v>
      </c>
      <c r="D7" s="159">
        <v>3.0313707721681697</v>
      </c>
      <c r="E7" s="159">
        <v>2.9220841995729612</v>
      </c>
      <c r="F7" s="159">
        <v>2.9114492288818803</v>
      </c>
      <c r="G7" s="159">
        <v>2.891860501422773</v>
      </c>
      <c r="H7" s="159">
        <v>2.8687239171929608</v>
      </c>
      <c r="I7" s="159">
        <v>2.8703272830583839</v>
      </c>
      <c r="J7" s="159">
        <v>2.7971189700665202</v>
      </c>
      <c r="K7" s="159">
        <v>2.4324319221497404</v>
      </c>
      <c r="L7" s="159">
        <v>2.6468284798897117</v>
      </c>
      <c r="M7" s="159">
        <v>2.9059818424437669</v>
      </c>
      <c r="N7" s="159">
        <v>2.8437487570380204</v>
      </c>
      <c r="O7" s="159">
        <v>2.8705937207753744</v>
      </c>
      <c r="P7" s="159">
        <v>3.1917814060806773</v>
      </c>
      <c r="Q7" s="159">
        <v>3.3951836746518596</v>
      </c>
    </row>
    <row r="8" spans="1:17" x14ac:dyDescent="0.25">
      <c r="A8" s="76" t="s">
        <v>81</v>
      </c>
      <c r="B8" s="159">
        <v>38.591580327490192</v>
      </c>
      <c r="C8" s="159">
        <v>37.854476741790727</v>
      </c>
      <c r="D8" s="159">
        <v>38.320577857404565</v>
      </c>
      <c r="E8" s="159">
        <v>36.939049522977761</v>
      </c>
      <c r="F8" s="159">
        <v>36.80460928025969</v>
      </c>
      <c r="G8" s="159">
        <v>36.556981585681342</v>
      </c>
      <c r="H8" s="159">
        <v>36.264504239962669</v>
      </c>
      <c r="I8" s="159">
        <v>36.284772927331424</v>
      </c>
      <c r="J8" s="159">
        <v>35.359322011339579</v>
      </c>
      <c r="K8" s="159">
        <v>30.749190337052021</v>
      </c>
      <c r="L8" s="159">
        <v>33.459449358701754</v>
      </c>
      <c r="M8" s="159">
        <v>36.735494208754133</v>
      </c>
      <c r="N8" s="159">
        <v>35.948784837372393</v>
      </c>
      <c r="O8" s="159">
        <v>36.288141056156775</v>
      </c>
      <c r="P8" s="159">
        <v>40.348382652000268</v>
      </c>
      <c r="Q8" s="159">
        <v>42.919659165159942</v>
      </c>
    </row>
    <row r="9" spans="1:17" x14ac:dyDescent="0.25">
      <c r="A9" s="76" t="s">
        <v>80</v>
      </c>
      <c r="B9" s="159">
        <v>20.886811131641043</v>
      </c>
      <c r="C9" s="159">
        <v>20.487870656845477</v>
      </c>
      <c r="D9" s="159">
        <v>20.740137236432492</v>
      </c>
      <c r="E9" s="159">
        <v>19.992416589874043</v>
      </c>
      <c r="F9" s="159">
        <v>19.919653880124528</v>
      </c>
      <c r="G9" s="159">
        <v>19.785631048104417</v>
      </c>
      <c r="H9" s="159">
        <v>19.627334367106414</v>
      </c>
      <c r="I9" s="159">
        <v>19.638304331056187</v>
      </c>
      <c r="J9" s="159">
        <v>19.13742516700297</v>
      </c>
      <c r="K9" s="159">
        <v>16.642296728216323</v>
      </c>
      <c r="L9" s="159">
        <v>18.109162501077652</v>
      </c>
      <c r="M9" s="159">
        <v>19.88224692677781</v>
      </c>
      <c r="N9" s="159">
        <v>19.456458453849237</v>
      </c>
      <c r="O9" s="159">
        <v>19.640127253829629</v>
      </c>
      <c r="P9" s="159">
        <v>21.837640251264617</v>
      </c>
      <c r="Q9" s="159">
        <v>23.229284916806694</v>
      </c>
    </row>
    <row r="10" spans="1:17" x14ac:dyDescent="0.25">
      <c r="A10" s="129" t="s">
        <v>79</v>
      </c>
      <c r="B10" s="158">
        <v>30.603923061522206</v>
      </c>
      <c r="C10" s="158">
        <v>29.954160461187449</v>
      </c>
      <c r="D10" s="158">
        <v>30.706490885257367</v>
      </c>
      <c r="E10" s="158">
        <v>29.714668707863996</v>
      </c>
      <c r="F10" s="158">
        <v>29.606089290641201</v>
      </c>
      <c r="G10" s="158">
        <v>28.986544938350061</v>
      </c>
      <c r="H10" s="158">
        <v>28.356997913582585</v>
      </c>
      <c r="I10" s="158">
        <v>28.621944400985996</v>
      </c>
      <c r="J10" s="158">
        <v>28.350724095066827</v>
      </c>
      <c r="K10" s="158">
        <v>24.724940460758773</v>
      </c>
      <c r="L10" s="158">
        <v>26.951733904356175</v>
      </c>
      <c r="M10" s="158">
        <v>29.498492544530702</v>
      </c>
      <c r="N10" s="158">
        <v>28.536538181370119</v>
      </c>
      <c r="O10" s="158">
        <v>29.181658806109205</v>
      </c>
      <c r="P10" s="158">
        <v>32.299019034241482</v>
      </c>
      <c r="Q10" s="158">
        <v>34.309913612133428</v>
      </c>
    </row>
    <row r="11" spans="1:17" x14ac:dyDescent="0.25">
      <c r="A11" s="92" t="s">
        <v>125</v>
      </c>
      <c r="B11" s="91">
        <v>1.2600168488331729</v>
      </c>
      <c r="C11" s="91">
        <v>1.4065388919735746</v>
      </c>
      <c r="D11" s="91">
        <v>0.42082980876427628</v>
      </c>
      <c r="E11" s="91">
        <v>0.1043511663434855</v>
      </c>
      <c r="F11" s="91">
        <v>0.10510233872023511</v>
      </c>
      <c r="G11" s="91">
        <v>1.203785018643571</v>
      </c>
      <c r="H11" s="91">
        <v>2.2341427238616238</v>
      </c>
      <c r="I11" s="91">
        <v>1.5838975180104573</v>
      </c>
      <c r="J11" s="91">
        <v>0.34357599485094009</v>
      </c>
      <c r="K11" s="91">
        <v>0.11420971329411646</v>
      </c>
      <c r="L11" s="91">
        <v>0</v>
      </c>
      <c r="M11" s="91">
        <v>0.24090597312904349</v>
      </c>
      <c r="N11" s="91">
        <v>1.0994340052008704</v>
      </c>
      <c r="O11" s="91">
        <v>0.12710599386579044</v>
      </c>
      <c r="P11" s="91">
        <v>0.5277416960938236</v>
      </c>
      <c r="Q11" s="91">
        <v>0.68539906667880568</v>
      </c>
    </row>
    <row r="12" spans="1:17" x14ac:dyDescent="0.25">
      <c r="A12" s="92" t="s">
        <v>26</v>
      </c>
      <c r="B12" s="91">
        <v>7.9556724832223384</v>
      </c>
      <c r="C12" s="91">
        <v>7.8037182314329536</v>
      </c>
      <c r="D12" s="91">
        <v>7.8998051962169988</v>
      </c>
      <c r="E12" s="91">
        <v>7.6150024785847812</v>
      </c>
      <c r="F12" s="91">
        <v>7.5872875591501883</v>
      </c>
      <c r="G12" s="91">
        <v>7.5362389931385652</v>
      </c>
      <c r="H12" s="91">
        <v>7.4759446503945242</v>
      </c>
      <c r="I12" s="91">
        <v>7.4801230498537388</v>
      </c>
      <c r="J12" s="91">
        <v>7.2893409071052426</v>
      </c>
      <c r="K12" s="91">
        <v>6.3389600884416675</v>
      </c>
      <c r="L12" s="91">
        <v>6.8976812638371339</v>
      </c>
      <c r="M12" s="91">
        <v>7.5730394545665849</v>
      </c>
      <c r="N12" s="91">
        <v>7.4108589466660959</v>
      </c>
      <c r="O12" s="91">
        <v>7.4808173911993991</v>
      </c>
      <c r="P12" s="91">
        <v>8.3178381108789452</v>
      </c>
      <c r="Q12" s="91">
        <v>8.8479079766089193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21.388233729466695</v>
      </c>
      <c r="C14" s="157">
        <v>20.743903337780921</v>
      </c>
      <c r="D14" s="157">
        <v>22.38585588027609</v>
      </c>
      <c r="E14" s="157">
        <v>21.995315062935731</v>
      </c>
      <c r="F14" s="157">
        <v>21.913699392770777</v>
      </c>
      <c r="G14" s="157">
        <v>20.246520926567925</v>
      </c>
      <c r="H14" s="157">
        <v>18.646910539326438</v>
      </c>
      <c r="I14" s="157">
        <v>19.557923833121798</v>
      </c>
      <c r="J14" s="157">
        <v>20.717807193110644</v>
      </c>
      <c r="K14" s="157">
        <v>18.271770659022987</v>
      </c>
      <c r="L14" s="157">
        <v>20.054052640519043</v>
      </c>
      <c r="M14" s="157">
        <v>21.684547116835073</v>
      </c>
      <c r="N14" s="157">
        <v>20.026245229503154</v>
      </c>
      <c r="O14" s="157">
        <v>21.573735421044013</v>
      </c>
      <c r="P14" s="157">
        <v>23.45343922726871</v>
      </c>
      <c r="Q14" s="157">
        <v>24.776606568845704</v>
      </c>
    </row>
    <row r="15" spans="1:17" x14ac:dyDescent="0.25">
      <c r="A15" s="156" t="s">
        <v>263</v>
      </c>
      <c r="B15" s="204">
        <v>70.796842655018295</v>
      </c>
      <c r="C15" s="204">
        <v>69.444614885790571</v>
      </c>
      <c r="D15" s="204">
        <v>70.299684490699576</v>
      </c>
      <c r="E15" s="204">
        <v>67.765249692076125</v>
      </c>
      <c r="F15" s="204">
        <v>67.518617016517226</v>
      </c>
      <c r="G15" s="204">
        <v>67.064340234345636</v>
      </c>
      <c r="H15" s="204">
        <v>66.527786083173666</v>
      </c>
      <c r="I15" s="204">
        <v>66.564969299261008</v>
      </c>
      <c r="J15" s="204">
        <v>64.857077419102751</v>
      </c>
      <c r="K15" s="204">
        <v>56.409858616511819</v>
      </c>
      <c r="L15" s="204">
        <v>61.350337216715914</v>
      </c>
      <c r="M15" s="204">
        <v>67.380759335535828</v>
      </c>
      <c r="N15" s="204">
        <v>65.937302021371352</v>
      </c>
      <c r="O15" s="204">
        <v>66.559703771784882</v>
      </c>
      <c r="P15" s="204">
        <v>74.007705913615027</v>
      </c>
      <c r="Q15" s="204">
        <v>78.736769288464515</v>
      </c>
    </row>
    <row r="16" spans="1:17" x14ac:dyDescent="0.25">
      <c r="A16" s="152" t="s">
        <v>277</v>
      </c>
      <c r="B16" s="264">
        <v>31.586283646085086</v>
      </c>
      <c r="C16" s="264">
        <v>30.982982025968106</v>
      </c>
      <c r="D16" s="264">
        <v>31.36447461892751</v>
      </c>
      <c r="E16" s="264">
        <v>30.233726785695499</v>
      </c>
      <c r="F16" s="264">
        <v>30.123690668907695</v>
      </c>
      <c r="G16" s="264">
        <v>29.92101333532344</v>
      </c>
      <c r="H16" s="264">
        <v>29.681627637108249</v>
      </c>
      <c r="I16" s="264">
        <v>29.698217071977993</v>
      </c>
      <c r="J16" s="264">
        <v>28.930619614681724</v>
      </c>
      <c r="K16" s="264">
        <v>25.16747538275143</v>
      </c>
      <c r="L16" s="264">
        <v>27.35422453222894</v>
      </c>
      <c r="M16" s="264">
        <v>30.056056610972494</v>
      </c>
      <c r="N16" s="264">
        <v>29.411926869498036</v>
      </c>
      <c r="O16" s="264">
        <v>29.689529393531732</v>
      </c>
      <c r="P16" s="264">
        <v>33.012166848729983</v>
      </c>
      <c r="Q16" s="264">
        <v>35.128712451776479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0.12236242513688467</v>
      </c>
      <c r="K18" s="83">
        <v>0</v>
      </c>
      <c r="L18" s="83">
        <v>0.38058984475536128</v>
      </c>
      <c r="M18" s="83">
        <v>0.1335505555137273</v>
      </c>
      <c r="N18" s="83">
        <v>0.13629004982336038</v>
      </c>
      <c r="O18" s="83">
        <v>0.13812955862251233</v>
      </c>
      <c r="P18" s="83">
        <v>0.14504528491721019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31.586283646085086</v>
      </c>
      <c r="C21" s="83">
        <v>30.982982025968106</v>
      </c>
      <c r="D21" s="83">
        <v>31.36447461892751</v>
      </c>
      <c r="E21" s="83">
        <v>30.233726785695499</v>
      </c>
      <c r="F21" s="83">
        <v>30.123690668907695</v>
      </c>
      <c r="G21" s="83">
        <v>29.92101333532344</v>
      </c>
      <c r="H21" s="83">
        <v>29.681627637108249</v>
      </c>
      <c r="I21" s="83">
        <v>29.698217071977993</v>
      </c>
      <c r="J21" s="83">
        <v>28.80825718954484</v>
      </c>
      <c r="K21" s="83">
        <v>25.16747538275143</v>
      </c>
      <c r="L21" s="83">
        <v>26.973634687473581</v>
      </c>
      <c r="M21" s="83">
        <v>29.922506055458765</v>
      </c>
      <c r="N21" s="83">
        <v>29.275636819674673</v>
      </c>
      <c r="O21" s="83">
        <v>29.551399834909219</v>
      </c>
      <c r="P21" s="83">
        <v>32.867121563812773</v>
      </c>
      <c r="Q21" s="83">
        <v>35.128712451776479</v>
      </c>
    </row>
    <row r="22" spans="1:17" x14ac:dyDescent="0.25">
      <c r="A22" s="152" t="s">
        <v>276</v>
      </c>
      <c r="B22" s="264">
        <v>39.178272971504924</v>
      </c>
      <c r="C22" s="264">
        <v>38.429846072132349</v>
      </c>
      <c r="D22" s="264">
        <v>38.903722085245754</v>
      </c>
      <c r="E22" s="264">
        <v>37.501377704979674</v>
      </c>
      <c r="F22" s="264">
        <v>37.364890081688181</v>
      </c>
      <c r="G22" s="264">
        <v>37.112736004548836</v>
      </c>
      <c r="H22" s="264">
        <v>36.815096465270138</v>
      </c>
      <c r="I22" s="264">
        <v>36.836121313343924</v>
      </c>
      <c r="J22" s="264">
        <v>35.897434054476356</v>
      </c>
      <c r="K22" s="264">
        <v>31.217270628110775</v>
      </c>
      <c r="L22" s="264">
        <v>33.968872173253288</v>
      </c>
      <c r="M22" s="264">
        <v>37.294629253058027</v>
      </c>
      <c r="N22" s="264">
        <v>36.495351237233372</v>
      </c>
      <c r="O22" s="264">
        <v>36.840543441957784</v>
      </c>
      <c r="P22" s="264">
        <v>40.962326783158097</v>
      </c>
      <c r="Q22" s="264">
        <v>43.572642671903736</v>
      </c>
    </row>
    <row r="23" spans="1:17" x14ac:dyDescent="0.25">
      <c r="A23" s="152" t="s">
        <v>275</v>
      </c>
      <c r="B23" s="264">
        <v>3.2286037428284543E-2</v>
      </c>
      <c r="C23" s="264">
        <v>3.1786787690121242E-2</v>
      </c>
      <c r="D23" s="264">
        <v>3.14877865263197E-2</v>
      </c>
      <c r="E23" s="264">
        <v>3.0145201400949152E-2</v>
      </c>
      <c r="F23" s="264">
        <v>3.0036265921360206E-2</v>
      </c>
      <c r="G23" s="264">
        <v>3.0590894473369486E-2</v>
      </c>
      <c r="H23" s="264">
        <v>3.1061980795280029E-2</v>
      </c>
      <c r="I23" s="264">
        <v>3.0630913939094052E-2</v>
      </c>
      <c r="J23" s="264">
        <v>2.9023749944673865E-2</v>
      </c>
      <c r="K23" s="264">
        <v>2.5112605649618858E-2</v>
      </c>
      <c r="L23" s="264">
        <v>2.7240511233686204E-2</v>
      </c>
      <c r="M23" s="264">
        <v>3.0073471505308782E-2</v>
      </c>
      <c r="N23" s="264">
        <v>3.002391463994707E-2</v>
      </c>
      <c r="O23" s="264">
        <v>2.9630936295357357E-2</v>
      </c>
      <c r="P23" s="264">
        <v>3.3212281726944633E-2</v>
      </c>
      <c r="Q23" s="264">
        <v>3.5414164784301629E-2</v>
      </c>
    </row>
    <row r="24" spans="1:17" x14ac:dyDescent="0.25">
      <c r="A24" s="156" t="s">
        <v>262</v>
      </c>
      <c r="B24" s="204">
        <v>30.048589959520172</v>
      </c>
      <c r="C24" s="204">
        <v>29.494633421414743</v>
      </c>
      <c r="D24" s="204">
        <v>29.740351096979321</v>
      </c>
      <c r="E24" s="204">
        <v>28.632874594783321</v>
      </c>
      <c r="F24" s="204">
        <v>28.528797233410266</v>
      </c>
      <c r="G24" s="204">
        <v>28.46558299532634</v>
      </c>
      <c r="H24" s="204">
        <v>28.359618436290596</v>
      </c>
      <c r="I24" s="204">
        <v>28.299182703759449</v>
      </c>
      <c r="J24" s="204">
        <v>27.429320952534241</v>
      </c>
      <c r="K24" s="204">
        <v>23.838079143796776</v>
      </c>
      <c r="L24" s="204">
        <v>25.900874929539025</v>
      </c>
      <c r="M24" s="204">
        <v>28.482853672071467</v>
      </c>
      <c r="N24" s="204">
        <v>27.973824752921516</v>
      </c>
      <c r="O24" s="204">
        <v>28.12261060352947</v>
      </c>
      <c r="P24" s="204">
        <v>31.315066426685629</v>
      </c>
      <c r="Q24" s="204">
        <v>33.334733742156523</v>
      </c>
    </row>
    <row r="25" spans="1:17" x14ac:dyDescent="0.25">
      <c r="A25" s="152" t="s">
        <v>274</v>
      </c>
      <c r="B25" s="264">
        <v>23.189115785762255</v>
      </c>
      <c r="C25" s="264">
        <v>22.66344763528846</v>
      </c>
      <c r="D25" s="264">
        <v>23.429076141266194</v>
      </c>
      <c r="E25" s="264">
        <v>22.73057983265582</v>
      </c>
      <c r="F25" s="264">
        <v>22.647302900634994</v>
      </c>
      <c r="G25" s="264">
        <v>21.961608119575832</v>
      </c>
      <c r="H25" s="264">
        <v>21.281398288081419</v>
      </c>
      <c r="I25" s="264">
        <v>21.609335888478139</v>
      </c>
      <c r="J25" s="264">
        <v>21.632693932920258</v>
      </c>
      <c r="K25" s="264">
        <v>18.90836221973176</v>
      </c>
      <c r="L25" s="264">
        <v>20.611487809456499</v>
      </c>
      <c r="M25" s="264">
        <v>22.530504382196952</v>
      </c>
      <c r="N25" s="264">
        <v>21.628835903143091</v>
      </c>
      <c r="O25" s="264">
        <v>22.309510784358128</v>
      </c>
      <c r="P25" s="264">
        <v>24.618846667968324</v>
      </c>
      <c r="Q25" s="264">
        <v>26.137096349241531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9.1495755263146197E-2</v>
      </c>
      <c r="K27" s="83">
        <v>0</v>
      </c>
      <c r="L27" s="83">
        <v>0.28677555586836673</v>
      </c>
      <c r="M27" s="83">
        <v>0.10011164855034226</v>
      </c>
      <c r="N27" s="83">
        <v>0.1002244815832757</v>
      </c>
      <c r="O27" s="83">
        <v>0.10379426486965253</v>
      </c>
      <c r="P27" s="83">
        <v>0.10816762333872522</v>
      </c>
      <c r="Q27" s="83">
        <v>0</v>
      </c>
    </row>
    <row r="28" spans="1:17" x14ac:dyDescent="0.25">
      <c r="A28" s="154" t="s">
        <v>125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23.189115785762255</v>
      </c>
      <c r="C30" s="83">
        <v>22.66344763528846</v>
      </c>
      <c r="D30" s="83">
        <v>23.429076141266194</v>
      </c>
      <c r="E30" s="83">
        <v>22.73057983265582</v>
      </c>
      <c r="F30" s="83">
        <v>22.647302900634994</v>
      </c>
      <c r="G30" s="83">
        <v>21.961608119575832</v>
      </c>
      <c r="H30" s="83">
        <v>21.281398288081419</v>
      </c>
      <c r="I30" s="83">
        <v>21.609335888478139</v>
      </c>
      <c r="J30" s="83">
        <v>21.541198177657112</v>
      </c>
      <c r="K30" s="83">
        <v>18.90836221973176</v>
      </c>
      <c r="L30" s="83">
        <v>20.324712253588132</v>
      </c>
      <c r="M30" s="83">
        <v>22.43039273364661</v>
      </c>
      <c r="N30" s="83">
        <v>21.528611421559816</v>
      </c>
      <c r="O30" s="83">
        <v>22.205716519488476</v>
      </c>
      <c r="P30" s="83">
        <v>24.510679044629597</v>
      </c>
      <c r="Q30" s="83">
        <v>26.137096349241531</v>
      </c>
    </row>
    <row r="31" spans="1:17" x14ac:dyDescent="0.25">
      <c r="A31" s="152" t="s">
        <v>273</v>
      </c>
      <c r="B31" s="264">
        <v>6.7890319102780241</v>
      </c>
      <c r="C31" s="264">
        <v>6.7618327948023822</v>
      </c>
      <c r="D31" s="264">
        <v>6.2425743305647927</v>
      </c>
      <c r="E31" s="264">
        <v>5.8365234136163364</v>
      </c>
      <c r="F31" s="264">
        <v>5.8159606616741213</v>
      </c>
      <c r="G31" s="264">
        <v>6.4372311059904286</v>
      </c>
      <c r="H31" s="264">
        <v>7.0104485537467465</v>
      </c>
      <c r="I31" s="264">
        <v>6.6230157303232851</v>
      </c>
      <c r="J31" s="264">
        <v>5.7333024742801486</v>
      </c>
      <c r="K31" s="264">
        <v>4.8749257844658489</v>
      </c>
      <c r="L31" s="264">
        <v>5.2299532773908464</v>
      </c>
      <c r="M31" s="264">
        <v>5.8867344429538413</v>
      </c>
      <c r="N31" s="264">
        <v>6.2794821269276291</v>
      </c>
      <c r="O31" s="264">
        <v>5.7484505036178337</v>
      </c>
      <c r="P31" s="264">
        <v>6.6237565985857882</v>
      </c>
      <c r="Q31" s="264">
        <v>7.1203701242946966</v>
      </c>
    </row>
    <row r="32" spans="1:17" x14ac:dyDescent="0.25">
      <c r="A32" s="152" t="s">
        <v>272</v>
      </c>
      <c r="B32" s="264">
        <v>7.0442263479893533E-2</v>
      </c>
      <c r="C32" s="264">
        <v>6.9352991323900881E-2</v>
      </c>
      <c r="D32" s="264">
        <v>6.8700625148333874E-2</v>
      </c>
      <c r="E32" s="264">
        <v>6.5771348511161801E-2</v>
      </c>
      <c r="F32" s="264">
        <v>6.5533671101149576E-2</v>
      </c>
      <c r="G32" s="264">
        <v>6.6743769760078869E-2</v>
      </c>
      <c r="H32" s="264">
        <v>6.7771594462429169E-2</v>
      </c>
      <c r="I32" s="264">
        <v>6.6831084958023382E-2</v>
      </c>
      <c r="J32" s="264">
        <v>6.3324545333833915E-2</v>
      </c>
      <c r="K32" s="264">
        <v>5.4791139599168426E-2</v>
      </c>
      <c r="L32" s="264">
        <v>5.9433842691678992E-2</v>
      </c>
      <c r="M32" s="264">
        <v>6.5614846920673708E-2</v>
      </c>
      <c r="N32" s="264">
        <v>6.5506722850793619E-2</v>
      </c>
      <c r="O32" s="264">
        <v>6.4649315553506947E-2</v>
      </c>
      <c r="P32" s="264">
        <v>7.2463160131515575E-2</v>
      </c>
      <c r="Q32" s="264">
        <v>7.7267268620294483E-2</v>
      </c>
    </row>
    <row r="33" spans="1:17" x14ac:dyDescent="0.25">
      <c r="A33" s="156" t="s">
        <v>261</v>
      </c>
      <c r="B33" s="204">
        <v>509.77059566452272</v>
      </c>
      <c r="C33" s="204">
        <v>481.92429643504641</v>
      </c>
      <c r="D33" s="204">
        <v>494.15980099890584</v>
      </c>
      <c r="E33" s="204">
        <v>471.97782094014394</v>
      </c>
      <c r="F33" s="204">
        <v>469.85146591282626</v>
      </c>
      <c r="G33" s="204">
        <v>461.57784370994034</v>
      </c>
      <c r="H33" s="204">
        <v>441.2506753561367</v>
      </c>
      <c r="I33" s="204">
        <v>429.66672925799156</v>
      </c>
      <c r="J33" s="204">
        <v>421.72125182560518</v>
      </c>
      <c r="K33" s="204">
        <v>361.66278939681717</v>
      </c>
      <c r="L33" s="204">
        <v>397.55322815388354</v>
      </c>
      <c r="M33" s="204">
        <v>445.18338086318909</v>
      </c>
      <c r="N33" s="204">
        <v>428.59086854201331</v>
      </c>
      <c r="O33" s="204">
        <v>435.04960719447382</v>
      </c>
      <c r="P33" s="204">
        <v>493.05059296137705</v>
      </c>
      <c r="Q33" s="204">
        <v>531.78808778196776</v>
      </c>
    </row>
    <row r="34" spans="1:17" x14ac:dyDescent="0.25">
      <c r="A34" s="150" t="s">
        <v>33</v>
      </c>
      <c r="B34" s="87">
        <v>7.1168332070193552</v>
      </c>
      <c r="C34" s="87">
        <v>7.0985295224358298</v>
      </c>
      <c r="D34" s="87">
        <v>7.6975256962636474</v>
      </c>
      <c r="E34" s="87">
        <v>5.5230794487898818</v>
      </c>
      <c r="F34" s="87">
        <v>3.5850800116893788</v>
      </c>
      <c r="G34" s="87">
        <v>4.0262350310470998</v>
      </c>
      <c r="H34" s="87">
        <v>6.7181904035076796</v>
      </c>
      <c r="I34" s="87">
        <v>12.19288728638872</v>
      </c>
      <c r="J34" s="87">
        <v>8.0729690661449833</v>
      </c>
      <c r="K34" s="87">
        <v>7.4437101268529586</v>
      </c>
      <c r="L34" s="87">
        <v>7.6297606945064187</v>
      </c>
      <c r="M34" s="87">
        <v>7.1126851992221125</v>
      </c>
      <c r="N34" s="87">
        <v>8.4053040229412233</v>
      </c>
      <c r="O34" s="87">
        <v>6.5083192743244798</v>
      </c>
      <c r="P34" s="87">
        <v>8.5348716529822894</v>
      </c>
      <c r="Q34" s="87">
        <v>8.2313421638483444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7.8812470165200415E-14</v>
      </c>
      <c r="K36" s="87">
        <v>0</v>
      </c>
      <c r="L36" s="87">
        <v>0</v>
      </c>
      <c r="M36" s="87">
        <v>0</v>
      </c>
      <c r="N36" s="87">
        <v>8.6493647451454745E-14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3.1339288250712691</v>
      </c>
      <c r="C37" s="87">
        <v>3.3557644217988658</v>
      </c>
      <c r="D37" s="87">
        <v>1.0315565449064272</v>
      </c>
      <c r="E37" s="87">
        <v>0.25486092873338645</v>
      </c>
      <c r="F37" s="87">
        <v>0.25753611061452947</v>
      </c>
      <c r="G37" s="87">
        <v>2.9158639027544395</v>
      </c>
      <c r="H37" s="87">
        <v>5.3473842041310409</v>
      </c>
      <c r="I37" s="87">
        <v>3.6987527310976342</v>
      </c>
      <c r="J37" s="87">
        <v>0.80778892933488122</v>
      </c>
      <c r="K37" s="87">
        <v>0.26449984250639513</v>
      </c>
      <c r="L37" s="87">
        <v>0</v>
      </c>
      <c r="M37" s="87">
        <v>0.58805623149408082</v>
      </c>
      <c r="N37" s="87">
        <v>2.6969992635220987</v>
      </c>
      <c r="O37" s="87">
        <v>0.30855617587774303</v>
      </c>
      <c r="P37" s="87">
        <v>1.2868023667787372</v>
      </c>
      <c r="Q37" s="87">
        <v>1.6412723665638509</v>
      </c>
    </row>
    <row r="38" spans="1:17" x14ac:dyDescent="0.25">
      <c r="A38" s="150" t="s">
        <v>29</v>
      </c>
      <c r="B38" s="87">
        <v>1.1138620261459153</v>
      </c>
      <c r="C38" s="87">
        <v>1.938041646830901</v>
      </c>
      <c r="D38" s="87">
        <v>0.82921720677766131</v>
      </c>
      <c r="E38" s="87">
        <v>2.5004860414696362</v>
      </c>
      <c r="F38" s="87">
        <v>1.9718202730927954</v>
      </c>
      <c r="G38" s="87">
        <v>1.4179815276446723</v>
      </c>
      <c r="H38" s="87">
        <v>0.2998017415273867</v>
      </c>
      <c r="I38" s="87">
        <v>0.29749099013927444</v>
      </c>
      <c r="J38" s="87">
        <v>0.29907028595972335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0.31228049173311251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423.6059303062566</v>
      </c>
      <c r="C40" s="87">
        <v>396.41828196993066</v>
      </c>
      <c r="D40" s="87">
        <v>416.41765278037798</v>
      </c>
      <c r="E40" s="87">
        <v>400.70456917844928</v>
      </c>
      <c r="F40" s="87">
        <v>400.69870441589512</v>
      </c>
      <c r="G40" s="87">
        <v>389.77803911825924</v>
      </c>
      <c r="H40" s="87">
        <v>378.69071897059899</v>
      </c>
      <c r="I40" s="87">
        <v>370.6203272733278</v>
      </c>
      <c r="J40" s="87">
        <v>365.66261850316238</v>
      </c>
      <c r="K40" s="87">
        <v>314.64898699249727</v>
      </c>
      <c r="L40" s="87">
        <v>344.50878561720793</v>
      </c>
      <c r="M40" s="87">
        <v>396.197217149138</v>
      </c>
      <c r="N40" s="87">
        <v>387.26226205994607</v>
      </c>
      <c r="O40" s="87">
        <v>389.25321886190966</v>
      </c>
      <c r="P40" s="87">
        <v>433.85252535507294</v>
      </c>
      <c r="Q40" s="87">
        <v>454.00485662405845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74.800041300029577</v>
      </c>
      <c r="C43" s="87">
        <v>73.113678874050166</v>
      </c>
      <c r="D43" s="87">
        <v>68.183848770580141</v>
      </c>
      <c r="E43" s="87">
        <v>62.994825342701766</v>
      </c>
      <c r="F43" s="87">
        <v>63.338325101534451</v>
      </c>
      <c r="G43" s="87">
        <v>63.439724130234865</v>
      </c>
      <c r="H43" s="87">
        <v>50.194580036371562</v>
      </c>
      <c r="I43" s="87">
        <v>42.857270977038119</v>
      </c>
      <c r="J43" s="87">
        <v>46.878805041003133</v>
      </c>
      <c r="K43" s="87">
        <v>38.993311943227397</v>
      </c>
      <c r="L43" s="87">
        <v>45.41468184216918</v>
      </c>
      <c r="M43" s="87">
        <v>41.285422283334853</v>
      </c>
      <c r="N43" s="87">
        <v>30.226303195603858</v>
      </c>
      <c r="O43" s="87">
        <v>38.979512882361938</v>
      </c>
      <c r="P43" s="87">
        <v>49.376393586543081</v>
      </c>
      <c r="Q43" s="87">
        <v>67.910616627497134</v>
      </c>
    </row>
    <row r="44" spans="1:17" x14ac:dyDescent="0.25">
      <c r="A44" s="156" t="s">
        <v>260</v>
      </c>
      <c r="B44" s="204">
        <v>77.55149312985715</v>
      </c>
      <c r="C44" s="204">
        <v>76.065924005063849</v>
      </c>
      <c r="D44" s="204">
        <v>76.984868758174159</v>
      </c>
      <c r="E44" s="204">
        <v>74.207242350125767</v>
      </c>
      <c r="F44" s="204">
        <v>73.97224862540223</v>
      </c>
      <c r="G44" s="204">
        <v>73.469240389103206</v>
      </c>
      <c r="H44" s="204">
        <v>72.786797641806459</v>
      </c>
      <c r="I44" s="204">
        <v>72.71862535026807</v>
      </c>
      <c r="J44" s="204">
        <v>70.946615994662011</v>
      </c>
      <c r="K44" s="204">
        <v>61.693586900172534</v>
      </c>
      <c r="L44" s="204">
        <v>67.123364724979396</v>
      </c>
      <c r="M44" s="204">
        <v>73.688529935154378</v>
      </c>
      <c r="N44" s="204">
        <v>72.027329434138636</v>
      </c>
      <c r="O44" s="204">
        <v>72.790744555328459</v>
      </c>
      <c r="P44" s="204">
        <v>80.943234521598526</v>
      </c>
      <c r="Q44" s="204">
        <v>86.204601238532376</v>
      </c>
    </row>
    <row r="45" spans="1:17" x14ac:dyDescent="0.25">
      <c r="A45" s="299" t="s">
        <v>271</v>
      </c>
      <c r="B45" s="298">
        <v>34.780805514836871</v>
      </c>
      <c r="C45" s="298">
        <v>34.116488162685322</v>
      </c>
      <c r="D45" s="298">
        <v>34.536563529250856</v>
      </c>
      <c r="E45" s="298">
        <v>33.291455971976063</v>
      </c>
      <c r="F45" s="298">
        <v>33.170291202467673</v>
      </c>
      <c r="G45" s="298">
        <v>32.947115820373199</v>
      </c>
      <c r="H45" s="298">
        <v>32.683519523133974</v>
      </c>
      <c r="I45" s="298">
        <v>32.701786753121219</v>
      </c>
      <c r="J45" s="298">
        <v>31.856557280257483</v>
      </c>
      <c r="K45" s="298">
        <v>27.712822324870608</v>
      </c>
      <c r="L45" s="298">
        <v>30.120731331511188</v>
      </c>
      <c r="M45" s="298">
        <v>33.095816881854944</v>
      </c>
      <c r="N45" s="298">
        <v>32.386542200617733</v>
      </c>
      <c r="O45" s="298">
        <v>32.69222043446846</v>
      </c>
      <c r="P45" s="298">
        <v>36.350897359567455</v>
      </c>
      <c r="Q45" s="298">
        <v>38.681502688376597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0.13473771586095595</v>
      </c>
      <c r="K47" s="83">
        <v>0</v>
      </c>
      <c r="L47" s="83">
        <v>0.41908131769084678</v>
      </c>
      <c r="M47" s="83">
        <v>0.14705737306000197</v>
      </c>
      <c r="N47" s="83">
        <v>0.15007392986231388</v>
      </c>
      <c r="O47" s="83">
        <v>0.15209947989228917</v>
      </c>
      <c r="P47" s="83">
        <v>0.15971463759633714</v>
      </c>
      <c r="Q47" s="83">
        <v>0</v>
      </c>
    </row>
    <row r="48" spans="1:17" x14ac:dyDescent="0.25">
      <c r="A48" s="154" t="s">
        <v>125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34.780805514836871</v>
      </c>
      <c r="C50" s="83">
        <v>34.116488162685322</v>
      </c>
      <c r="D50" s="83">
        <v>34.536563529250856</v>
      </c>
      <c r="E50" s="83">
        <v>33.291455971976063</v>
      </c>
      <c r="F50" s="83">
        <v>33.170291202467673</v>
      </c>
      <c r="G50" s="83">
        <v>32.947115820373199</v>
      </c>
      <c r="H50" s="83">
        <v>32.683519523133974</v>
      </c>
      <c r="I50" s="83">
        <v>32.701786753121219</v>
      </c>
      <c r="J50" s="83">
        <v>31.721819564396526</v>
      </c>
      <c r="K50" s="83">
        <v>27.712822324870608</v>
      </c>
      <c r="L50" s="83">
        <v>29.701650013820341</v>
      </c>
      <c r="M50" s="83">
        <v>32.948759508794943</v>
      </c>
      <c r="N50" s="83">
        <v>32.236468270755417</v>
      </c>
      <c r="O50" s="83">
        <v>32.540120954576174</v>
      </c>
      <c r="P50" s="83">
        <v>36.191182721971117</v>
      </c>
      <c r="Q50" s="83">
        <v>38.681502688376597</v>
      </c>
    </row>
    <row r="51" spans="1:17" x14ac:dyDescent="0.25">
      <c r="A51" s="299" t="s">
        <v>270</v>
      </c>
      <c r="B51" s="298">
        <v>31.704288427426551</v>
      </c>
      <c r="C51" s="298">
        <v>31.094406141412076</v>
      </c>
      <c r="D51" s="298">
        <v>31.459617850209678</v>
      </c>
      <c r="E51" s="298">
        <v>30.323261683316833</v>
      </c>
      <c r="F51" s="298">
        <v>30.247984385747483</v>
      </c>
      <c r="G51" s="298">
        <v>30.039160463928003</v>
      </c>
      <c r="H51" s="298">
        <v>29.704183889982936</v>
      </c>
      <c r="I51" s="298">
        <v>29.611932183946394</v>
      </c>
      <c r="J51" s="298">
        <v>28.95053167095211</v>
      </c>
      <c r="K51" s="298">
        <v>25.163224270461857</v>
      </c>
      <c r="L51" s="298">
        <v>27.407907806739402</v>
      </c>
      <c r="M51" s="298">
        <v>30.05855923482973</v>
      </c>
      <c r="N51" s="298">
        <v>29.33222769946379</v>
      </c>
      <c r="O51" s="298">
        <v>29.692651873719079</v>
      </c>
      <c r="P51" s="298">
        <v>33.022162911282649</v>
      </c>
      <c r="Q51" s="298">
        <v>35.215593200892066</v>
      </c>
    </row>
    <row r="52" spans="1:17" x14ac:dyDescent="0.25">
      <c r="A52" s="150" t="s">
        <v>33</v>
      </c>
      <c r="B52" s="87">
        <v>0.44261896351847901</v>
      </c>
      <c r="C52" s="87">
        <v>0.45800670688362521</v>
      </c>
      <c r="D52" s="87">
        <v>0.49004637023714465</v>
      </c>
      <c r="E52" s="87">
        <v>0.35484248622064885</v>
      </c>
      <c r="F52" s="87">
        <v>0.23079941658701864</v>
      </c>
      <c r="G52" s="87">
        <v>0.26202453564715456</v>
      </c>
      <c r="H52" s="87">
        <v>0.45225622146106792</v>
      </c>
      <c r="I52" s="87">
        <v>0.84031396164782168</v>
      </c>
      <c r="J52" s="87">
        <v>0.55419722296730767</v>
      </c>
      <c r="K52" s="87">
        <v>0.51790715776622132</v>
      </c>
      <c r="L52" s="87">
        <v>0.52600699200352641</v>
      </c>
      <c r="M52" s="87">
        <v>0.48024494752021596</v>
      </c>
      <c r="N52" s="87">
        <v>0.57524858689322012</v>
      </c>
      <c r="O52" s="87">
        <v>0.44420051253867088</v>
      </c>
      <c r="P52" s="87">
        <v>0.57162475043153882</v>
      </c>
      <c r="Q52" s="87">
        <v>0.54508854899036541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5.410357917004241E-15</v>
      </c>
      <c r="K54" s="87">
        <v>0</v>
      </c>
      <c r="L54" s="87">
        <v>0</v>
      </c>
      <c r="M54" s="87">
        <v>0</v>
      </c>
      <c r="N54" s="87">
        <v>5.9195180014772469E-15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0.19490920862464409</v>
      </c>
      <c r="C55" s="87">
        <v>0.21651845034208286</v>
      </c>
      <c r="D55" s="87">
        <v>6.5671822410562117E-2</v>
      </c>
      <c r="E55" s="87">
        <v>1.6374105502334039E-2</v>
      </c>
      <c r="F55" s="87">
        <v>1.6579597634116417E-2</v>
      </c>
      <c r="G55" s="87">
        <v>0.18976236589219472</v>
      </c>
      <c r="H55" s="87">
        <v>0.35997606938889742</v>
      </c>
      <c r="I55" s="87">
        <v>0.25491202269162549</v>
      </c>
      <c r="J55" s="87">
        <v>5.5453498918818483E-2</v>
      </c>
      <c r="K55" s="87">
        <v>1.8402968321929426E-2</v>
      </c>
      <c r="L55" s="87">
        <v>0</v>
      </c>
      <c r="M55" s="87">
        <v>3.9705262657160338E-2</v>
      </c>
      <c r="N55" s="87">
        <v>0.18457928600306042</v>
      </c>
      <c r="O55" s="87">
        <v>2.1059325102960894E-2</v>
      </c>
      <c r="P55" s="87">
        <v>8.6183848061450782E-2</v>
      </c>
      <c r="Q55" s="87">
        <v>0.10868686478828242</v>
      </c>
    </row>
    <row r="56" spans="1:17" x14ac:dyDescent="0.25">
      <c r="A56" s="150" t="s">
        <v>29</v>
      </c>
      <c r="B56" s="87">
        <v>6.9274695805577435E-2</v>
      </c>
      <c r="C56" s="87">
        <v>0.12504506315890482</v>
      </c>
      <c r="D56" s="87">
        <v>5.2790324885413499E-2</v>
      </c>
      <c r="E56" s="87">
        <v>0.16064927038294166</v>
      </c>
      <c r="F56" s="87">
        <v>0.12694137011179862</v>
      </c>
      <c r="G56" s="87">
        <v>9.2281237551278858E-2</v>
      </c>
      <c r="H56" s="87">
        <v>2.018210182608569E-2</v>
      </c>
      <c r="I56" s="87">
        <v>2.0502595210367718E-2</v>
      </c>
      <c r="J56" s="87">
        <v>2.0530726749094747E-2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2.1727377765005915E-2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26.345428136141855</v>
      </c>
      <c r="C58" s="87">
        <v>25.577442666070649</v>
      </c>
      <c r="D58" s="87">
        <v>26.510331670181728</v>
      </c>
      <c r="E58" s="87">
        <v>25.744153580555206</v>
      </c>
      <c r="F58" s="87">
        <v>25.796084579653055</v>
      </c>
      <c r="G58" s="87">
        <v>25.366479829881929</v>
      </c>
      <c r="H58" s="87">
        <v>25.492762690172917</v>
      </c>
      <c r="I58" s="87">
        <v>25.542550190382649</v>
      </c>
      <c r="J58" s="87">
        <v>25.102190539443747</v>
      </c>
      <c r="K58" s="87">
        <v>21.892169330914097</v>
      </c>
      <c r="L58" s="87">
        <v>23.750945448626329</v>
      </c>
      <c r="M58" s="87">
        <v>26.751037959370493</v>
      </c>
      <c r="N58" s="87">
        <v>26.503749108780287</v>
      </c>
      <c r="O58" s="87">
        <v>26.56699403299238</v>
      </c>
      <c r="P58" s="87">
        <v>29.057360393173454</v>
      </c>
      <c r="Q58" s="87">
        <v>30.064701916860617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4.6520574233359966</v>
      </c>
      <c r="C61" s="87">
        <v>4.7173932549568143</v>
      </c>
      <c r="D61" s="87">
        <v>4.3407776624948289</v>
      </c>
      <c r="E61" s="87">
        <v>4.0472422406557031</v>
      </c>
      <c r="F61" s="87">
        <v>4.0775794217614942</v>
      </c>
      <c r="G61" s="87">
        <v>4.1286124949554432</v>
      </c>
      <c r="H61" s="87">
        <v>3.3790068071339707</v>
      </c>
      <c r="I61" s="87">
        <v>2.9536534140139326</v>
      </c>
      <c r="J61" s="87">
        <v>3.218159682873134</v>
      </c>
      <c r="K61" s="87">
        <v>2.7130174356946029</v>
      </c>
      <c r="L61" s="87">
        <v>3.1309553661095464</v>
      </c>
      <c r="M61" s="87">
        <v>2.7875710652818602</v>
      </c>
      <c r="N61" s="87">
        <v>2.0686507177872171</v>
      </c>
      <c r="O61" s="87">
        <v>2.6603980030850676</v>
      </c>
      <c r="P61" s="87">
        <v>3.3069939196162026</v>
      </c>
      <c r="Q61" s="87">
        <v>4.4971158702527996</v>
      </c>
    </row>
    <row r="62" spans="1:17" x14ac:dyDescent="0.25">
      <c r="A62" s="303" t="s">
        <v>269</v>
      </c>
      <c r="B62" s="302">
        <v>4.9519980153982708</v>
      </c>
      <c r="C62" s="302">
        <v>4.8574142885192089</v>
      </c>
      <c r="D62" s="302">
        <v>4.9172234950846763</v>
      </c>
      <c r="E62" s="302">
        <v>4.7399484130009117</v>
      </c>
      <c r="F62" s="302">
        <v>4.7226972973565138</v>
      </c>
      <c r="G62" s="302">
        <v>4.6909221836735915</v>
      </c>
      <c r="H62" s="302">
        <v>4.6533920482591542</v>
      </c>
      <c r="I62" s="302">
        <v>4.655992887581438</v>
      </c>
      <c r="J62" s="302">
        <v>4.5372407903506433</v>
      </c>
      <c r="K62" s="302">
        <v>3.9456774828088048</v>
      </c>
      <c r="L62" s="302">
        <v>4.2934527535422573</v>
      </c>
      <c r="M62" s="302">
        <v>4.7138285831441085</v>
      </c>
      <c r="N62" s="302">
        <v>4.6128795364163562</v>
      </c>
      <c r="O62" s="302">
        <v>4.656425079451199</v>
      </c>
      <c r="P62" s="302">
        <v>5.1774275404551604</v>
      </c>
      <c r="Q62" s="302">
        <v>5.5073688406598773</v>
      </c>
    </row>
    <row r="63" spans="1:17" x14ac:dyDescent="0.25">
      <c r="A63" s="152" t="s">
        <v>268</v>
      </c>
      <c r="B63" s="151">
        <v>5.7156145779296299</v>
      </c>
      <c r="C63" s="151">
        <v>5.606445687614273</v>
      </c>
      <c r="D63" s="151">
        <v>5.6754776968915417</v>
      </c>
      <c r="E63" s="151">
        <v>5.4708661360001649</v>
      </c>
      <c r="F63" s="151">
        <v>5.4509548339850857</v>
      </c>
      <c r="G63" s="151">
        <v>5.4142798792664548</v>
      </c>
      <c r="H63" s="151">
        <v>5.3709624570018635</v>
      </c>
      <c r="I63" s="151">
        <v>5.3739643554475149</v>
      </c>
      <c r="J63" s="151">
        <v>5.2369002419358583</v>
      </c>
      <c r="K63" s="151">
        <v>4.5541156661261137</v>
      </c>
      <c r="L63" s="151">
        <v>4.9555191806401799</v>
      </c>
      <c r="M63" s="151">
        <v>5.440718530965114</v>
      </c>
      <c r="N63" s="151">
        <v>5.3242027647408339</v>
      </c>
      <c r="O63" s="151">
        <v>5.37446319291546</v>
      </c>
      <c r="P63" s="151">
        <v>5.9758061764933634</v>
      </c>
      <c r="Q63" s="151">
        <v>6.3566256557110803</v>
      </c>
    </row>
    <row r="64" spans="1:17" x14ac:dyDescent="0.25">
      <c r="A64" s="301" t="s">
        <v>267</v>
      </c>
      <c r="B64" s="300">
        <v>0.39878659426583313</v>
      </c>
      <c r="C64" s="300">
        <v>0.39116972483297313</v>
      </c>
      <c r="D64" s="300">
        <v>0.39598618673740421</v>
      </c>
      <c r="E64" s="300">
        <v>0.38171014583178303</v>
      </c>
      <c r="F64" s="300">
        <v>0.38032090584547379</v>
      </c>
      <c r="G64" s="300">
        <v>0.37776204186196238</v>
      </c>
      <c r="H64" s="300">
        <v>0.37473972342853007</v>
      </c>
      <c r="I64" s="300">
        <v>0.37494917017150953</v>
      </c>
      <c r="J64" s="300">
        <v>0.36538601116592473</v>
      </c>
      <c r="K64" s="300">
        <v>0.31774715590514213</v>
      </c>
      <c r="L64" s="300">
        <v>0.34575365254638063</v>
      </c>
      <c r="M64" s="300">
        <v>0.37960670436048033</v>
      </c>
      <c r="N64" s="300">
        <v>0.37147723289991774</v>
      </c>
      <c r="O64" s="300">
        <v>0.37498397477427292</v>
      </c>
      <c r="P64" s="300">
        <v>0.41694053379990853</v>
      </c>
      <c r="Q64" s="300">
        <v>0.44351085289275605</v>
      </c>
    </row>
    <row r="65" spans="1:17" x14ac:dyDescent="0.25">
      <c r="A65" s="156" t="s">
        <v>259</v>
      </c>
      <c r="B65" s="204">
        <v>100.59192932123295</v>
      </c>
      <c r="C65" s="204">
        <v>98.669879489809134</v>
      </c>
      <c r="D65" s="204">
        <v>99.881810384106927</v>
      </c>
      <c r="E65" s="204">
        <v>96.280515979052694</v>
      </c>
      <c r="F65" s="204">
        <v>95.936041290025713</v>
      </c>
      <c r="G65" s="204">
        <v>95.289668203581073</v>
      </c>
      <c r="H65" s="204">
        <v>94.511271590937142</v>
      </c>
      <c r="I65" s="204">
        <v>94.545666490603537</v>
      </c>
      <c r="J65" s="204">
        <v>92.150148916518617</v>
      </c>
      <c r="K65" s="204">
        <v>80.133497428236836</v>
      </c>
      <c r="L65" s="204">
        <v>87.201063179061379</v>
      </c>
      <c r="M65" s="204">
        <v>95.733431133180275</v>
      </c>
      <c r="N65" s="204">
        <v>93.669264802815988</v>
      </c>
      <c r="O65" s="204">
        <v>94.567642947350791</v>
      </c>
      <c r="P65" s="204">
        <v>105.14994047834602</v>
      </c>
      <c r="Q65" s="204">
        <v>111.8658907333441</v>
      </c>
    </row>
    <row r="66" spans="1:17" x14ac:dyDescent="0.25">
      <c r="A66" s="299" t="s">
        <v>266</v>
      </c>
      <c r="B66" s="298">
        <v>18.242459630576189</v>
      </c>
      <c r="C66" s="298">
        <v>17.894026571044371</v>
      </c>
      <c r="D66" s="298">
        <v>18.114355220796376</v>
      </c>
      <c r="E66" s="298">
        <v>17.461298915368911</v>
      </c>
      <c r="F66" s="298">
        <v>17.397748247588599</v>
      </c>
      <c r="G66" s="298">
        <v>17.280693227207891</v>
      </c>
      <c r="H66" s="298">
        <v>17.142437521511116</v>
      </c>
      <c r="I66" s="298">
        <v>17.152018645371591</v>
      </c>
      <c r="J66" s="298">
        <v>16.714552730998683</v>
      </c>
      <c r="K66" s="298">
        <v>14.535317254084985</v>
      </c>
      <c r="L66" s="298">
        <v>15.816472116655643</v>
      </c>
      <c r="M66" s="298">
        <v>17.365077159980761</v>
      </c>
      <c r="N66" s="298">
        <v>16.993195163269569</v>
      </c>
      <c r="O66" s="298">
        <v>17.153610779034057</v>
      </c>
      <c r="P66" s="298">
        <v>19.072910086655295</v>
      </c>
      <c r="Q66" s="298">
        <v>20.288367126566943</v>
      </c>
    </row>
    <row r="67" spans="1:17" x14ac:dyDescent="0.25">
      <c r="A67" s="299" t="s">
        <v>265</v>
      </c>
      <c r="B67" s="298">
        <v>5.3674483010303398</v>
      </c>
      <c r="C67" s="298">
        <v>5.2641969176286851</v>
      </c>
      <c r="D67" s="298">
        <v>5.3260262493416244</v>
      </c>
      <c r="E67" s="298">
        <v>5.1336442947263627</v>
      </c>
      <c r="F67" s="298">
        <v>5.1209000565495737</v>
      </c>
      <c r="G67" s="298">
        <v>5.0855467444274556</v>
      </c>
      <c r="H67" s="298">
        <v>5.0288361373806474</v>
      </c>
      <c r="I67" s="298">
        <v>5.0132181788206749</v>
      </c>
      <c r="J67" s="298">
        <v>4.9012449021487168</v>
      </c>
      <c r="K67" s="298">
        <v>4.2600642391991697</v>
      </c>
      <c r="L67" s="298">
        <v>4.6400829505707542</v>
      </c>
      <c r="M67" s="298">
        <v>5.0888309026622913</v>
      </c>
      <c r="N67" s="298">
        <v>4.9658649835750763</v>
      </c>
      <c r="O67" s="298">
        <v>5.0268837989377095</v>
      </c>
      <c r="P67" s="298">
        <v>5.5905608044235855</v>
      </c>
      <c r="Q67" s="298">
        <v>5.9619024829584042</v>
      </c>
    </row>
    <row r="68" spans="1:17" x14ac:dyDescent="0.25">
      <c r="A68" s="150" t="s">
        <v>33</v>
      </c>
      <c r="B68" s="87">
        <v>7.4934165741625203E-2</v>
      </c>
      <c r="C68" s="87">
        <v>7.7539268113533191E-2</v>
      </c>
      <c r="D68" s="87">
        <v>8.2963494461526677E-2</v>
      </c>
      <c r="E68" s="87">
        <v>6.0073851023597968E-2</v>
      </c>
      <c r="F68" s="87">
        <v>3.9073702577318542E-2</v>
      </c>
      <c r="G68" s="87">
        <v>4.4360028830388171E-2</v>
      </c>
      <c r="H68" s="87">
        <v>7.6565726843806955E-2</v>
      </c>
      <c r="I68" s="87">
        <v>0.14226282845310281</v>
      </c>
      <c r="J68" s="87">
        <v>9.3824056315307117E-2</v>
      </c>
      <c r="K68" s="87">
        <v>8.7680248695914301E-2</v>
      </c>
      <c r="L68" s="87">
        <v>8.9051528219035211E-2</v>
      </c>
      <c r="M68" s="87">
        <v>8.1304140717313692E-2</v>
      </c>
      <c r="N68" s="87">
        <v>9.7387993976206122E-2</v>
      </c>
      <c r="O68" s="87">
        <v>7.5201917614399663E-2</v>
      </c>
      <c r="P68" s="87">
        <v>9.6774488490852406E-2</v>
      </c>
      <c r="Q68" s="87">
        <v>9.2281983015851402E-2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9.1595862421150853E-16</v>
      </c>
      <c r="K70" s="87">
        <v>0</v>
      </c>
      <c r="L70" s="87">
        <v>0</v>
      </c>
      <c r="M70" s="87">
        <v>0</v>
      </c>
      <c r="N70" s="87">
        <v>1.0021580176031276E-15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3.2997589681984602E-2</v>
      </c>
      <c r="C71" s="87">
        <v>3.6655974509271362E-2</v>
      </c>
      <c r="D71" s="87">
        <v>1.1118057811958584E-2</v>
      </c>
      <c r="E71" s="87">
        <v>2.7720907523464708E-3</v>
      </c>
      <c r="F71" s="87">
        <v>2.8068800016347872E-3</v>
      </c>
      <c r="G71" s="87">
        <v>3.2126243449338752E-2</v>
      </c>
      <c r="H71" s="87">
        <v>6.0942952448715483E-2</v>
      </c>
      <c r="I71" s="87">
        <v>4.3155900068230377E-2</v>
      </c>
      <c r="J71" s="87">
        <v>9.3881239201860246E-3</v>
      </c>
      <c r="K71" s="87">
        <v>3.1155716135866933E-3</v>
      </c>
      <c r="L71" s="87">
        <v>0</v>
      </c>
      <c r="M71" s="87">
        <v>6.7219910984274798E-3</v>
      </c>
      <c r="N71" s="87">
        <v>3.1248762366338886E-2</v>
      </c>
      <c r="O71" s="87">
        <v>3.5652854661437404E-3</v>
      </c>
      <c r="P71" s="87">
        <v>1.459068699531256E-2</v>
      </c>
      <c r="Q71" s="87">
        <v>1.8400385458502255E-2</v>
      </c>
    </row>
    <row r="72" spans="1:17" x14ac:dyDescent="0.25">
      <c r="A72" s="150" t="s">
        <v>29</v>
      </c>
      <c r="B72" s="87">
        <v>1.17280143081332E-2</v>
      </c>
      <c r="C72" s="87">
        <v>2.1169783177466962E-2</v>
      </c>
      <c r="D72" s="87">
        <v>8.9372559256663282E-3</v>
      </c>
      <c r="E72" s="87">
        <v>2.7197476939200157E-2</v>
      </c>
      <c r="F72" s="87">
        <v>2.149082269727328E-2</v>
      </c>
      <c r="G72" s="87">
        <v>1.5622958163700818E-2</v>
      </c>
      <c r="H72" s="87">
        <v>3.4167739927553338E-3</v>
      </c>
      <c r="I72" s="87">
        <v>3.4710326358689866E-3</v>
      </c>
      <c r="J72" s="87">
        <v>3.4757952275319844E-3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3.6783849332426566E-3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4.4602080823527768</v>
      </c>
      <c r="C74" s="87">
        <v>4.3301902673816102</v>
      </c>
      <c r="D74" s="87">
        <v>4.4881257943570159</v>
      </c>
      <c r="E74" s="87">
        <v>4.3584139638938852</v>
      </c>
      <c r="F74" s="87">
        <v>4.3672057383415801</v>
      </c>
      <c r="G74" s="87">
        <v>4.2944748429754238</v>
      </c>
      <c r="H74" s="87">
        <v>4.3158541817822114</v>
      </c>
      <c r="I74" s="87">
        <v>4.3242830677994775</v>
      </c>
      <c r="J74" s="87">
        <v>4.2497313974257738</v>
      </c>
      <c r="K74" s="87">
        <v>3.7062836893520319</v>
      </c>
      <c r="L74" s="87">
        <v>4.0209693426146211</v>
      </c>
      <c r="M74" s="87">
        <v>4.5288767030522541</v>
      </c>
      <c r="N74" s="87">
        <v>4.4870113849265234</v>
      </c>
      <c r="O74" s="87">
        <v>4.4977185755890119</v>
      </c>
      <c r="P74" s="87">
        <v>4.9193307092123497</v>
      </c>
      <c r="Q74" s="87">
        <v>5.0898708417325516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0.78758044894582036</v>
      </c>
      <c r="C77" s="87">
        <v>0.79864162444680364</v>
      </c>
      <c r="D77" s="87">
        <v>0.73488164678545664</v>
      </c>
      <c r="E77" s="87">
        <v>0.68518691211733274</v>
      </c>
      <c r="F77" s="87">
        <v>0.69032291293176684</v>
      </c>
      <c r="G77" s="87">
        <v>0.69896267100860388</v>
      </c>
      <c r="H77" s="87">
        <v>0.57205650231315841</v>
      </c>
      <c r="I77" s="87">
        <v>0.50004534986399596</v>
      </c>
      <c r="J77" s="87">
        <v>0.54482552925991734</v>
      </c>
      <c r="K77" s="87">
        <v>0.45930634460439412</v>
      </c>
      <c r="L77" s="87">
        <v>0.53006207973709751</v>
      </c>
      <c r="M77" s="87">
        <v>0.47192806779429547</v>
      </c>
      <c r="N77" s="87">
        <v>0.35021684230600658</v>
      </c>
      <c r="O77" s="87">
        <v>0.45039802026815373</v>
      </c>
      <c r="P77" s="87">
        <v>0.55986491972507069</v>
      </c>
      <c r="Q77" s="87">
        <v>0.76134927275149888</v>
      </c>
    </row>
    <row r="78" spans="1:17" x14ac:dyDescent="0.25">
      <c r="A78" s="299" t="s">
        <v>264</v>
      </c>
      <c r="B78" s="298">
        <v>76.982021389626425</v>
      </c>
      <c r="C78" s="298">
        <v>75.511656001136075</v>
      </c>
      <c r="D78" s="298">
        <v>76.441428913968934</v>
      </c>
      <c r="E78" s="298">
        <v>73.685572768957414</v>
      </c>
      <c r="F78" s="298">
        <v>73.417392985887545</v>
      </c>
      <c r="G78" s="298">
        <v>72.923428231945721</v>
      </c>
      <c r="H78" s="298">
        <v>72.339997932045378</v>
      </c>
      <c r="I78" s="298">
        <v>72.380429666411274</v>
      </c>
      <c r="J78" s="298">
        <v>70.534351283371223</v>
      </c>
      <c r="K78" s="298">
        <v>61.338115934952683</v>
      </c>
      <c r="L78" s="298">
        <v>66.744508111834975</v>
      </c>
      <c r="M78" s="298">
        <v>73.279523070537223</v>
      </c>
      <c r="N78" s="298">
        <v>71.710204655971339</v>
      </c>
      <c r="O78" s="298">
        <v>72.38714836937902</v>
      </c>
      <c r="P78" s="298">
        <v>80.486469587267138</v>
      </c>
      <c r="Q78" s="298">
        <v>85.615621123818755</v>
      </c>
    </row>
    <row r="79" spans="1:17" x14ac:dyDescent="0.25">
      <c r="A79" s="243" t="s">
        <v>258</v>
      </c>
      <c r="B79" s="278">
        <v>27.848101644339547</v>
      </c>
      <c r="C79" s="278">
        <v>47.880617758816221</v>
      </c>
      <c r="D79" s="278">
        <v>40.97071104880736</v>
      </c>
      <c r="E79" s="278">
        <v>44.435383583519304</v>
      </c>
      <c r="F79" s="278">
        <v>45.361347801058805</v>
      </c>
      <c r="G79" s="278">
        <v>50.787869939221856</v>
      </c>
      <c r="H79" s="278">
        <v>67.73469146249451</v>
      </c>
      <c r="I79" s="278">
        <v>79.491225167420538</v>
      </c>
      <c r="J79" s="278">
        <v>75.575181160992457</v>
      </c>
      <c r="K79" s="278">
        <v>71.315726982615715</v>
      </c>
      <c r="L79" s="278">
        <v>73.453980252636995</v>
      </c>
      <c r="M79" s="278">
        <v>70.138093437300498</v>
      </c>
      <c r="N79" s="278">
        <v>75.332352337759559</v>
      </c>
      <c r="O79" s="278">
        <v>74.679006171151784</v>
      </c>
      <c r="P79" s="278">
        <v>72.488681799231017</v>
      </c>
      <c r="Q79" s="278">
        <v>70.275052102135291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1.0000000000000002</v>
      </c>
      <c r="E83" s="77">
        <f t="shared" si="0"/>
        <v>1</v>
      </c>
      <c r="F83" s="77">
        <f t="shared" si="0"/>
        <v>0.99999999999999989</v>
      </c>
      <c r="G83" s="77">
        <f t="shared" si="0"/>
        <v>0.99999999999999989</v>
      </c>
      <c r="H83" s="77">
        <f t="shared" si="0"/>
        <v>0.99999999999999978</v>
      </c>
      <c r="I83" s="77">
        <f t="shared" si="0"/>
        <v>1</v>
      </c>
      <c r="J83" s="77">
        <f t="shared" si="0"/>
        <v>1</v>
      </c>
      <c r="K83" s="77">
        <f t="shared" si="0"/>
        <v>1.0000000000000002</v>
      </c>
      <c r="L83" s="77">
        <f t="shared" si="0"/>
        <v>1</v>
      </c>
      <c r="M83" s="77">
        <f t="shared" si="0"/>
        <v>1.0000000000000002</v>
      </c>
      <c r="N83" s="77">
        <f t="shared" si="0"/>
        <v>1</v>
      </c>
      <c r="O83" s="77">
        <f t="shared" si="0"/>
        <v>0.99999999999999978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1.5762827111851788E-2</v>
      </c>
      <c r="C84" s="203">
        <f t="shared" si="1"/>
        <v>1.5721134146226941E-2</v>
      </c>
      <c r="D84" s="203">
        <f t="shared" si="1"/>
        <v>1.5737422297154493E-2</v>
      </c>
      <c r="E84" s="203">
        <f t="shared" si="1"/>
        <v>1.5725842621213425E-2</v>
      </c>
      <c r="F84" s="203">
        <f t="shared" si="1"/>
        <v>1.5713041734795517E-2</v>
      </c>
      <c r="G84" s="203">
        <f t="shared" si="1"/>
        <v>1.5707292239386227E-2</v>
      </c>
      <c r="H84" s="203">
        <f t="shared" si="1"/>
        <v>1.5701305487299377E-2</v>
      </c>
      <c r="I84" s="203">
        <f t="shared" si="1"/>
        <v>1.5702499857898865E-2</v>
      </c>
      <c r="J84" s="203">
        <f t="shared" si="1"/>
        <v>1.5674405000085261E-2</v>
      </c>
      <c r="K84" s="203">
        <f t="shared" si="1"/>
        <v>1.5662170984772253E-2</v>
      </c>
      <c r="L84" s="203">
        <f t="shared" si="1"/>
        <v>1.5665281208144873E-2</v>
      </c>
      <c r="M84" s="203">
        <f t="shared" si="1"/>
        <v>1.5697862557184684E-2</v>
      </c>
      <c r="N84" s="203">
        <f t="shared" si="1"/>
        <v>1.5710386796775114E-2</v>
      </c>
      <c r="O84" s="203">
        <f t="shared" si="1"/>
        <v>1.5685090747780964E-2</v>
      </c>
      <c r="P84" s="203">
        <f t="shared" si="1"/>
        <v>1.5706345991142921E-2</v>
      </c>
      <c r="Q84" s="203">
        <f t="shared" si="1"/>
        <v>1.5697347427255263E-2</v>
      </c>
    </row>
    <row r="85" spans="1:17" x14ac:dyDescent="0.25">
      <c r="A85" s="76" t="s">
        <v>82</v>
      </c>
      <c r="B85" s="202">
        <f t="shared" ref="B85:Q85" si="2">IF(B$7=0,0,B$7/B$5)</f>
        <v>3.3027885374520951E-3</v>
      </c>
      <c r="C85" s="202">
        <f t="shared" si="2"/>
        <v>3.2940526014438509E-3</v>
      </c>
      <c r="D85" s="202">
        <f t="shared" si="2"/>
        <v>3.2974654611928086E-3</v>
      </c>
      <c r="E85" s="202">
        <f t="shared" si="2"/>
        <v>3.2950391692152226E-3</v>
      </c>
      <c r="F85" s="202">
        <f t="shared" si="2"/>
        <v>3.2923569967451254E-3</v>
      </c>
      <c r="G85" s="202">
        <f t="shared" si="2"/>
        <v>3.2911523037418224E-3</v>
      </c>
      <c r="H85" s="202">
        <f t="shared" si="2"/>
        <v>3.2898978982961033E-3</v>
      </c>
      <c r="I85" s="202">
        <f t="shared" si="2"/>
        <v>3.290148155023368E-3</v>
      </c>
      <c r="J85" s="202">
        <f t="shared" si="2"/>
        <v>3.2842614334543459E-3</v>
      </c>
      <c r="K85" s="202">
        <f t="shared" si="2"/>
        <v>3.2816980376081497E-3</v>
      </c>
      <c r="L85" s="202">
        <f t="shared" si="2"/>
        <v>3.282349723376897E-3</v>
      </c>
      <c r="M85" s="202">
        <f t="shared" si="2"/>
        <v>3.2891765004125035E-3</v>
      </c>
      <c r="N85" s="202">
        <f t="shared" si="2"/>
        <v>3.2918007070136452E-3</v>
      </c>
      <c r="O85" s="202">
        <f t="shared" si="2"/>
        <v>3.2865004204554117E-3</v>
      </c>
      <c r="P85" s="202">
        <f t="shared" si="2"/>
        <v>3.2909540361449369E-3</v>
      </c>
      <c r="Q85" s="202">
        <f t="shared" si="2"/>
        <v>3.2890685651281717E-3</v>
      </c>
    </row>
    <row r="86" spans="1:17" x14ac:dyDescent="0.25">
      <c r="A86" s="76" t="s">
        <v>81</v>
      </c>
      <c r="B86" s="202">
        <f t="shared" ref="B86:Q86" si="3">IF(B$8=0,0,B$8/B$5)</f>
        <v>4.1751661148811466E-2</v>
      </c>
      <c r="C86" s="202">
        <f t="shared" si="3"/>
        <v>4.1641227242462955E-2</v>
      </c>
      <c r="D86" s="202">
        <f t="shared" si="3"/>
        <v>4.1684370350830655E-2</v>
      </c>
      <c r="E86" s="202">
        <f t="shared" si="3"/>
        <v>4.1653698777598662E-2</v>
      </c>
      <c r="F86" s="202">
        <f t="shared" si="3"/>
        <v>4.1619792532968013E-2</v>
      </c>
      <c r="G86" s="202">
        <f t="shared" si="3"/>
        <v>4.1604563603385672E-2</v>
      </c>
      <c r="H86" s="202">
        <f t="shared" si="3"/>
        <v>4.1588706242092634E-2</v>
      </c>
      <c r="I86" s="202">
        <f t="shared" si="3"/>
        <v>4.1591869821582653E-2</v>
      </c>
      <c r="J86" s="202">
        <f t="shared" si="3"/>
        <v>4.1517453793598981E-2</v>
      </c>
      <c r="K86" s="202">
        <f t="shared" si="3"/>
        <v>4.1485049044234307E-2</v>
      </c>
      <c r="L86" s="202">
        <f t="shared" si="3"/>
        <v>4.1493287223301381E-2</v>
      </c>
      <c r="M86" s="202">
        <f t="shared" si="3"/>
        <v>4.1579586808726546E-2</v>
      </c>
      <c r="N86" s="202">
        <f t="shared" si="3"/>
        <v>4.1612760287304706E-2</v>
      </c>
      <c r="O86" s="202">
        <f t="shared" si="3"/>
        <v>4.1545757581602671E-2</v>
      </c>
      <c r="P86" s="202">
        <f t="shared" si="3"/>
        <v>4.1602057235984882E-2</v>
      </c>
      <c r="Q86" s="202">
        <f t="shared" si="3"/>
        <v>4.1578222362481716E-2</v>
      </c>
    </row>
    <row r="87" spans="1:17" x14ac:dyDescent="0.25">
      <c r="A87" s="76" t="s">
        <v>80</v>
      </c>
      <c r="B87" s="202">
        <f t="shared" ref="B87:Q87" si="4">IF(B$9=0,0,B$9/B$5)</f>
        <v>2.2597132676277075E-2</v>
      </c>
      <c r="C87" s="202">
        <f t="shared" si="4"/>
        <v>2.2537362847603135E-2</v>
      </c>
      <c r="D87" s="202">
        <f t="shared" si="4"/>
        <v>2.2560713069295565E-2</v>
      </c>
      <c r="E87" s="202">
        <f t="shared" si="4"/>
        <v>2.2544112781052107E-2</v>
      </c>
      <c r="F87" s="202">
        <f t="shared" si="4"/>
        <v>2.252576180081824E-2</v>
      </c>
      <c r="G87" s="202">
        <f t="shared" si="4"/>
        <v>2.2517519490624551E-2</v>
      </c>
      <c r="H87" s="202">
        <f t="shared" si="4"/>
        <v>2.2508937056125548E-2</v>
      </c>
      <c r="I87" s="202">
        <f t="shared" si="4"/>
        <v>2.2510649271244677E-2</v>
      </c>
      <c r="J87" s="202">
        <f t="shared" si="4"/>
        <v>2.2470373296317715E-2</v>
      </c>
      <c r="K87" s="202">
        <f t="shared" si="4"/>
        <v>2.2452834966091167E-2</v>
      </c>
      <c r="L87" s="202">
        <f t="shared" si="4"/>
        <v>2.2457293692289527E-2</v>
      </c>
      <c r="M87" s="202">
        <f t="shared" si="4"/>
        <v>2.2504001371172283E-2</v>
      </c>
      <c r="N87" s="202">
        <f t="shared" si="4"/>
        <v>2.2521955758522109E-2</v>
      </c>
      <c r="O87" s="202">
        <f t="shared" si="4"/>
        <v>2.2485692074904293E-2</v>
      </c>
      <c r="P87" s="202">
        <f t="shared" si="4"/>
        <v>2.2516162976533076E-2</v>
      </c>
      <c r="Q87" s="202">
        <f t="shared" si="4"/>
        <v>2.2503262895816431E-2</v>
      </c>
    </row>
    <row r="88" spans="1:17" x14ac:dyDescent="0.25">
      <c r="A88" s="129" t="s">
        <v>79</v>
      </c>
      <c r="B88" s="201">
        <f t="shared" ref="B88:Q88" si="5">IF(B$10=0,0,B$10/B$5)</f>
        <v>3.3109932649707366E-2</v>
      </c>
      <c r="C88" s="201">
        <f t="shared" si="5"/>
        <v>3.2950607430916504E-2</v>
      </c>
      <c r="D88" s="201">
        <f t="shared" si="5"/>
        <v>3.3401916406334858E-2</v>
      </c>
      <c r="E88" s="201">
        <f t="shared" si="5"/>
        <v>3.350724708992802E-2</v>
      </c>
      <c r="F88" s="201">
        <f t="shared" si="5"/>
        <v>3.3479483088818124E-2</v>
      </c>
      <c r="G88" s="201">
        <f t="shared" si="5"/>
        <v>3.2988843723419932E-2</v>
      </c>
      <c r="H88" s="201">
        <f t="shared" si="5"/>
        <v>3.2520253091893193E-2</v>
      </c>
      <c r="I88" s="201">
        <f t="shared" si="5"/>
        <v>3.280825783174985E-2</v>
      </c>
      <c r="J88" s="201">
        <f t="shared" si="5"/>
        <v>3.3288247926658084E-2</v>
      </c>
      <c r="K88" s="201">
        <f t="shared" si="5"/>
        <v>3.3357475640403741E-2</v>
      </c>
      <c r="L88" s="201">
        <f t="shared" si="5"/>
        <v>3.3423025707044453E-2</v>
      </c>
      <c r="M88" s="201">
        <f t="shared" si="5"/>
        <v>3.3388284488890897E-2</v>
      </c>
      <c r="N88" s="201">
        <f t="shared" si="5"/>
        <v>3.3032663778286134E-2</v>
      </c>
      <c r="O88" s="201">
        <f t="shared" si="5"/>
        <v>3.3409650847407026E-2</v>
      </c>
      <c r="P88" s="201">
        <f t="shared" si="5"/>
        <v>3.3302589848965489E-2</v>
      </c>
      <c r="Q88" s="201">
        <f t="shared" si="5"/>
        <v>3.3237570967497826E-2</v>
      </c>
    </row>
    <row r="89" spans="1:17" x14ac:dyDescent="0.25">
      <c r="A89" s="127" t="s">
        <v>263</v>
      </c>
      <c r="B89" s="200">
        <f t="shared" ref="B89:Q89" si="6">IF(B$15=0,0,B$15/B$5)</f>
        <v>7.6594059114818369E-2</v>
      </c>
      <c r="C89" s="200">
        <f t="shared" si="6"/>
        <v>7.6391466429440197E-2</v>
      </c>
      <c r="D89" s="200">
        <f t="shared" si="6"/>
        <v>7.6470613119698438E-2</v>
      </c>
      <c r="E89" s="200">
        <f t="shared" si="6"/>
        <v>7.6414345650844873E-2</v>
      </c>
      <c r="F89" s="200">
        <f t="shared" si="6"/>
        <v>7.6352144127979804E-2</v>
      </c>
      <c r="G89" s="200">
        <f t="shared" si="6"/>
        <v>7.6324206424410859E-2</v>
      </c>
      <c r="H89" s="200">
        <f t="shared" si="6"/>
        <v>7.6295115853284759E-2</v>
      </c>
      <c r="I89" s="200">
        <f t="shared" si="6"/>
        <v>7.6300919488105634E-2</v>
      </c>
      <c r="J89" s="200">
        <f t="shared" si="6"/>
        <v>7.6152498457745688E-2</v>
      </c>
      <c r="K89" s="200">
        <f t="shared" si="6"/>
        <v>7.6104955142980574E-2</v>
      </c>
      <c r="L89" s="200">
        <f t="shared" si="6"/>
        <v>7.6080964037668827E-2</v>
      </c>
      <c r="M89" s="200">
        <f t="shared" si="6"/>
        <v>7.6265862005530941E-2</v>
      </c>
      <c r="N89" s="200">
        <f t="shared" si="6"/>
        <v>7.6326172231403117E-2</v>
      </c>
      <c r="O89" s="200">
        <f t="shared" si="6"/>
        <v>7.6203223343034643E-2</v>
      </c>
      <c r="P89" s="200">
        <f t="shared" si="6"/>
        <v>7.6307217661660459E-2</v>
      </c>
      <c r="Q89" s="200">
        <f t="shared" si="6"/>
        <v>7.6275883016253196E-2</v>
      </c>
    </row>
    <row r="90" spans="1:17" x14ac:dyDescent="0.25">
      <c r="A90" s="142" t="s">
        <v>277</v>
      </c>
      <c r="B90" s="199">
        <f t="shared" ref="B90:Q90" si="7">IF(B$16=0,0,B$16/B$5)</f>
        <v>3.4172734066611275E-2</v>
      </c>
      <c r="C90" s="199">
        <f t="shared" si="7"/>
        <v>3.4082346560827169E-2</v>
      </c>
      <c r="D90" s="199">
        <f t="shared" si="7"/>
        <v>3.4117658161096236E-2</v>
      </c>
      <c r="E90" s="199">
        <f t="shared" si="7"/>
        <v>3.4092554213453863E-2</v>
      </c>
      <c r="F90" s="199">
        <f t="shared" si="7"/>
        <v>3.4064802764791E-2</v>
      </c>
      <c r="G90" s="199">
        <f t="shared" si="7"/>
        <v>3.4052338250891004E-2</v>
      </c>
      <c r="H90" s="199">
        <f t="shared" si="7"/>
        <v>3.4039359380696271E-2</v>
      </c>
      <c r="I90" s="199">
        <f t="shared" si="7"/>
        <v>3.4041948694693284E-2</v>
      </c>
      <c r="J90" s="199">
        <f t="shared" si="7"/>
        <v>3.3969137267042086E-2</v>
      </c>
      <c r="K90" s="199">
        <f t="shared" si="7"/>
        <v>3.3954518448406724E-2</v>
      </c>
      <c r="L90" s="199">
        <f t="shared" si="7"/>
        <v>3.3922157030096795E-2</v>
      </c>
      <c r="M90" s="199">
        <f t="shared" si="7"/>
        <v>3.4019371234867452E-2</v>
      </c>
      <c r="N90" s="199">
        <f t="shared" si="7"/>
        <v>3.4045975905582726E-2</v>
      </c>
      <c r="O90" s="199">
        <f t="shared" si="7"/>
        <v>3.3991104393766146E-2</v>
      </c>
      <c r="P90" s="199">
        <f t="shared" si="7"/>
        <v>3.4037896055708755E-2</v>
      </c>
      <c r="Q90" s="199">
        <f t="shared" si="7"/>
        <v>3.40307785764822E-2</v>
      </c>
    </row>
    <row r="91" spans="1:17" x14ac:dyDescent="0.25">
      <c r="A91" s="142" t="s">
        <v>276</v>
      </c>
      <c r="B91" s="199">
        <f t="shared" ref="B91:Q91" si="8">IF(B$22=0,0,B$22/B$5)</f>
        <v>4.2386395260851813E-2</v>
      </c>
      <c r="C91" s="199">
        <f t="shared" si="8"/>
        <v>4.2274153308157293E-2</v>
      </c>
      <c r="D91" s="199">
        <f t="shared" si="8"/>
        <v>4.2318703164175332E-2</v>
      </c>
      <c r="E91" s="199">
        <f t="shared" si="8"/>
        <v>4.2287798707340819E-2</v>
      </c>
      <c r="F91" s="199">
        <f t="shared" si="8"/>
        <v>4.225337542303733E-2</v>
      </c>
      <c r="G91" s="199">
        <f t="shared" si="8"/>
        <v>4.2237053460718196E-2</v>
      </c>
      <c r="H91" s="199">
        <f t="shared" si="8"/>
        <v>4.2220134102404008E-2</v>
      </c>
      <c r="I91" s="199">
        <f t="shared" si="8"/>
        <v>4.2223859729395977E-2</v>
      </c>
      <c r="J91" s="199">
        <f t="shared" si="8"/>
        <v>4.2149282703654034E-2</v>
      </c>
      <c r="K91" s="199">
        <f t="shared" si="8"/>
        <v>4.2116556203231376E-2</v>
      </c>
      <c r="L91" s="199">
        <f t="shared" si="8"/>
        <v>4.2125025867164989E-2</v>
      </c>
      <c r="M91" s="199">
        <f t="shared" si="8"/>
        <v>4.2212451688135047E-2</v>
      </c>
      <c r="N91" s="199">
        <f t="shared" si="8"/>
        <v>4.2245441939310513E-2</v>
      </c>
      <c r="O91" s="199">
        <f t="shared" si="8"/>
        <v>4.2178194927248787E-2</v>
      </c>
      <c r="P91" s="199">
        <f t="shared" si="8"/>
        <v>4.2235077377198865E-2</v>
      </c>
      <c r="Q91" s="199">
        <f t="shared" si="8"/>
        <v>4.2210797130560619E-2</v>
      </c>
    </row>
    <row r="92" spans="1:17" x14ac:dyDescent="0.25">
      <c r="A92" s="142" t="s">
        <v>275</v>
      </c>
      <c r="B92" s="199">
        <f t="shared" ref="B92:Q92" si="9">IF(B$23=0,0,B$23/B$5)</f>
        <v>3.4929787355283663E-5</v>
      </c>
      <c r="C92" s="199">
        <f t="shared" si="9"/>
        <v>3.4966560455740889E-5</v>
      </c>
      <c r="D92" s="199">
        <f t="shared" si="9"/>
        <v>3.4251794426878307E-5</v>
      </c>
      <c r="E92" s="199">
        <f t="shared" si="9"/>
        <v>3.3992730050189954E-5</v>
      </c>
      <c r="F92" s="199">
        <f t="shared" si="9"/>
        <v>3.3965940151484432E-5</v>
      </c>
      <c r="G92" s="199">
        <f t="shared" si="9"/>
        <v>3.4814712801678897E-5</v>
      </c>
      <c r="H92" s="199">
        <f t="shared" si="9"/>
        <v>3.562237018447529E-5</v>
      </c>
      <c r="I92" s="199">
        <f t="shared" si="9"/>
        <v>3.5111064016367758E-5</v>
      </c>
      <c r="J92" s="199">
        <f t="shared" si="9"/>
        <v>3.4078487049568782E-5</v>
      </c>
      <c r="K92" s="199">
        <f t="shared" si="9"/>
        <v>3.3880491342486284E-5</v>
      </c>
      <c r="L92" s="199">
        <f t="shared" si="9"/>
        <v>3.3781140407050794E-5</v>
      </c>
      <c r="M92" s="199">
        <f t="shared" si="9"/>
        <v>3.4039082528438338E-5</v>
      </c>
      <c r="N92" s="199">
        <f t="shared" si="9"/>
        <v>3.4754386509881724E-5</v>
      </c>
      <c r="O92" s="199">
        <f t="shared" si="9"/>
        <v>3.3924022019694122E-5</v>
      </c>
      <c r="P92" s="199">
        <f t="shared" si="9"/>
        <v>3.4244228752834728E-5</v>
      </c>
      <c r="Q92" s="199">
        <f t="shared" si="9"/>
        <v>3.4307309210380006E-5</v>
      </c>
    </row>
    <row r="93" spans="1:17" x14ac:dyDescent="0.25">
      <c r="A93" s="127" t="s">
        <v>262</v>
      </c>
      <c r="B93" s="200">
        <f t="shared" ref="B93:Q93" si="10">IF(B$24=0,0,B$24/B$5)</f>
        <v>3.2509125963307142E-2</v>
      </c>
      <c r="C93" s="200">
        <f t="shared" si="10"/>
        <v>3.2445111871758331E-2</v>
      </c>
      <c r="D93" s="200">
        <f t="shared" si="10"/>
        <v>3.2350968560633901E-2</v>
      </c>
      <c r="E93" s="200">
        <f t="shared" si="10"/>
        <v>3.2287380127795924E-2</v>
      </c>
      <c r="F93" s="200">
        <f t="shared" si="10"/>
        <v>3.2261247851542718E-2</v>
      </c>
      <c r="G93" s="200">
        <f t="shared" si="10"/>
        <v>3.2395950290939085E-2</v>
      </c>
      <c r="H93" s="200">
        <f t="shared" si="10"/>
        <v>3.2523258348724583E-2</v>
      </c>
      <c r="I93" s="200">
        <f t="shared" si="10"/>
        <v>3.2438288243643983E-2</v>
      </c>
      <c r="J93" s="200">
        <f t="shared" si="10"/>
        <v>3.2206374456824428E-2</v>
      </c>
      <c r="K93" s="200">
        <f t="shared" si="10"/>
        <v>3.2160973071512687E-2</v>
      </c>
      <c r="L93" s="200">
        <f t="shared" si="10"/>
        <v>3.2119848454907993E-2</v>
      </c>
      <c r="M93" s="200">
        <f t="shared" si="10"/>
        <v>3.2238719318384158E-2</v>
      </c>
      <c r="N93" s="200">
        <f t="shared" si="10"/>
        <v>3.2381291023562707E-2</v>
      </c>
      <c r="O93" s="200">
        <f t="shared" si="10"/>
        <v>3.2197162177251111E-2</v>
      </c>
      <c r="P93" s="200">
        <f t="shared" si="10"/>
        <v>3.2288064606402739E-2</v>
      </c>
      <c r="Q93" s="200">
        <f t="shared" si="10"/>
        <v>3.2292869954815291E-2</v>
      </c>
    </row>
    <row r="94" spans="1:17" x14ac:dyDescent="0.25">
      <c r="A94" s="142" t="s">
        <v>274</v>
      </c>
      <c r="B94" s="199">
        <f t="shared" ref="B94:Q94" si="11">IF(B$25=0,0,B$25/B$5)</f>
        <v>2.5087962099806203E-2</v>
      </c>
      <c r="C94" s="199">
        <f t="shared" si="11"/>
        <v>2.4930572400089203E-2</v>
      </c>
      <c r="D94" s="199">
        <f t="shared" si="11"/>
        <v>2.5485687885096441E-2</v>
      </c>
      <c r="E94" s="199">
        <f t="shared" si="11"/>
        <v>2.5631756572421931E-2</v>
      </c>
      <c r="F94" s="199">
        <f t="shared" si="11"/>
        <v>2.561027182704716E-2</v>
      </c>
      <c r="G94" s="199">
        <f t="shared" si="11"/>
        <v>2.4993943214431127E-2</v>
      </c>
      <c r="H94" s="199">
        <f t="shared" si="11"/>
        <v>2.4405843685811883E-2</v>
      </c>
      <c r="I94" s="199">
        <f t="shared" si="11"/>
        <v>2.476996857619683E-2</v>
      </c>
      <c r="J94" s="199">
        <f t="shared" si="11"/>
        <v>2.540021470160141E-2</v>
      </c>
      <c r="K94" s="199">
        <f t="shared" si="11"/>
        <v>2.5510080930050347E-2</v>
      </c>
      <c r="L94" s="199">
        <f t="shared" si="11"/>
        <v>2.5560444064956878E-2</v>
      </c>
      <c r="M94" s="199">
        <f t="shared" si="11"/>
        <v>2.550146889219497E-2</v>
      </c>
      <c r="N94" s="199">
        <f t="shared" si="11"/>
        <v>2.5036606043920159E-2</v>
      </c>
      <c r="O94" s="199">
        <f t="shared" si="11"/>
        <v>2.5541829915639559E-2</v>
      </c>
      <c r="P94" s="199">
        <f t="shared" si="11"/>
        <v>2.5383784946184939E-2</v>
      </c>
      <c r="Q94" s="199">
        <f t="shared" si="11"/>
        <v>2.5320191843474154E-2</v>
      </c>
    </row>
    <row r="95" spans="1:17" x14ac:dyDescent="0.25">
      <c r="A95" s="142" t="s">
        <v>273</v>
      </c>
      <c r="B95" s="199">
        <f t="shared" ref="B95:Q95" si="12">IF(B$31=0,0,B$31/B$5)</f>
        <v>7.3449534183621414E-3</v>
      </c>
      <c r="C95" s="199">
        <f t="shared" si="12"/>
        <v>7.4382487943111513E-3</v>
      </c>
      <c r="D95" s="199">
        <f t="shared" si="12"/>
        <v>6.7905494876969999E-3</v>
      </c>
      <c r="E95" s="199">
        <f t="shared" si="12"/>
        <v>6.5814575989008488E-3</v>
      </c>
      <c r="F95" s="199">
        <f t="shared" si="12"/>
        <v>6.5768685187105012E-3</v>
      </c>
      <c r="G95" s="199">
        <f t="shared" si="12"/>
        <v>7.3260477031224765E-3</v>
      </c>
      <c r="H95" s="199">
        <f t="shared" si="12"/>
        <v>8.0396931279647539E-3</v>
      </c>
      <c r="I95" s="199">
        <f t="shared" si="12"/>
        <v>7.5917137095932574E-3</v>
      </c>
      <c r="J95" s="199">
        <f t="shared" si="12"/>
        <v>6.7318066925694149E-3</v>
      </c>
      <c r="K95" s="199">
        <f t="shared" si="12"/>
        <v>6.5769710694423738E-3</v>
      </c>
      <c r="L95" s="199">
        <f t="shared" si="12"/>
        <v>6.485700083608454E-3</v>
      </c>
      <c r="M95" s="199">
        <f t="shared" si="12"/>
        <v>6.6629833370362304E-3</v>
      </c>
      <c r="N95" s="199">
        <f t="shared" si="12"/>
        <v>7.2688572272573493E-3</v>
      </c>
      <c r="O95" s="199">
        <f t="shared" si="12"/>
        <v>6.5813162135685815E-3</v>
      </c>
      <c r="P95" s="199">
        <f t="shared" si="12"/>
        <v>6.8295649793025234E-3</v>
      </c>
      <c r="Q95" s="199">
        <f t="shared" si="12"/>
        <v>6.89782580033667E-3</v>
      </c>
    </row>
    <row r="96" spans="1:17" x14ac:dyDescent="0.25">
      <c r="A96" s="142" t="s">
        <v>272</v>
      </c>
      <c r="B96" s="199">
        <f t="shared" ref="B96:Q96" si="13">IF(B$32=0,0,B$32/B$5)</f>
        <v>7.6210445138800702E-5</v>
      </c>
      <c r="C96" s="199">
        <f t="shared" si="13"/>
        <v>7.6290677357980106E-5</v>
      </c>
      <c r="D96" s="199">
        <f t="shared" si="13"/>
        <v>7.4731187840461731E-5</v>
      </c>
      <c r="E96" s="199">
        <f t="shared" si="13"/>
        <v>7.4165956473141743E-5</v>
      </c>
      <c r="F96" s="199">
        <f t="shared" si="13"/>
        <v>7.4107505785056985E-5</v>
      </c>
      <c r="G96" s="199">
        <f t="shared" si="13"/>
        <v>7.5959373385481221E-5</v>
      </c>
      <c r="H96" s="199">
        <f t="shared" si="13"/>
        <v>7.7721534947946112E-5</v>
      </c>
      <c r="I96" s="199">
        <f t="shared" si="13"/>
        <v>7.6605957853893278E-5</v>
      </c>
      <c r="J96" s="199">
        <f t="shared" si="13"/>
        <v>7.4353062653604646E-5</v>
      </c>
      <c r="K96" s="199">
        <f t="shared" si="13"/>
        <v>7.3921072019970079E-5</v>
      </c>
      <c r="L96" s="199">
        <f t="shared" si="13"/>
        <v>7.3704306342656277E-5</v>
      </c>
      <c r="M96" s="199">
        <f t="shared" si="13"/>
        <v>7.4267089152956379E-5</v>
      </c>
      <c r="N96" s="199">
        <f t="shared" si="13"/>
        <v>7.5827752385196508E-5</v>
      </c>
      <c r="O96" s="199">
        <f t="shared" si="13"/>
        <v>7.4016048042968967E-5</v>
      </c>
      <c r="P96" s="199">
        <f t="shared" si="13"/>
        <v>7.4714680915275773E-5</v>
      </c>
      <c r="Q96" s="199">
        <f t="shared" si="13"/>
        <v>7.4852311004465488E-5</v>
      </c>
    </row>
    <row r="97" spans="1:17" x14ac:dyDescent="0.25">
      <c r="A97" s="127" t="s">
        <v>261</v>
      </c>
      <c r="B97" s="200">
        <f t="shared" ref="B97:Q97" si="14">IF(B$33=0,0,B$33/B$5)</f>
        <v>0.55151328329127081</v>
      </c>
      <c r="C97" s="200">
        <f t="shared" si="14"/>
        <v>0.53013331232660232</v>
      </c>
      <c r="D97" s="200">
        <f t="shared" si="14"/>
        <v>0.53753730525623944</v>
      </c>
      <c r="E97" s="200">
        <f t="shared" si="14"/>
        <v>0.53221786258790926</v>
      </c>
      <c r="F97" s="200">
        <f t="shared" si="14"/>
        <v>0.53132259559378603</v>
      </c>
      <c r="G97" s="200">
        <f t="shared" si="14"/>
        <v>0.52530991136493488</v>
      </c>
      <c r="H97" s="200">
        <f t="shared" si="14"/>
        <v>0.50603324383210269</v>
      </c>
      <c r="I97" s="200">
        <f t="shared" si="14"/>
        <v>0.49251080351952714</v>
      </c>
      <c r="J97" s="200">
        <f t="shared" si="14"/>
        <v>0.49516765567035737</v>
      </c>
      <c r="K97" s="200">
        <f t="shared" si="14"/>
        <v>0.48793475181434531</v>
      </c>
      <c r="L97" s="200">
        <f t="shared" si="14"/>
        <v>0.49300842059583139</v>
      </c>
      <c r="M97" s="200">
        <f t="shared" si="14"/>
        <v>0.5038870832991883</v>
      </c>
      <c r="N97" s="200">
        <f t="shared" si="14"/>
        <v>0.49611827366763722</v>
      </c>
      <c r="O97" s="200">
        <f t="shared" si="14"/>
        <v>0.49808187993158431</v>
      </c>
      <c r="P97" s="200">
        <f t="shared" si="14"/>
        <v>0.50837028996994049</v>
      </c>
      <c r="Q97" s="200">
        <f t="shared" si="14"/>
        <v>0.51516726352445175</v>
      </c>
    </row>
    <row r="98" spans="1:17" x14ac:dyDescent="0.25">
      <c r="A98" s="127" t="s">
        <v>260</v>
      </c>
      <c r="B98" s="200">
        <f t="shared" ref="B98:Q98" si="15">IF(B$44=0,0,B$44/B$5)</f>
        <v>8.3901815765645107E-2</v>
      </c>
      <c r="C98" s="200">
        <f t="shared" si="15"/>
        <v>8.3675134344306942E-2</v>
      </c>
      <c r="D98" s="200">
        <f t="shared" si="15"/>
        <v>8.374262498512261E-2</v>
      </c>
      <c r="E98" s="200">
        <f t="shared" si="15"/>
        <v>8.3678550473954547E-2</v>
      </c>
      <c r="F98" s="200">
        <f t="shared" si="15"/>
        <v>8.3650110711476794E-2</v>
      </c>
      <c r="G98" s="200">
        <f t="shared" si="15"/>
        <v>8.3613459100740098E-2</v>
      </c>
      <c r="H98" s="200">
        <f t="shared" si="15"/>
        <v>8.3473049166681385E-2</v>
      </c>
      <c r="I98" s="200">
        <f t="shared" si="15"/>
        <v>8.33546238591613E-2</v>
      </c>
      <c r="J98" s="200">
        <f t="shared" si="15"/>
        <v>8.3302582850032433E-2</v>
      </c>
      <c r="K98" s="200">
        <f t="shared" si="15"/>
        <v>8.3233459164757939E-2</v>
      </c>
      <c r="L98" s="200">
        <f t="shared" si="15"/>
        <v>8.3240134111879846E-2</v>
      </c>
      <c r="M98" s="200">
        <f t="shared" si="15"/>
        <v>8.3405401049866754E-2</v>
      </c>
      <c r="N98" s="200">
        <f t="shared" si="15"/>
        <v>8.3375724866271067E-2</v>
      </c>
      <c r="O98" s="200">
        <f t="shared" si="15"/>
        <v>8.3337050051698724E-2</v>
      </c>
      <c r="P98" s="200">
        <f t="shared" si="15"/>
        <v>8.3458241795631188E-2</v>
      </c>
      <c r="Q98" s="200">
        <f t="shared" si="15"/>
        <v>8.3510310861794307E-2</v>
      </c>
    </row>
    <row r="99" spans="1:17" x14ac:dyDescent="0.25">
      <c r="A99" s="142" t="s">
        <v>271</v>
      </c>
      <c r="B99" s="199">
        <f t="shared" ref="B99:Q99" si="16">IF(B$45=0,0,B$45/B$5)</f>
        <v>3.7628840125620823E-2</v>
      </c>
      <c r="C99" s="199">
        <f t="shared" si="16"/>
        <v>3.7529311156183541E-2</v>
      </c>
      <c r="D99" s="199">
        <f t="shared" si="16"/>
        <v>3.7568194043298003E-2</v>
      </c>
      <c r="E99" s="199">
        <f t="shared" si="16"/>
        <v>3.7540551173678174E-2</v>
      </c>
      <c r="F99" s="199">
        <f t="shared" si="16"/>
        <v>3.7509993044411903E-2</v>
      </c>
      <c r="G99" s="199">
        <f t="shared" si="16"/>
        <v>3.7496267914901571E-2</v>
      </c>
      <c r="H99" s="199">
        <f t="shared" si="16"/>
        <v>3.7481976408971239E-2</v>
      </c>
      <c r="I99" s="199">
        <f t="shared" si="16"/>
        <v>3.7484827596770215E-2</v>
      </c>
      <c r="J99" s="199">
        <f t="shared" si="16"/>
        <v>3.74046522860952E-2</v>
      </c>
      <c r="K99" s="199">
        <f t="shared" si="16"/>
        <v>3.7388554973302401E-2</v>
      </c>
      <c r="L99" s="199">
        <f t="shared" si="16"/>
        <v>3.7352920638822493E-2</v>
      </c>
      <c r="M99" s="199">
        <f t="shared" si="16"/>
        <v>3.7459966734757461E-2</v>
      </c>
      <c r="N99" s="199">
        <f t="shared" si="16"/>
        <v>3.7489262105124627E-2</v>
      </c>
      <c r="O99" s="199">
        <f t="shared" si="16"/>
        <v>3.7428841088135677E-2</v>
      </c>
      <c r="P99" s="199">
        <f t="shared" si="16"/>
        <v>3.7480365088615672E-2</v>
      </c>
      <c r="Q99" s="199">
        <f t="shared" si="16"/>
        <v>3.7472527773421867E-2</v>
      </c>
    </row>
    <row r="100" spans="1:17" x14ac:dyDescent="0.25">
      <c r="A100" s="142" t="s">
        <v>270</v>
      </c>
      <c r="B100" s="199">
        <f t="shared" ref="B100:Q100" si="17">IF(B$51=0,0,B$51/B$5)</f>
        <v>3.4300401697806952E-2</v>
      </c>
      <c r="C100" s="199">
        <f t="shared" si="17"/>
        <v>3.4204916922666841E-2</v>
      </c>
      <c r="D100" s="199">
        <f t="shared" si="17"/>
        <v>3.4221153095434088E-2</v>
      </c>
      <c r="E100" s="199">
        <f t="shared" si="17"/>
        <v>3.4193516736955781E-2</v>
      </c>
      <c r="F100" s="199">
        <f t="shared" si="17"/>
        <v>3.4205357950926288E-2</v>
      </c>
      <c r="G100" s="199">
        <f t="shared" si="17"/>
        <v>3.4186798469250802E-2</v>
      </c>
      <c r="H100" s="199">
        <f t="shared" si="17"/>
        <v>3.4065227247757693E-2</v>
      </c>
      <c r="I100" s="199">
        <f t="shared" si="17"/>
        <v>3.3943043574416874E-2</v>
      </c>
      <c r="J100" s="199">
        <f t="shared" si="17"/>
        <v>3.399251718014891E-2</v>
      </c>
      <c r="K100" s="199">
        <f t="shared" si="17"/>
        <v>3.3948783090828445E-2</v>
      </c>
      <c r="L100" s="199">
        <f t="shared" si="17"/>
        <v>3.3988730018327112E-2</v>
      </c>
      <c r="M100" s="199">
        <f t="shared" si="17"/>
        <v>3.4022203864948052E-2</v>
      </c>
      <c r="N100" s="199">
        <f t="shared" si="17"/>
        <v>3.3953719589472582E-2</v>
      </c>
      <c r="O100" s="199">
        <f t="shared" si="17"/>
        <v>3.3994679275287799E-2</v>
      </c>
      <c r="P100" s="199">
        <f t="shared" si="17"/>
        <v>3.4048202708395113E-2</v>
      </c>
      <c r="Q100" s="199">
        <f t="shared" si="17"/>
        <v>3.4114943902489238E-2</v>
      </c>
    </row>
    <row r="101" spans="1:17" x14ac:dyDescent="0.25">
      <c r="A101" s="142" t="s">
        <v>269</v>
      </c>
      <c r="B101" s="199">
        <f t="shared" ref="B101:Q101" si="18">IF(B$62=0,0,B$62/B$5)</f>
        <v>5.3574935619108846E-3</v>
      </c>
      <c r="C101" s="199">
        <f t="shared" si="18"/>
        <v>5.3433228935829812E-3</v>
      </c>
      <c r="D101" s="199">
        <f t="shared" si="18"/>
        <v>5.3488589349993216E-3</v>
      </c>
      <c r="E101" s="199">
        <f t="shared" si="18"/>
        <v>5.3449232171954618E-3</v>
      </c>
      <c r="F101" s="199">
        <f t="shared" si="18"/>
        <v>5.3405724325244069E-3</v>
      </c>
      <c r="G101" s="199">
        <f t="shared" si="18"/>
        <v>5.3386182853133197E-3</v>
      </c>
      <c r="H101" s="199">
        <f t="shared" si="18"/>
        <v>5.3365834989431782E-3</v>
      </c>
      <c r="I101" s="199">
        <f t="shared" si="18"/>
        <v>5.3369894434321889E-3</v>
      </c>
      <c r="J101" s="199">
        <f t="shared" si="18"/>
        <v>5.3274405205904242E-3</v>
      </c>
      <c r="K101" s="199">
        <f t="shared" si="18"/>
        <v>5.3232824049294029E-3</v>
      </c>
      <c r="L101" s="199">
        <f t="shared" si="18"/>
        <v>5.3243395123617589E-3</v>
      </c>
      <c r="M101" s="199">
        <f t="shared" si="18"/>
        <v>5.3354133106392233E-3</v>
      </c>
      <c r="N101" s="199">
        <f t="shared" si="18"/>
        <v>5.3396700681673905E-3</v>
      </c>
      <c r="O101" s="199">
        <f t="shared" si="18"/>
        <v>5.3310724087078099E-3</v>
      </c>
      <c r="P101" s="199">
        <f t="shared" si="18"/>
        <v>5.3382966730266693E-3</v>
      </c>
      <c r="Q101" s="199">
        <f t="shared" si="18"/>
        <v>5.3352382274983101E-3</v>
      </c>
    </row>
    <row r="102" spans="1:17" x14ac:dyDescent="0.25">
      <c r="A102" s="142" t="s">
        <v>268</v>
      </c>
      <c r="B102" s="199">
        <f t="shared" ref="B102:Q102" si="19">IF(B$63=0,0,B$63/B$5)</f>
        <v>6.183639050016709E-3</v>
      </c>
      <c r="C102" s="199">
        <f t="shared" si="19"/>
        <v>6.1672832117829063E-3</v>
      </c>
      <c r="D102" s="199">
        <f t="shared" si="19"/>
        <v>6.1736729314324015E-3</v>
      </c>
      <c r="E102" s="199">
        <f t="shared" si="19"/>
        <v>6.1691303112648629E-3</v>
      </c>
      <c r="F102" s="199">
        <f t="shared" si="19"/>
        <v>6.1641086193712103E-3</v>
      </c>
      <c r="G102" s="199">
        <f t="shared" si="19"/>
        <v>6.1618531353721494E-3</v>
      </c>
      <c r="H102" s="199">
        <f t="shared" si="19"/>
        <v>6.1595045773549647E-3</v>
      </c>
      <c r="I102" s="199">
        <f t="shared" si="19"/>
        <v>6.1599731199981555E-3</v>
      </c>
      <c r="J102" s="199">
        <f t="shared" si="19"/>
        <v>6.1489517176413289E-3</v>
      </c>
      <c r="K102" s="199">
        <f t="shared" si="19"/>
        <v>6.1441524050376162E-3</v>
      </c>
      <c r="L102" s="199">
        <f t="shared" si="19"/>
        <v>6.1453725223785428E-3</v>
      </c>
      <c r="M102" s="199">
        <f t="shared" si="19"/>
        <v>6.1581539416503024E-3</v>
      </c>
      <c r="N102" s="199">
        <f t="shared" si="19"/>
        <v>6.163067107064958E-3</v>
      </c>
      <c r="O102" s="199">
        <f t="shared" si="19"/>
        <v>6.1531436564516012E-3</v>
      </c>
      <c r="P102" s="199">
        <f t="shared" si="19"/>
        <v>6.1614819292714392E-3</v>
      </c>
      <c r="Q102" s="199">
        <f t="shared" si="19"/>
        <v>6.1579518600360841E-3</v>
      </c>
    </row>
    <row r="103" spans="1:17" x14ac:dyDescent="0.25">
      <c r="A103" s="142" t="s">
        <v>267</v>
      </c>
      <c r="B103" s="199">
        <f t="shared" ref="B103:Q103" si="20">IF(B$64=0,0,B$64/B$5)</f>
        <v>4.3144133028973731E-4</v>
      </c>
      <c r="C103" s="199">
        <f t="shared" si="20"/>
        <v>4.3030016009068176E-4</v>
      </c>
      <c r="D103" s="199">
        <f t="shared" si="20"/>
        <v>4.3074597995879793E-4</v>
      </c>
      <c r="E103" s="199">
        <f t="shared" si="20"/>
        <v>4.3042903486025137E-4</v>
      </c>
      <c r="F103" s="199">
        <f t="shared" si="20"/>
        <v>4.3007866424298567E-4</v>
      </c>
      <c r="G103" s="199">
        <f t="shared" si="20"/>
        <v>4.299212959022511E-4</v>
      </c>
      <c r="H103" s="199">
        <f t="shared" si="20"/>
        <v>4.2975743365430931E-4</v>
      </c>
      <c r="I103" s="199">
        <f t="shared" si="20"/>
        <v>4.2979012454387141E-4</v>
      </c>
      <c r="J103" s="199">
        <f t="shared" si="20"/>
        <v>4.2902114555657496E-4</v>
      </c>
      <c r="K103" s="199">
        <f t="shared" si="20"/>
        <v>4.2868629066005333E-4</v>
      </c>
      <c r="L103" s="199">
        <f t="shared" si="20"/>
        <v>4.2877141998995443E-4</v>
      </c>
      <c r="M103" s="199">
        <f t="shared" si="20"/>
        <v>4.2966319787171548E-4</v>
      </c>
      <c r="N103" s="199">
        <f t="shared" si="20"/>
        <v>4.3000599644150376E-4</v>
      </c>
      <c r="O103" s="199">
        <f t="shared" si="20"/>
        <v>4.2931362311585168E-4</v>
      </c>
      <c r="P103" s="199">
        <f t="shared" si="20"/>
        <v>4.2989539632231027E-4</v>
      </c>
      <c r="Q103" s="199">
        <f t="shared" si="20"/>
        <v>4.2964909834880349E-4</v>
      </c>
    </row>
    <row r="104" spans="1:17" x14ac:dyDescent="0.25">
      <c r="A104" s="127" t="s">
        <v>259</v>
      </c>
      <c r="B104" s="200">
        <f t="shared" ref="B104:Q104" si="21">IF(B$65=0,0,B$65/B$5)</f>
        <v>0.10882892360677913</v>
      </c>
      <c r="C104" s="200">
        <f t="shared" si="21"/>
        <v>0.10854026333127464</v>
      </c>
      <c r="D104" s="200">
        <f t="shared" si="21"/>
        <v>0.10864946741814474</v>
      </c>
      <c r="E104" s="200">
        <f t="shared" si="21"/>
        <v>0.10856910674565572</v>
      </c>
      <c r="F104" s="200">
        <f t="shared" si="21"/>
        <v>0.10848744798567117</v>
      </c>
      <c r="G104" s="200">
        <f t="shared" si="21"/>
        <v>0.10844672862910043</v>
      </c>
      <c r="H104" s="200">
        <f t="shared" si="21"/>
        <v>0.10838701901874299</v>
      </c>
      <c r="I104" s="200">
        <f t="shared" si="21"/>
        <v>0.10837413977337948</v>
      </c>
      <c r="J104" s="200">
        <f t="shared" si="21"/>
        <v>0.10819889443830109</v>
      </c>
      <c r="K104" s="200">
        <f t="shared" si="21"/>
        <v>0.1081115318633505</v>
      </c>
      <c r="L104" s="200">
        <f t="shared" si="21"/>
        <v>0.10813862242251898</v>
      </c>
      <c r="M104" s="200">
        <f t="shared" si="21"/>
        <v>0.1083572331347795</v>
      </c>
      <c r="N104" s="200">
        <f t="shared" si="21"/>
        <v>0.10842749428557748</v>
      </c>
      <c r="O104" s="200">
        <f t="shared" si="21"/>
        <v>0.10826909989338251</v>
      </c>
      <c r="P104" s="200">
        <f t="shared" si="21"/>
        <v>0.10841708030454826</v>
      </c>
      <c r="Q104" s="200">
        <f t="shared" si="21"/>
        <v>0.10836956700400981</v>
      </c>
    </row>
    <row r="105" spans="1:17" x14ac:dyDescent="0.25">
      <c r="A105" s="142" t="s">
        <v>266</v>
      </c>
      <c r="B105" s="199">
        <f t="shared" ref="B105:Q105" si="22">IF(B$66=0,0,B$66/B$5)</f>
        <v>1.9736247817613631E-2</v>
      </c>
      <c r="C105" s="199">
        <f t="shared" si="22"/>
        <v>1.9684045081646007E-2</v>
      </c>
      <c r="D105" s="199">
        <f t="shared" si="22"/>
        <v>1.9704439074482175E-2</v>
      </c>
      <c r="E105" s="199">
        <f t="shared" si="22"/>
        <v>1.9689940447275345E-2</v>
      </c>
      <c r="F105" s="199">
        <f t="shared" si="22"/>
        <v>1.9673912772491094E-2</v>
      </c>
      <c r="G105" s="199">
        <f t="shared" si="22"/>
        <v>1.9666713970815566E-2</v>
      </c>
      <c r="H105" s="199">
        <f t="shared" si="22"/>
        <v>1.9659218105894233E-2</v>
      </c>
      <c r="I105" s="199">
        <f t="shared" si="22"/>
        <v>1.9660713547921871E-2</v>
      </c>
      <c r="J105" s="199">
        <f t="shared" si="22"/>
        <v>1.962553666802113E-2</v>
      </c>
      <c r="K105" s="199">
        <f t="shared" si="22"/>
        <v>1.9610218758593537E-2</v>
      </c>
      <c r="L105" s="199">
        <f t="shared" si="22"/>
        <v>1.9614112992718841E-2</v>
      </c>
      <c r="M105" s="199">
        <f t="shared" si="22"/>
        <v>1.9654907297846913E-2</v>
      </c>
      <c r="N105" s="199">
        <f t="shared" si="22"/>
        <v>1.9670588589948256E-2</v>
      </c>
      <c r="O105" s="199">
        <f t="shared" si="22"/>
        <v>1.9638916029676396E-2</v>
      </c>
      <c r="P105" s="199">
        <f t="shared" si="22"/>
        <v>1.9665529196682449E-2</v>
      </c>
      <c r="Q105" s="199">
        <f t="shared" si="22"/>
        <v>1.9654262316342444E-2</v>
      </c>
    </row>
    <row r="106" spans="1:17" x14ac:dyDescent="0.25">
      <c r="A106" s="142" t="s">
        <v>265</v>
      </c>
      <c r="B106" s="199">
        <f t="shared" ref="B106:Q106" si="23">IF(B$67=0,0,B$67/B$5)</f>
        <v>5.8069630939354923E-3</v>
      </c>
      <c r="C106" s="199">
        <f t="shared" si="23"/>
        <v>5.7907977857225932E-3</v>
      </c>
      <c r="D106" s="199">
        <f t="shared" si="23"/>
        <v>5.7935465248445646E-3</v>
      </c>
      <c r="E106" s="199">
        <f t="shared" si="23"/>
        <v>5.7888677658274506E-3</v>
      </c>
      <c r="F106" s="199">
        <f t="shared" si="23"/>
        <v>5.7908724505865367E-3</v>
      </c>
      <c r="G106" s="199">
        <f t="shared" si="23"/>
        <v>5.7877303816952852E-3</v>
      </c>
      <c r="H106" s="199">
        <f t="shared" si="23"/>
        <v>5.7671487102992818E-3</v>
      </c>
      <c r="I106" s="199">
        <f t="shared" si="23"/>
        <v>5.7464633525001934E-3</v>
      </c>
      <c r="J106" s="199">
        <f t="shared" si="23"/>
        <v>5.7548390970509691E-3</v>
      </c>
      <c r="K106" s="199">
        <f t="shared" si="23"/>
        <v>5.7474350367467128E-3</v>
      </c>
      <c r="L106" s="199">
        <f t="shared" si="23"/>
        <v>5.75419794103409E-3</v>
      </c>
      <c r="M106" s="199">
        <f t="shared" si="23"/>
        <v>5.7598649706406936E-3</v>
      </c>
      <c r="N106" s="199">
        <f t="shared" si="23"/>
        <v>5.7482707723072561E-3</v>
      </c>
      <c r="O106" s="199">
        <f t="shared" si="23"/>
        <v>5.7552051337751969E-3</v>
      </c>
      <c r="P106" s="199">
        <f t="shared" si="23"/>
        <v>5.7642665028942268E-3</v>
      </c>
      <c r="Q106" s="199">
        <f t="shared" si="23"/>
        <v>5.7755656023731295E-3</v>
      </c>
    </row>
    <row r="107" spans="1:17" x14ac:dyDescent="0.25">
      <c r="A107" s="142" t="s">
        <v>264</v>
      </c>
      <c r="B107" s="199">
        <f t="shared" ref="B107:Q107" si="24">IF(B$78=0,0,B$78/B$5)</f>
        <v>8.328571269523001E-2</v>
      </c>
      <c r="C107" s="199">
        <f t="shared" si="24"/>
        <v>8.3065420463906053E-2</v>
      </c>
      <c r="D107" s="199">
        <f t="shared" si="24"/>
        <v>8.3151481818818013E-2</v>
      </c>
      <c r="E107" s="199">
        <f t="shared" si="24"/>
        <v>8.3090298532552911E-2</v>
      </c>
      <c r="F107" s="199">
        <f t="shared" si="24"/>
        <v>8.3022662762593541E-2</v>
      </c>
      <c r="G107" s="199">
        <f t="shared" si="24"/>
        <v>8.299228427658957E-2</v>
      </c>
      <c r="H107" s="199">
        <f t="shared" si="24"/>
        <v>8.2960652202549473E-2</v>
      </c>
      <c r="I107" s="199">
        <f t="shared" si="24"/>
        <v>8.296696287295742E-2</v>
      </c>
      <c r="J107" s="199">
        <f t="shared" si="24"/>
        <v>8.2818518673228994E-2</v>
      </c>
      <c r="K107" s="199">
        <f t="shared" si="24"/>
        <v>8.2753878068010239E-2</v>
      </c>
      <c r="L107" s="199">
        <f t="shared" si="24"/>
        <v>8.2770311488766041E-2</v>
      </c>
      <c r="M107" s="199">
        <f t="shared" si="24"/>
        <v>8.2942460866291895E-2</v>
      </c>
      <c r="N107" s="199">
        <f t="shared" si="24"/>
        <v>8.3008634923321958E-2</v>
      </c>
      <c r="O107" s="199">
        <f t="shared" si="24"/>
        <v>8.2874978729930923E-2</v>
      </c>
      <c r="P107" s="199">
        <f t="shared" si="24"/>
        <v>8.2987284604971567E-2</v>
      </c>
      <c r="Q107" s="199">
        <f t="shared" si="24"/>
        <v>8.2939739085294228E-2</v>
      </c>
    </row>
    <row r="108" spans="1:17" x14ac:dyDescent="0.25">
      <c r="A108" s="72" t="s">
        <v>258</v>
      </c>
      <c r="B108" s="71">
        <f t="shared" ref="B108:Q108" si="25">IF(B$79=0,0,B$79/B$5)</f>
        <v>3.0128450134079821E-2</v>
      </c>
      <c r="C108" s="71">
        <f t="shared" si="25"/>
        <v>5.2670327427964216E-2</v>
      </c>
      <c r="D108" s="71">
        <f t="shared" si="25"/>
        <v>4.456713307535249E-2</v>
      </c>
      <c r="E108" s="71">
        <f t="shared" si="25"/>
        <v>5.0106813974832326E-2</v>
      </c>
      <c r="F108" s="71">
        <f t="shared" si="25"/>
        <v>5.1296017575398409E-2</v>
      </c>
      <c r="G108" s="71">
        <f t="shared" si="25"/>
        <v>5.7800372829316375E-2</v>
      </c>
      <c r="H108" s="71">
        <f t="shared" si="25"/>
        <v>7.7679214004756622E-2</v>
      </c>
      <c r="I108" s="71">
        <f t="shared" si="25"/>
        <v>9.1117800178682956E-2</v>
      </c>
      <c r="J108" s="71">
        <f t="shared" si="25"/>
        <v>8.8737252676624676E-2</v>
      </c>
      <c r="K108" s="71">
        <f t="shared" si="25"/>
        <v>9.6215100269943454E-2</v>
      </c>
      <c r="L108" s="71">
        <f t="shared" si="25"/>
        <v>9.1090772823035862E-2</v>
      </c>
      <c r="M108" s="71">
        <f t="shared" si="25"/>
        <v>7.938678946586343E-2</v>
      </c>
      <c r="N108" s="71">
        <f t="shared" si="25"/>
        <v>8.7201476597646738E-2</v>
      </c>
      <c r="O108" s="71">
        <f t="shared" si="25"/>
        <v>8.5498892930898268E-2</v>
      </c>
      <c r="P108" s="71">
        <f t="shared" si="25"/>
        <v>7.4740995573045657E-2</v>
      </c>
      <c r="Q108" s="71">
        <f t="shared" si="25"/>
        <v>6.8078633420496332E-2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0.39132833857140187</v>
      </c>
      <c r="C112" s="253">
        <f>IF(C$5=0,0,C$5/FBT_fec!C$5)</f>
        <v>0.39236615421601967</v>
      </c>
      <c r="D112" s="253">
        <f>IF(D$5=0,0,D$5/FBT_fec!D$5)</f>
        <v>0.39196005726964178</v>
      </c>
      <c r="E112" s="253">
        <f>IF(E$5=0,0,E$5/FBT_fec!E$5)</f>
        <v>0.39224867585462619</v>
      </c>
      <c r="F112" s="253">
        <f>IF(F$5=0,0,F$5/FBT_fec!F$5)</f>
        <v>0.39645047961846791</v>
      </c>
      <c r="G112" s="253">
        <f>IF(G$5=0,0,G$5/FBT_fec!G$5)</f>
        <v>0.40128175128185967</v>
      </c>
      <c r="H112" s="253">
        <f>IF(H$5=0,0,H$5/FBT_fec!H$5)</f>
        <v>0.40691016403610963</v>
      </c>
      <c r="I112" s="253">
        <f>IF(I$5=0,0,I$5/FBT_fec!I$5)</f>
        <v>0.40687921345238387</v>
      </c>
      <c r="J112" s="253">
        <f>IF(J$5=0,0,J$5/FBT_fec!J$5)</f>
        <v>0.41504721097608077</v>
      </c>
      <c r="K112" s="253">
        <f>IF(K$5=0,0,K$5/FBT_fec!K$5)</f>
        <v>0.41537141213182349</v>
      </c>
      <c r="L112" s="253">
        <f>IF(L$5=0,0,L$5/FBT_fec!L$5)</f>
        <v>0.42539216131753665</v>
      </c>
      <c r="M112" s="253">
        <f>IF(M$5=0,0,M$5/FBT_fec!M$5)</f>
        <v>0.44462575675104077</v>
      </c>
      <c r="N112" s="253">
        <f>IF(N$5=0,0,N$5/FBT_fec!N$5)</f>
        <v>0.45434711110097492</v>
      </c>
      <c r="O112" s="253">
        <f>IF(O$5=0,0,O$5/FBT_fec!O$5)</f>
        <v>0.46590802117171559</v>
      </c>
      <c r="P112" s="253">
        <f>IF(P$5=0,0,P$5/FBT_fec!P$5)</f>
        <v>0.48694770642902024</v>
      </c>
      <c r="Q112" s="253">
        <f>IF(Q$5=0,0,Q$5/FBT_fec!Q$5)</f>
        <v>0.49813544396536458</v>
      </c>
    </row>
    <row r="113" spans="1:17" x14ac:dyDescent="0.25">
      <c r="A113" s="132" t="s">
        <v>83</v>
      </c>
      <c r="B113" s="282">
        <f>IF(B$6=0,0,B$6/FBT_fec!B$6)</f>
        <v>0.40781348739964302</v>
      </c>
      <c r="C113" s="282">
        <f>IF(C$6=0,0,C$6/FBT_fec!C$6)</f>
        <v>0.40781348739964307</v>
      </c>
      <c r="D113" s="282">
        <f>IF(D$6=0,0,D$6/FBT_fec!D$6)</f>
        <v>0.40781348739964307</v>
      </c>
      <c r="E113" s="282">
        <f>IF(E$6=0,0,E$6/FBT_fec!E$6)</f>
        <v>0.40781348739964307</v>
      </c>
      <c r="F113" s="282">
        <f>IF(F$6=0,0,F$6/FBT_fec!F$6)</f>
        <v>0.41184650536034428</v>
      </c>
      <c r="G113" s="282">
        <f>IF(G$6=0,0,G$6/FBT_fec!G$6)</f>
        <v>0.41671286436320465</v>
      </c>
      <c r="H113" s="282">
        <f>IF(H$6=0,0,H$6/FBT_fec!H$6)</f>
        <v>0.42239665959422917</v>
      </c>
      <c r="I113" s="282">
        <f>IF(I$6=0,0,I$6/FBT_fec!I$6)</f>
        <v>0.42239665959422917</v>
      </c>
      <c r="J113" s="282">
        <f>IF(J$6=0,0,J$6/FBT_fec!J$6)</f>
        <v>0.43010524380424925</v>
      </c>
      <c r="K113" s="282">
        <f>IF(K$6=0,0,K$6/FBT_fec!K$6)</f>
        <v>0.43010524380424925</v>
      </c>
      <c r="L113" s="282">
        <f>IF(L$6=0,0,L$6/FBT_fec!L$6)</f>
        <v>0.44056891525739472</v>
      </c>
      <c r="M113" s="282">
        <f>IF(M$6=0,0,M$6/FBT_fec!M$6)</f>
        <v>0.46144645429610642</v>
      </c>
      <c r="N113" s="282">
        <f>IF(N$6=0,0,N$6/FBT_fec!N$6)</f>
        <v>0.47191178417447793</v>
      </c>
      <c r="O113" s="282">
        <f>IF(O$6=0,0,O$6/FBT_fec!O$6)</f>
        <v>0.48314044694315861</v>
      </c>
      <c r="P113" s="282">
        <f>IF(P$6=0,0,P$6/FBT_fec!P$6)</f>
        <v>0.50564260303702202</v>
      </c>
      <c r="Q113" s="282">
        <f>IF(Q$6=0,0,Q$6/FBT_fec!Q$6)</f>
        <v>0.51696350890871701</v>
      </c>
    </row>
    <row r="114" spans="1:17" x14ac:dyDescent="0.25">
      <c r="A114" s="76" t="s">
        <v>82</v>
      </c>
      <c r="B114" s="281">
        <f>IF(B$7=0,0,B$7/FBT_fec!B$7)</f>
        <v>0.10215229968482288</v>
      </c>
      <c r="C114" s="281">
        <f>IF(C$7=0,0,C$7/FBT_fec!C$7)</f>
        <v>0.10215229968482287</v>
      </c>
      <c r="D114" s="281">
        <f>IF(D$7=0,0,D$7/FBT_fec!D$7)</f>
        <v>0.10215229968482288</v>
      </c>
      <c r="E114" s="281">
        <f>IF(E$7=0,0,E$7/FBT_fec!E$7)</f>
        <v>0.10215229968482288</v>
      </c>
      <c r="F114" s="281">
        <f>IF(F$7=0,0,F$7/FBT_fec!F$7)</f>
        <v>0.10316252144571349</v>
      </c>
      <c r="G114" s="281">
        <f>IF(G$7=0,0,G$7/FBT_fec!G$7)</f>
        <v>0.10438148496358016</v>
      </c>
      <c r="H114" s="281">
        <f>IF(H$7=0,0,H$7/FBT_fec!H$7)</f>
        <v>0.10580520627669551</v>
      </c>
      <c r="I114" s="281">
        <f>IF(I$7=0,0,I$7/FBT_fec!I$7)</f>
        <v>0.1058052062766955</v>
      </c>
      <c r="J114" s="281">
        <f>IF(J$7=0,0,J$7/FBT_fec!J$7)</f>
        <v>0.10773611250882803</v>
      </c>
      <c r="K114" s="281">
        <f>IF(K$7=0,0,K$7/FBT_fec!K$7)</f>
        <v>0.10773611250882802</v>
      </c>
      <c r="L114" s="281">
        <f>IF(L$7=0,0,L$7/FBT_fec!L$7)</f>
        <v>0.11035713445908484</v>
      </c>
      <c r="M114" s="281">
        <f>IF(M$7=0,0,M$7/FBT_fec!M$7)</f>
        <v>0.11558670309881477</v>
      </c>
      <c r="N114" s="281">
        <f>IF(N$7=0,0,N$7/FBT_fec!N$7)</f>
        <v>0.11820814046434333</v>
      </c>
      <c r="O114" s="281">
        <f>IF(O$7=0,0,O$7/FBT_fec!O$7)</f>
        <v>0.12102078339952423</v>
      </c>
      <c r="P114" s="281">
        <f>IF(P$7=0,0,P$7/FBT_fec!P$7)</f>
        <v>0.12665729877696294</v>
      </c>
      <c r="Q114" s="281">
        <f>IF(Q$7=0,0,Q$7/FBT_fec!Q$7)</f>
        <v>0.12949304748327231</v>
      </c>
    </row>
    <row r="115" spans="1:17" x14ac:dyDescent="0.25">
      <c r="A115" s="76" t="s">
        <v>81</v>
      </c>
      <c r="B115" s="281">
        <f>IF(B$8=0,0,B$8/FBT_fec!B$8)</f>
        <v>0.5567213781483612</v>
      </c>
      <c r="C115" s="281">
        <f>IF(C$8=0,0,C$8/FBT_fec!C$8)</f>
        <v>0.55672137814836131</v>
      </c>
      <c r="D115" s="281">
        <f>IF(D$8=0,0,D$8/FBT_fec!D$8)</f>
        <v>0.55672137814836131</v>
      </c>
      <c r="E115" s="281">
        <f>IF(E$8=0,0,E$8/FBT_fec!E$8)</f>
        <v>0.5567213781483612</v>
      </c>
      <c r="F115" s="281">
        <f>IF(F$8=0,0,F$8/FBT_fec!F$8)</f>
        <v>0.56222700115140423</v>
      </c>
      <c r="G115" s="281">
        <f>IF(G$8=0,0,G$8/FBT_fec!G$8)</f>
        <v>0.56887024904374839</v>
      </c>
      <c r="H115" s="281">
        <f>IF(H$8=0,0,H$8/FBT_fec!H$8)</f>
        <v>0.57662940957153175</v>
      </c>
      <c r="I115" s="281">
        <f>IF(I$8=0,0,I$8/FBT_fec!I$8)</f>
        <v>0.57662940957153175</v>
      </c>
      <c r="J115" s="281">
        <f>IF(J$8=0,0,J$8/FBT_fec!J$8)</f>
        <v>0.58715268493532458</v>
      </c>
      <c r="K115" s="281">
        <f>IF(K$8=0,0,K$8/FBT_fec!K$8)</f>
        <v>0.58715268493532446</v>
      </c>
      <c r="L115" s="281">
        <f>IF(L$8=0,0,L$8/FBT_fec!L$8)</f>
        <v>0.60143703249094671</v>
      </c>
      <c r="M115" s="281">
        <f>IF(M$8=0,0,M$8/FBT_fec!M$8)</f>
        <v>0.62993773848792034</v>
      </c>
      <c r="N115" s="281">
        <f>IF(N$8=0,0,N$8/FBT_fec!N$8)</f>
        <v>0.64422435002157641</v>
      </c>
      <c r="O115" s="281">
        <f>IF(O$8=0,0,O$8/FBT_fec!O$8)</f>
        <v>0.65955301570942093</v>
      </c>
      <c r="P115" s="281">
        <f>IF(P$8=0,0,P$8/FBT_fec!P$8)</f>
        <v>0.69027154694722848</v>
      </c>
      <c r="Q115" s="281">
        <f>IF(Q$8=0,0,Q$8/FBT_fec!Q$8)</f>
        <v>0.70572613713002352</v>
      </c>
    </row>
    <row r="116" spans="1:17" x14ac:dyDescent="0.25">
      <c r="A116" s="76" t="s">
        <v>80</v>
      </c>
      <c r="B116" s="281">
        <f>IF(B$9=0,0,B$9/FBT_fec!B$9)</f>
        <v>0.39724368660257003</v>
      </c>
      <c r="C116" s="281">
        <f>IF(C$9=0,0,C$9/FBT_fec!C$9)</f>
        <v>0.39724368660256998</v>
      </c>
      <c r="D116" s="281">
        <f>IF(D$9=0,0,D$9/FBT_fec!D$9)</f>
        <v>0.39724368660257003</v>
      </c>
      <c r="E116" s="281">
        <f>IF(E$9=0,0,E$9/FBT_fec!E$9)</f>
        <v>0.39724368660256998</v>
      </c>
      <c r="F116" s="281">
        <f>IF(F$9=0,0,F$9/FBT_fec!F$9)</f>
        <v>0.40117217590550797</v>
      </c>
      <c r="G116" s="281">
        <f>IF(G$9=0,0,G$9/FBT_fec!G$9)</f>
        <v>0.40591240753186775</v>
      </c>
      <c r="H116" s="281">
        <f>IF(H$9=0,0,H$9/FBT_fec!H$9)</f>
        <v>0.4114488888921658</v>
      </c>
      <c r="I116" s="281">
        <f>IF(I$9=0,0,I$9/FBT_fec!I$9)</f>
        <v>0.41144888889216574</v>
      </c>
      <c r="J116" s="281">
        <f>IF(J$9=0,0,J$9/FBT_fec!J$9)</f>
        <v>0.41895768029972885</v>
      </c>
      <c r="K116" s="281">
        <f>IF(K$9=0,0,K$9/FBT_fec!K$9)</f>
        <v>0.41895768029972891</v>
      </c>
      <c r="L116" s="281">
        <f>IF(L$9=0,0,L$9/FBT_fec!L$9)</f>
        <v>0.42915015198562045</v>
      </c>
      <c r="M116" s="281">
        <f>IF(M$9=0,0,M$9/FBT_fec!M$9)</f>
        <v>0.44948658231755689</v>
      </c>
      <c r="N116" s="281">
        <f>IF(N$9=0,0,N$9/FBT_fec!N$9)</f>
        <v>0.45968066944524028</v>
      </c>
      <c r="O116" s="281">
        <f>IF(O$9=0,0,O$9/FBT_fec!O$9)</f>
        <v>0.47061830523136755</v>
      </c>
      <c r="P116" s="281">
        <f>IF(P$9=0,0,P$9/FBT_fec!P$9)</f>
        <v>0.49253724543177607</v>
      </c>
      <c r="Q116" s="281">
        <f>IF(Q$9=0,0,Q$9/FBT_fec!Q$9)</f>
        <v>0.50356473354362874</v>
      </c>
    </row>
    <row r="117" spans="1:17" x14ac:dyDescent="0.25">
      <c r="A117" s="129" t="s">
        <v>79</v>
      </c>
      <c r="B117" s="280">
        <f>IF(B$10=0,0,B$10/FBT_fec!B$10)</f>
        <v>0.64246139060099361</v>
      </c>
      <c r="C117" s="280">
        <f>IF(C$10=0,0,C$10/FBT_fec!C$10)</f>
        <v>0.64106549200031915</v>
      </c>
      <c r="D117" s="280">
        <f>IF(D$10=0,0,D$10/FBT_fec!D$10)</f>
        <v>0.64917327747323061</v>
      </c>
      <c r="E117" s="280">
        <f>IF(E$10=0,0,E$10/FBT_fec!E$10)</f>
        <v>0.65169992562777057</v>
      </c>
      <c r="F117" s="280">
        <f>IF(F$10=0,0,F$10/FBT_fec!F$10)</f>
        <v>0.65813521392552599</v>
      </c>
      <c r="G117" s="280">
        <f>IF(G$10=0,0,G$10/FBT_fec!G$10)</f>
        <v>0.65639299968962761</v>
      </c>
      <c r="H117" s="280">
        <f>IF(H$10=0,0,H$10/FBT_fec!H$10)</f>
        <v>0.65614510301161855</v>
      </c>
      <c r="I117" s="280">
        <f>IF(I$10=0,0,I$10/FBT_fec!I$10)</f>
        <v>0.6619056825655506</v>
      </c>
      <c r="J117" s="280">
        <f>IF(J$10=0,0,J$10/FBT_fec!J$10)</f>
        <v>0.68507145838551875</v>
      </c>
      <c r="K117" s="280">
        <f>IF(K$10=0,0,K$10/FBT_fec!K$10)</f>
        <v>0.68703239833223451</v>
      </c>
      <c r="L117" s="280">
        <f>IF(L$10=0,0,L$10/FBT_fec!L$10)</f>
        <v>0.70498955547235209</v>
      </c>
      <c r="M117" s="280">
        <f>IF(M$10=0,0,M$10/FBT_fec!M$10)</f>
        <v>0.7360988846237958</v>
      </c>
      <c r="N117" s="280">
        <f>IF(N$10=0,0,N$10/FBT_fec!N$10)</f>
        <v>0.7441813894190622</v>
      </c>
      <c r="O117" s="280">
        <f>IF(O$10=0,0,O$10/FBT_fec!O$10)</f>
        <v>0.77182627927645497</v>
      </c>
      <c r="P117" s="280">
        <f>IF(P$10=0,0,P$10/FBT_fec!P$10)</f>
        <v>0.80409575667382149</v>
      </c>
      <c r="Q117" s="280">
        <f>IF(Q$10=0,0,Q$10/FBT_fec!Q$10)</f>
        <v>0.82096408618978123</v>
      </c>
    </row>
    <row r="118" spans="1:17" x14ac:dyDescent="0.25">
      <c r="A118" s="127" t="s">
        <v>263</v>
      </c>
      <c r="B118" s="305">
        <f>IF(B$15=0,0,B$15/FBT_fec!B$15)</f>
        <v>0.50014192463483664</v>
      </c>
      <c r="C118" s="305">
        <f>IF(C$15=0,0,C$15/FBT_fec!C$15)</f>
        <v>0.50014192463483664</v>
      </c>
      <c r="D118" s="305">
        <f>IF(D$15=0,0,D$15/FBT_fec!D$15)</f>
        <v>0.50014192463483664</v>
      </c>
      <c r="E118" s="305">
        <f>IF(E$15=0,0,E$15/FBT_fec!E$15)</f>
        <v>0.50014192463483687</v>
      </c>
      <c r="F118" s="305">
        <f>IF(F$15=0,0,F$15/FBT_fec!F$15)</f>
        <v>0.50508801255805247</v>
      </c>
      <c r="G118" s="305">
        <f>IF(G$15=0,0,G$15/FBT_fec!G$15)</f>
        <v>0.51105610883945274</v>
      </c>
      <c r="H118" s="305">
        <f>IF(H$15=0,0,H$15/FBT_fec!H$15)</f>
        <v>0.51802670783606997</v>
      </c>
      <c r="I118" s="305">
        <f>IF(I$15=0,0,I$15/FBT_fec!I$15)</f>
        <v>0.51802670783606997</v>
      </c>
      <c r="J118" s="305">
        <f>IF(J$15=0,0,J$15/FBT_fec!J$15)</f>
        <v>0.52739806573834547</v>
      </c>
      <c r="K118" s="305">
        <f>IF(K$15=0,0,K$15/FBT_fec!K$15)</f>
        <v>0.52748050537374436</v>
      </c>
      <c r="L118" s="305">
        <f>IF(L$15=0,0,L$15/FBT_fec!L$15)</f>
        <v>0.54003557025742088</v>
      </c>
      <c r="M118" s="305">
        <f>IF(M$15=0,0,M$15/FBT_fec!M$15)</f>
        <v>0.56582440703598014</v>
      </c>
      <c r="N118" s="305">
        <f>IF(N$15=0,0,N$15/FBT_fec!N$15)</f>
        <v>0.57865289509099871</v>
      </c>
      <c r="O118" s="305">
        <f>IF(O$15=0,0,O$15/FBT_fec!O$15)</f>
        <v>0.5924209466917183</v>
      </c>
      <c r="P118" s="305">
        <f>IF(P$15=0,0,P$15/FBT_fec!P$15)</f>
        <v>0.6200187445308758</v>
      </c>
      <c r="Q118" s="305">
        <f>IF(Q$15=0,0,Q$15/FBT_fec!Q$15)</f>
        <v>0.63400336747129005</v>
      </c>
    </row>
    <row r="119" spans="1:17" x14ac:dyDescent="0.25">
      <c r="A119" s="127" t="s">
        <v>262</v>
      </c>
      <c r="B119" s="305">
        <f>IF(B$24=0,0,B$24/FBT_fec!B$24)</f>
        <v>0.25473270927884545</v>
      </c>
      <c r="C119" s="305">
        <f>IF(C$24=0,0,C$24/FBT_fec!C$24)</f>
        <v>0.25490534147327354</v>
      </c>
      <c r="D119" s="305">
        <f>IF(D$24=0,0,D$24/FBT_fec!D$24)</f>
        <v>0.25390264342811125</v>
      </c>
      <c r="E119" s="305">
        <f>IF(E$24=0,0,E$24/FBT_fec!E$24)</f>
        <v>0.25359017029055292</v>
      </c>
      <c r="F119" s="305">
        <f>IF(F$24=0,0,F$24/FBT_fec!F$24)</f>
        <v>0.25609920579569601</v>
      </c>
      <c r="G119" s="305">
        <f>IF(G$24=0,0,G$24/FBT_fec!G$24)</f>
        <v>0.26030245040396766</v>
      </c>
      <c r="H119" s="305">
        <f>IF(H$24=0,0,H$24/FBT_fec!H$24)</f>
        <v>0.26499074697610148</v>
      </c>
      <c r="I119" s="305">
        <f>IF(I$24=0,0,I$24/FBT_fec!I$24)</f>
        <v>0.26427833026539443</v>
      </c>
      <c r="J119" s="305">
        <f>IF(J$24=0,0,J$24/FBT_fec!J$24)</f>
        <v>0.26765629394127499</v>
      </c>
      <c r="K119" s="305">
        <f>IF(K$24=0,0,K$24/FBT_fec!K$24)</f>
        <v>0.26748775499101091</v>
      </c>
      <c r="L119" s="305">
        <f>IF(L$24=0,0,L$24/FBT_fec!L$24)</f>
        <v>0.27359055021973661</v>
      </c>
      <c r="M119" s="305">
        <f>IF(M$24=0,0,M$24/FBT_fec!M$24)</f>
        <v>0.2870189166513511</v>
      </c>
      <c r="N119" s="305">
        <f>IF(N$24=0,0,N$24/FBT_fec!N$24)</f>
        <v>0.29459139243761756</v>
      </c>
      <c r="O119" s="305">
        <f>IF(O$24=0,0,O$24/FBT_fec!O$24)</f>
        <v>0.30036955069949606</v>
      </c>
      <c r="P119" s="305">
        <f>IF(P$24=0,0,P$24/FBT_fec!P$24)</f>
        <v>0.31482010578905445</v>
      </c>
      <c r="Q119" s="305">
        <f>IF(Q$24=0,0,Q$24/FBT_fec!Q$24)</f>
        <v>0.32210110174356477</v>
      </c>
    </row>
    <row r="120" spans="1:17" x14ac:dyDescent="0.25">
      <c r="A120" s="127" t="s">
        <v>261</v>
      </c>
      <c r="B120" s="305">
        <f>IF(B$33=0,0,B$33/FBT_fec!B$33)</f>
        <v>0.37089569148689749</v>
      </c>
      <c r="C120" s="305">
        <f>IF(C$33=0,0,C$33/FBT_fec!C$33)</f>
        <v>0.37084408883605169</v>
      </c>
      <c r="D120" s="305">
        <f>IF(D$33=0,0,D$33/FBT_fec!D$33)</f>
        <v>0.37063611484357473</v>
      </c>
      <c r="E120" s="305">
        <f>IF(E$33=0,0,E$33/FBT_fec!E$33)</f>
        <v>0.3706094924633897</v>
      </c>
      <c r="F120" s="305">
        <f>IF(F$33=0,0,F$33/FBT_fec!F$33)</f>
        <v>0.37470921218123182</v>
      </c>
      <c r="G120" s="305">
        <f>IF(G$33=0,0,G$33/FBT_fec!G$33)</f>
        <v>0.37906974676798105</v>
      </c>
      <c r="H120" s="305">
        <f>IF(H$33=0,0,H$33/FBT_fec!H$33)</f>
        <v>0.38301969987180007</v>
      </c>
      <c r="I120" s="305">
        <f>IF(I$33=0,0,I$33/FBT_fec!I$33)</f>
        <v>0.38161687257314086</v>
      </c>
      <c r="J120" s="305">
        <f>IF(J$33=0,0,J$33/FBT_fec!J$33)</f>
        <v>0.38984512585389408</v>
      </c>
      <c r="K120" s="305">
        <f>IF(K$33=0,0,K$33/FBT_fec!K$33)</f>
        <v>0.38964768250262805</v>
      </c>
      <c r="L120" s="305">
        <f>IF(L$33=0,0,L$33/FBT_fec!L$33)</f>
        <v>0.39951740453459489</v>
      </c>
      <c r="M120" s="305">
        <f>IF(M$33=0,0,M$33/FBT_fec!M$33)</f>
        <v>0.41799235924427747</v>
      </c>
      <c r="N120" s="305">
        <f>IF(N$33=0,0,N$33/FBT_fec!N$33)</f>
        <v>0.42627161247838063</v>
      </c>
      <c r="O120" s="305">
        <f>IF(O$33=0,0,O$33/FBT_fec!O$33)</f>
        <v>0.43764545105643332</v>
      </c>
      <c r="P120" s="305">
        <f>IF(P$33=0,0,P$33/FBT_fec!P$33)</f>
        <v>0.45812901660125199</v>
      </c>
      <c r="Q120" s="305">
        <f>IF(Q$33=0,0,Q$33/FBT_fec!Q$33)</f>
        <v>0.46957329353643479</v>
      </c>
    </row>
    <row r="121" spans="1:17" x14ac:dyDescent="0.25">
      <c r="A121" s="127" t="s">
        <v>260</v>
      </c>
      <c r="B121" s="305">
        <f>IF(B$44=0,0,B$44/FBT_fec!B$44)</f>
        <v>0.34601679585247563</v>
      </c>
      <c r="C121" s="305">
        <f>IF(C$44=0,0,C$44/FBT_fec!C$44)</f>
        <v>0.34599711493907759</v>
      </c>
      <c r="D121" s="305">
        <f>IF(D$44=0,0,D$44/FBT_fec!D$44)</f>
        <v>0.3459177950191144</v>
      </c>
      <c r="E121" s="305">
        <f>IF(E$44=0,0,E$44/FBT_fec!E$44)</f>
        <v>0.34590764141750124</v>
      </c>
      <c r="F121" s="305">
        <f>IF(F$44=0,0,F$44/FBT_fec!F$44)</f>
        <v>0.34949421306872858</v>
      </c>
      <c r="G121" s="305">
        <f>IF(G$44=0,0,G$44/FBT_fec!G$44)</f>
        <v>0.3535982624080613</v>
      </c>
      <c r="H121" s="305">
        <f>IF(H$44=0,0,H$44/FBT_fec!H$44)</f>
        <v>0.35795574539107083</v>
      </c>
      <c r="I121" s="305">
        <f>IF(I$44=0,0,I$44/FBT_fec!I$44)</f>
        <v>0.35742071623801785</v>
      </c>
      <c r="J121" s="305">
        <f>IF(J$44=0,0,J$44/FBT_fec!J$44)</f>
        <v>0.36436821783879308</v>
      </c>
      <c r="K121" s="305">
        <f>IF(K$44=0,0,K$44/FBT_fec!K$44)</f>
        <v>0.36435024725564985</v>
      </c>
      <c r="L121" s="305">
        <f>IF(L$44=0,0,L$44/FBT_fec!L$44)</f>
        <v>0.37317004556929229</v>
      </c>
      <c r="M121" s="305">
        <f>IF(M$44=0,0,M$44/FBT_fec!M$44)</f>
        <v>0.39081688038710621</v>
      </c>
      <c r="N121" s="305">
        <f>IF(N$44=0,0,N$44/FBT_fec!N$44)</f>
        <v>0.39921965508412949</v>
      </c>
      <c r="O121" s="305">
        <f>IF(O$44=0,0,O$44/FBT_fec!O$44)</f>
        <v>0.40918794648725204</v>
      </c>
      <c r="P121" s="305">
        <f>IF(P$44=0,0,P$44/FBT_fec!P$44)</f>
        <v>0.42828816861680852</v>
      </c>
      <c r="Q121" s="305">
        <f>IF(Q$44=0,0,Q$44/FBT_fec!Q$44)</f>
        <v>0.43840153493176526</v>
      </c>
    </row>
    <row r="122" spans="1:17" x14ac:dyDescent="0.25">
      <c r="A122" s="127" t="s">
        <v>259</v>
      </c>
      <c r="B122" s="305">
        <f>IF(B$65=0,0,B$65/FBT_fec!B$65)</f>
        <v>0.49578719779466834</v>
      </c>
      <c r="C122" s="305">
        <f>IF(C$65=0,0,C$65/FBT_fec!C$65)</f>
        <v>0.49578351718074998</v>
      </c>
      <c r="D122" s="305">
        <f>IF(D$65=0,0,D$65/FBT_fec!D$65)</f>
        <v>0.49576868321468776</v>
      </c>
      <c r="E122" s="305">
        <f>IF(E$65=0,0,E$65/FBT_fec!E$65)</f>
        <v>0.49576678434512489</v>
      </c>
      <c r="F122" s="305">
        <f>IF(F$65=0,0,F$65/FBT_fec!F$65)</f>
        <v>0.50070060503852554</v>
      </c>
      <c r="G122" s="305">
        <f>IF(G$65=0,0,G$65/FBT_fec!G$65)</f>
        <v>0.50661208022328785</v>
      </c>
      <c r="H122" s="305">
        <f>IF(H$65=0,0,H$65/FBT_fec!H$65)</f>
        <v>0.51343501776568468</v>
      </c>
      <c r="I122" s="305">
        <f>IF(I$65=0,0,I$65/FBT_fec!I$65)</f>
        <v>0.5133349596175879</v>
      </c>
      <c r="J122" s="305">
        <f>IF(J$65=0,0,J$65/FBT_fec!J$65)</f>
        <v>0.52279328242783052</v>
      </c>
      <c r="K122" s="305">
        <f>IF(K$65=0,0,K$65/FBT_fec!K$65)</f>
        <v>0.52277919957094521</v>
      </c>
      <c r="L122" s="305">
        <f>IF(L$65=0,0,L$65/FBT_fec!L$65)</f>
        <v>0.53552529752703815</v>
      </c>
      <c r="M122" s="305">
        <f>IF(M$65=0,0,M$65/FBT_fec!M$65)</f>
        <v>0.5608699855479764</v>
      </c>
      <c r="N122" s="305">
        <f>IF(N$65=0,0,N$65/FBT_fec!N$65)</f>
        <v>0.57350455022737479</v>
      </c>
      <c r="O122" s="305">
        <f>IF(O$65=0,0,O$65/FBT_fec!O$65)</f>
        <v>0.58723832211898297</v>
      </c>
      <c r="P122" s="305">
        <f>IF(P$65=0,0,P$65/FBT_fec!P$65)</f>
        <v>0.61459596903779201</v>
      </c>
      <c r="Q122" s="305">
        <f>IF(Q$65=0,0,Q$65/FBT_fec!Q$65)</f>
        <v>0.62844092311200006</v>
      </c>
    </row>
    <row r="123" spans="1:17" x14ac:dyDescent="0.25">
      <c r="A123" s="72" t="s">
        <v>258</v>
      </c>
      <c r="B123" s="304">
        <f>IF(B$79=0,0,B$79/FBT_fec!B$79)</f>
        <v>0.42273671992833795</v>
      </c>
      <c r="C123" s="304">
        <f>IF(C$79=0,0,C$79/FBT_fec!C$79)</f>
        <v>0.42273671992833795</v>
      </c>
      <c r="D123" s="304">
        <f>IF(D$79=0,0,D$79/FBT_fec!D$79)</f>
        <v>0.42273671992833795</v>
      </c>
      <c r="E123" s="304">
        <f>IF(E$79=0,0,E$79/FBT_fec!E$79)</f>
        <v>0.42273671992833795</v>
      </c>
      <c r="F123" s="304">
        <f>IF(F$79=0,0,F$79/FBT_fec!F$79)</f>
        <v>0.42691731923855186</v>
      </c>
      <c r="G123" s="304">
        <f>IF(G$79=0,0,G$79/FBT_fec!G$79)</f>
        <v>0.43196175427178313</v>
      </c>
      <c r="H123" s="304">
        <f>IF(H$79=0,0,H$79/FBT_fec!H$79)</f>
        <v>0.43785353820474804</v>
      </c>
      <c r="I123" s="304">
        <f>IF(I$79=0,0,I$79/FBT_fec!I$79)</f>
        <v>0.43785353820474798</v>
      </c>
      <c r="J123" s="304">
        <f>IF(J$79=0,0,J$79/FBT_fec!J$79)</f>
        <v>0.44584420478376152</v>
      </c>
      <c r="K123" s="304">
        <f>IF(K$79=0,0,K$79/FBT_fec!K$79)</f>
        <v>0.44584420478376158</v>
      </c>
      <c r="L123" s="304">
        <f>IF(L$79=0,0,L$79/FBT_fec!L$79)</f>
        <v>0.4566907762807354</v>
      </c>
      <c r="M123" s="304">
        <f>IF(M$79=0,0,M$79/FBT_fec!M$79)</f>
        <v>0.47833229292030638</v>
      </c>
      <c r="N123" s="304">
        <f>IF(N$79=0,0,N$79/FBT_fec!N$79)</f>
        <v>0.48918058352972255</v>
      </c>
      <c r="O123" s="304">
        <f>IF(O$79=0,0,O$79/FBT_fec!O$79)</f>
        <v>0.50082013988250651</v>
      </c>
      <c r="P123" s="304">
        <f>IF(P$79=0,0,P$79/FBT_fec!P$79)</f>
        <v>0.52414572364161693</v>
      </c>
      <c r="Q123" s="304">
        <f>IF(Q$79=0,0,Q$79/FBT_fec!Q$79)</f>
        <v>0.53588089857497534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3811.6235657881921</v>
      </c>
      <c r="C5" s="96">
        <v>3627.8763228718922</v>
      </c>
      <c r="D5" s="96">
        <v>3745.3564808574483</v>
      </c>
      <c r="E5" s="96">
        <v>3580.6212110639526</v>
      </c>
      <c r="F5" s="96">
        <v>3508.6968362575808</v>
      </c>
      <c r="G5" s="96">
        <v>3423.8648917029627</v>
      </c>
      <c r="H5" s="96">
        <v>3347.9458395181209</v>
      </c>
      <c r="I5" s="96">
        <v>3364.4652683871609</v>
      </c>
      <c r="J5" s="96">
        <v>3166.4584117160648</v>
      </c>
      <c r="K5" s="96">
        <v>2736.8411148360046</v>
      </c>
      <c r="L5" s="96">
        <v>2902.1306515878223</v>
      </c>
      <c r="M5" s="96">
        <v>3142.4315220874114</v>
      </c>
      <c r="N5" s="96">
        <v>3045.7735118906121</v>
      </c>
      <c r="O5" s="96">
        <v>2935.8666282312261</v>
      </c>
      <c r="P5" s="96">
        <v>3149.1644768608044</v>
      </c>
      <c r="Q5" s="96">
        <v>3233.6394889751487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41.062475402772307</v>
      </c>
      <c r="C10" s="158">
        <v>41.308644612858785</v>
      </c>
      <c r="D10" s="158">
        <v>35.635000437204766</v>
      </c>
      <c r="E10" s="158">
        <v>32.391429444825185</v>
      </c>
      <c r="F10" s="158">
        <v>31.957855533783089</v>
      </c>
      <c r="G10" s="158">
        <v>38.066292760613692</v>
      </c>
      <c r="H10" s="158">
        <v>43.385524017361959</v>
      </c>
      <c r="I10" s="158">
        <v>39.553296532401163</v>
      </c>
      <c r="J10" s="158">
        <v>30.802947183543932</v>
      </c>
      <c r="K10" s="158">
        <v>25.714741178427907</v>
      </c>
      <c r="L10" s="158">
        <v>26.551223742379239</v>
      </c>
      <c r="M10" s="158">
        <v>29.219986564112606</v>
      </c>
      <c r="N10" s="158">
        <v>32.590708579238836</v>
      </c>
      <c r="O10" s="158">
        <v>26.898683110539132</v>
      </c>
      <c r="P10" s="158">
        <v>30.547733938492538</v>
      </c>
      <c r="Q10" s="158">
        <v>32.458054528693886</v>
      </c>
    </row>
    <row r="11" spans="1:17" x14ac:dyDescent="0.25">
      <c r="A11" s="92" t="s">
        <v>125</v>
      </c>
      <c r="B11" s="91">
        <v>7.7901596143513796</v>
      </c>
      <c r="C11" s="91">
        <v>8.6960444079885573</v>
      </c>
      <c r="D11" s="91">
        <v>2.6018155104723784</v>
      </c>
      <c r="E11" s="91">
        <v>0.64515981870581618</v>
      </c>
      <c r="F11" s="91">
        <v>0.64344078162572205</v>
      </c>
      <c r="G11" s="91">
        <v>7.2835585351988543</v>
      </c>
      <c r="H11" s="91">
        <v>13.335890693320117</v>
      </c>
      <c r="I11" s="91">
        <v>9.4544918478165982</v>
      </c>
      <c r="J11" s="91">
        <v>2.014093666238193</v>
      </c>
      <c r="K11" s="91">
        <v>0.66951435378469226</v>
      </c>
      <c r="L11" s="91">
        <v>0</v>
      </c>
      <c r="M11" s="91">
        <v>1.3163089779884223</v>
      </c>
      <c r="N11" s="91">
        <v>5.8740810101350736</v>
      </c>
      <c r="O11" s="91">
        <v>0.6633217266957</v>
      </c>
      <c r="P11" s="91">
        <v>2.6315361390618222</v>
      </c>
      <c r="Q11" s="91">
        <v>3.3428370634106441</v>
      </c>
    </row>
    <row r="12" spans="1:17" x14ac:dyDescent="0.25">
      <c r="A12" s="92" t="s">
        <v>26</v>
      </c>
      <c r="B12" s="91">
        <v>33.272315788420926</v>
      </c>
      <c r="C12" s="91">
        <v>32.612600204870226</v>
      </c>
      <c r="D12" s="91">
        <v>33.033184926732389</v>
      </c>
      <c r="E12" s="91">
        <v>31.746269626119368</v>
      </c>
      <c r="F12" s="91">
        <v>31.314414752157369</v>
      </c>
      <c r="G12" s="91">
        <v>30.782734225414835</v>
      </c>
      <c r="H12" s="91">
        <v>30.049633324041846</v>
      </c>
      <c r="I12" s="91">
        <v>30.098804684584568</v>
      </c>
      <c r="J12" s="91">
        <v>28.788853517305739</v>
      </c>
      <c r="K12" s="91">
        <v>25.045226824643215</v>
      </c>
      <c r="L12" s="91">
        <v>26.551223742379239</v>
      </c>
      <c r="M12" s="91">
        <v>27.903677586124182</v>
      </c>
      <c r="N12" s="91">
        <v>26.71662756910376</v>
      </c>
      <c r="O12" s="91">
        <v>26.235361383843433</v>
      </c>
      <c r="P12" s="91">
        <v>27.916197799430716</v>
      </c>
      <c r="Q12" s="91">
        <v>29.115217465283244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164.78676939396681</v>
      </c>
      <c r="C15" s="204">
        <v>161.51941642630806</v>
      </c>
      <c r="D15" s="204">
        <v>163.6024333708709</v>
      </c>
      <c r="E15" s="204">
        <v>157.22876776189375</v>
      </c>
      <c r="F15" s="204">
        <v>155.08993348357751</v>
      </c>
      <c r="G15" s="204">
        <v>152.45669578203842</v>
      </c>
      <c r="H15" s="204">
        <v>148.82588962038548</v>
      </c>
      <c r="I15" s="204">
        <v>149.06941909702508</v>
      </c>
      <c r="J15" s="204">
        <v>142.67259531907234</v>
      </c>
      <c r="K15" s="204">
        <v>124.04072032185839</v>
      </c>
      <c r="L15" s="204">
        <v>131.77879741104411</v>
      </c>
      <c r="M15" s="204">
        <v>138.28957087444999</v>
      </c>
      <c r="N15" s="204">
        <v>132.4099109832465</v>
      </c>
      <c r="O15" s="204">
        <v>130.02810159329138</v>
      </c>
      <c r="P15" s="204">
        <v>138.35201271866583</v>
      </c>
      <c r="Q15" s="204">
        <v>144.1980370953471</v>
      </c>
    </row>
    <row r="16" spans="1:17" x14ac:dyDescent="0.25">
      <c r="A16" s="152" t="s">
        <v>277</v>
      </c>
      <c r="B16" s="264">
        <v>164.78676939396681</v>
      </c>
      <c r="C16" s="264">
        <v>161.51941642630806</v>
      </c>
      <c r="D16" s="264">
        <v>163.6024333708709</v>
      </c>
      <c r="E16" s="264">
        <v>157.22876776189375</v>
      </c>
      <c r="F16" s="264">
        <v>155.08993348357751</v>
      </c>
      <c r="G16" s="264">
        <v>152.45669578203842</v>
      </c>
      <c r="H16" s="264">
        <v>148.82588962038548</v>
      </c>
      <c r="I16" s="264">
        <v>149.06941909702508</v>
      </c>
      <c r="J16" s="264">
        <v>142.67259531907234</v>
      </c>
      <c r="K16" s="264">
        <v>124.04072032185839</v>
      </c>
      <c r="L16" s="264">
        <v>131.77879741104411</v>
      </c>
      <c r="M16" s="264">
        <v>138.28957087444999</v>
      </c>
      <c r="N16" s="264">
        <v>132.4099109832465</v>
      </c>
      <c r="O16" s="264">
        <v>130.02810159329138</v>
      </c>
      <c r="P16" s="264">
        <v>138.35201271866583</v>
      </c>
      <c r="Q16" s="264">
        <v>144.1980370953471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0.74371749224989836</v>
      </c>
      <c r="K18" s="83">
        <v>0</v>
      </c>
      <c r="L18" s="83">
        <v>2.2582811106357679</v>
      </c>
      <c r="M18" s="83">
        <v>0.75658729383959644</v>
      </c>
      <c r="N18" s="83">
        <v>0.75498441362551483</v>
      </c>
      <c r="O18" s="83">
        <v>0.74739103684350727</v>
      </c>
      <c r="P18" s="83">
        <v>0.7498849110507031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164.78676939396681</v>
      </c>
      <c r="C21" s="83">
        <v>161.51941642630806</v>
      </c>
      <c r="D21" s="83">
        <v>163.6024333708709</v>
      </c>
      <c r="E21" s="83">
        <v>157.22876776189375</v>
      </c>
      <c r="F21" s="83">
        <v>155.08993348357751</v>
      </c>
      <c r="G21" s="83">
        <v>152.45669578203842</v>
      </c>
      <c r="H21" s="83">
        <v>148.82588962038548</v>
      </c>
      <c r="I21" s="83">
        <v>149.06941909702508</v>
      </c>
      <c r="J21" s="83">
        <v>141.92887782682246</v>
      </c>
      <c r="K21" s="83">
        <v>124.04072032185839</v>
      </c>
      <c r="L21" s="83">
        <v>129.52051630040833</v>
      </c>
      <c r="M21" s="83">
        <v>137.53298358061039</v>
      </c>
      <c r="N21" s="83">
        <v>131.65492656962098</v>
      </c>
      <c r="O21" s="83">
        <v>129.28071055644787</v>
      </c>
      <c r="P21" s="83">
        <v>137.60212780761512</v>
      </c>
      <c r="Q21" s="83">
        <v>144.1980370953471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221.79381563634411</v>
      </c>
      <c r="C24" s="204">
        <v>216.60522737455713</v>
      </c>
      <c r="D24" s="204">
        <v>224.05174997109501</v>
      </c>
      <c r="E24" s="204">
        <v>216.71664844298016</v>
      </c>
      <c r="F24" s="204">
        <v>213.76340264054161</v>
      </c>
      <c r="G24" s="204">
        <v>205.15201070076304</v>
      </c>
      <c r="H24" s="204">
        <v>195.62861008632558</v>
      </c>
      <c r="I24" s="204">
        <v>198.85707022842075</v>
      </c>
      <c r="J24" s="204">
        <v>195.5846948714769</v>
      </c>
      <c r="K24" s="204">
        <v>170.85196386672715</v>
      </c>
      <c r="L24" s="204">
        <v>182.04213030548024</v>
      </c>
      <c r="M24" s="204">
        <v>190.05083319366793</v>
      </c>
      <c r="N24" s="204">
        <v>178.51371850184569</v>
      </c>
      <c r="O24" s="204">
        <v>179.12878902782785</v>
      </c>
      <c r="P24" s="204">
        <v>189.15620328844204</v>
      </c>
      <c r="Q24" s="204">
        <v>196.69616383450241</v>
      </c>
    </row>
    <row r="25" spans="1:17" x14ac:dyDescent="0.25">
      <c r="A25" s="152" t="s">
        <v>274</v>
      </c>
      <c r="B25" s="264">
        <v>221.79381563634411</v>
      </c>
      <c r="C25" s="264">
        <v>216.60522737455713</v>
      </c>
      <c r="D25" s="264">
        <v>224.05174997109501</v>
      </c>
      <c r="E25" s="264">
        <v>216.71664844298016</v>
      </c>
      <c r="F25" s="264">
        <v>213.76340264054161</v>
      </c>
      <c r="G25" s="264">
        <v>205.15201070076304</v>
      </c>
      <c r="H25" s="264">
        <v>195.62861008632558</v>
      </c>
      <c r="I25" s="264">
        <v>198.85707022842075</v>
      </c>
      <c r="J25" s="264">
        <v>195.5846948714769</v>
      </c>
      <c r="K25" s="264">
        <v>170.85196386672715</v>
      </c>
      <c r="L25" s="264">
        <v>182.04213030548024</v>
      </c>
      <c r="M25" s="264">
        <v>190.05083319366793</v>
      </c>
      <c r="N25" s="264">
        <v>178.51371850184569</v>
      </c>
      <c r="O25" s="264">
        <v>179.12878902782785</v>
      </c>
      <c r="P25" s="264">
        <v>189.15620328844204</v>
      </c>
      <c r="Q25" s="264">
        <v>196.69616383450241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1.0195353807573966</v>
      </c>
      <c r="K27" s="83">
        <v>0</v>
      </c>
      <c r="L27" s="83">
        <v>3.1196392157567781</v>
      </c>
      <c r="M27" s="83">
        <v>1.03977505077734</v>
      </c>
      <c r="N27" s="83">
        <v>1.0178624401029839</v>
      </c>
      <c r="O27" s="83">
        <v>1.0296178266047789</v>
      </c>
      <c r="P27" s="83">
        <v>1.0252498672793426</v>
      </c>
      <c r="Q27" s="83">
        <v>0</v>
      </c>
    </row>
    <row r="28" spans="1:17" x14ac:dyDescent="0.25">
      <c r="A28" s="154" t="s">
        <v>125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221.79381563634411</v>
      </c>
      <c r="C30" s="83">
        <v>216.60522737455713</v>
      </c>
      <c r="D30" s="83">
        <v>224.05174997109501</v>
      </c>
      <c r="E30" s="83">
        <v>216.71664844298016</v>
      </c>
      <c r="F30" s="83">
        <v>213.76340264054161</v>
      </c>
      <c r="G30" s="83">
        <v>205.15201070076304</v>
      </c>
      <c r="H30" s="83">
        <v>195.62861008632558</v>
      </c>
      <c r="I30" s="83">
        <v>198.85707022842075</v>
      </c>
      <c r="J30" s="83">
        <v>194.56515949071951</v>
      </c>
      <c r="K30" s="83">
        <v>170.85196386672715</v>
      </c>
      <c r="L30" s="83">
        <v>178.92249108972345</v>
      </c>
      <c r="M30" s="83">
        <v>189.01105814289059</v>
      </c>
      <c r="N30" s="83">
        <v>177.4958560617427</v>
      </c>
      <c r="O30" s="83">
        <v>178.09917120122307</v>
      </c>
      <c r="P30" s="83">
        <v>188.1309534211627</v>
      </c>
      <c r="Q30" s="83">
        <v>196.69616383450241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2815.9654858054655</v>
      </c>
      <c r="C33" s="204">
        <v>2652.3401347466261</v>
      </c>
      <c r="D33" s="204">
        <v>2756.1806541373039</v>
      </c>
      <c r="E33" s="204">
        <v>2630.0244772496749</v>
      </c>
      <c r="F33" s="204">
        <v>2572.3453155280467</v>
      </c>
      <c r="G33" s="204">
        <v>2501.7179100816661</v>
      </c>
      <c r="H33" s="204">
        <v>2439.6615051974359</v>
      </c>
      <c r="I33" s="204">
        <v>2450.3224257347124</v>
      </c>
      <c r="J33" s="204">
        <v>2298.1430101684191</v>
      </c>
      <c r="K33" s="204">
        <v>1981.2746113213138</v>
      </c>
      <c r="L33" s="204">
        <v>2101.7697893721452</v>
      </c>
      <c r="M33" s="204">
        <v>2298.1866628779549</v>
      </c>
      <c r="N33" s="204">
        <v>2231.2022495815745</v>
      </c>
      <c r="O33" s="204">
        <v>2141.8595801299743</v>
      </c>
      <c r="P33" s="204">
        <v>2305.2462648300179</v>
      </c>
      <c r="Q33" s="204">
        <v>2359.5564870124826</v>
      </c>
    </row>
    <row r="34" spans="1:17" x14ac:dyDescent="0.25">
      <c r="A34" s="150" t="s">
        <v>33</v>
      </c>
      <c r="B34" s="87">
        <v>96.346407723584761</v>
      </c>
      <c r="C34" s="87">
        <v>96.098615734306577</v>
      </c>
      <c r="D34" s="87">
        <v>104.20771818335115</v>
      </c>
      <c r="E34" s="87">
        <v>74.770456041884103</v>
      </c>
      <c r="F34" s="87">
        <v>48.058896139357053</v>
      </c>
      <c r="G34" s="87">
        <v>53.342398467210906</v>
      </c>
      <c r="H34" s="87">
        <v>87.809631991141259</v>
      </c>
      <c r="I34" s="87">
        <v>159.36626996583081</v>
      </c>
      <c r="J34" s="87">
        <v>103.62603344994773</v>
      </c>
      <c r="K34" s="87">
        <v>95.548756384040175</v>
      </c>
      <c r="L34" s="87">
        <v>95.610896111159576</v>
      </c>
      <c r="M34" s="87">
        <v>85.098635837337724</v>
      </c>
      <c r="N34" s="87">
        <v>98.333823973491164</v>
      </c>
      <c r="O34" s="87">
        <v>74.371369156875119</v>
      </c>
      <c r="P34" s="87">
        <v>93.188787280555047</v>
      </c>
      <c r="Q34" s="87">
        <v>87.906520528694742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5.5398386634244583E-13</v>
      </c>
      <c r="K36" s="87">
        <v>0</v>
      </c>
      <c r="L36" s="87">
        <v>0</v>
      </c>
      <c r="M36" s="87">
        <v>0</v>
      </c>
      <c r="N36" s="87">
        <v>5.5411550732495624E-13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28.008575749348431</v>
      </c>
      <c r="C37" s="87">
        <v>29.991166759437974</v>
      </c>
      <c r="D37" s="87">
        <v>9.2192360581420552</v>
      </c>
      <c r="E37" s="87">
        <v>2.2777452923858319</v>
      </c>
      <c r="F37" s="87">
        <v>2.2791149428795268</v>
      </c>
      <c r="G37" s="87">
        <v>25.503149864143339</v>
      </c>
      <c r="H37" s="87">
        <v>46.140722958654827</v>
      </c>
      <c r="I37" s="87">
        <v>31.915253990222109</v>
      </c>
      <c r="J37" s="87">
        <v>6.8452078647653298</v>
      </c>
      <c r="K37" s="87">
        <v>2.241373131524278</v>
      </c>
      <c r="L37" s="87">
        <v>0</v>
      </c>
      <c r="M37" s="87">
        <v>4.6447358933537393</v>
      </c>
      <c r="N37" s="87">
        <v>20.829722623869287</v>
      </c>
      <c r="O37" s="87">
        <v>2.3276856430232793</v>
      </c>
      <c r="P37" s="87">
        <v>9.2753792035215152</v>
      </c>
      <c r="Q37" s="87">
        <v>11.571355870085181</v>
      </c>
    </row>
    <row r="38" spans="1:17" x14ac:dyDescent="0.25">
      <c r="A38" s="150" t="s">
        <v>29</v>
      </c>
      <c r="B38" s="87">
        <v>11.505742266337393</v>
      </c>
      <c r="C38" s="87">
        <v>20.019182956636065</v>
      </c>
      <c r="D38" s="87">
        <v>8.5654769083097708</v>
      </c>
      <c r="E38" s="87">
        <v>25.829005081779336</v>
      </c>
      <c r="F38" s="87">
        <v>20.168647254631921</v>
      </c>
      <c r="G38" s="87">
        <v>14.334366144855743</v>
      </c>
      <c r="H38" s="87">
        <v>2.9899126754924867</v>
      </c>
      <c r="I38" s="87">
        <v>2.9668676296897836</v>
      </c>
      <c r="J38" s="87">
        <v>2.9291617651965578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2.7958685832113654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2680.104760066195</v>
      </c>
      <c r="C40" s="87">
        <v>2506.2311692962453</v>
      </c>
      <c r="D40" s="87">
        <v>2634.1882229875009</v>
      </c>
      <c r="E40" s="87">
        <v>2527.1472708336255</v>
      </c>
      <c r="F40" s="87">
        <v>2501.8386571911783</v>
      </c>
      <c r="G40" s="87">
        <v>2408.5379956054562</v>
      </c>
      <c r="H40" s="87">
        <v>2302.7212375721474</v>
      </c>
      <c r="I40" s="87">
        <v>2256.0740341489695</v>
      </c>
      <c r="J40" s="87">
        <v>2184.742607088509</v>
      </c>
      <c r="K40" s="87">
        <v>1880.6886132225379</v>
      </c>
      <c r="L40" s="87">
        <v>2006.1588932609857</v>
      </c>
      <c r="M40" s="87">
        <v>2208.4432911472636</v>
      </c>
      <c r="N40" s="87">
        <v>2112.0387029842136</v>
      </c>
      <c r="O40" s="87">
        <v>2065.1605253300759</v>
      </c>
      <c r="P40" s="87">
        <v>2202.7820983459414</v>
      </c>
      <c r="Q40" s="87">
        <v>2260.0786106137025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416.66243669584958</v>
      </c>
      <c r="C44" s="204">
        <v>407.85174066341699</v>
      </c>
      <c r="D44" s="204">
        <v>415.31974287854837</v>
      </c>
      <c r="E44" s="204">
        <v>399.49400054518253</v>
      </c>
      <c r="F44" s="204">
        <v>392.94717282914701</v>
      </c>
      <c r="G44" s="204">
        <v>386.29609994434759</v>
      </c>
      <c r="H44" s="204">
        <v>382.60020621185589</v>
      </c>
      <c r="I44" s="204">
        <v>387.76359939697136</v>
      </c>
      <c r="J44" s="204">
        <v>367.11454258680908</v>
      </c>
      <c r="K44" s="204">
        <v>319.88750295176385</v>
      </c>
      <c r="L44" s="204">
        <v>338.23322785794426</v>
      </c>
      <c r="M44" s="204">
        <v>358.17781984608018</v>
      </c>
      <c r="N44" s="204">
        <v>347.23294552177038</v>
      </c>
      <c r="O44" s="204">
        <v>337.07305037569301</v>
      </c>
      <c r="P44" s="204">
        <v>357.45892009694279</v>
      </c>
      <c r="Q44" s="204">
        <v>367.71876316944343</v>
      </c>
    </row>
    <row r="45" spans="1:17" x14ac:dyDescent="0.25">
      <c r="A45" s="299" t="s">
        <v>271</v>
      </c>
      <c r="B45" s="298">
        <v>234.82114638640272</v>
      </c>
      <c r="C45" s="298">
        <v>230.16516840748898</v>
      </c>
      <c r="D45" s="298">
        <v>233.13346755349104</v>
      </c>
      <c r="E45" s="298">
        <v>224.0509940606986</v>
      </c>
      <c r="F45" s="298">
        <v>221.003155214098</v>
      </c>
      <c r="G45" s="298">
        <v>217.25079148940478</v>
      </c>
      <c r="H45" s="298">
        <v>212.07689270904936</v>
      </c>
      <c r="I45" s="298">
        <v>212.42392221326079</v>
      </c>
      <c r="J45" s="298">
        <v>203.30844832967816</v>
      </c>
      <c r="K45" s="298">
        <v>176.75802645864823</v>
      </c>
      <c r="L45" s="298">
        <v>187.78478631073784</v>
      </c>
      <c r="M45" s="298">
        <v>197.0626384960913</v>
      </c>
      <c r="N45" s="298">
        <v>188.68412315112633</v>
      </c>
      <c r="O45" s="298">
        <v>185.29004477044026</v>
      </c>
      <c r="P45" s="298">
        <v>197.15161812409886</v>
      </c>
      <c r="Q45" s="298">
        <v>205.48220286086962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1.0597974264561052</v>
      </c>
      <c r="K47" s="83">
        <v>0</v>
      </c>
      <c r="L47" s="83">
        <v>3.2180505826559695</v>
      </c>
      <c r="M47" s="83">
        <v>1.0781368937214253</v>
      </c>
      <c r="N47" s="83">
        <v>1.075852789416359</v>
      </c>
      <c r="O47" s="83">
        <v>1.0650322275019979</v>
      </c>
      <c r="P47" s="83">
        <v>1.0685859982472521</v>
      </c>
      <c r="Q47" s="83">
        <v>0</v>
      </c>
    </row>
    <row r="48" spans="1:17" x14ac:dyDescent="0.25">
      <c r="A48" s="154" t="s">
        <v>125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234.82114638640272</v>
      </c>
      <c r="C50" s="83">
        <v>230.16516840748898</v>
      </c>
      <c r="D50" s="83">
        <v>233.13346755349104</v>
      </c>
      <c r="E50" s="83">
        <v>224.0509940606986</v>
      </c>
      <c r="F50" s="83">
        <v>221.003155214098</v>
      </c>
      <c r="G50" s="83">
        <v>217.25079148940478</v>
      </c>
      <c r="H50" s="83">
        <v>212.07689270904936</v>
      </c>
      <c r="I50" s="83">
        <v>212.42392221326079</v>
      </c>
      <c r="J50" s="83">
        <v>202.24865090322206</v>
      </c>
      <c r="K50" s="83">
        <v>176.75802645864823</v>
      </c>
      <c r="L50" s="83">
        <v>184.56673572808188</v>
      </c>
      <c r="M50" s="83">
        <v>195.98450160236987</v>
      </c>
      <c r="N50" s="83">
        <v>187.60827036170997</v>
      </c>
      <c r="O50" s="83">
        <v>184.22501254293826</v>
      </c>
      <c r="P50" s="83">
        <v>196.08303212585162</v>
      </c>
      <c r="Q50" s="83">
        <v>205.48220286086962</v>
      </c>
    </row>
    <row r="51" spans="1:17" x14ac:dyDescent="0.25">
      <c r="A51" s="299" t="s">
        <v>270</v>
      </c>
      <c r="B51" s="298">
        <v>181.84129030944689</v>
      </c>
      <c r="C51" s="298">
        <v>177.68657225592804</v>
      </c>
      <c r="D51" s="298">
        <v>182.18627532505732</v>
      </c>
      <c r="E51" s="298">
        <v>175.4430064844839</v>
      </c>
      <c r="F51" s="298">
        <v>171.94401761504898</v>
      </c>
      <c r="G51" s="298">
        <v>169.04530845494284</v>
      </c>
      <c r="H51" s="298">
        <v>170.52331350280653</v>
      </c>
      <c r="I51" s="298">
        <v>175.33967718371053</v>
      </c>
      <c r="J51" s="298">
        <v>163.80609425713089</v>
      </c>
      <c r="K51" s="298">
        <v>143.12947649311565</v>
      </c>
      <c r="L51" s="298">
        <v>150.44844154720639</v>
      </c>
      <c r="M51" s="298">
        <v>161.11518134998892</v>
      </c>
      <c r="N51" s="298">
        <v>158.54882237064407</v>
      </c>
      <c r="O51" s="298">
        <v>151.78300560525273</v>
      </c>
      <c r="P51" s="298">
        <v>160.30730197284393</v>
      </c>
      <c r="Q51" s="298">
        <v>162.23656030857381</v>
      </c>
    </row>
    <row r="52" spans="1:17" x14ac:dyDescent="0.25">
      <c r="A52" s="150" t="s">
        <v>33</v>
      </c>
      <c r="B52" s="87">
        <v>6.2215801953003842</v>
      </c>
      <c r="C52" s="87">
        <v>6.4378747675209933</v>
      </c>
      <c r="D52" s="87">
        <v>6.888233544288644</v>
      </c>
      <c r="E52" s="87">
        <v>4.987768637774078</v>
      </c>
      <c r="F52" s="87">
        <v>3.2124146141899748</v>
      </c>
      <c r="G52" s="87">
        <v>3.6044360422401813</v>
      </c>
      <c r="H52" s="87">
        <v>6.1375684178693772</v>
      </c>
      <c r="I52" s="87">
        <v>11.403899354756243</v>
      </c>
      <c r="J52" s="87">
        <v>7.3862138812461282</v>
      </c>
      <c r="K52" s="87">
        <v>6.9025481892666454</v>
      </c>
      <c r="L52" s="87">
        <v>6.8439989896100144</v>
      </c>
      <c r="M52" s="87">
        <v>5.9658696863203575</v>
      </c>
      <c r="N52" s="87">
        <v>6.9875834846988951</v>
      </c>
      <c r="O52" s="87">
        <v>5.2703314663248326</v>
      </c>
      <c r="P52" s="87">
        <v>6.4803675385929322</v>
      </c>
      <c r="Q52" s="87">
        <v>6.0442085611299108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3.948663465480775E-14</v>
      </c>
      <c r="K54" s="87">
        <v>0</v>
      </c>
      <c r="L54" s="87">
        <v>0</v>
      </c>
      <c r="M54" s="87">
        <v>0</v>
      </c>
      <c r="N54" s="87">
        <v>3.9375346255660805E-14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1.8086569525317142</v>
      </c>
      <c r="C55" s="87">
        <v>2.0091795730224238</v>
      </c>
      <c r="D55" s="87">
        <v>0.60940064877608402</v>
      </c>
      <c r="E55" s="87">
        <v>0.15194325587415963</v>
      </c>
      <c r="F55" s="87">
        <v>0.1523435354964208</v>
      </c>
      <c r="G55" s="87">
        <v>1.7232909505836369</v>
      </c>
      <c r="H55" s="87">
        <v>3.2250658337489719</v>
      </c>
      <c r="I55" s="87">
        <v>2.2837852982567175</v>
      </c>
      <c r="J55" s="87">
        <v>0.48790991672151418</v>
      </c>
      <c r="K55" s="87">
        <v>0.16191928221745039</v>
      </c>
      <c r="L55" s="87">
        <v>0</v>
      </c>
      <c r="M55" s="87">
        <v>0.32562083744902093</v>
      </c>
      <c r="N55" s="87">
        <v>1.4801562668471553</v>
      </c>
      <c r="O55" s="87">
        <v>0.16495158052370046</v>
      </c>
      <c r="P55" s="87">
        <v>0.64501178792765568</v>
      </c>
      <c r="Q55" s="87">
        <v>0.79561433888194633</v>
      </c>
    </row>
    <row r="56" spans="1:17" x14ac:dyDescent="0.25">
      <c r="A56" s="150" t="s">
        <v>29</v>
      </c>
      <c r="B56" s="87">
        <v>0.74298461050927356</v>
      </c>
      <c r="C56" s="87">
        <v>1.3411326670848596</v>
      </c>
      <c r="D56" s="87">
        <v>0.5661865204536789</v>
      </c>
      <c r="E56" s="87">
        <v>1.7229947269499089</v>
      </c>
      <c r="F56" s="87">
        <v>1.348138688024574</v>
      </c>
      <c r="G56" s="87">
        <v>0.96859735332195285</v>
      </c>
      <c r="H56" s="87">
        <v>0.20898383461100656</v>
      </c>
      <c r="I56" s="87">
        <v>0.21230251454790725</v>
      </c>
      <c r="J56" s="87">
        <v>0.2087835900904218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0.20197664895716658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173.06806855110551</v>
      </c>
      <c r="C58" s="87">
        <v>167.89838524829977</v>
      </c>
      <c r="D58" s="87">
        <v>174.12245461153893</v>
      </c>
      <c r="E58" s="87">
        <v>168.58029986388576</v>
      </c>
      <c r="F58" s="87">
        <v>167.23112077733802</v>
      </c>
      <c r="G58" s="87">
        <v>162.74898410879706</v>
      </c>
      <c r="H58" s="87">
        <v>160.95169541657717</v>
      </c>
      <c r="I58" s="87">
        <v>161.43969001614965</v>
      </c>
      <c r="J58" s="87">
        <v>155.72318686907278</v>
      </c>
      <c r="K58" s="87">
        <v>135.86303237267438</v>
      </c>
      <c r="L58" s="87">
        <v>143.60444255759637</v>
      </c>
      <c r="M58" s="87">
        <v>154.82369082621955</v>
      </c>
      <c r="N58" s="87">
        <v>150.081082619098</v>
      </c>
      <c r="O58" s="87">
        <v>146.3477225584042</v>
      </c>
      <c r="P58" s="87">
        <v>153.18192264632333</v>
      </c>
      <c r="Q58" s="87">
        <v>155.39673740856196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151.35258285379408</v>
      </c>
      <c r="C65" s="204">
        <v>148.25115904812537</v>
      </c>
      <c r="D65" s="204">
        <v>150.56690006242542</v>
      </c>
      <c r="E65" s="204">
        <v>144.7658876193957</v>
      </c>
      <c r="F65" s="204">
        <v>142.59315624248461</v>
      </c>
      <c r="G65" s="204">
        <v>140.1758824335339</v>
      </c>
      <c r="H65" s="204">
        <v>137.84410438475604</v>
      </c>
      <c r="I65" s="204">
        <v>138.8994573976295</v>
      </c>
      <c r="J65" s="204">
        <v>132.14062158674366</v>
      </c>
      <c r="K65" s="204">
        <v>115.07157519591334</v>
      </c>
      <c r="L65" s="204">
        <v>121.75548289882917</v>
      </c>
      <c r="M65" s="204">
        <v>128.5066487311455</v>
      </c>
      <c r="N65" s="204">
        <v>123.82397872293602</v>
      </c>
      <c r="O65" s="204">
        <v>120.87842399390051</v>
      </c>
      <c r="P65" s="204">
        <v>128.40334198824357</v>
      </c>
      <c r="Q65" s="204">
        <v>133.01198333467946</v>
      </c>
    </row>
    <row r="66" spans="1:17" x14ac:dyDescent="0.25">
      <c r="A66" s="299" t="s">
        <v>266</v>
      </c>
      <c r="B66" s="298">
        <v>118.09718473234285</v>
      </c>
      <c r="C66" s="298">
        <v>115.75558177218743</v>
      </c>
      <c r="D66" s="298">
        <v>117.24841058245745</v>
      </c>
      <c r="E66" s="298">
        <v>112.68061689602385</v>
      </c>
      <c r="F66" s="298">
        <v>111.14778566323055</v>
      </c>
      <c r="G66" s="298">
        <v>109.26063197712753</v>
      </c>
      <c r="H66" s="298">
        <v>106.65855422794294</v>
      </c>
      <c r="I66" s="298">
        <v>106.83308368620131</v>
      </c>
      <c r="J66" s="298">
        <v>102.183526198943</v>
      </c>
      <c r="K66" s="298">
        <v>88.89584956399851</v>
      </c>
      <c r="L66" s="298">
        <v>94.241254354310826</v>
      </c>
      <c r="M66" s="298">
        <v>99.0416713869689</v>
      </c>
      <c r="N66" s="298">
        <v>94.828340819958044</v>
      </c>
      <c r="O66" s="298">
        <v>93.120128444614522</v>
      </c>
      <c r="P66" s="298">
        <v>99.086110792784609</v>
      </c>
      <c r="Q66" s="298">
        <v>103.34192658499876</v>
      </c>
    </row>
    <row r="67" spans="1:17" x14ac:dyDescent="0.25">
      <c r="A67" s="299" t="s">
        <v>265</v>
      </c>
      <c r="B67" s="298">
        <v>33.255398121451222</v>
      </c>
      <c r="C67" s="298">
        <v>32.495577275937933</v>
      </c>
      <c r="D67" s="298">
        <v>33.318489479967958</v>
      </c>
      <c r="E67" s="298">
        <v>32.085270723371856</v>
      </c>
      <c r="F67" s="298">
        <v>31.445370579254046</v>
      </c>
      <c r="G67" s="298">
        <v>30.915250456406355</v>
      </c>
      <c r="H67" s="298">
        <v>31.185550156813097</v>
      </c>
      <c r="I67" s="298">
        <v>32.066373711428191</v>
      </c>
      <c r="J67" s="298">
        <v>29.957095387800656</v>
      </c>
      <c r="K67" s="298">
        <v>26.175725631914823</v>
      </c>
      <c r="L67" s="298">
        <v>27.514228544518343</v>
      </c>
      <c r="M67" s="298">
        <v>29.464977344176607</v>
      </c>
      <c r="N67" s="298">
        <v>28.995637902977979</v>
      </c>
      <c r="O67" s="298">
        <v>27.758295549285993</v>
      </c>
      <c r="P67" s="298">
        <v>29.317231195458962</v>
      </c>
      <c r="Q67" s="298">
        <v>29.6700567496807</v>
      </c>
    </row>
    <row r="68" spans="1:17" x14ac:dyDescent="0.25">
      <c r="A68" s="150" t="s">
        <v>33</v>
      </c>
      <c r="B68" s="87">
        <v>1.1378115827662587</v>
      </c>
      <c r="C68" s="87">
        <v>1.177367846904424</v>
      </c>
      <c r="D68" s="87">
        <v>1.2597301112362009</v>
      </c>
      <c r="E68" s="87">
        <v>0.91217034098579641</v>
      </c>
      <c r="F68" s="87">
        <v>0.58749102992097357</v>
      </c>
      <c r="G68" s="87">
        <v>0.65918447556120296</v>
      </c>
      <c r="H68" s="87">
        <v>1.1224473874253407</v>
      </c>
      <c r="I68" s="87">
        <v>2.0855616044849272</v>
      </c>
      <c r="J68" s="87">
        <v>1.3508014753581437</v>
      </c>
      <c r="K68" s="87">
        <v>1.2623479942093176</v>
      </c>
      <c r="L68" s="87">
        <v>1.2516404319116665</v>
      </c>
      <c r="M68" s="87">
        <v>1.0910468751165354</v>
      </c>
      <c r="N68" s="87">
        <v>1.2778993720023499</v>
      </c>
      <c r="O68" s="87">
        <v>0.96384583966812476</v>
      </c>
      <c r="P68" s="87">
        <v>1.1851389863242789</v>
      </c>
      <c r="Q68" s="87">
        <v>1.1053736018228015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7.2213728448983879E-15</v>
      </c>
      <c r="K70" s="87">
        <v>0</v>
      </c>
      <c r="L70" s="87">
        <v>0</v>
      </c>
      <c r="M70" s="87">
        <v>0</v>
      </c>
      <c r="N70" s="87">
        <v>7.2010202615349919E-15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0.33076979886810731</v>
      </c>
      <c r="C71" s="87">
        <v>0.36744166566704611</v>
      </c>
      <c r="D71" s="87">
        <v>0.11144807186548268</v>
      </c>
      <c r="E71" s="87">
        <v>2.778760235019187E-2</v>
      </c>
      <c r="F71" s="87">
        <v>2.7860806066331078E-2</v>
      </c>
      <c r="G71" s="87">
        <v>0.31515794098924582</v>
      </c>
      <c r="H71" s="87">
        <v>0.58980470324808409</v>
      </c>
      <c r="I71" s="87">
        <v>0.41766195778857579</v>
      </c>
      <c r="J71" s="87">
        <v>8.9229671106964864E-2</v>
      </c>
      <c r="K71" s="87">
        <v>2.9612032473579446E-2</v>
      </c>
      <c r="L71" s="87">
        <v>0</v>
      </c>
      <c r="M71" s="87">
        <v>5.9550009613218075E-2</v>
      </c>
      <c r="N71" s="87">
        <v>0.27069311844520016</v>
      </c>
      <c r="O71" s="87">
        <v>3.0166583572649102E-2</v>
      </c>
      <c r="P71" s="87">
        <v>0.11796068848863031</v>
      </c>
      <c r="Q71" s="87">
        <v>0.14550310078436446</v>
      </c>
    </row>
    <row r="72" spans="1:17" x14ac:dyDescent="0.25">
      <c r="A72" s="150" t="s">
        <v>29</v>
      </c>
      <c r="B72" s="87">
        <v>0.13587809995491237</v>
      </c>
      <c r="C72" s="87">
        <v>0.24526828148707694</v>
      </c>
      <c r="D72" s="87">
        <v>0.1035450095885516</v>
      </c>
      <c r="E72" s="87">
        <v>0.31510376718275845</v>
      </c>
      <c r="F72" s="87">
        <v>0.24654955272751383</v>
      </c>
      <c r="G72" s="87">
        <v>0.17713848460539705</v>
      </c>
      <c r="H72" s="87">
        <v>3.8219265872507312E-2</v>
      </c>
      <c r="I72" s="87">
        <v>3.8826190858309462E-2</v>
      </c>
      <c r="J72" s="87">
        <v>3.818264486502132E-2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3.6937781627466935E-2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31.650938639861941</v>
      </c>
      <c r="C74" s="87">
        <v>30.705499481879389</v>
      </c>
      <c r="D74" s="87">
        <v>31.843766287277724</v>
      </c>
      <c r="E74" s="87">
        <v>30.830209012853111</v>
      </c>
      <c r="F74" s="87">
        <v>30.583469190539226</v>
      </c>
      <c r="G74" s="87">
        <v>29.763769555250509</v>
      </c>
      <c r="H74" s="87">
        <v>29.435078800267164</v>
      </c>
      <c r="I74" s="87">
        <v>29.524323958296382</v>
      </c>
      <c r="J74" s="87">
        <v>28.478881596470519</v>
      </c>
      <c r="K74" s="87">
        <v>24.84682782360446</v>
      </c>
      <c r="L74" s="87">
        <v>26.262588112606675</v>
      </c>
      <c r="M74" s="87">
        <v>28.314380459446852</v>
      </c>
      <c r="N74" s="87">
        <v>27.447045412530422</v>
      </c>
      <c r="O74" s="87">
        <v>26.764283126045218</v>
      </c>
      <c r="P74" s="87">
        <v>28.014131520646053</v>
      </c>
      <c r="Q74" s="87">
        <v>28.419180047073535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1.0000000000000002</v>
      </c>
      <c r="C83" s="77">
        <f t="shared" si="0"/>
        <v>1.0000000000000002</v>
      </c>
      <c r="D83" s="77">
        <f t="shared" si="0"/>
        <v>1.0000000000000002</v>
      </c>
      <c r="E83" s="77">
        <f t="shared" si="0"/>
        <v>0.99999999999999989</v>
      </c>
      <c r="F83" s="77">
        <f t="shared" si="0"/>
        <v>0.99999999999999989</v>
      </c>
      <c r="G83" s="77">
        <f t="shared" si="0"/>
        <v>1.0000000000000002</v>
      </c>
      <c r="H83" s="77">
        <f t="shared" si="0"/>
        <v>0.99999999999999989</v>
      </c>
      <c r="I83" s="77">
        <f t="shared" si="0"/>
        <v>0.99999999999999978</v>
      </c>
      <c r="J83" s="77">
        <f t="shared" si="0"/>
        <v>1.0000000000000002</v>
      </c>
      <c r="K83" s="77">
        <f t="shared" si="0"/>
        <v>0.99999999999999989</v>
      </c>
      <c r="L83" s="77">
        <f t="shared" si="0"/>
        <v>1</v>
      </c>
      <c r="M83" s="77">
        <f t="shared" si="0"/>
        <v>0.99999999999999989</v>
      </c>
      <c r="N83" s="77">
        <f t="shared" si="0"/>
        <v>0.99999999999999989</v>
      </c>
      <c r="O83" s="77">
        <f t="shared" si="0"/>
        <v>1.0000000000000002</v>
      </c>
      <c r="P83" s="77">
        <f t="shared" si="0"/>
        <v>1.0000000000000002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1.0772961887247946E-2</v>
      </c>
      <c r="C88" s="201">
        <f t="shared" si="5"/>
        <v>1.1386453378366029E-2</v>
      </c>
      <c r="D88" s="201">
        <f t="shared" si="5"/>
        <v>9.5144482559498898E-3</v>
      </c>
      <c r="E88" s="201">
        <f t="shared" si="5"/>
        <v>9.0463155791897717E-3</v>
      </c>
      <c r="F88" s="201">
        <f t="shared" si="5"/>
        <v>9.1081837574401928E-3</v>
      </c>
      <c r="G88" s="201">
        <f t="shared" si="5"/>
        <v>1.1117930749212558E-2</v>
      </c>
      <c r="H88" s="201">
        <f t="shared" si="5"/>
        <v>1.2958848827616207E-2</v>
      </c>
      <c r="I88" s="201">
        <f t="shared" si="5"/>
        <v>1.1756191066689776E-2</v>
      </c>
      <c r="J88" s="201">
        <f t="shared" si="5"/>
        <v>9.7278862307401178E-3</v>
      </c>
      <c r="K88" s="201">
        <f t="shared" si="5"/>
        <v>9.3957742154018951E-3</v>
      </c>
      <c r="L88" s="201">
        <f t="shared" si="5"/>
        <v>9.148872649083685E-3</v>
      </c>
      <c r="M88" s="201">
        <f t="shared" si="5"/>
        <v>9.2985277033826187E-3</v>
      </c>
      <c r="N88" s="201">
        <f t="shared" si="5"/>
        <v>1.0700305998461687E-2</v>
      </c>
      <c r="O88" s="201">
        <f t="shared" si="5"/>
        <v>9.1620930092266503E-3</v>
      </c>
      <c r="P88" s="201">
        <f t="shared" si="5"/>
        <v>9.7002662652106286E-3</v>
      </c>
      <c r="Q88" s="201">
        <f t="shared" si="5"/>
        <v>1.0037623130023364E-2</v>
      </c>
    </row>
    <row r="89" spans="1:17" x14ac:dyDescent="0.25">
      <c r="A89" s="127" t="s">
        <v>263</v>
      </c>
      <c r="B89" s="200">
        <f t="shared" ref="B89:Q89" si="6">IF(B$15=0,0,B$15/B$5)</f>
        <v>4.3232697707359026E-2</v>
      </c>
      <c r="C89" s="200">
        <f t="shared" si="6"/>
        <v>4.452175378967891E-2</v>
      </c>
      <c r="D89" s="200">
        <f t="shared" si="6"/>
        <v>4.3681405016330076E-2</v>
      </c>
      <c r="E89" s="200">
        <f t="shared" si="6"/>
        <v>4.3911030654698736E-2</v>
      </c>
      <c r="F89" s="200">
        <f t="shared" si="6"/>
        <v>4.4201577030233918E-2</v>
      </c>
      <c r="G89" s="200">
        <f t="shared" si="6"/>
        <v>4.4527661167789091E-2</v>
      </c>
      <c r="H89" s="200">
        <f t="shared" si="6"/>
        <v>4.4452896418959512E-2</v>
      </c>
      <c r="I89" s="200">
        <f t="shared" si="6"/>
        <v>4.430701677847463E-2</v>
      </c>
      <c r="J89" s="200">
        <f t="shared" si="6"/>
        <v>4.5057466976725837E-2</v>
      </c>
      <c r="K89" s="200">
        <f t="shared" si="6"/>
        <v>4.5322587288480966E-2</v>
      </c>
      <c r="L89" s="200">
        <f t="shared" si="6"/>
        <v>4.5407603320320851E-2</v>
      </c>
      <c r="M89" s="200">
        <f t="shared" si="6"/>
        <v>4.4007186760457673E-2</v>
      </c>
      <c r="N89" s="200">
        <f t="shared" si="6"/>
        <v>4.3473328028601613E-2</v>
      </c>
      <c r="O89" s="200">
        <f t="shared" si="6"/>
        <v>4.4289512453646276E-2</v>
      </c>
      <c r="P89" s="200">
        <f t="shared" si="6"/>
        <v>4.3932926887508869E-2</v>
      </c>
      <c r="Q89" s="200">
        <f t="shared" si="6"/>
        <v>4.4593108658828387E-2</v>
      </c>
    </row>
    <row r="90" spans="1:17" x14ac:dyDescent="0.25">
      <c r="A90" s="142" t="s">
        <v>277</v>
      </c>
      <c r="B90" s="199">
        <f t="shared" ref="B90:Q90" si="7">IF(B$16=0,0,B$16/B$5)</f>
        <v>4.3232697707359026E-2</v>
      </c>
      <c r="C90" s="199">
        <f t="shared" si="7"/>
        <v>4.452175378967891E-2</v>
      </c>
      <c r="D90" s="199">
        <f t="shared" si="7"/>
        <v>4.3681405016330076E-2</v>
      </c>
      <c r="E90" s="199">
        <f t="shared" si="7"/>
        <v>4.3911030654698736E-2</v>
      </c>
      <c r="F90" s="199">
        <f t="shared" si="7"/>
        <v>4.4201577030233918E-2</v>
      </c>
      <c r="G90" s="199">
        <f t="shared" si="7"/>
        <v>4.4527661167789091E-2</v>
      </c>
      <c r="H90" s="199">
        <f t="shared" si="7"/>
        <v>4.4452896418959512E-2</v>
      </c>
      <c r="I90" s="199">
        <f t="shared" si="7"/>
        <v>4.430701677847463E-2</v>
      </c>
      <c r="J90" s="199">
        <f t="shared" si="7"/>
        <v>4.5057466976725837E-2</v>
      </c>
      <c r="K90" s="199">
        <f t="shared" si="7"/>
        <v>4.5322587288480966E-2</v>
      </c>
      <c r="L90" s="199">
        <f t="shared" si="7"/>
        <v>4.5407603320320851E-2</v>
      </c>
      <c r="M90" s="199">
        <f t="shared" si="7"/>
        <v>4.4007186760457673E-2</v>
      </c>
      <c r="N90" s="199">
        <f t="shared" si="7"/>
        <v>4.3473328028601613E-2</v>
      </c>
      <c r="O90" s="199">
        <f t="shared" si="7"/>
        <v>4.4289512453646276E-2</v>
      </c>
      <c r="P90" s="199">
        <f t="shared" si="7"/>
        <v>4.3932926887508869E-2</v>
      </c>
      <c r="Q90" s="199">
        <f t="shared" si="7"/>
        <v>4.4593108658828387E-2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5.818880374942801E-2</v>
      </c>
      <c r="C93" s="200">
        <f t="shared" si="10"/>
        <v>5.9705791514714189E-2</v>
      </c>
      <c r="D93" s="200">
        <f t="shared" si="10"/>
        <v>5.9821208239115707E-2</v>
      </c>
      <c r="E93" s="200">
        <f t="shared" si="10"/>
        <v>6.0524874223873731E-2</v>
      </c>
      <c r="F93" s="200">
        <f t="shared" si="10"/>
        <v>6.0923873624985019E-2</v>
      </c>
      <c r="G93" s="200">
        <f t="shared" si="10"/>
        <v>5.9918255302043907E-2</v>
      </c>
      <c r="H93" s="200">
        <f t="shared" si="10"/>
        <v>5.8432429753547906E-2</v>
      </c>
      <c r="I93" s="200">
        <f t="shared" si="10"/>
        <v>5.9105104189037382E-2</v>
      </c>
      <c r="J93" s="200">
        <f t="shared" si="10"/>
        <v>6.1767649986433776E-2</v>
      </c>
      <c r="K93" s="200">
        <f t="shared" si="10"/>
        <v>6.2426701696552393E-2</v>
      </c>
      <c r="L93" s="200">
        <f t="shared" si="10"/>
        <v>6.2727062341552689E-2</v>
      </c>
      <c r="M93" s="200">
        <f t="shared" si="10"/>
        <v>6.0478909996238693E-2</v>
      </c>
      <c r="N93" s="200">
        <f t="shared" si="10"/>
        <v>5.8610306316255384E-2</v>
      </c>
      <c r="O93" s="200">
        <f t="shared" si="10"/>
        <v>6.1013939565690595E-2</v>
      </c>
      <c r="P93" s="200">
        <f t="shared" si="10"/>
        <v>6.0065520450998944E-2</v>
      </c>
      <c r="Q93" s="200">
        <f t="shared" si="10"/>
        <v>6.082810545366088E-2</v>
      </c>
    </row>
    <row r="94" spans="1:17" x14ac:dyDescent="0.25">
      <c r="A94" s="142" t="s">
        <v>274</v>
      </c>
      <c r="B94" s="199">
        <f t="shared" ref="B94:Q94" si="11">IF(B$25=0,0,B$25/B$5)</f>
        <v>5.818880374942801E-2</v>
      </c>
      <c r="C94" s="199">
        <f t="shared" si="11"/>
        <v>5.9705791514714189E-2</v>
      </c>
      <c r="D94" s="199">
        <f t="shared" si="11"/>
        <v>5.9821208239115707E-2</v>
      </c>
      <c r="E94" s="199">
        <f t="shared" si="11"/>
        <v>6.0524874223873731E-2</v>
      </c>
      <c r="F94" s="199">
        <f t="shared" si="11"/>
        <v>6.0923873624985019E-2</v>
      </c>
      <c r="G94" s="199">
        <f t="shared" si="11"/>
        <v>5.9918255302043907E-2</v>
      </c>
      <c r="H94" s="199">
        <f t="shared" si="11"/>
        <v>5.8432429753547906E-2</v>
      </c>
      <c r="I94" s="199">
        <f t="shared" si="11"/>
        <v>5.9105104189037382E-2</v>
      </c>
      <c r="J94" s="199">
        <f t="shared" si="11"/>
        <v>6.1767649986433776E-2</v>
      </c>
      <c r="K94" s="199">
        <f t="shared" si="11"/>
        <v>6.2426701696552393E-2</v>
      </c>
      <c r="L94" s="199">
        <f t="shared" si="11"/>
        <v>6.2727062341552689E-2</v>
      </c>
      <c r="M94" s="199">
        <f t="shared" si="11"/>
        <v>6.0478909996238693E-2</v>
      </c>
      <c r="N94" s="199">
        <f t="shared" si="11"/>
        <v>5.8610306316255384E-2</v>
      </c>
      <c r="O94" s="199">
        <f t="shared" si="11"/>
        <v>6.1013939565690595E-2</v>
      </c>
      <c r="P94" s="199">
        <f t="shared" si="11"/>
        <v>6.0065520450998944E-2</v>
      </c>
      <c r="Q94" s="199">
        <f t="shared" si="11"/>
        <v>6.082810545366088E-2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0.73878373275907738</v>
      </c>
      <c r="C97" s="200">
        <f t="shared" si="14"/>
        <v>0.73109993249356031</v>
      </c>
      <c r="D97" s="200">
        <f t="shared" si="14"/>
        <v>0.73589274298031948</v>
      </c>
      <c r="E97" s="200">
        <f t="shared" si="14"/>
        <v>0.73451625352690808</v>
      </c>
      <c r="F97" s="200">
        <f t="shared" si="14"/>
        <v>0.73313410521717859</v>
      </c>
      <c r="G97" s="200">
        <f t="shared" si="14"/>
        <v>0.73067074467338611</v>
      </c>
      <c r="H97" s="200">
        <f t="shared" si="14"/>
        <v>0.72870399407314879</v>
      </c>
      <c r="I97" s="200">
        <f t="shared" si="14"/>
        <v>0.72829476016833272</v>
      </c>
      <c r="J97" s="200">
        <f t="shared" si="14"/>
        <v>0.72577710216094027</v>
      </c>
      <c r="K97" s="200">
        <f t="shared" si="14"/>
        <v>0.72392752380878878</v>
      </c>
      <c r="L97" s="200">
        <f t="shared" si="14"/>
        <v>0.72421611626003768</v>
      </c>
      <c r="M97" s="200">
        <f t="shared" si="14"/>
        <v>0.73134025251609835</v>
      </c>
      <c r="N97" s="200">
        <f t="shared" si="14"/>
        <v>0.73255684996636328</v>
      </c>
      <c r="O97" s="200">
        <f t="shared" si="14"/>
        <v>0.72954934653158354</v>
      </c>
      <c r="P97" s="200">
        <f t="shared" si="14"/>
        <v>0.73201837559401373</v>
      </c>
      <c r="Q97" s="200">
        <f t="shared" si="14"/>
        <v>0.72969064580551224</v>
      </c>
    </row>
    <row r="98" spans="1:17" x14ac:dyDescent="0.25">
      <c r="A98" s="127" t="s">
        <v>260</v>
      </c>
      <c r="B98" s="200">
        <f t="shared" ref="B98:Q98" si="15">IF(B$44=0,0,B$44/B$5)</f>
        <v>0.10931363748394955</v>
      </c>
      <c r="C98" s="200">
        <f t="shared" si="15"/>
        <v>0.11242162200847966</v>
      </c>
      <c r="D98" s="200">
        <f t="shared" si="15"/>
        <v>0.11088924245295513</v>
      </c>
      <c r="E98" s="200">
        <f t="shared" si="15"/>
        <v>0.11157114282593331</v>
      </c>
      <c r="F98" s="200">
        <f t="shared" si="15"/>
        <v>0.11199234107905125</v>
      </c>
      <c r="G98" s="200">
        <f t="shared" si="15"/>
        <v>0.11282457461462843</v>
      </c>
      <c r="H98" s="200">
        <f t="shared" si="15"/>
        <v>0.11427909068771691</v>
      </c>
      <c r="I98" s="200">
        <f t="shared" si="15"/>
        <v>0.11525266824432263</v>
      </c>
      <c r="J98" s="200">
        <f t="shared" si="15"/>
        <v>0.11593853285060234</v>
      </c>
      <c r="K98" s="200">
        <f t="shared" si="15"/>
        <v>0.11688201453043867</v>
      </c>
      <c r="L98" s="200">
        <f t="shared" si="15"/>
        <v>0.11654651994143995</v>
      </c>
      <c r="M98" s="200">
        <f t="shared" si="15"/>
        <v>0.11398110581838701</v>
      </c>
      <c r="N98" s="200">
        <f t="shared" si="15"/>
        <v>0.11400484775581078</v>
      </c>
      <c r="O98" s="200">
        <f t="shared" si="15"/>
        <v>0.11481211276234632</v>
      </c>
      <c r="P98" s="200">
        <f t="shared" si="15"/>
        <v>0.11350913003225228</v>
      </c>
      <c r="Q98" s="200">
        <f t="shared" si="15"/>
        <v>0.11371668499941102</v>
      </c>
    </row>
    <row r="99" spans="1:17" x14ac:dyDescent="0.25">
      <c r="A99" s="142" t="s">
        <v>271</v>
      </c>
      <c r="B99" s="199">
        <f t="shared" ref="B99:Q99" si="16">IF(B$45=0,0,B$45/B$5)</f>
        <v>6.1606594232986617E-2</v>
      </c>
      <c r="C99" s="199">
        <f t="shared" si="16"/>
        <v>6.3443499150292446E-2</v>
      </c>
      <c r="D99" s="199">
        <f t="shared" si="16"/>
        <v>6.2246002148270363E-2</v>
      </c>
      <c r="E99" s="199">
        <f t="shared" si="16"/>
        <v>6.25732186829457E-2</v>
      </c>
      <c r="F99" s="199">
        <f t="shared" si="16"/>
        <v>6.2987247268083357E-2</v>
      </c>
      <c r="G99" s="199">
        <f t="shared" si="16"/>
        <v>6.3451917164099467E-2</v>
      </c>
      <c r="H99" s="199">
        <f t="shared" si="16"/>
        <v>6.3345377397017316E-2</v>
      </c>
      <c r="I99" s="199">
        <f t="shared" si="16"/>
        <v>6.3137498909326364E-2</v>
      </c>
      <c r="J99" s="199">
        <f t="shared" si="16"/>
        <v>6.4206890441834349E-2</v>
      </c>
      <c r="K99" s="199">
        <f t="shared" si="16"/>
        <v>6.4584686886085388E-2</v>
      </c>
      <c r="L99" s="199">
        <f t="shared" si="16"/>
        <v>6.4705834731457204E-2</v>
      </c>
      <c r="M99" s="199">
        <f t="shared" si="16"/>
        <v>6.27102411336522E-2</v>
      </c>
      <c r="N99" s="199">
        <f t="shared" si="16"/>
        <v>6.1949492440757314E-2</v>
      </c>
      <c r="O99" s="199">
        <f t="shared" si="16"/>
        <v>6.3112555246445948E-2</v>
      </c>
      <c r="P99" s="199">
        <f t="shared" si="16"/>
        <v>6.2604420814700149E-2</v>
      </c>
      <c r="Q99" s="199">
        <f t="shared" si="16"/>
        <v>6.3545179838830457E-2</v>
      </c>
    </row>
    <row r="100" spans="1:17" x14ac:dyDescent="0.25">
      <c r="A100" s="142" t="s">
        <v>270</v>
      </c>
      <c r="B100" s="199">
        <f t="shared" ref="B100:Q100" si="17">IF(B$51=0,0,B$51/B$5)</f>
        <v>4.7707043250962949E-2</v>
      </c>
      <c r="C100" s="199">
        <f t="shared" si="17"/>
        <v>4.8978122858187229E-2</v>
      </c>
      <c r="D100" s="199">
        <f t="shared" si="17"/>
        <v>4.8643240304684768E-2</v>
      </c>
      <c r="E100" s="199">
        <f t="shared" si="17"/>
        <v>4.8997924142987585E-2</v>
      </c>
      <c r="F100" s="199">
        <f t="shared" si="17"/>
        <v>4.900509381096789E-2</v>
      </c>
      <c r="G100" s="199">
        <f t="shared" si="17"/>
        <v>4.9372657450528969E-2</v>
      </c>
      <c r="H100" s="199">
        <f t="shared" si="17"/>
        <v>5.0933713290699595E-2</v>
      </c>
      <c r="I100" s="199">
        <f t="shared" si="17"/>
        <v>5.2115169334996263E-2</v>
      </c>
      <c r="J100" s="199">
        <f t="shared" si="17"/>
        <v>5.1731642408767986E-2</v>
      </c>
      <c r="K100" s="199">
        <f t="shared" si="17"/>
        <v>5.2297327644353284E-2</v>
      </c>
      <c r="L100" s="199">
        <f t="shared" si="17"/>
        <v>5.1840685209982737E-2</v>
      </c>
      <c r="M100" s="199">
        <f t="shared" si="17"/>
        <v>5.127086468473481E-2</v>
      </c>
      <c r="N100" s="199">
        <f t="shared" si="17"/>
        <v>5.2055355315053481E-2</v>
      </c>
      <c r="O100" s="199">
        <f t="shared" si="17"/>
        <v>5.1699557515900357E-2</v>
      </c>
      <c r="P100" s="199">
        <f t="shared" si="17"/>
        <v>5.0904709217552135E-2</v>
      </c>
      <c r="Q100" s="199">
        <f t="shared" si="17"/>
        <v>5.0171505160580575E-2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3.970816641293811E-2</v>
      </c>
      <c r="C104" s="200">
        <f t="shared" si="21"/>
        <v>4.0864446815200989E-2</v>
      </c>
      <c r="D104" s="200">
        <f t="shared" si="21"/>
        <v>4.020095305532978E-2</v>
      </c>
      <c r="E104" s="200">
        <f t="shared" si="21"/>
        <v>4.0430383189396256E-2</v>
      </c>
      <c r="F104" s="200">
        <f t="shared" si="21"/>
        <v>4.0639919291111007E-2</v>
      </c>
      <c r="G104" s="200">
        <f t="shared" si="21"/>
        <v>4.0940833492939956E-2</v>
      </c>
      <c r="H104" s="200">
        <f t="shared" si="21"/>
        <v>4.1172740239010651E-2</v>
      </c>
      <c r="I104" s="200">
        <f t="shared" si="21"/>
        <v>4.1284259553142709E-2</v>
      </c>
      <c r="J104" s="200">
        <f t="shared" si="21"/>
        <v>4.1731361794557706E-2</v>
      </c>
      <c r="K104" s="200">
        <f t="shared" si="21"/>
        <v>4.2045398460337217E-2</v>
      </c>
      <c r="L104" s="200">
        <f t="shared" si="21"/>
        <v>4.1953825487565127E-2</v>
      </c>
      <c r="M104" s="200">
        <f t="shared" si="21"/>
        <v>4.0894017205435514E-2</v>
      </c>
      <c r="N104" s="200">
        <f t="shared" si="21"/>
        <v>4.0654361934507201E-2</v>
      </c>
      <c r="O104" s="200">
        <f t="shared" si="21"/>
        <v>4.1172995677506721E-2</v>
      </c>
      <c r="P104" s="200">
        <f t="shared" si="21"/>
        <v>4.0773780770015686E-2</v>
      </c>
      <c r="Q104" s="200">
        <f t="shared" si="21"/>
        <v>4.1133831952564238E-2</v>
      </c>
    </row>
    <row r="105" spans="1:17" x14ac:dyDescent="0.25">
      <c r="A105" s="142" t="s">
        <v>266</v>
      </c>
      <c r="B105" s="199">
        <f t="shared" ref="B105:Q105" si="22">IF(B$66=0,0,B$66/B$5)</f>
        <v>3.0983433356940628E-2</v>
      </c>
      <c r="C105" s="199">
        <f t="shared" si="22"/>
        <v>3.1907256882603215E-2</v>
      </c>
      <c r="D105" s="199">
        <f t="shared" si="22"/>
        <v>3.1305006928369877E-2</v>
      </c>
      <c r="E105" s="199">
        <f t="shared" si="22"/>
        <v>3.1469571969200763E-2</v>
      </c>
      <c r="F105" s="199">
        <f t="shared" si="22"/>
        <v>3.1677796871667642E-2</v>
      </c>
      <c r="G105" s="199">
        <f t="shared" si="22"/>
        <v>3.1911490503582184E-2</v>
      </c>
      <c r="H105" s="199">
        <f t="shared" si="22"/>
        <v>3.1857909100254322E-2</v>
      </c>
      <c r="I105" s="199">
        <f t="shared" si="22"/>
        <v>3.1753362024573482E-2</v>
      </c>
      <c r="J105" s="199">
        <f t="shared" si="22"/>
        <v>3.2270604224852131E-2</v>
      </c>
      <c r="K105" s="199">
        <f t="shared" si="22"/>
        <v>3.2481187556744694E-2</v>
      </c>
      <c r="L105" s="199">
        <f t="shared" si="22"/>
        <v>3.2473126012693219E-2</v>
      </c>
      <c r="M105" s="199">
        <f t="shared" si="22"/>
        <v>3.1517527332203837E-2</v>
      </c>
      <c r="N105" s="199">
        <f t="shared" si="22"/>
        <v>3.1134403280398536E-2</v>
      </c>
      <c r="O105" s="199">
        <f t="shared" si="22"/>
        <v>3.1718105839404799E-2</v>
      </c>
      <c r="P105" s="199">
        <f t="shared" si="22"/>
        <v>3.146425393809759E-2</v>
      </c>
      <c r="Q105" s="199">
        <f t="shared" si="22"/>
        <v>3.1958394538827012E-2</v>
      </c>
    </row>
    <row r="106" spans="1:17" x14ac:dyDescent="0.25">
      <c r="A106" s="142" t="s">
        <v>265</v>
      </c>
      <c r="B106" s="199">
        <f t="shared" ref="B106:Q106" si="23">IF(B$67=0,0,B$67/B$5)</f>
        <v>8.7247330559974794E-3</v>
      </c>
      <c r="C106" s="199">
        <f t="shared" si="23"/>
        <v>8.9571899325977707E-3</v>
      </c>
      <c r="D106" s="199">
        <f t="shared" si="23"/>
        <v>8.895946126959894E-3</v>
      </c>
      <c r="E106" s="199">
        <f t="shared" si="23"/>
        <v>8.9608112201954963E-3</v>
      </c>
      <c r="F106" s="199">
        <f t="shared" si="23"/>
        <v>8.962122419443358E-3</v>
      </c>
      <c r="G106" s="199">
        <f t="shared" si="23"/>
        <v>9.029342989357772E-3</v>
      </c>
      <c r="H106" s="199">
        <f t="shared" si="23"/>
        <v>9.3148311387563302E-3</v>
      </c>
      <c r="I106" s="199">
        <f t="shared" si="23"/>
        <v>9.5308975285692266E-3</v>
      </c>
      <c r="J106" s="199">
        <f t="shared" si="23"/>
        <v>9.4607575697055763E-3</v>
      </c>
      <c r="K106" s="199">
        <f t="shared" si="23"/>
        <v>9.5642109035925203E-3</v>
      </c>
      <c r="L106" s="199">
        <f t="shared" si="23"/>
        <v>9.4806994748719113E-3</v>
      </c>
      <c r="M106" s="199">
        <f t="shared" si="23"/>
        <v>9.3764898732316727E-3</v>
      </c>
      <c r="N106" s="199">
        <f t="shared" si="23"/>
        <v>9.5199586541086668E-3</v>
      </c>
      <c r="O106" s="199">
        <f t="shared" si="23"/>
        <v>9.4548898381019292E-3</v>
      </c>
      <c r="P106" s="199">
        <f t="shared" si="23"/>
        <v>9.3095268319180937E-3</v>
      </c>
      <c r="Q106" s="199">
        <f t="shared" si="23"/>
        <v>9.1754374137372249E-3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1.6137360398447231</v>
      </c>
      <c r="C112" s="230">
        <f>IF(C$5=0,0,C$5/FBT_fec!C$5)</f>
        <v>1.565850459520435</v>
      </c>
      <c r="D112" s="230">
        <f>IF(D$5=0,0,D$5/FBT_fec!D$5)</f>
        <v>1.5968942926740075</v>
      </c>
      <c r="E112" s="230">
        <f>IF(E$5=0,0,E$5/FBT_fec!E$5)</f>
        <v>1.5837539893343706</v>
      </c>
      <c r="F112" s="230">
        <f>IF(F$5=0,0,F$5/FBT_fec!F$5)</f>
        <v>1.5730136535563402</v>
      </c>
      <c r="G112" s="230">
        <f>IF(G$5=0,0,G$5/FBT_fec!G$5)</f>
        <v>1.5636396334799776</v>
      </c>
      <c r="H112" s="230">
        <f>IF(H$5=0,0,H$5/FBT_fec!H$5)</f>
        <v>1.5623222841986648</v>
      </c>
      <c r="I112" s="230">
        <f>IF(I$5=0,0,I$5/FBT_fec!I$5)</f>
        <v>1.5691540723105752</v>
      </c>
      <c r="J112" s="230">
        <f>IF(J$5=0,0,J$5/FBT_fec!J$5)</f>
        <v>1.543114208294365</v>
      </c>
      <c r="K112" s="230">
        <f>IF(K$5=0,0,K$5/FBT_fec!K$5)</f>
        <v>1.5337130453649921</v>
      </c>
      <c r="L112" s="230">
        <f>IF(L$5=0,0,L$5/FBT_fec!L$5)</f>
        <v>1.5309658235189332</v>
      </c>
      <c r="M112" s="230">
        <f>IF(M$5=0,0,M$5/FBT_fec!M$5)</f>
        <v>1.5814472936774329</v>
      </c>
      <c r="N112" s="230">
        <f>IF(N$5=0,0,N$5/FBT_fec!N$5)</f>
        <v>1.6018715435794195</v>
      </c>
      <c r="O112" s="230">
        <f>IF(O$5=0,0,O$5/FBT_fec!O$5)</f>
        <v>1.5660242088723555</v>
      </c>
      <c r="P112" s="230">
        <f>IF(P$5=0,0,P$5/FBT_fec!P$5)</f>
        <v>1.5811255066876402</v>
      </c>
      <c r="Q112" s="230">
        <f>IF(Q$5=0,0,Q$5/FBT_fec!Q$5)</f>
        <v>1.5604458306257529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0.86201546761672021</v>
      </c>
      <c r="C117" s="273">
        <f>IF(C$10=0,0,C$10/FBT_fec!C$10)</f>
        <v>0.88406906335838131</v>
      </c>
      <c r="D117" s="273">
        <f>IF(D$10=0,0,D$10/FBT_fec!D$10)</f>
        <v>0.75336807820286789</v>
      </c>
      <c r="E117" s="273">
        <f>IF(E$10=0,0,E$10/FBT_fec!E$10)</f>
        <v>0.71040644496847838</v>
      </c>
      <c r="F117" s="273">
        <f>IF(F$10=0,0,F$10/FBT_fec!F$10)</f>
        <v>0.7104143300336534</v>
      </c>
      <c r="G117" s="273">
        <f>IF(G$10=0,0,G$10/FBT_fec!G$10)</f>
        <v>0.86200159920215125</v>
      </c>
      <c r="H117" s="273">
        <f>IF(H$10=0,0,H$10/FBT_fec!H$10)</f>
        <v>1.0038862087001685</v>
      </c>
      <c r="I117" s="273">
        <f>IF(I$10=0,0,I$10/FBT_fec!I$10)</f>
        <v>0.91470206818285649</v>
      </c>
      <c r="J117" s="273">
        <f>IF(J$10=0,0,J$10/FBT_fec!J$10)</f>
        <v>0.74432737163402618</v>
      </c>
      <c r="K117" s="273">
        <f>IF(K$10=0,0,K$10/FBT_fec!K$10)</f>
        <v>0.71453600999958988</v>
      </c>
      <c r="L117" s="273">
        <f>IF(L$10=0,0,L$10/FBT_fec!L$10)</f>
        <v>0.69451321721314119</v>
      </c>
      <c r="M117" s="273">
        <f>IF(M$10=0,0,M$10/FBT_fec!M$10)</f>
        <v>0.72914910774155883</v>
      </c>
      <c r="N117" s="273">
        <f>IF(N$10=0,0,N$10/FBT_fec!N$10)</f>
        <v>0.84990683307491621</v>
      </c>
      <c r="O117" s="273">
        <f>IF(O$10=0,0,O$10/FBT_fec!O$10)</f>
        <v>0.7114438092976908</v>
      </c>
      <c r="P117" s="273">
        <f>IF(P$10=0,0,P$10/FBT_fec!P$10)</f>
        <v>0.7604968810322752</v>
      </c>
      <c r="Q117" s="273">
        <f>IF(Q$10=0,0,Q$10/FBT_fec!Q$10)</f>
        <v>0.77665299239412255</v>
      </c>
    </row>
    <row r="118" spans="1:17" x14ac:dyDescent="0.25">
      <c r="A118" s="127" t="s">
        <v>263</v>
      </c>
      <c r="B118" s="296">
        <f>IF(B$15=0,0,B$15/FBT_fec!B$15)</f>
        <v>1.1641306152685271</v>
      </c>
      <c r="C118" s="296">
        <f>IF(C$15=0,0,C$15/FBT_fec!C$15)</f>
        <v>1.1632670428111012</v>
      </c>
      <c r="D118" s="296">
        <f>IF(D$15=0,0,D$15/FBT_fec!D$15)</f>
        <v>1.1639374556777009</v>
      </c>
      <c r="E118" s="296">
        <f>IF(E$15=0,0,E$15/FBT_fec!E$15)</f>
        <v>1.1604280789006289</v>
      </c>
      <c r="F118" s="296">
        <f>IF(F$15=0,0,F$15/FBT_fec!F$15)</f>
        <v>1.1601846976785335</v>
      </c>
      <c r="G118" s="296">
        <f>IF(G$15=0,0,G$15/FBT_fec!G$15)</f>
        <v>1.1617787551570773</v>
      </c>
      <c r="H118" s="296">
        <f>IF(H$15=0,0,H$15/FBT_fec!H$15)</f>
        <v>1.1588509129769742</v>
      </c>
      <c r="I118" s="296">
        <f>IF(I$15=0,0,I$15/FBT_fec!I$15)</f>
        <v>1.1600987911027938</v>
      </c>
      <c r="J118" s="296">
        <f>IF(J$15=0,0,J$15/FBT_fec!J$15)</f>
        <v>1.1601702358389963</v>
      </c>
      <c r="K118" s="296">
        <f>IF(K$15=0,0,K$15/FBT_fec!K$15)</f>
        <v>1.1598870028570734</v>
      </c>
      <c r="L118" s="296">
        <f>IF(L$15=0,0,L$15/FBT_fec!L$15)</f>
        <v>1.1599812036293129</v>
      </c>
      <c r="M118" s="296">
        <f>IF(M$15=0,0,M$15/FBT_fec!M$15)</f>
        <v>1.1612753434499949</v>
      </c>
      <c r="N118" s="296">
        <f>IF(N$15=0,0,N$15/FBT_fec!N$15)</f>
        <v>1.1620035394284625</v>
      </c>
      <c r="O118" s="296">
        <f>IF(O$15=0,0,O$15/FBT_fec!O$15)</f>
        <v>1.1573274320231985</v>
      </c>
      <c r="P118" s="296">
        <f>IF(P$15=0,0,P$15/FBT_fec!P$15)</f>
        <v>1.1590798575661032</v>
      </c>
      <c r="Q118" s="296">
        <f>IF(Q$15=0,0,Q$15/FBT_fec!Q$15)</f>
        <v>1.1611098845859558</v>
      </c>
    </row>
    <row r="119" spans="1:17" x14ac:dyDescent="0.25">
      <c r="A119" s="127" t="s">
        <v>262</v>
      </c>
      <c r="B119" s="296">
        <f>IF(B$24=0,0,B$24/FBT_fec!B$24)</f>
        <v>1.8802259817998086</v>
      </c>
      <c r="C119" s="296">
        <f>IF(C$24=0,0,C$24/FBT_fec!C$24)</f>
        <v>1.8719957851288036</v>
      </c>
      <c r="D119" s="296">
        <f>IF(D$24=0,0,D$24/FBT_fec!D$24)</f>
        <v>1.9127995966440767</v>
      </c>
      <c r="E119" s="296">
        <f>IF(E$24=0,0,E$24/FBT_fec!E$24)</f>
        <v>1.9193745846763843</v>
      </c>
      <c r="F119" s="296">
        <f>IF(F$24=0,0,F$24/FBT_fec!F$24)</f>
        <v>1.9189255402718655</v>
      </c>
      <c r="G119" s="296">
        <f>IF(G$24=0,0,G$24/FBT_fec!G$24)</f>
        <v>1.876004826582242</v>
      </c>
      <c r="H119" s="296">
        <f>IF(H$24=0,0,H$24/FBT_fec!H$24)</f>
        <v>1.8279431944096529</v>
      </c>
      <c r="I119" s="296">
        <f>IF(I$24=0,0,I$24/FBT_fec!I$24)</f>
        <v>1.8570718112807458</v>
      </c>
      <c r="J119" s="296">
        <f>IF(J$24=0,0,J$24/FBT_fec!J$24)</f>
        <v>1.9085224410594801</v>
      </c>
      <c r="K119" s="296">
        <f>IF(K$24=0,0,K$24/FBT_fec!K$24)</f>
        <v>1.9171346808120895</v>
      </c>
      <c r="L119" s="296">
        <f>IF(L$24=0,0,L$24/FBT_fec!L$24)</f>
        <v>1.9229082696603617</v>
      </c>
      <c r="M119" s="296">
        <f>IF(M$24=0,0,M$24/FBT_fec!M$24)</f>
        <v>1.9151235645120699</v>
      </c>
      <c r="N119" s="296">
        <f>IF(N$24=0,0,N$24/FBT_fec!N$24)</f>
        <v>1.879921868645559</v>
      </c>
      <c r="O119" s="296">
        <f>IF(O$24=0,0,O$24/FBT_fec!O$24)</f>
        <v>1.9132233005025789</v>
      </c>
      <c r="P119" s="296">
        <f>IF(P$24=0,0,P$24/FBT_fec!P$24)</f>
        <v>1.9016461634958115</v>
      </c>
      <c r="Q119" s="296">
        <f>IF(Q$24=0,0,Q$24/FBT_fec!Q$24)</f>
        <v>1.9006016838137569</v>
      </c>
    </row>
    <row r="120" spans="1:17" x14ac:dyDescent="0.25">
      <c r="A120" s="127" t="s">
        <v>261</v>
      </c>
      <c r="B120" s="296">
        <f>IF(B$33=0,0,B$33/FBT_fec!B$33)</f>
        <v>2.0488224996570592</v>
      </c>
      <c r="C120" s="296">
        <f>IF(C$33=0,0,C$33/FBT_fec!C$33)</f>
        <v>2.0409941308820754</v>
      </c>
      <c r="D120" s="296">
        <f>IF(D$33=0,0,D$33/FBT_fec!D$33)</f>
        <v>2.0672262037331008</v>
      </c>
      <c r="E120" s="296">
        <f>IF(E$33=0,0,E$33/FBT_fec!E$33)</f>
        <v>2.065164915457768</v>
      </c>
      <c r="F120" s="296">
        <f>IF(F$33=0,0,F$33/FBT_fec!F$33)</f>
        <v>2.0514599965479943</v>
      </c>
      <c r="G120" s="296">
        <f>IF(G$33=0,0,G$33/FBT_fec!G$33)</f>
        <v>2.0545301027393252</v>
      </c>
      <c r="H120" s="296">
        <f>IF(H$33=0,0,H$33/FBT_fec!H$33)</f>
        <v>2.1177042205211665</v>
      </c>
      <c r="I120" s="296">
        <f>IF(I$33=0,0,I$33/FBT_fec!I$33)</f>
        <v>2.1763015780150052</v>
      </c>
      <c r="J120" s="296">
        <f>IF(J$33=0,0,J$33/FBT_fec!J$33)</f>
        <v>2.1244360988472191</v>
      </c>
      <c r="K120" s="296">
        <f>IF(K$33=0,0,K$33/FBT_fec!K$33)</f>
        <v>2.1345824987696096</v>
      </c>
      <c r="L120" s="296">
        <f>IF(L$33=0,0,L$33/FBT_fec!L$33)</f>
        <v>2.1121539248428789</v>
      </c>
      <c r="M120" s="296">
        <f>IF(M$33=0,0,M$33/FBT_fec!M$33)</f>
        <v>2.1578174444371325</v>
      </c>
      <c r="N120" s="296">
        <f>IF(N$33=0,0,N$33/FBT_fec!N$33)</f>
        <v>2.2191284287740141</v>
      </c>
      <c r="O120" s="296">
        <f>IF(O$33=0,0,O$33/FBT_fec!O$33)</f>
        <v>2.1546395779792178</v>
      </c>
      <c r="P120" s="296">
        <f>IF(P$33=0,0,P$33/FBT_fec!P$33)</f>
        <v>2.1419712690884336</v>
      </c>
      <c r="Q120" s="296">
        <f>IF(Q$33=0,0,Q$33/FBT_fec!Q$33)</f>
        <v>2.0835079542924686</v>
      </c>
    </row>
    <row r="121" spans="1:17" x14ac:dyDescent="0.25">
      <c r="A121" s="127" t="s">
        <v>260</v>
      </c>
      <c r="B121" s="296">
        <f>IF(B$44=0,0,B$44/FBT_fec!B$44)</f>
        <v>1.8590512636058696</v>
      </c>
      <c r="C121" s="296">
        <f>IF(C$44=0,0,C$44/FBT_fec!C$44)</f>
        <v>1.8551740143592923</v>
      </c>
      <c r="D121" s="296">
        <f>IF(D$44=0,0,D$44/FBT_fec!D$44)</f>
        <v>1.8661652867882386</v>
      </c>
      <c r="E121" s="296">
        <f>IF(E$44=0,0,E$44/FBT_fec!E$44)</f>
        <v>1.8621905775318417</v>
      </c>
      <c r="F121" s="296">
        <f>IF(F$44=0,0,F$44/FBT_fec!F$44)</f>
        <v>1.8565443865436861</v>
      </c>
      <c r="G121" s="296">
        <f>IF(G$44=0,0,G$44/FBT_fec!G$44)</f>
        <v>1.8591948003261425</v>
      </c>
      <c r="H121" s="296">
        <f>IF(H$44=0,0,H$44/FBT_fec!H$44)</f>
        <v>1.881576693005659</v>
      </c>
      <c r="I121" s="296">
        <f>IF(I$44=0,0,I$44/FBT_fec!I$44)</f>
        <v>1.9059043368864566</v>
      </c>
      <c r="J121" s="296">
        <f>IF(J$44=0,0,J$44/FBT_fec!J$44)</f>
        <v>1.8854299073985958</v>
      </c>
      <c r="K121" s="296">
        <f>IF(K$44=0,0,K$44/FBT_fec!K$44)</f>
        <v>1.8891929720841314</v>
      </c>
      <c r="L121" s="296">
        <f>IF(L$44=0,0,L$44/FBT_fec!L$44)</f>
        <v>1.8803960375041617</v>
      </c>
      <c r="M121" s="296">
        <f>IF(M$44=0,0,M$44/FBT_fec!M$44)</f>
        <v>1.8996435171020993</v>
      </c>
      <c r="N121" s="296">
        <f>IF(N$44=0,0,N$44/FBT_fec!N$44)</f>
        <v>1.9245780432801252</v>
      </c>
      <c r="O121" s="296">
        <f>IF(O$44=0,0,O$44/FBT_fec!O$44)</f>
        <v>1.8948319617006493</v>
      </c>
      <c r="P121" s="296">
        <f>IF(P$44=0,0,P$44/FBT_fec!P$44)</f>
        <v>1.8913924943685125</v>
      </c>
      <c r="Q121" s="296">
        <f>IF(Q$44=0,0,Q$44/FBT_fec!Q$44)</f>
        <v>1.8700680460271777</v>
      </c>
    </row>
    <row r="122" spans="1:17" x14ac:dyDescent="0.25">
      <c r="A122" s="127" t="s">
        <v>259</v>
      </c>
      <c r="B122" s="296">
        <f>IF(B$65=0,0,B$65/FBT_fec!B$65)</f>
        <v>0.74597110760682828</v>
      </c>
      <c r="C122" s="296">
        <f>IF(C$65=0,0,C$65/FBT_fec!C$65)</f>
        <v>0.74491305187611656</v>
      </c>
      <c r="D122" s="296">
        <f>IF(D$65=0,0,D$65/FBT_fec!D$65)</f>
        <v>0.74734682413749853</v>
      </c>
      <c r="E122" s="296">
        <f>IF(E$65=0,0,E$65/FBT_fec!E$65)</f>
        <v>0.74542723268693567</v>
      </c>
      <c r="F122" s="296">
        <f>IF(F$65=0,0,F$65/FBT_fec!F$65)</f>
        <v>0.74420914856310638</v>
      </c>
      <c r="G122" s="296">
        <f>IF(G$65=0,0,G$65/FBT_fec!G$65)</f>
        <v>0.7452517857976847</v>
      </c>
      <c r="H122" s="296">
        <f>IF(H$65=0,0,H$65/FBT_fec!H$65)</f>
        <v>0.74884179413018026</v>
      </c>
      <c r="I122" s="296">
        <f>IF(I$65=0,0,I$65/FBT_fec!I$65)</f>
        <v>0.7541535217925972</v>
      </c>
      <c r="J122" s="296">
        <f>IF(J$65=0,0,J$65/FBT_fec!J$65)</f>
        <v>0.74967029477045199</v>
      </c>
      <c r="K122" s="296">
        <f>IF(K$65=0,0,K$65/FBT_fec!K$65)</f>
        <v>0.75071010133010541</v>
      </c>
      <c r="L122" s="296">
        <f>IF(L$65=0,0,L$65/FBT_fec!L$65)</f>
        <v>0.74773332833171458</v>
      </c>
      <c r="M122" s="296">
        <f>IF(M$65=0,0,M$65/FBT_fec!M$65)</f>
        <v>0.75287724845449289</v>
      </c>
      <c r="N122" s="296">
        <f>IF(N$65=0,0,N$65/FBT_fec!N$65)</f>
        <v>0.75813144657805154</v>
      </c>
      <c r="O122" s="296">
        <f>IF(O$65=0,0,O$65/FBT_fec!O$65)</f>
        <v>0.75062083260428458</v>
      </c>
      <c r="P122" s="296">
        <f>IF(P$65=0,0,P$65/FBT_fec!P$65)</f>
        <v>0.75051089936857451</v>
      </c>
      <c r="Q122" s="296">
        <f>IF(Q$65=0,0,Q$65/FBT_fec!Q$65)</f>
        <v>0.74723557863637535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3807.7824545041785</v>
      </c>
      <c r="C3" s="46">
        <v>4177.2422136300029</v>
      </c>
      <c r="D3" s="46">
        <v>4038.4900749940075</v>
      </c>
      <c r="E3" s="46">
        <v>3963.9559163437812</v>
      </c>
      <c r="F3" s="46">
        <v>4155.8527615492512</v>
      </c>
      <c r="G3" s="46">
        <v>3955.1761170714772</v>
      </c>
      <c r="H3" s="46">
        <v>3893.4643152033536</v>
      </c>
      <c r="I3" s="46">
        <v>4506.6222079549334</v>
      </c>
      <c r="J3" s="46">
        <v>4661.2872199329759</v>
      </c>
      <c r="K3" s="46">
        <v>3170.3948628514399</v>
      </c>
      <c r="L3" s="46">
        <v>3720</v>
      </c>
      <c r="M3" s="46">
        <v>3762.1407730125106</v>
      </c>
      <c r="N3" s="46">
        <v>3356.629589526528</v>
      </c>
      <c r="O3" s="46">
        <v>3517.435606579179</v>
      </c>
      <c r="P3" s="46">
        <v>3658.9777938573761</v>
      </c>
      <c r="Q3" s="46">
        <v>4189.673544512254</v>
      </c>
    </row>
    <row r="5" spans="1:17" x14ac:dyDescent="0.25">
      <c r="A5" s="31" t="s">
        <v>257</v>
      </c>
      <c r="B5" s="46">
        <v>3835.123449070164</v>
      </c>
      <c r="C5" s="46">
        <v>3982.6383565068586</v>
      </c>
      <c r="D5" s="46">
        <v>4015.8442742625448</v>
      </c>
      <c r="E5" s="46">
        <v>3895.6370205943977</v>
      </c>
      <c r="F5" s="46">
        <v>3759.6844860448423</v>
      </c>
      <c r="G5" s="46">
        <v>3482.1771158985589</v>
      </c>
      <c r="H5" s="46">
        <v>3187.1041171904303</v>
      </c>
      <c r="I5" s="46">
        <v>3245.1977049908119</v>
      </c>
      <c r="J5" s="46">
        <v>3972.3750459564531</v>
      </c>
      <c r="K5" s="46">
        <v>4010.3044791592638</v>
      </c>
      <c r="L5" s="46">
        <v>4015.8198314645224</v>
      </c>
      <c r="M5" s="46">
        <v>2854.3392213581187</v>
      </c>
      <c r="N5" s="46">
        <v>2797.6891368739257</v>
      </c>
      <c r="O5" s="46">
        <v>3022.8080075510534</v>
      </c>
      <c r="P5" s="46">
        <v>3190.704015043978</v>
      </c>
      <c r="Q5" s="46">
        <v>3406.7750954471512</v>
      </c>
    </row>
    <row r="6" spans="1:17" x14ac:dyDescent="0.25">
      <c r="A6" s="294" t="s">
        <v>256</v>
      </c>
      <c r="B6" s="293">
        <v>4793.9043113377047</v>
      </c>
      <c r="C6" s="293">
        <v>4653.145401087796</v>
      </c>
      <c r="D6" s="293">
        <v>4325.5793297465198</v>
      </c>
      <c r="E6" s="293">
        <v>4360.4310576575199</v>
      </c>
      <c r="F6" s="293">
        <v>4231.825645051942</v>
      </c>
      <c r="G6" s="293">
        <v>4102.743599422809</v>
      </c>
      <c r="H6" s="293">
        <v>3777.0634324933485</v>
      </c>
      <c r="I6" s="293">
        <v>3502.4167121419277</v>
      </c>
      <c r="J6" s="293">
        <v>4415.7462977365731</v>
      </c>
      <c r="K6" s="293">
        <v>5121.0056778836388</v>
      </c>
      <c r="L6" s="293">
        <v>4482.6018742258802</v>
      </c>
      <c r="M6" s="293">
        <v>3305.7015554720615</v>
      </c>
      <c r="N6" s="293">
        <v>3561.9304808704378</v>
      </c>
      <c r="O6" s="293">
        <v>3328.3903696155608</v>
      </c>
      <c r="P6" s="293">
        <v>3457.616075215557</v>
      </c>
      <c r="Q6" s="293">
        <v>3678.7758091114874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34.851727911000125</v>
      </c>
      <c r="F7" s="291">
        <v>342.18746184661433</v>
      </c>
      <c r="G7" s="291">
        <v>0</v>
      </c>
      <c r="H7" s="291">
        <v>0</v>
      </c>
      <c r="I7" s="291">
        <v>283.2071038792289</v>
      </c>
      <c r="J7" s="291">
        <v>913.32958559464532</v>
      </c>
      <c r="K7" s="291">
        <v>705.25938014706571</v>
      </c>
      <c r="L7" s="291">
        <v>0</v>
      </c>
      <c r="M7" s="291">
        <v>0</v>
      </c>
      <c r="N7" s="291">
        <v>256.2289253983763</v>
      </c>
      <c r="O7" s="291">
        <v>0</v>
      </c>
      <c r="P7" s="291">
        <v>279.58450277871543</v>
      </c>
      <c r="Q7" s="291">
        <v>275.21367503823018</v>
      </c>
    </row>
    <row r="8" spans="1:17" x14ac:dyDescent="0.25">
      <c r="A8" s="290" t="s">
        <v>254</v>
      </c>
      <c r="B8" s="289"/>
      <c r="C8" s="289">
        <f>B6+C7-C6</f>
        <v>140.75891024990869</v>
      </c>
      <c r="D8" s="289">
        <f t="shared" ref="D8:Q8" si="0">C6+D7-D6</f>
        <v>327.56607134127626</v>
      </c>
      <c r="E8" s="289">
        <f t="shared" si="0"/>
        <v>0</v>
      </c>
      <c r="F8" s="289">
        <f t="shared" si="0"/>
        <v>470.79287445219234</v>
      </c>
      <c r="G8" s="289">
        <f t="shared" si="0"/>
        <v>129.08204562913306</v>
      </c>
      <c r="H8" s="289">
        <f t="shared" si="0"/>
        <v>325.68016692946048</v>
      </c>
      <c r="I8" s="289">
        <f t="shared" si="0"/>
        <v>557.85382423064948</v>
      </c>
      <c r="J8" s="289">
        <f t="shared" si="0"/>
        <v>0</v>
      </c>
      <c r="K8" s="289">
        <f t="shared" si="0"/>
        <v>0</v>
      </c>
      <c r="L8" s="289">
        <f t="shared" si="0"/>
        <v>638.40380365775854</v>
      </c>
      <c r="M8" s="289">
        <f t="shared" si="0"/>
        <v>1176.9003187538187</v>
      </c>
      <c r="N8" s="289">
        <f t="shared" si="0"/>
        <v>0</v>
      </c>
      <c r="O8" s="289">
        <f t="shared" si="0"/>
        <v>233.54011125487705</v>
      </c>
      <c r="P8" s="289">
        <f t="shared" si="0"/>
        <v>150.35879717871921</v>
      </c>
      <c r="Q8" s="289">
        <f t="shared" si="0"/>
        <v>54.053941142299664</v>
      </c>
    </row>
    <row r="9" spans="1:17" x14ac:dyDescent="0.25">
      <c r="A9" s="288" t="s">
        <v>253</v>
      </c>
      <c r="B9" s="287">
        <f>B6-B5</f>
        <v>958.78086226754067</v>
      </c>
      <c r="C9" s="287">
        <f t="shared" ref="C9:Q9" si="1">C6-C5</f>
        <v>670.50704458093742</v>
      </c>
      <c r="D9" s="287">
        <f t="shared" si="1"/>
        <v>309.73505548397497</v>
      </c>
      <c r="E9" s="287">
        <f t="shared" si="1"/>
        <v>464.79403706312223</v>
      </c>
      <c r="F9" s="287">
        <f t="shared" si="1"/>
        <v>472.14115900709976</v>
      </c>
      <c r="G9" s="287">
        <f t="shared" si="1"/>
        <v>620.56648352425009</v>
      </c>
      <c r="H9" s="287">
        <f t="shared" si="1"/>
        <v>589.95931530291818</v>
      </c>
      <c r="I9" s="287">
        <f t="shared" si="1"/>
        <v>257.21900715111587</v>
      </c>
      <c r="J9" s="287">
        <f t="shared" si="1"/>
        <v>443.37125178012002</v>
      </c>
      <c r="K9" s="287">
        <f t="shared" si="1"/>
        <v>1110.701198724375</v>
      </c>
      <c r="L9" s="287">
        <f t="shared" si="1"/>
        <v>466.78204276135784</v>
      </c>
      <c r="M9" s="287">
        <f t="shared" si="1"/>
        <v>451.36233411394278</v>
      </c>
      <c r="N9" s="287">
        <f t="shared" si="1"/>
        <v>764.24134399651211</v>
      </c>
      <c r="O9" s="287">
        <f t="shared" si="1"/>
        <v>305.58236206450738</v>
      </c>
      <c r="P9" s="287">
        <f t="shared" si="1"/>
        <v>266.91206017157901</v>
      </c>
      <c r="Q9" s="287">
        <f t="shared" si="1"/>
        <v>272.00071366433622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132.99601775675904</v>
      </c>
      <c r="C12" s="38">
        <v>137.70636000000036</v>
      </c>
      <c r="D12" s="38">
        <v>139.58856</v>
      </c>
      <c r="E12" s="38">
        <v>135.39962</v>
      </c>
      <c r="F12" s="38">
        <v>128.89809000000002</v>
      </c>
      <c r="G12" s="38">
        <v>119.16438309517568</v>
      </c>
      <c r="H12" s="38">
        <v>109.99107000000001</v>
      </c>
      <c r="I12" s="38">
        <v>110.39320000000001</v>
      </c>
      <c r="J12" s="38">
        <v>130.18063000000001</v>
      </c>
      <c r="K12" s="38">
        <v>132.39778999999999</v>
      </c>
      <c r="L12" s="38">
        <v>132.08309891923884</v>
      </c>
      <c r="M12" s="38">
        <v>94.273113914412107</v>
      </c>
      <c r="N12" s="38">
        <v>92.193989267006884</v>
      </c>
      <c r="O12" s="38">
        <v>99.813781071569991</v>
      </c>
      <c r="P12" s="38">
        <v>101.55705769410984</v>
      </c>
      <c r="Q12" s="38">
        <v>105.23401765150372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7.267900887437909</v>
      </c>
      <c r="C14" s="51">
        <v>7.2079000000003637</v>
      </c>
      <c r="D14" s="51">
        <v>5.1889599999999998</v>
      </c>
      <c r="E14" s="51">
        <v>7.2005999999999997</v>
      </c>
      <c r="F14" s="51">
        <v>6.1951999999999998</v>
      </c>
      <c r="G14" s="51">
        <v>4.1353177570064084</v>
      </c>
      <c r="H14" s="51">
        <v>5.1903300000000003</v>
      </c>
      <c r="I14" s="51">
        <v>5.18553</v>
      </c>
      <c r="J14" s="51">
        <v>7.2755700000000001</v>
      </c>
      <c r="K14" s="51">
        <v>8.299710000000001</v>
      </c>
      <c r="L14" s="51">
        <v>4.1337196624161958</v>
      </c>
      <c r="M14" s="51">
        <v>0</v>
      </c>
      <c r="N14" s="51">
        <v>0</v>
      </c>
      <c r="O14" s="51">
        <v>6.1867907056213856</v>
      </c>
      <c r="P14" s="51">
        <v>5.1096115189864291</v>
      </c>
      <c r="Q14" s="51">
        <v>11.224407224719736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2.1567385271061807</v>
      </c>
      <c r="C16" s="51">
        <v>1.077</v>
      </c>
      <c r="D16" s="51">
        <v>1.08775</v>
      </c>
      <c r="E16" s="51">
        <v>1.07511</v>
      </c>
      <c r="F16" s="51">
        <v>1.09439</v>
      </c>
      <c r="G16" s="51">
        <v>1.0782520391788561</v>
      </c>
      <c r="H16" s="51">
        <v>1.0898099999999999</v>
      </c>
      <c r="I16" s="51">
        <v>1.0895600000000001</v>
      </c>
      <c r="J16" s="51">
        <v>2.1773799999999999</v>
      </c>
      <c r="K16" s="51">
        <v>2.1566700000000001</v>
      </c>
      <c r="L16" s="51">
        <v>1.0766064260977015</v>
      </c>
      <c r="M16" s="51">
        <v>0</v>
      </c>
      <c r="N16" s="51">
        <v>0</v>
      </c>
      <c r="O16" s="51">
        <v>1.0757683876706929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5.1111623603317282</v>
      </c>
      <c r="C17" s="51">
        <v>5.0308999999999999</v>
      </c>
      <c r="D17" s="51">
        <v>4.10121</v>
      </c>
      <c r="E17" s="51">
        <v>4.0439600000000002</v>
      </c>
      <c r="F17" s="51">
        <v>5.1008100000000001</v>
      </c>
      <c r="G17" s="51">
        <v>3.0570657178275522</v>
      </c>
      <c r="H17" s="51">
        <v>4.1005200000000004</v>
      </c>
      <c r="I17" s="51">
        <v>4.0959700000000003</v>
      </c>
      <c r="J17" s="51">
        <v>5.0981899999999998</v>
      </c>
      <c r="K17" s="51">
        <v>4.0511699999999999</v>
      </c>
      <c r="L17" s="51">
        <v>3.0571132363184939</v>
      </c>
      <c r="M17" s="51">
        <v>0</v>
      </c>
      <c r="N17" s="51">
        <v>0</v>
      </c>
      <c r="O17" s="51">
        <v>5.1110223179506926</v>
      </c>
      <c r="P17" s="51">
        <v>5.1096115189864291</v>
      </c>
      <c r="Q17" s="51">
        <v>11.224407224719736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1.1000000000003638</v>
      </c>
      <c r="D19" s="51">
        <v>0</v>
      </c>
      <c r="E19" s="51">
        <v>2.081529999999999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2.0918700000000001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70.292101370052464</v>
      </c>
      <c r="C20" s="51">
        <v>75.398359999999997</v>
      </c>
      <c r="D20" s="51">
        <v>73.799009999999996</v>
      </c>
      <c r="E20" s="51">
        <v>69.597849999999994</v>
      </c>
      <c r="F20" s="51">
        <v>66.901300000000006</v>
      </c>
      <c r="G20" s="51">
        <v>62.816372560566037</v>
      </c>
      <c r="H20" s="51">
        <v>51.700569999999999</v>
      </c>
      <c r="I20" s="51">
        <v>50.853760000000001</v>
      </c>
      <c r="J20" s="51">
        <v>60.454050000000002</v>
      </c>
      <c r="K20" s="51">
        <v>59.796889999999998</v>
      </c>
      <c r="L20" s="51">
        <v>66.470220841683471</v>
      </c>
      <c r="M20" s="51">
        <v>44.186825187972069</v>
      </c>
      <c r="N20" s="51">
        <v>47.362871776899041</v>
      </c>
      <c r="O20" s="51">
        <v>46.670915971471715</v>
      </c>
      <c r="P20" s="51">
        <v>49.262819423649944</v>
      </c>
      <c r="Q20" s="51">
        <v>46.264652675257729</v>
      </c>
    </row>
    <row r="21" spans="1:17" x14ac:dyDescent="0.25">
      <c r="A21" s="53" t="s">
        <v>66</v>
      </c>
      <c r="B21" s="51">
        <v>70.292101370052464</v>
      </c>
      <c r="C21" s="51">
        <v>75.398359999999997</v>
      </c>
      <c r="D21" s="51">
        <v>73.799009999999996</v>
      </c>
      <c r="E21" s="51">
        <v>69.597849999999994</v>
      </c>
      <c r="F21" s="51">
        <v>66.901300000000006</v>
      </c>
      <c r="G21" s="51">
        <v>62.816372560566037</v>
      </c>
      <c r="H21" s="51">
        <v>51.700569999999999</v>
      </c>
      <c r="I21" s="51">
        <v>50.853760000000001</v>
      </c>
      <c r="J21" s="51">
        <v>60.454050000000002</v>
      </c>
      <c r="K21" s="51">
        <v>59.796889999999998</v>
      </c>
      <c r="L21" s="51">
        <v>66.470220841683471</v>
      </c>
      <c r="M21" s="51">
        <v>44.186825187972069</v>
      </c>
      <c r="N21" s="51">
        <v>47.362871776899041</v>
      </c>
      <c r="O21" s="51">
        <v>46.670915971471715</v>
      </c>
      <c r="P21" s="51">
        <v>49.262819423649944</v>
      </c>
      <c r="Q21" s="51">
        <v>46.264652675257729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0.14330694640433472</v>
      </c>
      <c r="C29" s="51">
        <v>0.2</v>
      </c>
      <c r="D29" s="51">
        <v>0.20000999999999999</v>
      </c>
      <c r="E29" s="51">
        <v>1.3000100000000001</v>
      </c>
      <c r="F29" s="51">
        <v>1.79993</v>
      </c>
      <c r="G29" s="51">
        <v>2.4362290535037943</v>
      </c>
      <c r="H29" s="51">
        <v>2.9002300000000001</v>
      </c>
      <c r="I29" s="51">
        <v>2.39771</v>
      </c>
      <c r="J29" s="51">
        <v>3.89703</v>
      </c>
      <c r="K29" s="51">
        <v>2.3000699999999998</v>
      </c>
      <c r="L29" s="51">
        <v>0.42992083507549544</v>
      </c>
      <c r="M29" s="51">
        <v>0.97926907395338514</v>
      </c>
      <c r="N29" s="51">
        <v>0.11942329255808533</v>
      </c>
      <c r="O29" s="51">
        <v>9.5538904302352817E-2</v>
      </c>
      <c r="P29" s="51">
        <v>7.1636902055771154E-2</v>
      </c>
      <c r="Q29" s="51">
        <v>2.3884738274196345E-2</v>
      </c>
    </row>
    <row r="30" spans="1:17" x14ac:dyDescent="0.25">
      <c r="A30" s="63" t="s">
        <v>21</v>
      </c>
      <c r="B30" s="62">
        <v>55.292708552864326</v>
      </c>
      <c r="C30" s="62">
        <v>54.900100000000002</v>
      </c>
      <c r="D30" s="62">
        <v>60.400579999999998</v>
      </c>
      <c r="E30" s="62">
        <v>57.301160000000003</v>
      </c>
      <c r="F30" s="62">
        <v>54.001660000000001</v>
      </c>
      <c r="G30" s="62">
        <v>49.77646372409945</v>
      </c>
      <c r="H30" s="62">
        <v>50.199939999999998</v>
      </c>
      <c r="I30" s="62">
        <v>51.956200000000003</v>
      </c>
      <c r="J30" s="62">
        <v>58.553980000000003</v>
      </c>
      <c r="K30" s="62">
        <v>62.00112</v>
      </c>
      <c r="L30" s="62">
        <v>61.049237580063682</v>
      </c>
      <c r="M30" s="62">
        <v>49.107019652486656</v>
      </c>
      <c r="N30" s="62">
        <v>44.711694197549768</v>
      </c>
      <c r="O30" s="62">
        <v>46.860535490174549</v>
      </c>
      <c r="P30" s="62">
        <v>47.112989849417701</v>
      </c>
      <c r="Q30" s="62">
        <v>47.72107301325206</v>
      </c>
    </row>
    <row r="32" spans="1:17" x14ac:dyDescent="0.25">
      <c r="A32" s="31" t="s">
        <v>63</v>
      </c>
      <c r="B32" s="70">
        <v>186.6565129135945</v>
      </c>
      <c r="C32" s="70">
        <v>198.74012712904909</v>
      </c>
      <c r="D32" s="70">
        <v>188.93609690259601</v>
      </c>
      <c r="E32" s="70">
        <v>185.12347632649201</v>
      </c>
      <c r="F32" s="70">
        <v>175.85351137728003</v>
      </c>
      <c r="G32" s="70">
        <v>159.87566995829098</v>
      </c>
      <c r="H32" s="70">
        <v>137.03469752736001</v>
      </c>
      <c r="I32" s="70">
        <v>135.03093812953202</v>
      </c>
      <c r="J32" s="70">
        <v>163.56323542341605</v>
      </c>
      <c r="K32" s="70">
        <v>165.01386926260801</v>
      </c>
      <c r="L32" s="70">
        <v>168.453609726081</v>
      </c>
      <c r="M32" s="70">
        <v>103.78578523001784</v>
      </c>
      <c r="N32" s="70">
        <v>111.24566694264725</v>
      </c>
      <c r="O32" s="70">
        <v>128.31897756240983</v>
      </c>
      <c r="P32" s="70">
        <v>131.56040893280806</v>
      </c>
      <c r="Q32" s="70">
        <v>143.48898762027778</v>
      </c>
    </row>
    <row r="34" spans="1:17" x14ac:dyDescent="0.25">
      <c r="A34" s="184" t="s">
        <v>252</v>
      </c>
      <c r="B34" s="190">
        <f t="shared" ref="B34:Q34" si="2">IF(B$12=0,"",B$12/B$3*1000)</f>
        <v>34.927420183744928</v>
      </c>
      <c r="C34" s="190">
        <f t="shared" si="2"/>
        <v>32.965854733219842</v>
      </c>
      <c r="D34" s="190">
        <f t="shared" si="2"/>
        <v>34.564542046127755</v>
      </c>
      <c r="E34" s="190">
        <f t="shared" si="2"/>
        <v>34.157700755887326</v>
      </c>
      <c r="F34" s="190">
        <f t="shared" si="2"/>
        <v>31.0160386798565</v>
      </c>
      <c r="G34" s="190">
        <f t="shared" si="2"/>
        <v>30.12871729803231</v>
      </c>
      <c r="H34" s="190">
        <f t="shared" si="2"/>
        <v>28.250180583523655</v>
      </c>
      <c r="I34" s="190">
        <f t="shared" si="2"/>
        <v>24.495774197610299</v>
      </c>
      <c r="J34" s="190">
        <f t="shared" si="2"/>
        <v>27.928043018527369</v>
      </c>
      <c r="K34" s="190">
        <f t="shared" si="2"/>
        <v>41.760662544387912</v>
      </c>
      <c r="L34" s="190">
        <f t="shared" si="2"/>
        <v>35.506209386892159</v>
      </c>
      <c r="M34" s="190">
        <f t="shared" si="2"/>
        <v>25.058369583263495</v>
      </c>
      <c r="N34" s="190">
        <f t="shared" si="2"/>
        <v>27.46623862063117</v>
      </c>
      <c r="O34" s="190">
        <f t="shared" si="2"/>
        <v>28.376860939507619</v>
      </c>
      <c r="P34" s="190">
        <f t="shared" si="2"/>
        <v>27.755581863492569</v>
      </c>
      <c r="Q34" s="190">
        <f t="shared" si="2"/>
        <v>25.117474317143884</v>
      </c>
    </row>
    <row r="35" spans="1:17" x14ac:dyDescent="0.25">
      <c r="A35" s="286" t="s">
        <v>251</v>
      </c>
      <c r="B35" s="285">
        <f t="shared" ref="B35:Q35" si="3">IF(B$12=0,"",B$12/B$5*1000)</f>
        <v>34.678418966931638</v>
      </c>
      <c r="C35" s="285">
        <f t="shared" si="3"/>
        <v>34.576666941153441</v>
      </c>
      <c r="D35" s="285">
        <f t="shared" si="3"/>
        <v>34.75945541380176</v>
      </c>
      <c r="E35" s="285">
        <f t="shared" si="3"/>
        <v>34.756734080769334</v>
      </c>
      <c r="F35" s="285">
        <f t="shared" si="3"/>
        <v>34.284283821805424</v>
      </c>
      <c r="G35" s="285">
        <f t="shared" si="3"/>
        <v>34.221229744778761</v>
      </c>
      <c r="H35" s="285">
        <f t="shared" si="3"/>
        <v>34.5112886042022</v>
      </c>
      <c r="I35" s="285">
        <f t="shared" si="3"/>
        <v>34.017403571506769</v>
      </c>
      <c r="J35" s="285">
        <f t="shared" si="3"/>
        <v>32.771485193099537</v>
      </c>
      <c r="K35" s="285">
        <f t="shared" si="3"/>
        <v>33.014398454791738</v>
      </c>
      <c r="L35" s="285">
        <f t="shared" si="3"/>
        <v>32.890693423133392</v>
      </c>
      <c r="M35" s="285">
        <f t="shared" si="3"/>
        <v>33.027999338339384</v>
      </c>
      <c r="N35" s="285">
        <f t="shared" si="3"/>
        <v>32.953621634325799</v>
      </c>
      <c r="O35" s="285">
        <f t="shared" si="3"/>
        <v>33.020218559112109</v>
      </c>
      <c r="P35" s="285">
        <f t="shared" si="3"/>
        <v>31.82904375187244</v>
      </c>
      <c r="Q35" s="285">
        <f t="shared" si="3"/>
        <v>30.889628667339835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17.035318416505643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1.4034744503025418</v>
      </c>
      <c r="C37" s="283">
        <f t="shared" si="4"/>
        <v>1.4432167630387482</v>
      </c>
      <c r="D37" s="283">
        <f t="shared" si="4"/>
        <v>1.3535213552070171</v>
      </c>
      <c r="E37" s="283">
        <f t="shared" si="4"/>
        <v>1.3672377834331588</v>
      </c>
      <c r="F37" s="283">
        <f t="shared" si="4"/>
        <v>1.3642832983582611</v>
      </c>
      <c r="G37" s="283">
        <f t="shared" si="4"/>
        <v>1.341639723260259</v>
      </c>
      <c r="H37" s="283">
        <f t="shared" si="4"/>
        <v>1.2458711196041643</v>
      </c>
      <c r="I37" s="283">
        <f t="shared" si="4"/>
        <v>1.2231816645366926</v>
      </c>
      <c r="J37" s="283">
        <f t="shared" si="4"/>
        <v>1.2564329687405571</v>
      </c>
      <c r="K37" s="283">
        <f t="shared" si="4"/>
        <v>1.2463491215571501</v>
      </c>
      <c r="L37" s="283">
        <f t="shared" si="4"/>
        <v>1.2753608228792437</v>
      </c>
      <c r="M37" s="283">
        <f t="shared" si="4"/>
        <v>1.1009054535341012</v>
      </c>
      <c r="N37" s="283">
        <f t="shared" si="4"/>
        <v>1.2066477199556254</v>
      </c>
      <c r="O37" s="283">
        <f t="shared" si="4"/>
        <v>1.2855837759557531</v>
      </c>
      <c r="P37" s="283">
        <f t="shared" si="4"/>
        <v>1.2954334432282235</v>
      </c>
      <c r="Q37" s="283">
        <f t="shared" si="4"/>
        <v>1.3635228495737988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132.99601775675907</v>
      </c>
      <c r="C5" s="96">
        <v>137.70636000000039</v>
      </c>
      <c r="D5" s="96">
        <v>139.58856</v>
      </c>
      <c r="E5" s="96">
        <v>135.39962000000003</v>
      </c>
      <c r="F5" s="96">
        <v>128.89809000000005</v>
      </c>
      <c r="G5" s="96">
        <v>119.16438309517569</v>
      </c>
      <c r="H5" s="96">
        <v>109.99107000000002</v>
      </c>
      <c r="I5" s="96">
        <v>110.39320000000001</v>
      </c>
      <c r="J5" s="96">
        <v>130.18062999999998</v>
      </c>
      <c r="K5" s="96">
        <v>132.39778999999996</v>
      </c>
      <c r="L5" s="96">
        <v>132.08309891923884</v>
      </c>
      <c r="M5" s="96">
        <v>94.273113914412107</v>
      </c>
      <c r="N5" s="96">
        <v>92.193989267006884</v>
      </c>
      <c r="O5" s="96">
        <v>99.813781071569977</v>
      </c>
      <c r="P5" s="96">
        <v>101.55705769410986</v>
      </c>
      <c r="Q5" s="96">
        <v>105.23401765150372</v>
      </c>
    </row>
    <row r="6" spans="1:17" x14ac:dyDescent="0.25">
      <c r="A6" s="132" t="s">
        <v>83</v>
      </c>
      <c r="B6" s="160">
        <v>4.5392655537145359</v>
      </c>
      <c r="C6" s="160">
        <v>4.7000334823457308</v>
      </c>
      <c r="D6" s="160">
        <v>4.7642745458700979</v>
      </c>
      <c r="E6" s="160">
        <v>4.6213025128025098</v>
      </c>
      <c r="F6" s="160">
        <v>4.3993998447886646</v>
      </c>
      <c r="G6" s="160">
        <v>4.0671802700354425</v>
      </c>
      <c r="H6" s="160">
        <v>3.7540874056872298</v>
      </c>
      <c r="I6" s="160">
        <v>3.7678124396236123</v>
      </c>
      <c r="J6" s="160">
        <v>4.4431740099212522</v>
      </c>
      <c r="K6" s="160">
        <v>4.5188475389849607</v>
      </c>
      <c r="L6" s="160">
        <v>4.5081068686472001</v>
      </c>
      <c r="M6" s="160">
        <v>3.2176203908282011</v>
      </c>
      <c r="N6" s="160">
        <v>3.1466581240398348</v>
      </c>
      <c r="O6" s="160">
        <v>3.4067280046898651</v>
      </c>
      <c r="P6" s="160">
        <v>3.4662274969059679</v>
      </c>
      <c r="Q6" s="160">
        <v>3.5917252220146394</v>
      </c>
    </row>
    <row r="7" spans="1:17" x14ac:dyDescent="0.25">
      <c r="A7" s="76" t="s">
        <v>82</v>
      </c>
      <c r="B7" s="159">
        <v>5.674081942143169</v>
      </c>
      <c r="C7" s="159">
        <v>5.8750418529321626</v>
      </c>
      <c r="D7" s="159">
        <v>5.9553431823376224</v>
      </c>
      <c r="E7" s="159">
        <v>5.7766281410031359</v>
      </c>
      <c r="F7" s="159">
        <v>5.4992498059858299</v>
      </c>
      <c r="G7" s="159">
        <v>5.0839753375443024</v>
      </c>
      <c r="H7" s="159">
        <v>4.6926092571090372</v>
      </c>
      <c r="I7" s="159">
        <v>4.7097655495295152</v>
      </c>
      <c r="J7" s="159">
        <v>5.5539675124015648</v>
      </c>
      <c r="K7" s="159">
        <v>5.6485594237312009</v>
      </c>
      <c r="L7" s="159">
        <v>5.6351335858090001</v>
      </c>
      <c r="M7" s="159">
        <v>4.0220254885352507</v>
      </c>
      <c r="N7" s="159">
        <v>3.9333226550497931</v>
      </c>
      <c r="O7" s="159">
        <v>4.2584100058623315</v>
      </c>
      <c r="P7" s="159">
        <v>4.3327843711324601</v>
      </c>
      <c r="Q7" s="159">
        <v>4.4896565275182985</v>
      </c>
    </row>
    <row r="8" spans="1:17" x14ac:dyDescent="0.25">
      <c r="A8" s="76" t="s">
        <v>81</v>
      </c>
      <c r="B8" s="159">
        <v>7.8018626704468579</v>
      </c>
      <c r="C8" s="159">
        <v>8.078182547781724</v>
      </c>
      <c r="D8" s="159">
        <v>8.1885968757142304</v>
      </c>
      <c r="E8" s="159">
        <v>7.9428636938793131</v>
      </c>
      <c r="F8" s="159">
        <v>7.5614684832305166</v>
      </c>
      <c r="G8" s="159">
        <v>6.9904660891234158</v>
      </c>
      <c r="H8" s="159">
        <v>6.4523377285249257</v>
      </c>
      <c r="I8" s="159">
        <v>6.4759276306030831</v>
      </c>
      <c r="J8" s="159">
        <v>7.6367053295521519</v>
      </c>
      <c r="K8" s="159">
        <v>7.7667692076304018</v>
      </c>
      <c r="L8" s="159">
        <v>7.7483086804873755</v>
      </c>
      <c r="M8" s="159">
        <v>5.5302850467359699</v>
      </c>
      <c r="N8" s="159">
        <v>5.4083186506934657</v>
      </c>
      <c r="O8" s="159">
        <v>5.8553137580607055</v>
      </c>
      <c r="P8" s="159">
        <v>5.9575785103071324</v>
      </c>
      <c r="Q8" s="159">
        <v>6.1732777253376607</v>
      </c>
    </row>
    <row r="9" spans="1:17" x14ac:dyDescent="0.25">
      <c r="A9" s="76" t="s">
        <v>80</v>
      </c>
      <c r="B9" s="159">
        <v>4.9648216993752738</v>
      </c>
      <c r="C9" s="159">
        <v>5.1406616213156431</v>
      </c>
      <c r="D9" s="159">
        <v>5.2109252845454206</v>
      </c>
      <c r="E9" s="159">
        <v>5.0545496233777447</v>
      </c>
      <c r="F9" s="159">
        <v>4.8118435802376016</v>
      </c>
      <c r="G9" s="159">
        <v>4.4484784203512655</v>
      </c>
      <c r="H9" s="159">
        <v>4.106033099970408</v>
      </c>
      <c r="I9" s="159">
        <v>4.1210448558383259</v>
      </c>
      <c r="J9" s="159">
        <v>4.8597215733513703</v>
      </c>
      <c r="K9" s="159">
        <v>4.9424894957648018</v>
      </c>
      <c r="L9" s="159">
        <v>4.9307418875828759</v>
      </c>
      <c r="M9" s="159">
        <v>3.519272302468345</v>
      </c>
      <c r="N9" s="159">
        <v>3.4416573231685699</v>
      </c>
      <c r="O9" s="159">
        <v>3.7261087551295402</v>
      </c>
      <c r="P9" s="159">
        <v>3.7911863247409028</v>
      </c>
      <c r="Q9" s="159">
        <v>3.9284494615785119</v>
      </c>
    </row>
    <row r="10" spans="1:17" x14ac:dyDescent="0.25">
      <c r="A10" s="129" t="s">
        <v>79</v>
      </c>
      <c r="B10" s="158">
        <v>3.830005310946639</v>
      </c>
      <c r="C10" s="158">
        <v>3.9656532507292095</v>
      </c>
      <c r="D10" s="158">
        <v>4.0198566480778952</v>
      </c>
      <c r="E10" s="158">
        <v>3.8992239951771168</v>
      </c>
      <c r="F10" s="158">
        <v>3.711993619040435</v>
      </c>
      <c r="G10" s="158">
        <v>3.4316833528424038</v>
      </c>
      <c r="H10" s="158">
        <v>3.1675112485485997</v>
      </c>
      <c r="I10" s="158">
        <v>3.1790917459324222</v>
      </c>
      <c r="J10" s="158">
        <v>3.748928070871056</v>
      </c>
      <c r="K10" s="158">
        <v>3.8127776110185603</v>
      </c>
      <c r="L10" s="158">
        <v>3.803715170421075</v>
      </c>
      <c r="M10" s="158">
        <v>2.7148672047612941</v>
      </c>
      <c r="N10" s="158">
        <v>2.6549927921586103</v>
      </c>
      <c r="O10" s="158">
        <v>2.8744267539570734</v>
      </c>
      <c r="P10" s="158">
        <v>2.9246294505144101</v>
      </c>
      <c r="Q10" s="158">
        <v>3.0305181560748515</v>
      </c>
    </row>
    <row r="11" spans="1:17" x14ac:dyDescent="0.25">
      <c r="A11" s="92" t="s">
        <v>125</v>
      </c>
      <c r="B11" s="91">
        <v>0.76600106218932784</v>
      </c>
      <c r="C11" s="91">
        <v>0.79313065014584194</v>
      </c>
      <c r="D11" s="91">
        <v>0.80397132961557904</v>
      </c>
      <c r="E11" s="91">
        <v>0.77984479903542336</v>
      </c>
      <c r="F11" s="91">
        <v>0.74239872380808702</v>
      </c>
      <c r="G11" s="91">
        <v>0.6863366705684808</v>
      </c>
      <c r="H11" s="91">
        <v>0.63350224970972002</v>
      </c>
      <c r="I11" s="91">
        <v>0.6358183491864845</v>
      </c>
      <c r="J11" s="91">
        <v>0.74978561417421119</v>
      </c>
      <c r="K11" s="91">
        <v>0.76255552220371214</v>
      </c>
      <c r="L11" s="91">
        <v>0.76074303408421506</v>
      </c>
      <c r="M11" s="91">
        <v>0</v>
      </c>
      <c r="N11" s="91">
        <v>0</v>
      </c>
      <c r="O11" s="91">
        <v>0.57488535079141467</v>
      </c>
      <c r="P11" s="91">
        <v>0.5849258901028821</v>
      </c>
      <c r="Q11" s="91">
        <v>0.60610363121497035</v>
      </c>
    </row>
    <row r="12" spans="1:17" x14ac:dyDescent="0.25">
      <c r="A12" s="92" t="s">
        <v>26</v>
      </c>
      <c r="B12" s="91">
        <v>1.1490015932839917</v>
      </c>
      <c r="C12" s="91">
        <v>1.1896959752187628</v>
      </c>
      <c r="D12" s="91">
        <v>1.2059569944233686</v>
      </c>
      <c r="E12" s="91">
        <v>1.169767198553135</v>
      </c>
      <c r="F12" s="91">
        <v>1.1135980857121304</v>
      </c>
      <c r="G12" s="91">
        <v>1.0295050058527211</v>
      </c>
      <c r="H12" s="91">
        <v>0.95025337456457981</v>
      </c>
      <c r="I12" s="91">
        <v>0.95372752377972658</v>
      </c>
      <c r="J12" s="91">
        <v>1.1246784212613168</v>
      </c>
      <c r="K12" s="91">
        <v>1.143833283305568</v>
      </c>
      <c r="L12" s="91">
        <v>1.1411145511263225</v>
      </c>
      <c r="M12" s="91">
        <v>0.81446016142838817</v>
      </c>
      <c r="N12" s="91">
        <v>0.79649783764758308</v>
      </c>
      <c r="O12" s="91">
        <v>0.86232802618712201</v>
      </c>
      <c r="P12" s="91">
        <v>0.87738883515432298</v>
      </c>
      <c r="Q12" s="91">
        <v>0.90915544682245542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1.9150026554733197</v>
      </c>
      <c r="C14" s="157">
        <v>1.982826625364605</v>
      </c>
      <c r="D14" s="157">
        <v>2.0099283240389476</v>
      </c>
      <c r="E14" s="157">
        <v>1.9496119975885584</v>
      </c>
      <c r="F14" s="157">
        <v>1.8559968095202177</v>
      </c>
      <c r="G14" s="157">
        <v>1.7158416764212021</v>
      </c>
      <c r="H14" s="157">
        <v>1.5837556242742998</v>
      </c>
      <c r="I14" s="157">
        <v>1.5895458729662111</v>
      </c>
      <c r="J14" s="157">
        <v>1.874464035435528</v>
      </c>
      <c r="K14" s="157">
        <v>1.9063888055092801</v>
      </c>
      <c r="L14" s="157">
        <v>1.9018575852105373</v>
      </c>
      <c r="M14" s="157">
        <v>1.9004070433329059</v>
      </c>
      <c r="N14" s="157">
        <v>1.8584949545110272</v>
      </c>
      <c r="O14" s="157">
        <v>1.4372133769785367</v>
      </c>
      <c r="P14" s="157">
        <v>1.4623147252572051</v>
      </c>
      <c r="Q14" s="157">
        <v>1.515259078037426</v>
      </c>
    </row>
    <row r="15" spans="1:17" x14ac:dyDescent="0.25">
      <c r="A15" s="156" t="s">
        <v>283</v>
      </c>
      <c r="B15" s="204">
        <v>13.953479708296001</v>
      </c>
      <c r="C15" s="204">
        <v>14.447672436911416</v>
      </c>
      <c r="D15" s="204">
        <v>14.64514631582848</v>
      </c>
      <c r="E15" s="204">
        <v>14.20565729747177</v>
      </c>
      <c r="F15" s="204">
        <v>13.523539378018</v>
      </c>
      <c r="G15" s="204">
        <v>12.50231269714571</v>
      </c>
      <c r="H15" s="204">
        <v>11.539880586091957</v>
      </c>
      <c r="I15" s="204">
        <v>11.582070667342055</v>
      </c>
      <c r="J15" s="204">
        <v>13.65809901496749</v>
      </c>
      <c r="K15" s="204">
        <v>13.890715732308813</v>
      </c>
      <c r="L15" s="204">
        <v>13.857699438408844</v>
      </c>
      <c r="M15" s="204">
        <v>9.8908072905496756</v>
      </c>
      <c r="N15" s="204">
        <v>9.6726727624042841</v>
      </c>
      <c r="O15" s="204">
        <v>10.472114821796382</v>
      </c>
      <c r="P15" s="204">
        <v>10.655013343036657</v>
      </c>
      <c r="Q15" s="204">
        <v>11.04078719566094</v>
      </c>
    </row>
    <row r="16" spans="1:17" x14ac:dyDescent="0.25">
      <c r="A16" s="152" t="s">
        <v>289</v>
      </c>
      <c r="B16" s="264">
        <v>13.953479708296001</v>
      </c>
      <c r="C16" s="264">
        <v>14.447672436911416</v>
      </c>
      <c r="D16" s="264">
        <v>14.64514631582848</v>
      </c>
      <c r="E16" s="264">
        <v>14.20565729747177</v>
      </c>
      <c r="F16" s="264">
        <v>13.523539378018</v>
      </c>
      <c r="G16" s="264">
        <v>12.50231269714571</v>
      </c>
      <c r="H16" s="264">
        <v>11.539880586091957</v>
      </c>
      <c r="I16" s="264">
        <v>11.582070667342055</v>
      </c>
      <c r="J16" s="264">
        <v>13.65809901496749</v>
      </c>
      <c r="K16" s="264">
        <v>13.890715732308813</v>
      </c>
      <c r="L16" s="264">
        <v>13.857699438408844</v>
      </c>
      <c r="M16" s="264">
        <v>9.8908072905496756</v>
      </c>
      <c r="N16" s="264">
        <v>9.6726727624042841</v>
      </c>
      <c r="O16" s="264">
        <v>10.472114821796382</v>
      </c>
      <c r="P16" s="264">
        <v>10.655013343036657</v>
      </c>
      <c r="Q16" s="264">
        <v>11.04078719566094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0.53085576261675815</v>
      </c>
      <c r="C18" s="83">
        <v>0.26509085322705916</v>
      </c>
      <c r="D18" s="83">
        <v>0.26773683899511019</v>
      </c>
      <c r="E18" s="83">
        <v>0.26462565200830368</v>
      </c>
      <c r="F18" s="83">
        <v>0.26937119671602733</v>
      </c>
      <c r="G18" s="83">
        <v>0.26539902791062148</v>
      </c>
      <c r="H18" s="83">
        <v>0.26824388370973212</v>
      </c>
      <c r="I18" s="83">
        <v>0.26818234915698663</v>
      </c>
      <c r="J18" s="83">
        <v>0.53593641782686519</v>
      </c>
      <c r="K18" s="83">
        <v>0.53083889547743868</v>
      </c>
      <c r="L18" s="83">
        <v>0.2649939796508583</v>
      </c>
      <c r="M18" s="83">
        <v>0</v>
      </c>
      <c r="N18" s="83">
        <v>0</v>
      </c>
      <c r="O18" s="83">
        <v>0.2647877063717004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0.8243064852852664</v>
      </c>
      <c r="C19" s="83">
        <v>0.7900568237711868</v>
      </c>
      <c r="D19" s="83">
        <v>0.64428026198040389</v>
      </c>
      <c r="E19" s="83">
        <v>0.6607393255726336</v>
      </c>
      <c r="F19" s="83">
        <v>0.86193025922376509</v>
      </c>
      <c r="G19" s="83">
        <v>0.4632910749103355</v>
      </c>
      <c r="H19" s="83">
        <v>0.76984643718847179</v>
      </c>
      <c r="I19" s="83">
        <v>0.78702222863057225</v>
      </c>
      <c r="J19" s="83">
        <v>0.9576269453582118</v>
      </c>
      <c r="K19" s="83">
        <v>0.76319180907365636</v>
      </c>
      <c r="L19" s="83">
        <v>0.47946424664764059</v>
      </c>
      <c r="M19" s="83">
        <v>0</v>
      </c>
      <c r="N19" s="83">
        <v>0</v>
      </c>
      <c r="O19" s="83">
        <v>0.98336285828532577</v>
      </c>
      <c r="P19" s="83">
        <v>0.970670695675384</v>
      </c>
      <c r="Q19" s="83">
        <v>2.2472960055638014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12.598317460393977</v>
      </c>
      <c r="C21" s="83">
        <v>13.39252475991317</v>
      </c>
      <c r="D21" s="83">
        <v>13.733129214852966</v>
      </c>
      <c r="E21" s="83">
        <v>13.280292319890833</v>
      </c>
      <c r="F21" s="83">
        <v>12.392237922078207</v>
      </c>
      <c r="G21" s="83">
        <v>11.773622594324753</v>
      </c>
      <c r="H21" s="83">
        <v>10.501790265193753</v>
      </c>
      <c r="I21" s="83">
        <v>10.526866089554497</v>
      </c>
      <c r="J21" s="83">
        <v>12.164535651782414</v>
      </c>
      <c r="K21" s="83">
        <v>12.596685027757717</v>
      </c>
      <c r="L21" s="83">
        <v>13.113241212110346</v>
      </c>
      <c r="M21" s="83">
        <v>9.8908072905496756</v>
      </c>
      <c r="N21" s="83">
        <v>9.6726727624042841</v>
      </c>
      <c r="O21" s="83">
        <v>9.2239642571393556</v>
      </c>
      <c r="P21" s="83">
        <v>9.684342647361273</v>
      </c>
      <c r="Q21" s="83">
        <v>8.7934911900971375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6.9767398541479988</v>
      </c>
      <c r="C23" s="204">
        <v>7.2238362184557072</v>
      </c>
      <c r="D23" s="204">
        <v>7.3225731579142384</v>
      </c>
      <c r="E23" s="204">
        <v>7.1028286487358852</v>
      </c>
      <c r="F23" s="204">
        <v>6.7617696890089984</v>
      </c>
      <c r="G23" s="204">
        <v>6.2511563485728541</v>
      </c>
      <c r="H23" s="204">
        <v>5.7699402930459787</v>
      </c>
      <c r="I23" s="204">
        <v>5.7910353336710276</v>
      </c>
      <c r="J23" s="204">
        <v>6.8290495074837452</v>
      </c>
      <c r="K23" s="204">
        <v>6.9453578661544046</v>
      </c>
      <c r="L23" s="204">
        <v>6.9288497192044218</v>
      </c>
      <c r="M23" s="204">
        <v>4.9454036452748387</v>
      </c>
      <c r="N23" s="204">
        <v>4.836336381202142</v>
      </c>
      <c r="O23" s="204">
        <v>5.2360574108981908</v>
      </c>
      <c r="P23" s="204">
        <v>5.3275066715183286</v>
      </c>
      <c r="Q23" s="204">
        <v>5.5203935978304699</v>
      </c>
    </row>
    <row r="24" spans="1:17" x14ac:dyDescent="0.25">
      <c r="A24" s="152" t="s">
        <v>287</v>
      </c>
      <c r="B24" s="151">
        <v>4.8837178979035993</v>
      </c>
      <c r="C24" s="151">
        <v>5.0566853529189952</v>
      </c>
      <c r="D24" s="151">
        <v>5.1258012105399668</v>
      </c>
      <c r="E24" s="151">
        <v>4.9719800541151189</v>
      </c>
      <c r="F24" s="151">
        <v>4.7332387823062989</v>
      </c>
      <c r="G24" s="151">
        <v>4.375809444000998</v>
      </c>
      <c r="H24" s="151">
        <v>4.0389582051321851</v>
      </c>
      <c r="I24" s="151">
        <v>4.0537247335697195</v>
      </c>
      <c r="J24" s="151">
        <v>4.7803346552386214</v>
      </c>
      <c r="K24" s="151">
        <v>4.8617505063080833</v>
      </c>
      <c r="L24" s="151">
        <v>4.8501948034430953</v>
      </c>
      <c r="M24" s="151">
        <v>3.4617825516923868</v>
      </c>
      <c r="N24" s="151">
        <v>3.3854354668414994</v>
      </c>
      <c r="O24" s="151">
        <v>3.6652401876287337</v>
      </c>
      <c r="P24" s="151">
        <v>3.7292546700628297</v>
      </c>
      <c r="Q24" s="151">
        <v>3.8642755184813287</v>
      </c>
    </row>
    <row r="25" spans="1:17" x14ac:dyDescent="0.25">
      <c r="A25" s="152" t="s">
        <v>286</v>
      </c>
      <c r="B25" s="151">
        <v>2.0930219562443999</v>
      </c>
      <c r="C25" s="151">
        <v>2.1671508655367124</v>
      </c>
      <c r="D25" s="151">
        <v>2.1967719473742719</v>
      </c>
      <c r="E25" s="151">
        <v>2.1308485946207658</v>
      </c>
      <c r="F25" s="151">
        <v>2.0285309067027</v>
      </c>
      <c r="G25" s="151">
        <v>1.8753469045718565</v>
      </c>
      <c r="H25" s="151">
        <v>1.7309820879137938</v>
      </c>
      <c r="I25" s="151">
        <v>1.7373106001013083</v>
      </c>
      <c r="J25" s="151">
        <v>2.0487148522451237</v>
      </c>
      <c r="K25" s="151">
        <v>2.0836073598463218</v>
      </c>
      <c r="L25" s="151">
        <v>2.0786549157613265</v>
      </c>
      <c r="M25" s="151">
        <v>1.4836210935824516</v>
      </c>
      <c r="N25" s="151">
        <v>1.4509009143606428</v>
      </c>
      <c r="O25" s="151">
        <v>1.5708172232694575</v>
      </c>
      <c r="P25" s="151">
        <v>1.5982520014554986</v>
      </c>
      <c r="Q25" s="151">
        <v>1.656118079349141</v>
      </c>
    </row>
    <row r="26" spans="1:17" x14ac:dyDescent="0.25">
      <c r="A26" s="156" t="s">
        <v>281</v>
      </c>
      <c r="B26" s="204">
        <v>44.651135066547191</v>
      </c>
      <c r="C26" s="204">
        <v>46.232551798116525</v>
      </c>
      <c r="D26" s="204">
        <v>46.864468210651125</v>
      </c>
      <c r="E26" s="204">
        <v>45.458103351909664</v>
      </c>
      <c r="F26" s="204">
        <v>43.27532600965759</v>
      </c>
      <c r="G26" s="204">
        <v>40.007400630866265</v>
      </c>
      <c r="H26" s="204">
        <v>36.927617875494256</v>
      </c>
      <c r="I26" s="204">
        <v>37.062626135494568</v>
      </c>
      <c r="J26" s="204">
        <v>43.705916847895956</v>
      </c>
      <c r="K26" s="204">
        <v>44.450290343388197</v>
      </c>
      <c r="L26" s="204">
        <v>44.344638202908293</v>
      </c>
      <c r="M26" s="204">
        <v>31.650583329758959</v>
      </c>
      <c r="N26" s="204">
        <v>30.952552839693709</v>
      </c>
      <c r="O26" s="204">
        <v>33.510767429748419</v>
      </c>
      <c r="P26" s="204">
        <v>34.096042697717301</v>
      </c>
      <c r="Q26" s="204">
        <v>35.330519026114999</v>
      </c>
    </row>
    <row r="27" spans="1:17" x14ac:dyDescent="0.25">
      <c r="A27" s="152" t="s">
        <v>285</v>
      </c>
      <c r="B27" s="264">
        <v>42.736132411073847</v>
      </c>
      <c r="C27" s="264">
        <v>44.249725172751909</v>
      </c>
      <c r="D27" s="264">
        <v>44.854539886612159</v>
      </c>
      <c r="E27" s="264">
        <v>43.508491354321102</v>
      </c>
      <c r="F27" s="264">
        <v>41.419329200137341</v>
      </c>
      <c r="G27" s="264">
        <v>38.291558954445073</v>
      </c>
      <c r="H27" s="264">
        <v>35.343862251219925</v>
      </c>
      <c r="I27" s="264">
        <v>35.473080262528356</v>
      </c>
      <c r="J27" s="264">
        <v>41.831452812460448</v>
      </c>
      <c r="K27" s="264">
        <v>42.543901537878931</v>
      </c>
      <c r="L27" s="264">
        <v>42.442780617697771</v>
      </c>
      <c r="M27" s="264">
        <v>29.83612316833058</v>
      </c>
      <c r="N27" s="264">
        <v>30.156055002046131</v>
      </c>
      <c r="O27" s="264">
        <v>32.0735540527699</v>
      </c>
      <c r="P27" s="264">
        <v>32.633727972460079</v>
      </c>
      <c r="Q27" s="264">
        <v>33.815259948077575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1.6258827644894227</v>
      </c>
      <c r="C29" s="83">
        <v>0.81190914677294079</v>
      </c>
      <c r="D29" s="83">
        <v>0.82001316100488975</v>
      </c>
      <c r="E29" s="83">
        <v>0.81048434799169455</v>
      </c>
      <c r="F29" s="83">
        <v>0.8250188032839727</v>
      </c>
      <c r="G29" s="83">
        <v>0.81285301126823462</v>
      </c>
      <c r="H29" s="83">
        <v>0.82156611629026788</v>
      </c>
      <c r="I29" s="83">
        <v>0.82137765084301351</v>
      </c>
      <c r="J29" s="83">
        <v>1.6414435821731348</v>
      </c>
      <c r="K29" s="83">
        <v>1.6258311045225615</v>
      </c>
      <c r="L29" s="83">
        <v>0.81161244644684327</v>
      </c>
      <c r="M29" s="83">
        <v>0</v>
      </c>
      <c r="N29" s="83">
        <v>0</v>
      </c>
      <c r="O29" s="83">
        <v>0.8109806812989917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2.5246513299126052</v>
      </c>
      <c r="C30" s="83">
        <v>2.4197529031330891</v>
      </c>
      <c r="D30" s="83">
        <v>1.9732745638685101</v>
      </c>
      <c r="E30" s="83">
        <v>2.023684693509622</v>
      </c>
      <c r="F30" s="83">
        <v>2.6398838467079684</v>
      </c>
      <c r="G30" s="83">
        <v>1.4189484727931521</v>
      </c>
      <c r="H30" s="83">
        <v>2.3578533787754186</v>
      </c>
      <c r="I30" s="83">
        <v>2.4104586724139803</v>
      </c>
      <c r="J30" s="83">
        <v>2.9329796432719766</v>
      </c>
      <c r="K30" s="83">
        <v>2.3374718628950411</v>
      </c>
      <c r="L30" s="83">
        <v>1.4684829848519305</v>
      </c>
      <c r="M30" s="83">
        <v>0</v>
      </c>
      <c r="N30" s="83">
        <v>0</v>
      </c>
      <c r="O30" s="83">
        <v>3.0118025179645951</v>
      </c>
      <c r="P30" s="83">
        <v>2.9729294946599563</v>
      </c>
      <c r="Q30" s="83">
        <v>6.8829239493250762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38.58559831667182</v>
      </c>
      <c r="C32" s="83">
        <v>41.018063122845881</v>
      </c>
      <c r="D32" s="83">
        <v>42.061252161738757</v>
      </c>
      <c r="E32" s="83">
        <v>40.674322312819783</v>
      </c>
      <c r="F32" s="83">
        <v>37.954426550145399</v>
      </c>
      <c r="G32" s="83">
        <v>36.059757470383687</v>
      </c>
      <c r="H32" s="83">
        <v>32.164442756154237</v>
      </c>
      <c r="I32" s="83">
        <v>32.241243939271364</v>
      </c>
      <c r="J32" s="83">
        <v>37.257029587015339</v>
      </c>
      <c r="K32" s="83">
        <v>38.580598570461326</v>
      </c>
      <c r="L32" s="83">
        <v>40.162685186398996</v>
      </c>
      <c r="M32" s="83">
        <v>29.83612316833058</v>
      </c>
      <c r="N32" s="83">
        <v>30.156055002046131</v>
      </c>
      <c r="O32" s="83">
        <v>28.25077085350631</v>
      </c>
      <c r="P32" s="83">
        <v>29.660798477800125</v>
      </c>
      <c r="Q32" s="83">
        <v>26.9323359987525</v>
      </c>
    </row>
    <row r="33" spans="1:17" x14ac:dyDescent="0.25">
      <c r="A33" s="152" t="s">
        <v>284</v>
      </c>
      <c r="B33" s="264">
        <v>1.9150026554733444</v>
      </c>
      <c r="C33" s="264">
        <v>1.9828266253646163</v>
      </c>
      <c r="D33" s="264">
        <v>2.0099283240389667</v>
      </c>
      <c r="E33" s="264">
        <v>1.949611997588562</v>
      </c>
      <c r="F33" s="264">
        <v>1.8559968095202493</v>
      </c>
      <c r="G33" s="264">
        <v>1.7158416764211921</v>
      </c>
      <c r="H33" s="264">
        <v>1.5837556242743318</v>
      </c>
      <c r="I33" s="264">
        <v>1.5895458729662124</v>
      </c>
      <c r="J33" s="264">
        <v>1.8744640354355084</v>
      </c>
      <c r="K33" s="264">
        <v>1.9063888055092661</v>
      </c>
      <c r="L33" s="264">
        <v>1.9018575852105215</v>
      </c>
      <c r="M33" s="264">
        <v>1.8144601614283786</v>
      </c>
      <c r="N33" s="264">
        <v>0.79649783764757842</v>
      </c>
      <c r="O33" s="264">
        <v>1.4372133769785194</v>
      </c>
      <c r="P33" s="264">
        <v>1.4623147252572224</v>
      </c>
      <c r="Q33" s="264">
        <v>1.515259078037424</v>
      </c>
    </row>
    <row r="34" spans="1:17" x14ac:dyDescent="0.25">
      <c r="A34" s="156" t="s">
        <v>280</v>
      </c>
      <c r="B34" s="204">
        <v>14.214976531147926</v>
      </c>
      <c r="C34" s="204">
        <v>17.069350412053424</v>
      </c>
      <c r="D34" s="204">
        <v>12.552564262980439</v>
      </c>
      <c r="E34" s="204">
        <v>13.462719296503451</v>
      </c>
      <c r="F34" s="204">
        <v>13.364325830018146</v>
      </c>
      <c r="G34" s="204">
        <v>12.50239659906326</v>
      </c>
      <c r="H34" s="204">
        <v>7.2846733332816314</v>
      </c>
      <c r="I34" s="204">
        <v>5.7385784635936545</v>
      </c>
      <c r="J34" s="204">
        <v>9.4822994818979112</v>
      </c>
      <c r="K34" s="204">
        <v>7.1939134179948923</v>
      </c>
      <c r="L34" s="204">
        <v>7.981328894414915</v>
      </c>
      <c r="M34" s="204">
        <v>1.1629210899244242</v>
      </c>
      <c r="N34" s="204">
        <v>3.4716340005176249</v>
      </c>
      <c r="O34" s="204">
        <v>5.3051231422219018</v>
      </c>
      <c r="P34" s="204">
        <v>5.9637571338753759</v>
      </c>
      <c r="Q34" s="204">
        <v>7.2773628979943936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1.7763568394002505E-15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8.8817841970012523E-16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0.9962034829445291</v>
      </c>
      <c r="C38" s="87">
        <v>1.0279596229498824</v>
      </c>
      <c r="D38" s="87">
        <v>0.67968384453550723</v>
      </c>
      <c r="E38" s="87">
        <v>0.57969118188232116</v>
      </c>
      <c r="F38" s="87">
        <v>0.85659717026017945</v>
      </c>
      <c r="G38" s="87">
        <v>0.48848949955558346</v>
      </c>
      <c r="H38" s="87">
        <v>0.3393179343263899</v>
      </c>
      <c r="I38" s="87">
        <v>0.26267074976896315</v>
      </c>
      <c r="J38" s="87">
        <v>0.45779779719560049</v>
      </c>
      <c r="K38" s="87">
        <v>0.18795080582759011</v>
      </c>
      <c r="L38" s="87">
        <v>0.34842297073470763</v>
      </c>
      <c r="M38" s="87">
        <v>0</v>
      </c>
      <c r="N38" s="87">
        <v>0</v>
      </c>
      <c r="O38" s="87">
        <v>0.54097159090935698</v>
      </c>
      <c r="P38" s="87">
        <v>0.58108543854820627</v>
      </c>
      <c r="Q38" s="87">
        <v>1.4880836386158864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1.1000000000003638</v>
      </c>
      <c r="D40" s="87">
        <v>0</v>
      </c>
      <c r="E40" s="87">
        <v>2.081529999999999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2.0918700000000001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13.075466101799062</v>
      </c>
      <c r="C41" s="87">
        <v>14.74139078910318</v>
      </c>
      <c r="D41" s="87">
        <v>11.672870418444932</v>
      </c>
      <c r="E41" s="87">
        <v>9.5014881146211287</v>
      </c>
      <c r="F41" s="87">
        <v>10.707798659757966</v>
      </c>
      <c r="G41" s="87">
        <v>9.5776780460038822</v>
      </c>
      <c r="H41" s="87">
        <v>4.0451253989552409</v>
      </c>
      <c r="I41" s="87">
        <v>3.0781977138246917</v>
      </c>
      <c r="J41" s="87">
        <v>5.1274716847023107</v>
      </c>
      <c r="K41" s="87">
        <v>2.6140226121673025</v>
      </c>
      <c r="L41" s="87">
        <v>7.202985088604712</v>
      </c>
      <c r="M41" s="87">
        <v>0.18365201597103908</v>
      </c>
      <c r="N41" s="87">
        <v>3.3522107079595398</v>
      </c>
      <c r="O41" s="87">
        <v>4.6686126470101916</v>
      </c>
      <c r="P41" s="87">
        <v>5.3110347932713982</v>
      </c>
      <c r="Q41" s="87">
        <v>5.7653945211043114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0.14330694640433472</v>
      </c>
      <c r="C44" s="87">
        <v>0.2</v>
      </c>
      <c r="D44" s="87">
        <v>0.20000999999999999</v>
      </c>
      <c r="E44" s="87">
        <v>1.3000100000000001</v>
      </c>
      <c r="F44" s="87">
        <v>1.79993</v>
      </c>
      <c r="G44" s="87">
        <v>2.4362290535037938</v>
      </c>
      <c r="H44" s="87">
        <v>2.9002300000000001</v>
      </c>
      <c r="I44" s="87">
        <v>2.39771</v>
      </c>
      <c r="J44" s="87">
        <v>3.89703</v>
      </c>
      <c r="K44" s="87">
        <v>2.3000699999999998</v>
      </c>
      <c r="L44" s="87">
        <v>0.42992083507549544</v>
      </c>
      <c r="M44" s="87">
        <v>0.97926907395338514</v>
      </c>
      <c r="N44" s="87">
        <v>0.11942329255808533</v>
      </c>
      <c r="O44" s="87">
        <v>9.5538904302352817E-2</v>
      </c>
      <c r="P44" s="87">
        <v>7.1636902055771154E-2</v>
      </c>
      <c r="Q44" s="87">
        <v>2.3884738274196345E-2</v>
      </c>
    </row>
    <row r="45" spans="1:17" x14ac:dyDescent="0.25">
      <c r="A45" s="156" t="s">
        <v>279</v>
      </c>
      <c r="B45" s="204">
        <v>5.581391883318398</v>
      </c>
      <c r="C45" s="204">
        <v>5.7790689747645647</v>
      </c>
      <c r="D45" s="204">
        <v>5.8580585263313898</v>
      </c>
      <c r="E45" s="204">
        <v>5.6822629189887062</v>
      </c>
      <c r="F45" s="204">
        <v>5.4094157512071979</v>
      </c>
      <c r="G45" s="204">
        <v>5.0009250788582822</v>
      </c>
      <c r="H45" s="204">
        <v>4.615952234436782</v>
      </c>
      <c r="I45" s="204">
        <v>4.632828266936821</v>
      </c>
      <c r="J45" s="204">
        <v>5.4632396059869945</v>
      </c>
      <c r="K45" s="204">
        <v>5.5562862929235228</v>
      </c>
      <c r="L45" s="204">
        <v>5.5430797753635357</v>
      </c>
      <c r="M45" s="204">
        <v>3.9563229162198694</v>
      </c>
      <c r="N45" s="204">
        <v>3.8690691049617123</v>
      </c>
      <c r="O45" s="204">
        <v>4.1888459287185515</v>
      </c>
      <c r="P45" s="204">
        <v>4.2620053372146618</v>
      </c>
      <c r="Q45" s="204">
        <v>4.4163148782643749</v>
      </c>
    </row>
    <row r="46" spans="1:17" x14ac:dyDescent="0.25">
      <c r="A46" s="72" t="s">
        <v>278</v>
      </c>
      <c r="B46" s="306">
        <v>20.80825753667505</v>
      </c>
      <c r="C46" s="306">
        <v>19.194307404594255</v>
      </c>
      <c r="D46" s="306">
        <v>24.20675298974907</v>
      </c>
      <c r="E46" s="306">
        <v>22.193480520150707</v>
      </c>
      <c r="F46" s="306">
        <v>20.579758008807055</v>
      </c>
      <c r="G46" s="306">
        <v>18.878408270772482</v>
      </c>
      <c r="H46" s="306">
        <v>21.680426937809219</v>
      </c>
      <c r="I46" s="306">
        <v>23.332418911434914</v>
      </c>
      <c r="J46" s="306">
        <v>24.799529045670489</v>
      </c>
      <c r="K46" s="306">
        <v>27.671783070100233</v>
      </c>
      <c r="L46" s="306">
        <v>26.80149669599129</v>
      </c>
      <c r="M46" s="306">
        <v>23.663005209355273</v>
      </c>
      <c r="N46" s="306">
        <v>20.80677463311714</v>
      </c>
      <c r="O46" s="306">
        <v>20.979885060487021</v>
      </c>
      <c r="P46" s="306">
        <v>20.78032635714667</v>
      </c>
      <c r="Q46" s="306">
        <v>20.43501296311458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0.99999999999999989</v>
      </c>
      <c r="D50" s="77">
        <f t="shared" si="0"/>
        <v>1.0000000000000002</v>
      </c>
      <c r="E50" s="77">
        <f t="shared" si="0"/>
        <v>0.99999999999999989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1.0000000000000002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1.0000000000000002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3.4130838127924647E-2</v>
      </c>
      <c r="C51" s="203">
        <f t="shared" si="1"/>
        <v>3.4130838127924647E-2</v>
      </c>
      <c r="D51" s="203">
        <f t="shared" si="1"/>
        <v>3.4130838127924654E-2</v>
      </c>
      <c r="E51" s="203">
        <f t="shared" si="1"/>
        <v>3.4130838127924647E-2</v>
      </c>
      <c r="F51" s="203">
        <f t="shared" si="1"/>
        <v>3.4130838127924647E-2</v>
      </c>
      <c r="G51" s="203">
        <f t="shared" si="1"/>
        <v>3.4130838127924654E-2</v>
      </c>
      <c r="H51" s="203">
        <f t="shared" si="1"/>
        <v>3.4130838127924647E-2</v>
      </c>
      <c r="I51" s="203">
        <f t="shared" si="1"/>
        <v>3.4130838127924654E-2</v>
      </c>
      <c r="J51" s="203">
        <f t="shared" si="1"/>
        <v>3.4130838127924661E-2</v>
      </c>
      <c r="K51" s="203">
        <f t="shared" si="1"/>
        <v>3.4130838127924661E-2</v>
      </c>
      <c r="L51" s="203">
        <f t="shared" si="1"/>
        <v>3.4130838127924654E-2</v>
      </c>
      <c r="M51" s="203">
        <f t="shared" si="1"/>
        <v>3.4130838127924654E-2</v>
      </c>
      <c r="N51" s="203">
        <f t="shared" si="1"/>
        <v>3.4130838127924654E-2</v>
      </c>
      <c r="O51" s="203">
        <f t="shared" si="1"/>
        <v>3.4130838127924661E-2</v>
      </c>
      <c r="P51" s="203">
        <f t="shared" si="1"/>
        <v>3.4130838127924647E-2</v>
      </c>
      <c r="Q51" s="203">
        <f t="shared" si="1"/>
        <v>3.4130838127924654E-2</v>
      </c>
    </row>
    <row r="52" spans="1:17" x14ac:dyDescent="0.25">
      <c r="A52" s="76" t="s">
        <v>82</v>
      </c>
      <c r="B52" s="202">
        <f t="shared" ref="B52:Q52" si="2">IF(B$7=0,0,B$7/B$5)</f>
        <v>4.26635476599058E-2</v>
      </c>
      <c r="C52" s="202">
        <f t="shared" si="2"/>
        <v>4.2663547659905807E-2</v>
      </c>
      <c r="D52" s="202">
        <f t="shared" si="2"/>
        <v>4.2663547659905814E-2</v>
      </c>
      <c r="E52" s="202">
        <f t="shared" si="2"/>
        <v>4.26635476599058E-2</v>
      </c>
      <c r="F52" s="202">
        <f t="shared" si="2"/>
        <v>4.2663547659905807E-2</v>
      </c>
      <c r="G52" s="202">
        <f t="shared" si="2"/>
        <v>4.2663547659905807E-2</v>
      </c>
      <c r="H52" s="202">
        <f t="shared" si="2"/>
        <v>4.2663547659905814E-2</v>
      </c>
      <c r="I52" s="202">
        <f t="shared" si="2"/>
        <v>4.2663547659905821E-2</v>
      </c>
      <c r="J52" s="202">
        <f t="shared" si="2"/>
        <v>4.2663547659905821E-2</v>
      </c>
      <c r="K52" s="202">
        <f t="shared" si="2"/>
        <v>4.2663547659905821E-2</v>
      </c>
      <c r="L52" s="202">
        <f t="shared" si="2"/>
        <v>4.2663547659905814E-2</v>
      </c>
      <c r="M52" s="202">
        <f t="shared" si="2"/>
        <v>4.2663547659905814E-2</v>
      </c>
      <c r="N52" s="202">
        <f t="shared" si="2"/>
        <v>4.2663547659905814E-2</v>
      </c>
      <c r="O52" s="202">
        <f t="shared" si="2"/>
        <v>4.2663547659905827E-2</v>
      </c>
      <c r="P52" s="202">
        <f t="shared" si="2"/>
        <v>4.2663547659905814E-2</v>
      </c>
      <c r="Q52" s="202">
        <f t="shared" si="2"/>
        <v>4.2663547659905814E-2</v>
      </c>
    </row>
    <row r="53" spans="1:17" x14ac:dyDescent="0.25">
      <c r="A53" s="76" t="s">
        <v>81</v>
      </c>
      <c r="B53" s="202">
        <f t="shared" ref="B53:Q53" si="3">IF(B$8=0,0,B$8/B$5)</f>
        <v>5.8662378032370482E-2</v>
      </c>
      <c r="C53" s="202">
        <f t="shared" si="3"/>
        <v>5.8662378032370482E-2</v>
      </c>
      <c r="D53" s="202">
        <f t="shared" si="3"/>
        <v>5.8662378032370489E-2</v>
      </c>
      <c r="E53" s="202">
        <f t="shared" si="3"/>
        <v>5.8662378032370489E-2</v>
      </c>
      <c r="F53" s="202">
        <f t="shared" si="3"/>
        <v>5.8662378032370482E-2</v>
      </c>
      <c r="G53" s="202">
        <f t="shared" si="3"/>
        <v>5.8662378032370489E-2</v>
      </c>
      <c r="H53" s="202">
        <f t="shared" si="3"/>
        <v>5.8662378032370489E-2</v>
      </c>
      <c r="I53" s="202">
        <f t="shared" si="3"/>
        <v>5.8662378032370496E-2</v>
      </c>
      <c r="J53" s="202">
        <f t="shared" si="3"/>
        <v>5.866237803237051E-2</v>
      </c>
      <c r="K53" s="202">
        <f t="shared" si="3"/>
        <v>5.866237803237051E-2</v>
      </c>
      <c r="L53" s="202">
        <f t="shared" si="3"/>
        <v>5.8662378032370496E-2</v>
      </c>
      <c r="M53" s="202">
        <f t="shared" si="3"/>
        <v>5.8662378032370496E-2</v>
      </c>
      <c r="N53" s="202">
        <f t="shared" si="3"/>
        <v>5.8662378032370496E-2</v>
      </c>
      <c r="O53" s="202">
        <f t="shared" si="3"/>
        <v>5.8662378032370503E-2</v>
      </c>
      <c r="P53" s="202">
        <f t="shared" si="3"/>
        <v>5.8662378032370489E-2</v>
      </c>
      <c r="Q53" s="202">
        <f t="shared" si="3"/>
        <v>5.8662378032370496E-2</v>
      </c>
    </row>
    <row r="54" spans="1:17" x14ac:dyDescent="0.25">
      <c r="A54" s="76" t="s">
        <v>80</v>
      </c>
      <c r="B54" s="202">
        <f t="shared" ref="B54:Q54" si="4">IF(B$9=0,0,B$9/B$5)</f>
        <v>3.7330604202417586E-2</v>
      </c>
      <c r="C54" s="202">
        <f t="shared" si="4"/>
        <v>3.7330604202417586E-2</v>
      </c>
      <c r="D54" s="202">
        <f t="shared" si="4"/>
        <v>3.7330604202417593E-2</v>
      </c>
      <c r="E54" s="202">
        <f t="shared" si="4"/>
        <v>3.7330604202417579E-2</v>
      </c>
      <c r="F54" s="202">
        <f t="shared" si="4"/>
        <v>3.7330604202417579E-2</v>
      </c>
      <c r="G54" s="202">
        <f t="shared" si="4"/>
        <v>3.7330604202417593E-2</v>
      </c>
      <c r="H54" s="202">
        <f t="shared" si="4"/>
        <v>3.7330604202417586E-2</v>
      </c>
      <c r="I54" s="202">
        <f t="shared" si="4"/>
        <v>3.7330604202417593E-2</v>
      </c>
      <c r="J54" s="202">
        <f t="shared" si="4"/>
        <v>3.73306042024176E-2</v>
      </c>
      <c r="K54" s="202">
        <f t="shared" si="4"/>
        <v>3.7330604202417607E-2</v>
      </c>
      <c r="L54" s="202">
        <f t="shared" si="4"/>
        <v>3.7330604202417593E-2</v>
      </c>
      <c r="M54" s="202">
        <f t="shared" si="4"/>
        <v>3.7330604202417593E-2</v>
      </c>
      <c r="N54" s="202">
        <f t="shared" si="4"/>
        <v>3.7330604202417593E-2</v>
      </c>
      <c r="O54" s="202">
        <f t="shared" si="4"/>
        <v>3.73306042024176E-2</v>
      </c>
      <c r="P54" s="202">
        <f t="shared" si="4"/>
        <v>3.7330604202417586E-2</v>
      </c>
      <c r="Q54" s="202">
        <f t="shared" si="4"/>
        <v>3.7330604202417593E-2</v>
      </c>
    </row>
    <row r="55" spans="1:17" x14ac:dyDescent="0.25">
      <c r="A55" s="129" t="s">
        <v>79</v>
      </c>
      <c r="B55" s="201">
        <f t="shared" ref="B55:Q55" si="5">IF(B$10=0,0,B$10/B$5)</f>
        <v>2.8797894670436416E-2</v>
      </c>
      <c r="C55" s="201">
        <f t="shared" si="5"/>
        <v>2.8797894670436416E-2</v>
      </c>
      <c r="D55" s="201">
        <f t="shared" si="5"/>
        <v>2.8797894670436426E-2</v>
      </c>
      <c r="E55" s="201">
        <f t="shared" si="5"/>
        <v>2.8797894670436416E-2</v>
      </c>
      <c r="F55" s="201">
        <f t="shared" si="5"/>
        <v>2.8797894670436416E-2</v>
      </c>
      <c r="G55" s="201">
        <f t="shared" si="5"/>
        <v>2.8797894670436419E-2</v>
      </c>
      <c r="H55" s="201">
        <f t="shared" si="5"/>
        <v>2.8797894670436419E-2</v>
      </c>
      <c r="I55" s="201">
        <f t="shared" si="5"/>
        <v>2.8797894670436423E-2</v>
      </c>
      <c r="J55" s="201">
        <f t="shared" si="5"/>
        <v>2.8797894670436426E-2</v>
      </c>
      <c r="K55" s="201">
        <f t="shared" si="5"/>
        <v>2.879789467043643E-2</v>
      </c>
      <c r="L55" s="201">
        <f t="shared" si="5"/>
        <v>2.8797894670436423E-2</v>
      </c>
      <c r="M55" s="201">
        <f t="shared" si="5"/>
        <v>2.8797894670436423E-2</v>
      </c>
      <c r="N55" s="201">
        <f t="shared" si="5"/>
        <v>2.8797894670436423E-2</v>
      </c>
      <c r="O55" s="201">
        <f t="shared" si="5"/>
        <v>2.8797894670436426E-2</v>
      </c>
      <c r="P55" s="201">
        <f t="shared" si="5"/>
        <v>2.8797894670436419E-2</v>
      </c>
      <c r="Q55" s="201">
        <f t="shared" si="5"/>
        <v>2.8797894670436423E-2</v>
      </c>
    </row>
    <row r="56" spans="1:17" x14ac:dyDescent="0.25">
      <c r="A56" s="127" t="s">
        <v>283</v>
      </c>
      <c r="B56" s="200">
        <f t="shared" ref="B56:Q56" si="6">IF(B$15=0,0,B$15/B$5)</f>
        <v>0.10491652264217409</v>
      </c>
      <c r="C56" s="200">
        <f t="shared" si="6"/>
        <v>0.10491652264217409</v>
      </c>
      <c r="D56" s="200">
        <f t="shared" si="6"/>
        <v>0.10491652264217412</v>
      </c>
      <c r="E56" s="200">
        <f t="shared" si="6"/>
        <v>0.10491652264217409</v>
      </c>
      <c r="F56" s="200">
        <f t="shared" si="6"/>
        <v>0.1049165226421741</v>
      </c>
      <c r="G56" s="200">
        <f t="shared" si="6"/>
        <v>0.1049165226421741</v>
      </c>
      <c r="H56" s="200">
        <f t="shared" si="6"/>
        <v>0.10491652264217409</v>
      </c>
      <c r="I56" s="200">
        <f t="shared" si="6"/>
        <v>0.1049165226421741</v>
      </c>
      <c r="J56" s="200">
        <f t="shared" si="6"/>
        <v>0.10491652264217413</v>
      </c>
      <c r="K56" s="200">
        <f t="shared" si="6"/>
        <v>0.10491652264217415</v>
      </c>
      <c r="L56" s="200">
        <f t="shared" si="6"/>
        <v>0.1049165226421741</v>
      </c>
      <c r="M56" s="200">
        <f t="shared" si="6"/>
        <v>0.10491652264217409</v>
      </c>
      <c r="N56" s="200">
        <f t="shared" si="6"/>
        <v>0.1049165226421741</v>
      </c>
      <c r="O56" s="200">
        <f t="shared" si="6"/>
        <v>0.10491652264217412</v>
      </c>
      <c r="P56" s="200">
        <f t="shared" si="6"/>
        <v>0.10491652264217409</v>
      </c>
      <c r="Q56" s="200">
        <f t="shared" si="6"/>
        <v>0.1049165226421741</v>
      </c>
    </row>
    <row r="57" spans="1:17" x14ac:dyDescent="0.25">
      <c r="A57" s="142" t="s">
        <v>289</v>
      </c>
      <c r="B57" s="199">
        <f t="shared" ref="B57:Q57" si="7">IF(B$16=0,0,B$16/B$5)</f>
        <v>0.10491652264217409</v>
      </c>
      <c r="C57" s="199">
        <f t="shared" si="7"/>
        <v>0.10491652264217409</v>
      </c>
      <c r="D57" s="199">
        <f t="shared" si="7"/>
        <v>0.10491652264217412</v>
      </c>
      <c r="E57" s="199">
        <f t="shared" si="7"/>
        <v>0.10491652264217409</v>
      </c>
      <c r="F57" s="199">
        <f t="shared" si="7"/>
        <v>0.1049165226421741</v>
      </c>
      <c r="G57" s="199">
        <f t="shared" si="7"/>
        <v>0.1049165226421741</v>
      </c>
      <c r="H57" s="199">
        <f t="shared" si="7"/>
        <v>0.10491652264217409</v>
      </c>
      <c r="I57" s="199">
        <f t="shared" si="7"/>
        <v>0.1049165226421741</v>
      </c>
      <c r="J57" s="199">
        <f t="shared" si="7"/>
        <v>0.10491652264217413</v>
      </c>
      <c r="K57" s="199">
        <f t="shared" si="7"/>
        <v>0.10491652264217415</v>
      </c>
      <c r="L57" s="199">
        <f t="shared" si="7"/>
        <v>0.1049165226421741</v>
      </c>
      <c r="M57" s="199">
        <f t="shared" si="7"/>
        <v>0.10491652264217409</v>
      </c>
      <c r="N57" s="199">
        <f t="shared" si="7"/>
        <v>0.1049165226421741</v>
      </c>
      <c r="O57" s="199">
        <f t="shared" si="7"/>
        <v>0.10491652264217412</v>
      </c>
      <c r="P57" s="199">
        <f t="shared" si="7"/>
        <v>0.10491652264217409</v>
      </c>
      <c r="Q57" s="199">
        <f t="shared" si="7"/>
        <v>0.1049165226421741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5.2458261321087031E-2</v>
      </c>
      <c r="C59" s="200">
        <f t="shared" si="9"/>
        <v>5.2458261321087038E-2</v>
      </c>
      <c r="D59" s="200">
        <f t="shared" si="9"/>
        <v>5.2458261321087045E-2</v>
      </c>
      <c r="E59" s="200">
        <f t="shared" si="9"/>
        <v>5.2458261321087045E-2</v>
      </c>
      <c r="F59" s="200">
        <f t="shared" si="9"/>
        <v>5.2458261321087038E-2</v>
      </c>
      <c r="G59" s="200">
        <f t="shared" si="9"/>
        <v>5.2458261321087045E-2</v>
      </c>
      <c r="H59" s="200">
        <f t="shared" si="9"/>
        <v>5.2458261321087045E-2</v>
      </c>
      <c r="I59" s="200">
        <f t="shared" si="9"/>
        <v>5.2458261321087052E-2</v>
      </c>
      <c r="J59" s="200">
        <f t="shared" si="9"/>
        <v>5.2458261321087066E-2</v>
      </c>
      <c r="K59" s="200">
        <f t="shared" si="9"/>
        <v>5.2458261321087059E-2</v>
      </c>
      <c r="L59" s="200">
        <f t="shared" si="9"/>
        <v>5.2458261321087052E-2</v>
      </c>
      <c r="M59" s="200">
        <f t="shared" si="9"/>
        <v>5.2458261321087059E-2</v>
      </c>
      <c r="N59" s="200">
        <f t="shared" si="9"/>
        <v>5.2458261321087052E-2</v>
      </c>
      <c r="O59" s="200">
        <f t="shared" si="9"/>
        <v>5.2458261321087059E-2</v>
      </c>
      <c r="P59" s="200">
        <f t="shared" si="9"/>
        <v>5.2458261321087045E-2</v>
      </c>
      <c r="Q59" s="200">
        <f t="shared" si="9"/>
        <v>5.2458261321087052E-2</v>
      </c>
    </row>
    <row r="60" spans="1:17" x14ac:dyDescent="0.25">
      <c r="A60" s="142" t="s">
        <v>287</v>
      </c>
      <c r="B60" s="199">
        <f t="shared" ref="B60:Q60" si="10">IF(B$24=0,0,B$24/B$5)</f>
        <v>3.6720782924760928E-2</v>
      </c>
      <c r="C60" s="199">
        <f t="shared" si="10"/>
        <v>3.6720782924760928E-2</v>
      </c>
      <c r="D60" s="199">
        <f t="shared" si="10"/>
        <v>3.6720782924760935E-2</v>
      </c>
      <c r="E60" s="199">
        <f t="shared" si="10"/>
        <v>3.6720782924760928E-2</v>
      </c>
      <c r="F60" s="199">
        <f t="shared" si="10"/>
        <v>3.6720782924760928E-2</v>
      </c>
      <c r="G60" s="199">
        <f t="shared" si="10"/>
        <v>3.6720782924760935E-2</v>
      </c>
      <c r="H60" s="199">
        <f t="shared" si="10"/>
        <v>3.6720782924760928E-2</v>
      </c>
      <c r="I60" s="199">
        <f t="shared" si="10"/>
        <v>3.6720782924760942E-2</v>
      </c>
      <c r="J60" s="199">
        <f t="shared" si="10"/>
        <v>3.6720782924760942E-2</v>
      </c>
      <c r="K60" s="199">
        <f t="shared" si="10"/>
        <v>3.6720782924760942E-2</v>
      </c>
      <c r="L60" s="199">
        <f t="shared" si="10"/>
        <v>3.6720782924760935E-2</v>
      </c>
      <c r="M60" s="199">
        <f t="shared" si="10"/>
        <v>3.6720782924760935E-2</v>
      </c>
      <c r="N60" s="199">
        <f t="shared" si="10"/>
        <v>3.6720782924760935E-2</v>
      </c>
      <c r="O60" s="199">
        <f t="shared" si="10"/>
        <v>3.6720782924760942E-2</v>
      </c>
      <c r="P60" s="199">
        <f t="shared" si="10"/>
        <v>3.6720782924760928E-2</v>
      </c>
      <c r="Q60" s="199">
        <f t="shared" si="10"/>
        <v>3.6720782924760935E-2</v>
      </c>
    </row>
    <row r="61" spans="1:17" x14ac:dyDescent="0.25">
      <c r="A61" s="142" t="s">
        <v>286</v>
      </c>
      <c r="B61" s="199">
        <f t="shared" ref="B61:Q61" si="11">IF(B$25=0,0,B$25/B$5)</f>
        <v>1.5737478396326113E-2</v>
      </c>
      <c r="C61" s="199">
        <f t="shared" si="11"/>
        <v>1.5737478396326113E-2</v>
      </c>
      <c r="D61" s="199">
        <f t="shared" si="11"/>
        <v>1.5737478396326117E-2</v>
      </c>
      <c r="E61" s="199">
        <f t="shared" si="11"/>
        <v>1.5737478396326113E-2</v>
      </c>
      <c r="F61" s="199">
        <f t="shared" si="11"/>
        <v>1.5737478396326113E-2</v>
      </c>
      <c r="G61" s="199">
        <f t="shared" si="11"/>
        <v>1.5737478396326117E-2</v>
      </c>
      <c r="H61" s="199">
        <f t="shared" si="11"/>
        <v>1.5737478396326113E-2</v>
      </c>
      <c r="I61" s="199">
        <f t="shared" si="11"/>
        <v>1.5737478396326117E-2</v>
      </c>
      <c r="J61" s="199">
        <f t="shared" si="11"/>
        <v>1.573747839632612E-2</v>
      </c>
      <c r="K61" s="199">
        <f t="shared" si="11"/>
        <v>1.573747839632612E-2</v>
      </c>
      <c r="L61" s="199">
        <f t="shared" si="11"/>
        <v>1.5737478396326117E-2</v>
      </c>
      <c r="M61" s="199">
        <f t="shared" si="11"/>
        <v>1.5737478396326117E-2</v>
      </c>
      <c r="N61" s="199">
        <f t="shared" si="11"/>
        <v>1.5737478396326117E-2</v>
      </c>
      <c r="O61" s="199">
        <f t="shared" si="11"/>
        <v>1.573747839632612E-2</v>
      </c>
      <c r="P61" s="199">
        <f t="shared" si="11"/>
        <v>1.5737478396326113E-2</v>
      </c>
      <c r="Q61" s="199">
        <f t="shared" si="11"/>
        <v>1.5737478396326117E-2</v>
      </c>
    </row>
    <row r="62" spans="1:17" x14ac:dyDescent="0.25">
      <c r="A62" s="127" t="s">
        <v>281</v>
      </c>
      <c r="B62" s="200">
        <f t="shared" ref="B62:Q62" si="12">IF(B$26=0,0,B$26/B$5)</f>
        <v>0.33573287245495698</v>
      </c>
      <c r="C62" s="200">
        <f t="shared" si="12"/>
        <v>0.33573287245495703</v>
      </c>
      <c r="D62" s="200">
        <f t="shared" si="12"/>
        <v>0.33573287245495709</v>
      </c>
      <c r="E62" s="200">
        <f t="shared" si="12"/>
        <v>0.33573287245495709</v>
      </c>
      <c r="F62" s="200">
        <f t="shared" si="12"/>
        <v>0.33573287245495703</v>
      </c>
      <c r="G62" s="200">
        <f t="shared" si="12"/>
        <v>0.33573287245495709</v>
      </c>
      <c r="H62" s="200">
        <f t="shared" si="12"/>
        <v>0.33573287245495703</v>
      </c>
      <c r="I62" s="200">
        <f t="shared" si="12"/>
        <v>0.33573287245495709</v>
      </c>
      <c r="J62" s="200">
        <f t="shared" si="12"/>
        <v>0.33573287245495709</v>
      </c>
      <c r="K62" s="200">
        <f t="shared" si="12"/>
        <v>0.3357328724549572</v>
      </c>
      <c r="L62" s="200">
        <f t="shared" si="12"/>
        <v>0.33573287245495709</v>
      </c>
      <c r="M62" s="200">
        <f t="shared" si="12"/>
        <v>0.33573287245495709</v>
      </c>
      <c r="N62" s="200">
        <f t="shared" si="12"/>
        <v>0.33573287245495714</v>
      </c>
      <c r="O62" s="200">
        <f t="shared" si="12"/>
        <v>0.33573287245495714</v>
      </c>
      <c r="P62" s="200">
        <f t="shared" si="12"/>
        <v>0.33573287245495709</v>
      </c>
      <c r="Q62" s="200">
        <f t="shared" si="12"/>
        <v>0.33573287245495709</v>
      </c>
    </row>
    <row r="63" spans="1:17" x14ac:dyDescent="0.25">
      <c r="A63" s="142" t="s">
        <v>285</v>
      </c>
      <c r="B63" s="199">
        <f t="shared" ref="B63:Q63" si="13">IF(B$27=0,0,B$27/B$5)</f>
        <v>0.32133392511973863</v>
      </c>
      <c r="C63" s="199">
        <f t="shared" si="13"/>
        <v>0.32133392511973874</v>
      </c>
      <c r="D63" s="199">
        <f t="shared" si="13"/>
        <v>0.32133392511973874</v>
      </c>
      <c r="E63" s="199">
        <f t="shared" si="13"/>
        <v>0.32133392511973885</v>
      </c>
      <c r="F63" s="199">
        <f t="shared" si="13"/>
        <v>0.32133392511973857</v>
      </c>
      <c r="G63" s="199">
        <f t="shared" si="13"/>
        <v>0.32133392511973896</v>
      </c>
      <c r="H63" s="199">
        <f t="shared" si="13"/>
        <v>0.32133392511973852</v>
      </c>
      <c r="I63" s="199">
        <f t="shared" si="13"/>
        <v>0.32133392511973885</v>
      </c>
      <c r="J63" s="199">
        <f t="shared" si="13"/>
        <v>0.32133392511973907</v>
      </c>
      <c r="K63" s="199">
        <f t="shared" si="13"/>
        <v>0.32133392511973913</v>
      </c>
      <c r="L63" s="199">
        <f t="shared" si="13"/>
        <v>0.32133392511973902</v>
      </c>
      <c r="M63" s="199">
        <f t="shared" si="13"/>
        <v>0.3164860258611798</v>
      </c>
      <c r="N63" s="199">
        <f t="shared" si="13"/>
        <v>0.32709350405382626</v>
      </c>
      <c r="O63" s="199">
        <f t="shared" si="13"/>
        <v>0.32133392511973913</v>
      </c>
      <c r="P63" s="199">
        <f t="shared" si="13"/>
        <v>0.32133392511973868</v>
      </c>
      <c r="Q63" s="199">
        <f t="shared" si="13"/>
        <v>0.32133392511973885</v>
      </c>
    </row>
    <row r="64" spans="1:17" x14ac:dyDescent="0.25">
      <c r="A64" s="142" t="s">
        <v>284</v>
      </c>
      <c r="B64" s="199">
        <f t="shared" ref="B64:Q64" si="14">IF(B$33=0,0,B$33/B$5)</f>
        <v>1.4398947335218395E-2</v>
      </c>
      <c r="C64" s="199">
        <f t="shared" si="14"/>
        <v>1.4398947335218291E-2</v>
      </c>
      <c r="D64" s="199">
        <f t="shared" si="14"/>
        <v>1.439894733521835E-2</v>
      </c>
      <c r="E64" s="199">
        <f t="shared" si="14"/>
        <v>1.4398947335218234E-2</v>
      </c>
      <c r="F64" s="199">
        <f t="shared" si="14"/>
        <v>1.4398947335218454E-2</v>
      </c>
      <c r="G64" s="199">
        <f t="shared" si="14"/>
        <v>1.4398947335218128E-2</v>
      </c>
      <c r="H64" s="199">
        <f t="shared" si="14"/>
        <v>1.4398947335218499E-2</v>
      </c>
      <c r="I64" s="199">
        <f t="shared" si="14"/>
        <v>1.4398947335218223E-2</v>
      </c>
      <c r="J64" s="199">
        <f t="shared" si="14"/>
        <v>1.4398947335218064E-2</v>
      </c>
      <c r="K64" s="199">
        <f t="shared" si="14"/>
        <v>1.4398947335218109E-2</v>
      </c>
      <c r="L64" s="199">
        <f t="shared" si="14"/>
        <v>1.439894733521809E-2</v>
      </c>
      <c r="M64" s="199">
        <f t="shared" si="14"/>
        <v>1.9246846593777265E-2</v>
      </c>
      <c r="N64" s="199">
        <f t="shared" si="14"/>
        <v>8.6393684011308765E-3</v>
      </c>
      <c r="O64" s="199">
        <f t="shared" si="14"/>
        <v>1.439894733521804E-2</v>
      </c>
      <c r="P64" s="199">
        <f t="shared" si="14"/>
        <v>1.439894733521838E-2</v>
      </c>
      <c r="Q64" s="199">
        <f t="shared" si="14"/>
        <v>1.4398947335218196E-2</v>
      </c>
    </row>
    <row r="65" spans="1:17" x14ac:dyDescent="0.25">
      <c r="A65" s="127" t="s">
        <v>280</v>
      </c>
      <c r="B65" s="200">
        <f t="shared" ref="B65:Q65" si="15">IF(B$34=0,0,B$34/B$5)</f>
        <v>0.10688272303871668</v>
      </c>
      <c r="C65" s="200">
        <f t="shared" si="15"/>
        <v>0.12395469905713416</v>
      </c>
      <c r="D65" s="200">
        <f t="shared" si="15"/>
        <v>8.9925451362063188E-2</v>
      </c>
      <c r="E65" s="200">
        <f t="shared" si="15"/>
        <v>9.9429520529699042E-2</v>
      </c>
      <c r="F65" s="200">
        <f t="shared" si="15"/>
        <v>0.10368133329220115</v>
      </c>
      <c r="G65" s="200">
        <f t="shared" si="15"/>
        <v>0.10491722672770178</v>
      </c>
      <c r="H65" s="200">
        <f t="shared" si="15"/>
        <v>6.6229679675646663E-2</v>
      </c>
      <c r="I65" s="200">
        <f t="shared" si="15"/>
        <v>5.1983079243953921E-2</v>
      </c>
      <c r="J65" s="200">
        <f t="shared" si="15"/>
        <v>7.2839557481769082E-2</v>
      </c>
      <c r="K65" s="200">
        <f t="shared" si="15"/>
        <v>5.4335600450694035E-2</v>
      </c>
      <c r="L65" s="200">
        <f t="shared" si="15"/>
        <v>6.0426572057451763E-2</v>
      </c>
      <c r="M65" s="200">
        <f t="shared" si="15"/>
        <v>1.2335660101141958E-2</v>
      </c>
      <c r="N65" s="200">
        <f t="shared" si="15"/>
        <v>3.765575205193996E-2</v>
      </c>
      <c r="O65" s="200">
        <f t="shared" si="15"/>
        <v>5.3150207168466475E-2</v>
      </c>
      <c r="P65" s="200">
        <f t="shared" si="15"/>
        <v>5.8723216970682918E-2</v>
      </c>
      <c r="Q65" s="200">
        <f t="shared" si="15"/>
        <v>6.9154091617924698E-2</v>
      </c>
    </row>
    <row r="66" spans="1:17" x14ac:dyDescent="0.25">
      <c r="A66" s="127" t="s">
        <v>279</v>
      </c>
      <c r="B66" s="200">
        <f t="shared" ref="B66:Q66" si="16">IF(B$45=0,0,B$45/B$5)</f>
        <v>4.1966609056869622E-2</v>
      </c>
      <c r="C66" s="200">
        <f t="shared" si="16"/>
        <v>4.1966609056869622E-2</v>
      </c>
      <c r="D66" s="200">
        <f t="shared" si="16"/>
        <v>4.1966609056869629E-2</v>
      </c>
      <c r="E66" s="200">
        <f t="shared" si="16"/>
        <v>4.1966609056869622E-2</v>
      </c>
      <c r="F66" s="200">
        <f t="shared" si="16"/>
        <v>4.1966609056869622E-2</v>
      </c>
      <c r="G66" s="200">
        <f t="shared" si="16"/>
        <v>4.1966609056869629E-2</v>
      </c>
      <c r="H66" s="200">
        <f t="shared" si="16"/>
        <v>4.1966609056869629E-2</v>
      </c>
      <c r="I66" s="200">
        <f t="shared" si="16"/>
        <v>4.1966609056869636E-2</v>
      </c>
      <c r="J66" s="200">
        <f t="shared" si="16"/>
        <v>4.1966609056869636E-2</v>
      </c>
      <c r="K66" s="200">
        <f t="shared" si="16"/>
        <v>4.1966609056869643E-2</v>
      </c>
      <c r="L66" s="200">
        <f t="shared" si="16"/>
        <v>4.1966609056869629E-2</v>
      </c>
      <c r="M66" s="200">
        <f t="shared" si="16"/>
        <v>4.1966609056869629E-2</v>
      </c>
      <c r="N66" s="200">
        <f t="shared" si="16"/>
        <v>4.1966609056869629E-2</v>
      </c>
      <c r="O66" s="200">
        <f t="shared" si="16"/>
        <v>4.1966609056869636E-2</v>
      </c>
      <c r="P66" s="200">
        <f t="shared" si="16"/>
        <v>4.1966609056869622E-2</v>
      </c>
      <c r="Q66" s="200">
        <f t="shared" si="16"/>
        <v>4.1966609056869636E-2</v>
      </c>
    </row>
    <row r="67" spans="1:17" x14ac:dyDescent="0.25">
      <c r="A67" s="72" t="s">
        <v>278</v>
      </c>
      <c r="B67" s="71">
        <f t="shared" ref="B67:Q67" si="17">IF(B$46=0,0,B$46/B$5)</f>
        <v>0.15645774879314039</v>
      </c>
      <c r="C67" s="71">
        <f t="shared" si="17"/>
        <v>0.13938577277472297</v>
      </c>
      <c r="D67" s="71">
        <f t="shared" si="17"/>
        <v>0.17341502046979401</v>
      </c>
      <c r="E67" s="71">
        <f t="shared" si="17"/>
        <v>0.16391095130215805</v>
      </c>
      <c r="F67" s="71">
        <f t="shared" si="17"/>
        <v>0.15965913853965599</v>
      </c>
      <c r="G67" s="71">
        <f t="shared" si="17"/>
        <v>0.15842324510415531</v>
      </c>
      <c r="H67" s="71">
        <f t="shared" si="17"/>
        <v>0.19711079215621063</v>
      </c>
      <c r="I67" s="71">
        <f t="shared" si="17"/>
        <v>0.21135739258790318</v>
      </c>
      <c r="J67" s="71">
        <f t="shared" si="17"/>
        <v>0.19050091435008798</v>
      </c>
      <c r="K67" s="71">
        <f t="shared" si="17"/>
        <v>0.20900487138116311</v>
      </c>
      <c r="L67" s="71">
        <f t="shared" si="17"/>
        <v>0.2029138997744053</v>
      </c>
      <c r="M67" s="71">
        <f t="shared" si="17"/>
        <v>0.25100481173071515</v>
      </c>
      <c r="N67" s="71">
        <f t="shared" si="17"/>
        <v>0.22568471977991716</v>
      </c>
      <c r="O67" s="71">
        <f t="shared" si="17"/>
        <v>0.21019026466339061</v>
      </c>
      <c r="P67" s="71">
        <f t="shared" si="17"/>
        <v>0.20461725486117441</v>
      </c>
      <c r="Q67" s="71">
        <f t="shared" si="17"/>
        <v>0.19418638021393245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34.678418966931638</v>
      </c>
      <c r="C71" s="230">
        <f t="shared" si="18"/>
        <v>34.576666941153441</v>
      </c>
      <c r="D71" s="230">
        <f t="shared" si="18"/>
        <v>34.759455413801753</v>
      </c>
      <c r="E71" s="230">
        <f t="shared" si="18"/>
        <v>34.756734080769327</v>
      </c>
      <c r="F71" s="230">
        <f t="shared" si="18"/>
        <v>34.284283821805424</v>
      </c>
      <c r="G71" s="230">
        <f t="shared" si="18"/>
        <v>34.221229744778761</v>
      </c>
      <c r="H71" s="230">
        <f t="shared" si="18"/>
        <v>34.511288604202207</v>
      </c>
      <c r="I71" s="230">
        <f t="shared" si="18"/>
        <v>34.017403571506762</v>
      </c>
      <c r="J71" s="230">
        <f t="shared" si="18"/>
        <v>32.771485193099537</v>
      </c>
      <c r="K71" s="230">
        <f t="shared" si="18"/>
        <v>33.014398454791738</v>
      </c>
      <c r="L71" s="230">
        <f t="shared" si="18"/>
        <v>32.890693423133392</v>
      </c>
      <c r="M71" s="230">
        <f t="shared" si="18"/>
        <v>33.027999338339384</v>
      </c>
      <c r="N71" s="230">
        <f t="shared" si="18"/>
        <v>32.953621634325806</v>
      </c>
      <c r="O71" s="230">
        <f t="shared" si="18"/>
        <v>33.020218559112109</v>
      </c>
      <c r="P71" s="230">
        <f t="shared" si="18"/>
        <v>31.829043751872451</v>
      </c>
      <c r="Q71" s="230">
        <f t="shared" si="18"/>
        <v>30.889628667339831</v>
      </c>
    </row>
    <row r="72" spans="1:17" x14ac:dyDescent="0.25">
      <c r="A72" s="132" t="s">
        <v>83</v>
      </c>
      <c r="B72" s="275">
        <f>IF(B$6=0,0,B$6/TRE!B$5*1000)</f>
        <v>1.1836035042926958</v>
      </c>
      <c r="C72" s="275">
        <f>IF(C$6=0,0,C$6/TRE!C$5*1000)</f>
        <v>1.1801306223716717</v>
      </c>
      <c r="D72" s="275">
        <f>IF(D$6=0,0,D$6/TRE!D$5*1000)</f>
        <v>1.186369346143282</v>
      </c>
      <c r="E72" s="275">
        <f>IF(E$6=0,0,E$6/TRE!E$5*1000)</f>
        <v>1.1862764647660602</v>
      </c>
      <c r="F72" s="275">
        <f>IF(F$6=0,0,F$6/TRE!F$5*1000)</f>
        <v>1.1701513414538671</v>
      </c>
      <c r="G72" s="275">
        <f>IF(G$6=0,0,G$6/TRE!G$5*1000)</f>
        <v>1.1679992529575642</v>
      </c>
      <c r="H72" s="275">
        <f>IF(H$6=0,0,H$6/TRE!H$5*1000)</f>
        <v>1.1778992049361161</v>
      </c>
      <c r="I72" s="275">
        <f>IF(I$6=0,0,I$6/TRE!I$5*1000)</f>
        <v>1.1610424948313836</v>
      </c>
      <c r="J72" s="275">
        <f>IF(J$6=0,0,J$6/TRE!J$5*1000)</f>
        <v>1.1185182563373599</v>
      </c>
      <c r="K72" s="275">
        <f>IF(K$6=0,0,K$6/TRE!K$5*1000)</f>
        <v>1.1268090895513028</v>
      </c>
      <c r="L72" s="275">
        <f>IF(L$6=0,0,L$6/TRE!L$5*1000)</f>
        <v>1.1225869331401619</v>
      </c>
      <c r="M72" s="275">
        <f>IF(M$6=0,0,M$6/TRE!M$5*1000)</f>
        <v>1.1272732991060641</v>
      </c>
      <c r="N72" s="275">
        <f>IF(N$6=0,0,N$6/TRE!N$5*1000)</f>
        <v>1.12473472573005</v>
      </c>
      <c r="O72" s="275">
        <f>IF(O$6=0,0,O$6/TRE!O$5*1000)</f>
        <v>1.1270077345897489</v>
      </c>
      <c r="P72" s="275">
        <f>IF(P$6=0,0,P$6/TRE!P$5*1000)</f>
        <v>1.0863519400617898</v>
      </c>
      <c r="Q72" s="275">
        <f>IF(Q$6=0,0,Q$6/TRE!Q$5*1000)</f>
        <v>1.0542889158766768</v>
      </c>
    </row>
    <row r="73" spans="1:17" x14ac:dyDescent="0.25">
      <c r="A73" s="76" t="s">
        <v>82</v>
      </c>
      <c r="B73" s="274">
        <f>IF(B$7=0,0,B$7/TRE!B$5*1000)</f>
        <v>1.4795043803658694</v>
      </c>
      <c r="C73" s="274">
        <f>IF(C$7=0,0,C$7/TRE!C$5*1000)</f>
        <v>1.4751632779645893</v>
      </c>
      <c r="D73" s="274">
        <f>IF(D$7=0,0,D$7/TRE!D$5*1000)</f>
        <v>1.4829616826791023</v>
      </c>
      <c r="E73" s="274">
        <f>IF(E$7=0,0,E$7/TRE!E$5*1000)</f>
        <v>1.4828455809575749</v>
      </c>
      <c r="F73" s="274">
        <f>IF(F$7=0,0,F$7/TRE!F$5*1000)</f>
        <v>1.4626891768173333</v>
      </c>
      <c r="G73" s="274">
        <f>IF(G$7=0,0,G$7/TRE!G$5*1000)</f>
        <v>1.4599990661969551</v>
      </c>
      <c r="H73" s="274">
        <f>IF(H$7=0,0,H$7/TRE!H$5*1000)</f>
        <v>1.4723740061701449</v>
      </c>
      <c r="I73" s="274">
        <f>IF(I$7=0,0,I$7/TRE!I$5*1000)</f>
        <v>1.4513031185392293</v>
      </c>
      <c r="J73" s="274">
        <f>IF(J$7=0,0,J$7/TRE!J$5*1000)</f>
        <v>1.3981478204216999</v>
      </c>
      <c r="K73" s="274">
        <f>IF(K$7=0,0,K$7/TRE!K$5*1000)</f>
        <v>1.4085113619391283</v>
      </c>
      <c r="L73" s="274">
        <f>IF(L$7=0,0,L$7/TRE!L$5*1000)</f>
        <v>1.4032336664252023</v>
      </c>
      <c r="M73" s="274">
        <f>IF(M$7=0,0,M$7/TRE!M$5*1000)</f>
        <v>1.4090916238825801</v>
      </c>
      <c r="N73" s="274">
        <f>IF(N$7=0,0,N$7/TRE!N$5*1000)</f>
        <v>1.4059184071625623</v>
      </c>
      <c r="O73" s="274">
        <f>IF(O$7=0,0,O$7/TRE!O$5*1000)</f>
        <v>1.4087596682371861</v>
      </c>
      <c r="P73" s="274">
        <f>IF(P$7=0,0,P$7/TRE!P$5*1000)</f>
        <v>1.3579399250772375</v>
      </c>
      <c r="Q73" s="274">
        <f>IF(Q$7=0,0,Q$7/TRE!Q$5*1000)</f>
        <v>1.3178611448458459</v>
      </c>
    </row>
    <row r="74" spans="1:17" x14ac:dyDescent="0.25">
      <c r="A74" s="76" t="s">
        <v>81</v>
      </c>
      <c r="B74" s="274">
        <f>IF(B$8=0,0,B$8/TRE!B$5*1000)</f>
        <v>2.0343185230030709</v>
      </c>
      <c r="C74" s="274">
        <f>IF(C$8=0,0,C$8/TRE!C$5*1000)</f>
        <v>2.0283495072013107</v>
      </c>
      <c r="D74" s="274">
        <f>IF(D$8=0,0,D$8/TRE!D$5*1000)</f>
        <v>2.0390723136837661</v>
      </c>
      <c r="E74" s="274">
        <f>IF(E$8=0,0,E$8/TRE!E$5*1000)</f>
        <v>2.0389126738166659</v>
      </c>
      <c r="F74" s="274">
        <f>IF(F$8=0,0,F$8/TRE!F$5*1000)</f>
        <v>2.0111976181238336</v>
      </c>
      <c r="G74" s="274">
        <f>IF(G$8=0,0,G$8/TRE!G$5*1000)</f>
        <v>2.0074987160208133</v>
      </c>
      <c r="H74" s="274">
        <f>IF(H$8=0,0,H$8/TRE!H$5*1000)</f>
        <v>2.0245142584839493</v>
      </c>
      <c r="I74" s="274">
        <f>IF(I$8=0,0,I$8/TRE!I$5*1000)</f>
        <v>1.9955417879914403</v>
      </c>
      <c r="J74" s="274">
        <f>IF(J$8=0,0,J$8/TRE!J$5*1000)</f>
        <v>1.9224532530798375</v>
      </c>
      <c r="K74" s="274">
        <f>IF(K$8=0,0,K$8/TRE!K$5*1000)</f>
        <v>1.9367031226663014</v>
      </c>
      <c r="L74" s="274">
        <f>IF(L$8=0,0,L$8/TRE!L$5*1000)</f>
        <v>1.9294462913346535</v>
      </c>
      <c r="M74" s="274">
        <f>IF(M$8=0,0,M$8/TRE!M$5*1000)</f>
        <v>1.9375009828385477</v>
      </c>
      <c r="N74" s="274">
        <f>IF(N$8=0,0,N$8/TRE!N$5*1000)</f>
        <v>1.933137809848523</v>
      </c>
      <c r="O74" s="274">
        <f>IF(O$8=0,0,O$8/TRE!O$5*1000)</f>
        <v>1.9370445438261308</v>
      </c>
      <c r="P74" s="274">
        <f>IF(P$8=0,0,P$8/TRE!P$5*1000)</f>
        <v>1.8671673969812015</v>
      </c>
      <c r="Q74" s="274">
        <f>IF(Q$8=0,0,Q$8/TRE!Q$5*1000)</f>
        <v>1.812059074163038</v>
      </c>
    </row>
    <row r="75" spans="1:17" x14ac:dyDescent="0.25">
      <c r="A75" s="76" t="s">
        <v>80</v>
      </c>
      <c r="B75" s="274">
        <f>IF(B$9=0,0,B$9/TRE!B$5*1000)</f>
        <v>1.294566332820136</v>
      </c>
      <c r="C75" s="274">
        <f>IF(C$9=0,0,C$9/TRE!C$5*1000)</f>
        <v>1.290767868219016</v>
      </c>
      <c r="D75" s="274">
        <f>IF(D$9=0,0,D$9/TRE!D$5*1000)</f>
        <v>1.2975914723442148</v>
      </c>
      <c r="E75" s="274">
        <f>IF(E$9=0,0,E$9/TRE!E$5*1000)</f>
        <v>1.2974898833378783</v>
      </c>
      <c r="F75" s="274">
        <f>IF(F$9=0,0,F$9/TRE!F$5*1000)</f>
        <v>1.2798530297151671</v>
      </c>
      <c r="G75" s="274">
        <f>IF(G$9=0,0,G$9/TRE!G$5*1000)</f>
        <v>1.2774991829223361</v>
      </c>
      <c r="H75" s="274">
        <f>IF(H$9=0,0,H$9/TRE!H$5*1000)</f>
        <v>1.2883272553988772</v>
      </c>
      <c r="I75" s="274">
        <f>IF(I$9=0,0,I$9/TRE!I$5*1000)</f>
        <v>1.2698902287218257</v>
      </c>
      <c r="J75" s="274">
        <f>IF(J$9=0,0,J$9/TRE!J$5*1000)</f>
        <v>1.2233793428689876</v>
      </c>
      <c r="K75" s="274">
        <f>IF(K$9=0,0,K$9/TRE!K$5*1000)</f>
        <v>1.2324474416967373</v>
      </c>
      <c r="L75" s="274">
        <f>IF(L$9=0,0,L$9/TRE!L$5*1000)</f>
        <v>1.2278294581220524</v>
      </c>
      <c r="M75" s="274">
        <f>IF(M$9=0,0,M$9/TRE!M$5*1000)</f>
        <v>1.2329551708972577</v>
      </c>
      <c r="N75" s="274">
        <f>IF(N$9=0,0,N$9/TRE!N$5*1000)</f>
        <v>1.2301786062672424</v>
      </c>
      <c r="O75" s="274">
        <f>IF(O$9=0,0,O$9/TRE!O$5*1000)</f>
        <v>1.2326647097075378</v>
      </c>
      <c r="P75" s="274">
        <f>IF(P$9=0,0,P$9/TRE!P$5*1000)</f>
        <v>1.1881974344425827</v>
      </c>
      <c r="Q75" s="274">
        <f>IF(Q$9=0,0,Q$9/TRE!Q$5*1000)</f>
        <v>1.1531285017401154</v>
      </c>
    </row>
    <row r="76" spans="1:17" x14ac:dyDescent="0.25">
      <c r="A76" s="129" t="s">
        <v>79</v>
      </c>
      <c r="B76" s="273">
        <f>IF(B$10=0,0,B$10/TRE!B$5*1000)</f>
        <v>0.99866545674696183</v>
      </c>
      <c r="C76" s="273">
        <f>IF(C$10=0,0,C$10/TRE!C$5*1000)</f>
        <v>0.99573521262609765</v>
      </c>
      <c r="D76" s="273">
        <f>IF(D$10=0,0,D$10/TRE!D$5*1000)</f>
        <v>1.0009991358083941</v>
      </c>
      <c r="E76" s="273">
        <f>IF(E$10=0,0,E$10/TRE!E$5*1000)</f>
        <v>1.0009207671463631</v>
      </c>
      <c r="F76" s="273">
        <f>IF(F$10=0,0,F$10/TRE!F$5*1000)</f>
        <v>0.98731519435170001</v>
      </c>
      <c r="G76" s="273">
        <f>IF(G$10=0,0,G$10/TRE!G$5*1000)</f>
        <v>0.9854993696829446</v>
      </c>
      <c r="H76" s="273">
        <f>IF(H$10=0,0,H$10/TRE!H$5*1000)</f>
        <v>0.9938524541648478</v>
      </c>
      <c r="I76" s="273">
        <f>IF(I$10=0,0,I$10/TRE!I$5*1000)</f>
        <v>0.97962960501397955</v>
      </c>
      <c r="J76" s="273">
        <f>IF(J$10=0,0,J$10/TRE!J$5*1000)</f>
        <v>0.94374977878464739</v>
      </c>
      <c r="K76" s="273">
        <f>IF(K$10=0,0,K$10/TRE!K$5*1000)</f>
        <v>0.9507451693089114</v>
      </c>
      <c r="L76" s="273">
        <f>IF(L$10=0,0,L$10/TRE!L$5*1000)</f>
        <v>0.9471827248370116</v>
      </c>
      <c r="M76" s="273">
        <f>IF(M$10=0,0,M$10/TRE!M$5*1000)</f>
        <v>0.95113684612074145</v>
      </c>
      <c r="N76" s="273">
        <f>IF(N$10=0,0,N$10/TRE!N$5*1000)</f>
        <v>0.94899492483472947</v>
      </c>
      <c r="O76" s="273">
        <f>IF(O$10=0,0,O$10/TRE!O$5*1000)</f>
        <v>0.9509127760601005</v>
      </c>
      <c r="P76" s="273">
        <f>IF(P$10=0,0,P$10/TRE!P$5*1000)</f>
        <v>0.91660944942713518</v>
      </c>
      <c r="Q76" s="273">
        <f>IF(Q$10=0,0,Q$10/TRE!Q$5*1000)</f>
        <v>0.88955627277094595</v>
      </c>
    </row>
    <row r="77" spans="1:17" x14ac:dyDescent="0.25">
      <c r="A77" s="127" t="s">
        <v>283</v>
      </c>
      <c r="B77" s="296">
        <f>IF(B$15=0,0,B$15/TRE!B$5*1000)</f>
        <v>3.6383391287388833</v>
      </c>
      <c r="C77" s="296">
        <f>IF(C$15=0,0,C$15/TRE!C$5*1000)</f>
        <v>3.6276636600224377</v>
      </c>
      <c r="D77" s="296">
        <f>IF(D$15=0,0,D$15/TRE!D$5*1000)</f>
        <v>3.6468411909517737</v>
      </c>
      <c r="E77" s="296">
        <f>IF(E$15=0,0,E$15/TRE!E$5*1000)</f>
        <v>3.6465556781530601</v>
      </c>
      <c r="F77" s="296">
        <f>IF(F$15=0,0,F$15/TRE!F$5*1000)</f>
        <v>3.5969878398611725</v>
      </c>
      <c r="G77" s="296">
        <f>IF(G$15=0,0,G$15/TRE!G$5*1000)</f>
        <v>3.5903724253611231</v>
      </c>
      <c r="H77" s="296">
        <f>IF(H$15=0,0,H$15/TRE!H$5*1000)</f>
        <v>3.620804392253385</v>
      </c>
      <c r="I77" s="296">
        <f>IF(I$15=0,0,I$15/TRE!I$5*1000)</f>
        <v>3.5689876920379637</v>
      </c>
      <c r="J77" s="296">
        <f>IF(J$15=0,0,J$15/TRE!J$5*1000)</f>
        <v>3.4382702682795014</v>
      </c>
      <c r="K77" s="296">
        <f>IF(K$15=0,0,K$15/TRE!K$5*1000)</f>
        <v>3.4637558829999158</v>
      </c>
      <c r="L77" s="296">
        <f>IF(L$15=0,0,L$15/TRE!L$5*1000)</f>
        <v>3.4507771812449821</v>
      </c>
      <c r="M77" s="296">
        <f>IF(M$15=0,0,M$15/TRE!M$5*1000)</f>
        <v>3.4651828404065954</v>
      </c>
      <c r="N77" s="296">
        <f>IF(N$15=0,0,N$15/TRE!N$5*1000)</f>
        <v>3.4573793903393817</v>
      </c>
      <c r="O77" s="296">
        <f>IF(O$15=0,0,O$15/TRE!O$5*1000)</f>
        <v>3.4643665081066231</v>
      </c>
      <c r="P77" s="296">
        <f>IF(P$15=0,0,P$15/TRE!P$5*1000)</f>
        <v>3.3393925894720753</v>
      </c>
      <c r="Q77" s="296">
        <f>IF(Q$15=0,0,Q$15/TRE!Q$5*1000)</f>
        <v>3.2408324254853103</v>
      </c>
    </row>
    <row r="78" spans="1:17" x14ac:dyDescent="0.25">
      <c r="A78" s="127" t="s">
        <v>282</v>
      </c>
      <c r="B78" s="296">
        <f>IF(B$23=0,0,B$23/TRE!B$5*1000)</f>
        <v>1.8191695643694412</v>
      </c>
      <c r="C78" s="296">
        <f>IF(C$23=0,0,C$23/TRE!C$5*1000)</f>
        <v>1.8138318300112186</v>
      </c>
      <c r="D78" s="296">
        <f>IF(D$23=0,0,D$23/TRE!D$5*1000)</f>
        <v>1.8234205954758864</v>
      </c>
      <c r="E78" s="296">
        <f>IF(E$23=0,0,E$23/TRE!E$5*1000)</f>
        <v>1.8232778390765301</v>
      </c>
      <c r="F78" s="296">
        <f>IF(F$23=0,0,F$23/TRE!F$5*1000)</f>
        <v>1.7984939199305858</v>
      </c>
      <c r="G78" s="296">
        <f>IF(G$23=0,0,G$23/TRE!G$5*1000)</f>
        <v>1.7951862126805613</v>
      </c>
      <c r="H78" s="296">
        <f>IF(H$23=0,0,H$23/TRE!H$5*1000)</f>
        <v>1.8104021961266925</v>
      </c>
      <c r="I78" s="296">
        <f>IF(I$23=0,0,I$23/TRE!I$5*1000)</f>
        <v>1.7844938460189819</v>
      </c>
      <c r="J78" s="296">
        <f>IF(J$23=0,0,J$23/TRE!J$5*1000)</f>
        <v>1.7191351341397507</v>
      </c>
      <c r="K78" s="296">
        <f>IF(K$23=0,0,K$23/TRE!K$5*1000)</f>
        <v>1.7318779414999574</v>
      </c>
      <c r="L78" s="296">
        <f>IF(L$23=0,0,L$23/TRE!L$5*1000)</f>
        <v>1.7253885906224911</v>
      </c>
      <c r="M78" s="296">
        <f>IF(M$23=0,0,M$23/TRE!M$5*1000)</f>
        <v>1.7325914202032981</v>
      </c>
      <c r="N78" s="296">
        <f>IF(N$23=0,0,N$23/TRE!N$5*1000)</f>
        <v>1.7286896951696908</v>
      </c>
      <c r="O78" s="296">
        <f>IF(O$23=0,0,O$23/TRE!O$5*1000)</f>
        <v>1.7321832540533115</v>
      </c>
      <c r="P78" s="296">
        <f>IF(P$23=0,0,P$23/TRE!P$5*1000)</f>
        <v>1.6696962947360376</v>
      </c>
      <c r="Q78" s="296">
        <f>IF(Q$23=0,0,Q$23/TRE!Q$5*1000)</f>
        <v>1.6204162127426551</v>
      </c>
    </row>
    <row r="79" spans="1:17" x14ac:dyDescent="0.25">
      <c r="A79" s="127" t="s">
        <v>281</v>
      </c>
      <c r="B79" s="296">
        <f>IF(B$26=0,0,B$26/TRE!B$5*1000)</f>
        <v>11.642685211964423</v>
      </c>
      <c r="C79" s="296">
        <f>IF(C$26=0,0,C$26/TRE!C$5*1000)</f>
        <v>11.608523712071799</v>
      </c>
      <c r="D79" s="296">
        <f>IF(D$26=0,0,D$26/TRE!D$5*1000)</f>
        <v>11.669891811045673</v>
      </c>
      <c r="E79" s="296">
        <f>IF(E$26=0,0,E$26/TRE!E$5*1000)</f>
        <v>11.66897817008979</v>
      </c>
      <c r="F79" s="296">
        <f>IF(F$26=0,0,F$26/TRE!F$5*1000)</f>
        <v>11.510361087555749</v>
      </c>
      <c r="G79" s="296">
        <f>IF(G$26=0,0,G$26/TRE!G$5*1000)</f>
        <v>11.489191761155592</v>
      </c>
      <c r="H79" s="296">
        <f>IF(H$26=0,0,H$26/TRE!H$5*1000)</f>
        <v>11.58657405521083</v>
      </c>
      <c r="I79" s="296">
        <f>IF(I$26=0,0,I$26/TRE!I$5*1000)</f>
        <v>11.420760614521482</v>
      </c>
      <c r="J79" s="296">
        <f>IF(J$26=0,0,J$26/TRE!J$5*1000)</f>
        <v>11.002464858494401</v>
      </c>
      <c r="K79" s="296">
        <f>IF(K$26=0,0,K$26/TRE!K$5*1000)</f>
        <v>11.084018825599728</v>
      </c>
      <c r="L79" s="296">
        <f>IF(L$26=0,0,L$26/TRE!L$5*1000)</f>
        <v>11.04248697998394</v>
      </c>
      <c r="M79" s="296">
        <f>IF(M$26=0,0,M$26/TRE!M$5*1000)</f>
        <v>11.088585089301105</v>
      </c>
      <c r="N79" s="296">
        <f>IF(N$26=0,0,N$26/TRE!N$5*1000)</f>
        <v>11.063614049086022</v>
      </c>
      <c r="O79" s="296">
        <f>IF(O$26=0,0,O$26/TRE!O$5*1000)</f>
        <v>11.085972825941193</v>
      </c>
      <c r="P79" s="296">
        <f>IF(P$26=0,0,P$26/TRE!P$5*1000)</f>
        <v>10.686056286310642</v>
      </c>
      <c r="Q79" s="296">
        <f>IF(Q$26=0,0,Q$26/TRE!Q$5*1000)</f>
        <v>10.37066376155299</v>
      </c>
    </row>
    <row r="80" spans="1:17" x14ac:dyDescent="0.25">
      <c r="A80" s="127" t="s">
        <v>280</v>
      </c>
      <c r="B80" s="296">
        <f>IF(B$34=0,0,B$34/TRE!B$5*1000)</f>
        <v>3.7065238498631339</v>
      </c>
      <c r="C80" s="296">
        <f>IF(C$34=0,0,C$34/TRE!C$5*1000)</f>
        <v>4.2859403450894344</v>
      </c>
      <c r="D80" s="296">
        <f>IF(D$34=0,0,D$34/TRE!D$5*1000)</f>
        <v>3.1257597171856339</v>
      </c>
      <c r="E80" s="296">
        <f>IF(E$34=0,0,E$34/TRE!E$5*1000)</f>
        <v>3.4558454048291449</v>
      </c>
      <c r="F80" s="296">
        <f>IF(F$34=0,0,F$34/TRE!F$5*1000)</f>
        <v>3.5546402576130287</v>
      </c>
      <c r="G80" s="296">
        <f>IF(G$34=0,0,G$34/TRE!G$5*1000)</f>
        <v>3.5903965200337251</v>
      </c>
      <c r="H80" s="296">
        <f>IF(H$34=0,0,H$34/TRE!H$5*1000)</f>
        <v>2.2856715894501072</v>
      </c>
      <c r="I80" s="296">
        <f>IF(I$34=0,0,I$34/TRE!I$5*1000)</f>
        <v>1.7683293855311975</v>
      </c>
      <c r="J80" s="296">
        <f>IF(J$34=0,0,J$34/TRE!J$5*1000)</f>
        <v>2.3870604794857178</v>
      </c>
      <c r="K80" s="296">
        <f>IF(K$34=0,0,K$34/TRE!K$5*1000)</f>
        <v>1.7938571635595741</v>
      </c>
      <c r="L80" s="296">
        <f>IF(L$34=0,0,L$34/TRE!L$5*1000)</f>
        <v>1.9874718561525249</v>
      </c>
      <c r="M80" s="296">
        <f>IF(M$34=0,0,M$34/TRE!M$5*1000)</f>
        <v>0.40742217365849615</v>
      </c>
      <c r="N80" s="296">
        <f>IF(N$34=0,0,N$34/TRE!N$5*1000)</f>
        <v>1.2408934054756169</v>
      </c>
      <c r="O80" s="296">
        <f>IF(O$34=0,0,O$34/TRE!O$5*1000)</f>
        <v>1.7550314571648498</v>
      </c>
      <c r="P80" s="296">
        <f>IF(P$34=0,0,P$34/TRE!P$5*1000)</f>
        <v>1.8691038422105652</v>
      </c>
      <c r="Q80" s="296">
        <f>IF(Q$34=0,0,Q$34/TRE!Q$5*1000)</f>
        <v>2.136144210904892</v>
      </c>
    </row>
    <row r="81" spans="1:17" x14ac:dyDescent="0.25">
      <c r="A81" s="127" t="s">
        <v>279</v>
      </c>
      <c r="B81" s="296">
        <f>IF(B$45=0,0,B$45/TRE!B$5*1000)</f>
        <v>1.4553356514955527</v>
      </c>
      <c r="C81" s="296">
        <f>IF(C$45=0,0,C$45/TRE!C$5*1000)</f>
        <v>1.4510654640089746</v>
      </c>
      <c r="D81" s="296">
        <f>IF(D$45=0,0,D$45/TRE!D$5*1000)</f>
        <v>1.4587364763807089</v>
      </c>
      <c r="E81" s="296">
        <f>IF(E$45=0,0,E$45/TRE!E$5*1000)</f>
        <v>1.4586222712612236</v>
      </c>
      <c r="F81" s="296">
        <f>IF(F$45=0,0,F$45/TRE!F$5*1000)</f>
        <v>1.4387951359444684</v>
      </c>
      <c r="G81" s="296">
        <f>IF(G$45=0,0,G$45/TRE!G$5*1000)</f>
        <v>1.436148970144449</v>
      </c>
      <c r="H81" s="296">
        <f>IF(H$45=0,0,H$45/TRE!H$5*1000)</f>
        <v>1.4483217569013538</v>
      </c>
      <c r="I81" s="296">
        <f>IF(I$45=0,0,I$45/TRE!I$5*1000)</f>
        <v>1.4275950768151853</v>
      </c>
      <c r="J81" s="296">
        <f>IF(J$45=0,0,J$45/TRE!J$5*1000)</f>
        <v>1.3753081073118001</v>
      </c>
      <c r="K81" s="296">
        <f>IF(K$45=0,0,K$45/TRE!K$5*1000)</f>
        <v>1.3855023531999657</v>
      </c>
      <c r="L81" s="296">
        <f>IF(L$45=0,0,L$45/TRE!L$5*1000)</f>
        <v>1.3803108724979922</v>
      </c>
      <c r="M81" s="296">
        <f>IF(M$45=0,0,M$45/TRE!M$5*1000)</f>
        <v>1.3860731361626379</v>
      </c>
      <c r="N81" s="296">
        <f>IF(N$45=0,0,N$45/TRE!N$5*1000)</f>
        <v>1.3829517561357523</v>
      </c>
      <c r="O81" s="296">
        <f>IF(O$45=0,0,O$45/TRE!O$5*1000)</f>
        <v>1.3857466032426489</v>
      </c>
      <c r="P81" s="296">
        <f>IF(P$45=0,0,P$45/TRE!P$5*1000)</f>
        <v>1.3357570357888298</v>
      </c>
      <c r="Q81" s="296">
        <f>IF(Q$45=0,0,Q$45/TRE!Q$5*1000)</f>
        <v>1.2963329701941237</v>
      </c>
    </row>
    <row r="82" spans="1:17" x14ac:dyDescent="0.25">
      <c r="A82" s="72" t="s">
        <v>278</v>
      </c>
      <c r="B82" s="295">
        <f>IF(B$46=0,0,B$46/TRE!B$5*1000)</f>
        <v>5.4257073632714663</v>
      </c>
      <c r="C82" s="295">
        <f>IF(C$46=0,0,C$46/TRE!C$5*1000)</f>
        <v>4.8194954415668896</v>
      </c>
      <c r="D82" s="295">
        <f>IF(D$46=0,0,D$46/TRE!D$5*1000)</f>
        <v>6.0278116721033248</v>
      </c>
      <c r="E82" s="295">
        <f>IF(E$46=0,0,E$46/TRE!E$5*1000)</f>
        <v>5.6970093473350394</v>
      </c>
      <c r="F82" s="295">
        <f>IF(F$46=0,0,F$46/TRE!F$5*1000)</f>
        <v>5.4737992204385195</v>
      </c>
      <c r="G82" s="295">
        <f>IF(G$46=0,0,G$46/TRE!G$5*1000)</f>
        <v>5.4214382676226975</v>
      </c>
      <c r="H82" s="295">
        <f>IF(H$46=0,0,H$46/TRE!H$5*1000)</f>
        <v>6.8025474351059012</v>
      </c>
      <c r="I82" s="295">
        <f>IF(I$46=0,0,I$46/TRE!I$5*1000)</f>
        <v>7.1898297214840952</v>
      </c>
      <c r="J82" s="295">
        <f>IF(J$46=0,0,J$46/TRE!J$5*1000)</f>
        <v>6.242997893895831</v>
      </c>
      <c r="K82" s="295">
        <f>IF(K$46=0,0,K$46/TRE!K$5*1000)</f>
        <v>6.9001701027702156</v>
      </c>
      <c r="L82" s="295">
        <f>IF(L$46=0,0,L$46/TRE!L$5*1000)</f>
        <v>6.673978868772382</v>
      </c>
      <c r="M82" s="295">
        <f>IF(M$46=0,0,M$46/TRE!M$5*1000)</f>
        <v>8.2901867557620612</v>
      </c>
      <c r="N82" s="295">
        <f>IF(N$46=0,0,N$46/TRE!N$5*1000)</f>
        <v>7.437128864276235</v>
      </c>
      <c r="O82" s="295">
        <f>IF(O$46=0,0,O$46/TRE!O$5*1000)</f>
        <v>6.9405284781827756</v>
      </c>
      <c r="P82" s="295">
        <f>IF(P$46=0,0,P$46/TRE!P$5*1000)</f>
        <v>6.5127715573643554</v>
      </c>
      <c r="Q82" s="295">
        <f>IF(Q$46=0,0,Q$46/TRE!Q$5*1000)</f>
        <v>5.9983451770632401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65.332549121517616</v>
      </c>
      <c r="C5" s="96">
        <v>67.845512540883064</v>
      </c>
      <c r="D5" s="96">
        <v>68.411185923163472</v>
      </c>
      <c r="E5" s="96">
        <v>66.363417080952928</v>
      </c>
      <c r="F5" s="96">
        <v>64.047422365370267</v>
      </c>
      <c r="G5" s="96">
        <v>59.319995952001236</v>
      </c>
      <c r="H5" s="96">
        <v>54.293333462895106</v>
      </c>
      <c r="I5" s="96">
        <v>55.282976229031838</v>
      </c>
      <c r="J5" s="96">
        <v>67.670673777649426</v>
      </c>
      <c r="K5" s="96">
        <v>68.316813749616898</v>
      </c>
      <c r="L5" s="96">
        <v>68.410769532316181</v>
      </c>
      <c r="M5" s="96">
        <v>48.624577504556349</v>
      </c>
      <c r="N5" s="96">
        <v>47.659525277046171</v>
      </c>
      <c r="O5" s="96">
        <v>51.494496920595196</v>
      </c>
      <c r="P5" s="96">
        <v>54.354658869097186</v>
      </c>
      <c r="Q5" s="96">
        <v>58.035498524363632</v>
      </c>
    </row>
    <row r="6" spans="1:17" x14ac:dyDescent="0.25">
      <c r="A6" s="132" t="s">
        <v>83</v>
      </c>
      <c r="B6" s="160">
        <v>2.0891086659512017</v>
      </c>
      <c r="C6" s="160">
        <v>2.1630989775855616</v>
      </c>
      <c r="D6" s="160">
        <v>2.1926646773514307</v>
      </c>
      <c r="E6" s="160">
        <v>2.1268645804556363</v>
      </c>
      <c r="F6" s="160">
        <v>2.0458155911085978</v>
      </c>
      <c r="G6" s="160">
        <v>1.8913263403743859</v>
      </c>
      <c r="H6" s="160">
        <v>1.7457314215339976</v>
      </c>
      <c r="I6" s="160">
        <v>1.7837536415833624</v>
      </c>
      <c r="J6" s="160">
        <v>2.1733383380357409</v>
      </c>
      <c r="K6" s="160">
        <v>2.2103533596219731</v>
      </c>
      <c r="L6" s="160">
        <v>2.2050996579733009</v>
      </c>
      <c r="M6" s="160">
        <v>1.5738698815346224</v>
      </c>
      <c r="N6" s="160">
        <v>1.5391593312341605</v>
      </c>
      <c r="O6" s="160">
        <v>1.6663701586568542</v>
      </c>
      <c r="P6" s="160">
        <v>1.7554589140981649</v>
      </c>
      <c r="Q6" s="160">
        <v>1.8776813544284674</v>
      </c>
    </row>
    <row r="7" spans="1:17" x14ac:dyDescent="0.25">
      <c r="A7" s="76" t="s">
        <v>82</v>
      </c>
      <c r="B7" s="159">
        <v>0.66172573395848266</v>
      </c>
      <c r="C7" s="159">
        <v>0.68516218514460181</v>
      </c>
      <c r="D7" s="159">
        <v>0.69452712852760112</v>
      </c>
      <c r="E7" s="159">
        <v>0.67368493007112007</v>
      </c>
      <c r="F7" s="159">
        <v>0.6480126408138055</v>
      </c>
      <c r="G7" s="159">
        <v>0.59907812893467061</v>
      </c>
      <c r="H7" s="159">
        <v>0.55296089908419999</v>
      </c>
      <c r="I7" s="159">
        <v>0.56500444755009138</v>
      </c>
      <c r="J7" s="159">
        <v>0.68840550533162315</v>
      </c>
      <c r="K7" s="159">
        <v>0.70013002341239339</v>
      </c>
      <c r="L7" s="159">
        <v>0.69846591199677999</v>
      </c>
      <c r="M7" s="159">
        <v>0.49852370989014672</v>
      </c>
      <c r="N7" s="159">
        <v>0.48752913371130635</v>
      </c>
      <c r="O7" s="159">
        <v>0.52782319764187757</v>
      </c>
      <c r="P7" s="159">
        <v>0.55604208498013263</v>
      </c>
      <c r="Q7" s="159">
        <v>0.59475607595242186</v>
      </c>
    </row>
    <row r="8" spans="1:17" x14ac:dyDescent="0.25">
      <c r="A8" s="76" t="s">
        <v>81</v>
      </c>
      <c r="B8" s="159">
        <v>4.9347857032112374</v>
      </c>
      <c r="C8" s="159">
        <v>5.1095618352431895</v>
      </c>
      <c r="D8" s="159">
        <v>5.1794004199410404</v>
      </c>
      <c r="E8" s="159">
        <v>5.0239707945110785</v>
      </c>
      <c r="F8" s="159">
        <v>4.8325210147997026</v>
      </c>
      <c r="G8" s="159">
        <v>4.4675944036337452</v>
      </c>
      <c r="H8" s="159">
        <v>4.1236775286220695</v>
      </c>
      <c r="I8" s="159">
        <v>4.2134916732675931</v>
      </c>
      <c r="J8" s="159">
        <v>5.1337487291004145</v>
      </c>
      <c r="K8" s="159">
        <v>5.2211837210205827</v>
      </c>
      <c r="L8" s="159">
        <v>5.2087736955358626</v>
      </c>
      <c r="M8" s="159">
        <v>3.7177149837610393</v>
      </c>
      <c r="N8" s="159">
        <v>3.6357234961160803</v>
      </c>
      <c r="O8" s="159">
        <v>3.936214410107552</v>
      </c>
      <c r="P8" s="159">
        <v>4.1466553143237492</v>
      </c>
      <c r="Q8" s="159">
        <v>4.4353629153134486</v>
      </c>
    </row>
    <row r="9" spans="1:17" x14ac:dyDescent="0.25">
      <c r="A9" s="76" t="s">
        <v>80</v>
      </c>
      <c r="B9" s="159">
        <v>2.2603762260270108</v>
      </c>
      <c r="C9" s="159">
        <v>2.3404323495309969</v>
      </c>
      <c r="D9" s="159">
        <v>2.3724218797769958</v>
      </c>
      <c r="E9" s="159">
        <v>2.3012274143489324</v>
      </c>
      <c r="F9" s="159">
        <v>2.2135339345173572</v>
      </c>
      <c r="G9" s="159">
        <v>2.0463794751884832</v>
      </c>
      <c r="H9" s="159">
        <v>1.8888485154347441</v>
      </c>
      <c r="I9" s="159">
        <v>1.9299878413401392</v>
      </c>
      <c r="J9" s="159">
        <v>2.3515111446690993</v>
      </c>
      <c r="K9" s="159">
        <v>2.3915607008090141</v>
      </c>
      <c r="L9" s="159">
        <v>2.3858762945840799</v>
      </c>
      <c r="M9" s="159">
        <v>1.7028975663460804</v>
      </c>
      <c r="N9" s="159">
        <v>1.6653414047302582</v>
      </c>
      <c r="O9" s="159">
        <v>1.8029811238535134</v>
      </c>
      <c r="P9" s="159">
        <v>1.8993734791617445</v>
      </c>
      <c r="Q9" s="159">
        <v>2.0316158574124858</v>
      </c>
    </row>
    <row r="10" spans="1:17" x14ac:dyDescent="0.25">
      <c r="A10" s="129" t="s">
        <v>79</v>
      </c>
      <c r="B10" s="158">
        <v>2.6584272701168281</v>
      </c>
      <c r="C10" s="158">
        <v>2.7525812341394058</v>
      </c>
      <c r="D10" s="158">
        <v>2.7902041035471532</v>
      </c>
      <c r="E10" s="158">
        <v>2.7064723308466334</v>
      </c>
      <c r="F10" s="158">
        <v>2.6033360761332043</v>
      </c>
      <c r="G10" s="158">
        <v>2.4067458059450577</v>
      </c>
      <c r="H10" s="158">
        <v>2.2214737284586032</v>
      </c>
      <c r="I10" s="158">
        <v>2.2698576676461766</v>
      </c>
      <c r="J10" s="158">
        <v>2.7656109991741125</v>
      </c>
      <c r="K10" s="158">
        <v>2.8127132607235366</v>
      </c>
      <c r="L10" s="158">
        <v>2.8060278336035802</v>
      </c>
      <c r="M10" s="158">
        <v>2.1279008044424019</v>
      </c>
      <c r="N10" s="158">
        <v>2.0809715069359447</v>
      </c>
      <c r="O10" s="158">
        <v>2.1204851351594378</v>
      </c>
      <c r="P10" s="158">
        <v>2.2338521326670158</v>
      </c>
      <c r="Q10" s="158">
        <v>2.3893823229773234</v>
      </c>
    </row>
    <row r="11" spans="1:17" x14ac:dyDescent="0.25">
      <c r="A11" s="92" t="s">
        <v>125</v>
      </c>
      <c r="B11" s="91">
        <v>0.43438376417672908</v>
      </c>
      <c r="C11" s="91">
        <v>0.44976840672987678</v>
      </c>
      <c r="D11" s="91">
        <v>0.45591593757120324</v>
      </c>
      <c r="E11" s="91">
        <v>0.44223426833176482</v>
      </c>
      <c r="F11" s="91">
        <v>0.42538193046677586</v>
      </c>
      <c r="G11" s="91">
        <v>0.39325932078518966</v>
      </c>
      <c r="H11" s="91">
        <v>0.36298608994676546</v>
      </c>
      <c r="I11" s="91">
        <v>0.37089196642728789</v>
      </c>
      <c r="J11" s="91">
        <v>0.45189745439867585</v>
      </c>
      <c r="K11" s="91">
        <v>0.45959390632085939</v>
      </c>
      <c r="L11" s="91">
        <v>0.45850151570700282</v>
      </c>
      <c r="M11" s="91">
        <v>0</v>
      </c>
      <c r="N11" s="91">
        <v>0</v>
      </c>
      <c r="O11" s="91">
        <v>0.34648467732987015</v>
      </c>
      <c r="P11" s="91">
        <v>0.36500870605328584</v>
      </c>
      <c r="Q11" s="91">
        <v>0.39042214890709215</v>
      </c>
    </row>
    <row r="12" spans="1:17" x14ac:dyDescent="0.25">
      <c r="A12" s="92" t="s">
        <v>26</v>
      </c>
      <c r="B12" s="91">
        <v>0.72286965937364844</v>
      </c>
      <c r="C12" s="91">
        <v>0.74847165521034043</v>
      </c>
      <c r="D12" s="91">
        <v>0.75870192597950925</v>
      </c>
      <c r="E12" s="91">
        <v>0.73593389365785911</v>
      </c>
      <c r="F12" s="91">
        <v>0.70788946673227537</v>
      </c>
      <c r="G12" s="91">
        <v>0.6544333713767555</v>
      </c>
      <c r="H12" s="91">
        <v>0.60405487690013393</v>
      </c>
      <c r="I12" s="91">
        <v>0.61721125775464536</v>
      </c>
      <c r="J12" s="91">
        <v>0.75201466047448029</v>
      </c>
      <c r="K12" s="91">
        <v>0.76482253231084785</v>
      </c>
      <c r="L12" s="91">
        <v>0.7630046558245156</v>
      </c>
      <c r="M12" s="91">
        <v>0.5445876529574224</v>
      </c>
      <c r="N12" s="91">
        <v>0.53257717017052431</v>
      </c>
      <c r="O12" s="91">
        <v>0.57659443408140532</v>
      </c>
      <c r="P12" s="91">
        <v>0.6074207665501189</v>
      </c>
      <c r="Q12" s="91">
        <v>0.6497119576448408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1.5011738465664508</v>
      </c>
      <c r="C14" s="157">
        <v>1.5543411721991884</v>
      </c>
      <c r="D14" s="157">
        <v>1.5755862399964404</v>
      </c>
      <c r="E14" s="157">
        <v>1.5283041688570096</v>
      </c>
      <c r="F14" s="157">
        <v>1.4700646789341534</v>
      </c>
      <c r="G14" s="157">
        <v>1.3590531137831126</v>
      </c>
      <c r="H14" s="157">
        <v>1.2544327616117041</v>
      </c>
      <c r="I14" s="157">
        <v>1.2817544434642434</v>
      </c>
      <c r="J14" s="157">
        <v>1.5616988843009563</v>
      </c>
      <c r="K14" s="157">
        <v>1.5882968220918292</v>
      </c>
      <c r="L14" s="157">
        <v>1.5845216620720619</v>
      </c>
      <c r="M14" s="157">
        <v>1.5833131514849794</v>
      </c>
      <c r="N14" s="157">
        <v>1.5483943367654205</v>
      </c>
      <c r="O14" s="157">
        <v>1.1974060237481625</v>
      </c>
      <c r="P14" s="157">
        <v>1.2614226600636111</v>
      </c>
      <c r="Q14" s="157">
        <v>1.3492482164253905</v>
      </c>
    </row>
    <row r="15" spans="1:17" x14ac:dyDescent="0.25">
      <c r="A15" s="156" t="s">
        <v>283</v>
      </c>
      <c r="B15" s="204">
        <v>6.8399615176205515</v>
      </c>
      <c r="C15" s="204">
        <v>7.0953640210540447</v>
      </c>
      <c r="D15" s="204">
        <v>7.1982984881495931</v>
      </c>
      <c r="E15" s="204">
        <v>6.9807447775039568</v>
      </c>
      <c r="F15" s="204">
        <v>6.7051683574612531</v>
      </c>
      <c r="G15" s="204">
        <v>6.2109395043934796</v>
      </c>
      <c r="H15" s="204">
        <v>5.7188644484117379</v>
      </c>
      <c r="I15" s="204">
        <v>5.8429042248610523</v>
      </c>
      <c r="J15" s="204">
        <v>7.1090278532604954</v>
      </c>
      <c r="K15" s="204">
        <v>7.2391397046549573</v>
      </c>
      <c r="L15" s="204">
        <v>7.2438812317216241</v>
      </c>
      <c r="M15" s="204">
        <v>5.191594183719725</v>
      </c>
      <c r="N15" s="204">
        <v>5.0770973671989861</v>
      </c>
      <c r="O15" s="204">
        <v>5.4465899888317608</v>
      </c>
      <c r="P15" s="204">
        <v>5.750224392281746</v>
      </c>
      <c r="Q15" s="204">
        <v>6.0972909809962834</v>
      </c>
    </row>
    <row r="16" spans="1:17" x14ac:dyDescent="0.25">
      <c r="A16" s="152" t="s">
        <v>289</v>
      </c>
      <c r="B16" s="264">
        <v>6.8399615176205515</v>
      </c>
      <c r="C16" s="264">
        <v>7.0953640210540447</v>
      </c>
      <c r="D16" s="264">
        <v>7.1982984881495931</v>
      </c>
      <c r="E16" s="264">
        <v>6.9807447775039568</v>
      </c>
      <c r="F16" s="264">
        <v>6.7051683574612531</v>
      </c>
      <c r="G16" s="264">
        <v>6.2109395043934796</v>
      </c>
      <c r="H16" s="264">
        <v>5.7188644484117379</v>
      </c>
      <c r="I16" s="264">
        <v>5.8429042248610523</v>
      </c>
      <c r="J16" s="264">
        <v>7.1090278532604954</v>
      </c>
      <c r="K16" s="264">
        <v>7.2391397046549573</v>
      </c>
      <c r="L16" s="264">
        <v>7.2438812317216241</v>
      </c>
      <c r="M16" s="264">
        <v>5.191594183719725</v>
      </c>
      <c r="N16" s="264">
        <v>5.0770973671989861</v>
      </c>
      <c r="O16" s="264">
        <v>5.4465899888317608</v>
      </c>
      <c r="P16" s="264">
        <v>5.750224392281746</v>
      </c>
      <c r="Q16" s="264">
        <v>6.0972909809962834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0.24211269281765643</v>
      </c>
      <c r="C18" s="83">
        <v>0.12090263464365626</v>
      </c>
      <c r="D18" s="83">
        <v>0.12210941581581905</v>
      </c>
      <c r="E18" s="83">
        <v>0.12069046567478278</v>
      </c>
      <c r="F18" s="83">
        <v>0.12413372453016613</v>
      </c>
      <c r="G18" s="83">
        <v>0.12230323888697625</v>
      </c>
      <c r="H18" s="83">
        <v>0.12361422740542252</v>
      </c>
      <c r="I18" s="83">
        <v>0.12581759211934557</v>
      </c>
      <c r="J18" s="83">
        <v>0.25978428133330683</v>
      </c>
      <c r="K18" s="83">
        <v>0.25731336102246866</v>
      </c>
      <c r="L18" s="83">
        <v>0.12845044350669671</v>
      </c>
      <c r="M18" s="83">
        <v>0</v>
      </c>
      <c r="N18" s="83">
        <v>0</v>
      </c>
      <c r="O18" s="83">
        <v>0.12835045672878453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0.37594969653471272</v>
      </c>
      <c r="C19" s="83">
        <v>0.36032911113051225</v>
      </c>
      <c r="D19" s="83">
        <v>0.29384333776169969</v>
      </c>
      <c r="E19" s="83">
        <v>0.30134998737953322</v>
      </c>
      <c r="F19" s="83">
        <v>0.39720138851924797</v>
      </c>
      <c r="G19" s="83">
        <v>0.21349738714206917</v>
      </c>
      <c r="H19" s="83">
        <v>0.3547666073044462</v>
      </c>
      <c r="I19" s="83">
        <v>0.36923101785768658</v>
      </c>
      <c r="J19" s="83">
        <v>0.4641901903103372</v>
      </c>
      <c r="K19" s="83">
        <v>0.36994171145077132</v>
      </c>
      <c r="L19" s="83">
        <v>0.23241054460421282</v>
      </c>
      <c r="M19" s="83">
        <v>0</v>
      </c>
      <c r="N19" s="83">
        <v>0</v>
      </c>
      <c r="O19" s="83">
        <v>0.47666515081280991</v>
      </c>
      <c r="P19" s="83">
        <v>0.48715942200777057</v>
      </c>
      <c r="Q19" s="83">
        <v>1.1642457220415647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6.2218991282681824</v>
      </c>
      <c r="C21" s="83">
        <v>6.6141322752798759</v>
      </c>
      <c r="D21" s="83">
        <v>6.7823457345720746</v>
      </c>
      <c r="E21" s="83">
        <v>6.558704324449641</v>
      </c>
      <c r="F21" s="83">
        <v>6.1838332444118391</v>
      </c>
      <c r="G21" s="83">
        <v>5.8751388783644343</v>
      </c>
      <c r="H21" s="83">
        <v>5.2404836137018691</v>
      </c>
      <c r="I21" s="83">
        <v>5.3478556148840202</v>
      </c>
      <c r="J21" s="83">
        <v>6.3850533816168511</v>
      </c>
      <c r="K21" s="83">
        <v>6.6118846321817175</v>
      </c>
      <c r="L21" s="83">
        <v>6.8830202436107149</v>
      </c>
      <c r="M21" s="83">
        <v>5.191594183719725</v>
      </c>
      <c r="N21" s="83">
        <v>5.0770973671989861</v>
      </c>
      <c r="O21" s="83">
        <v>4.8415743812901662</v>
      </c>
      <c r="P21" s="83">
        <v>5.2630649702739758</v>
      </c>
      <c r="Q21" s="83">
        <v>4.9330452589547189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3.1672223183991393</v>
      </c>
      <c r="C23" s="204">
        <v>3.2793963618910094</v>
      </c>
      <c r="D23" s="204">
        <v>3.3242198532123259</v>
      </c>
      <c r="E23" s="204">
        <v>3.2244626989590319</v>
      </c>
      <c r="F23" s="204">
        <v>3.1015872487120459</v>
      </c>
      <c r="G23" s="204">
        <v>2.8673716663189825</v>
      </c>
      <c r="H23" s="204">
        <v>2.6466404597941993</v>
      </c>
      <c r="I23" s="204">
        <v>2.7042845765881918</v>
      </c>
      <c r="J23" s="204">
        <v>3.2949198870539176</v>
      </c>
      <c r="K23" s="204">
        <v>3.351037026575983</v>
      </c>
      <c r="L23" s="204">
        <v>3.343072078946844</v>
      </c>
      <c r="M23" s="204">
        <v>2.3860873760642876</v>
      </c>
      <c r="N23" s="204">
        <v>2.3334639623628832</v>
      </c>
      <c r="O23" s="204">
        <v>2.5263237107913969</v>
      </c>
      <c r="P23" s="204">
        <v>2.6613879605122936</v>
      </c>
      <c r="Q23" s="204">
        <v>2.8466849951436091</v>
      </c>
    </row>
    <row r="24" spans="1:17" x14ac:dyDescent="0.25">
      <c r="A24" s="152" t="s">
        <v>287</v>
      </c>
      <c r="B24" s="151">
        <v>2.0673509023634251</v>
      </c>
      <c r="C24" s="151">
        <v>2.140570615639469</v>
      </c>
      <c r="D24" s="151">
        <v>2.1698283929328044</v>
      </c>
      <c r="E24" s="151">
        <v>2.1047135944973743</v>
      </c>
      <c r="F24" s="151">
        <v>2.0245087186126858</v>
      </c>
      <c r="G24" s="151">
        <v>1.8716284510056382</v>
      </c>
      <c r="H24" s="151">
        <v>1.7275498821164708</v>
      </c>
      <c r="I24" s="151">
        <v>1.7651761062617455</v>
      </c>
      <c r="J24" s="151">
        <v>2.1507033346364794</v>
      </c>
      <c r="K24" s="151">
        <v>2.1873328501444518</v>
      </c>
      <c r="L24" s="151">
        <v>2.1821338650360427</v>
      </c>
      <c r="M24" s="151">
        <v>1.5574782551159174</v>
      </c>
      <c r="N24" s="151">
        <v>1.5231292101596954</v>
      </c>
      <c r="O24" s="151">
        <v>1.6490151552754135</v>
      </c>
      <c r="P24" s="151">
        <v>1.7371760642572205</v>
      </c>
      <c r="Q24" s="151">
        <v>1.8581255756082076</v>
      </c>
    </row>
    <row r="25" spans="1:17" x14ac:dyDescent="0.25">
      <c r="A25" s="152" t="s">
        <v>286</v>
      </c>
      <c r="B25" s="151">
        <v>1.0998714160357141</v>
      </c>
      <c r="C25" s="151">
        <v>1.1388257462515403</v>
      </c>
      <c r="D25" s="151">
        <v>1.1543914602795216</v>
      </c>
      <c r="E25" s="151">
        <v>1.1197491044616577</v>
      </c>
      <c r="F25" s="151">
        <v>1.0770785300993602</v>
      </c>
      <c r="G25" s="151">
        <v>0.99574321531334453</v>
      </c>
      <c r="H25" s="151">
        <v>0.91909057767772839</v>
      </c>
      <c r="I25" s="151">
        <v>0.93910847032644607</v>
      </c>
      <c r="J25" s="151">
        <v>1.1442165524174379</v>
      </c>
      <c r="K25" s="151">
        <v>1.1637041764315312</v>
      </c>
      <c r="L25" s="151">
        <v>1.1609382139108011</v>
      </c>
      <c r="M25" s="151">
        <v>0.82860912094837003</v>
      </c>
      <c r="N25" s="151">
        <v>0.81033475220318774</v>
      </c>
      <c r="O25" s="151">
        <v>0.87730855551598352</v>
      </c>
      <c r="P25" s="151">
        <v>0.92421189625507316</v>
      </c>
      <c r="Q25" s="151">
        <v>0.98855941953540127</v>
      </c>
    </row>
    <row r="26" spans="1:17" x14ac:dyDescent="0.25">
      <c r="A26" s="156" t="s">
        <v>281</v>
      </c>
      <c r="B26" s="204">
        <v>18.962735193289731</v>
      </c>
      <c r="C26" s="204">
        <v>19.668864377467742</v>
      </c>
      <c r="D26" s="204">
        <v>19.953331914081417</v>
      </c>
      <c r="E26" s="204">
        <v>19.350509407777508</v>
      </c>
      <c r="F26" s="204">
        <v>18.588019066421026</v>
      </c>
      <c r="G26" s="204">
        <v>17.21614156364862</v>
      </c>
      <c r="H26" s="204">
        <v>15.854202652675747</v>
      </c>
      <c r="I26" s="204">
        <v>16.198149798949839</v>
      </c>
      <c r="J26" s="204">
        <v>19.709667257400138</v>
      </c>
      <c r="K26" s="204">
        <v>20.069069776186819</v>
      </c>
      <c r="L26" s="204">
        <v>20.078986626404138</v>
      </c>
      <c r="M26" s="204">
        <v>14.436848125840658</v>
      </c>
      <c r="N26" s="204">
        <v>14.012250934882275</v>
      </c>
      <c r="O26" s="204">
        <v>15.101193665434112</v>
      </c>
      <c r="P26" s="204">
        <v>15.941215173303558</v>
      </c>
      <c r="Q26" s="204">
        <v>16.911216264307946</v>
      </c>
    </row>
    <row r="27" spans="1:17" x14ac:dyDescent="0.25">
      <c r="A27" s="152" t="s">
        <v>285</v>
      </c>
      <c r="B27" s="264">
        <v>17.956411931317376</v>
      </c>
      <c r="C27" s="264">
        <v>18.626899995925228</v>
      </c>
      <c r="D27" s="264">
        <v>18.897125740373752</v>
      </c>
      <c r="E27" s="264">
        <v>18.325999128699692</v>
      </c>
      <c r="F27" s="264">
        <v>17.602550070675449</v>
      </c>
      <c r="G27" s="264">
        <v>16.305090011702109</v>
      </c>
      <c r="H27" s="264">
        <v>15.013284146483128</v>
      </c>
      <c r="I27" s="264">
        <v>15.338915996319516</v>
      </c>
      <c r="J27" s="264">
        <v>18.66277057780313</v>
      </c>
      <c r="K27" s="264">
        <v>19.004342967467409</v>
      </c>
      <c r="L27" s="264">
        <v>19.016790524807192</v>
      </c>
      <c r="M27" s="264">
        <v>13.42346388247795</v>
      </c>
      <c r="N27" s="264">
        <v>13.567403274017066</v>
      </c>
      <c r="O27" s="264">
        <v>14.29850346504217</v>
      </c>
      <c r="P27" s="264">
        <v>15.095610935723428</v>
      </c>
      <c r="Q27" s="264">
        <v>16.006737499593832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0.63559937213604722</v>
      </c>
      <c r="C29" s="83">
        <v>0.31739615868457172</v>
      </c>
      <c r="D29" s="83">
        <v>0.32056422619233316</v>
      </c>
      <c r="E29" s="83">
        <v>0.31683916821111363</v>
      </c>
      <c r="F29" s="83">
        <v>0.32587848432921462</v>
      </c>
      <c r="G29" s="83">
        <v>0.32107305462631297</v>
      </c>
      <c r="H29" s="83">
        <v>0.32451468946794237</v>
      </c>
      <c r="I29" s="83">
        <v>0.33029900920953886</v>
      </c>
      <c r="J29" s="83">
        <v>0.68199120081085929</v>
      </c>
      <c r="K29" s="83">
        <v>0.67550448844609412</v>
      </c>
      <c r="L29" s="83">
        <v>0.33721082646807599</v>
      </c>
      <c r="M29" s="83">
        <v>0</v>
      </c>
      <c r="N29" s="83">
        <v>0</v>
      </c>
      <c r="O29" s="83">
        <v>0.33694833905974031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0.98695111062254426</v>
      </c>
      <c r="C30" s="83">
        <v>0.94594361878160771</v>
      </c>
      <c r="D30" s="83">
        <v>0.77140375754011925</v>
      </c>
      <c r="E30" s="83">
        <v>0.79111037320084243</v>
      </c>
      <c r="F30" s="83">
        <v>1.0427415027948879</v>
      </c>
      <c r="G30" s="83">
        <v>0.56047786524924315</v>
      </c>
      <c r="H30" s="83">
        <v>0.93134081585456396</v>
      </c>
      <c r="I30" s="83">
        <v>0.9693130929746312</v>
      </c>
      <c r="J30" s="83">
        <v>1.2186019249109221</v>
      </c>
      <c r="K30" s="83">
        <v>0.97117882085650664</v>
      </c>
      <c r="L30" s="83">
        <v>0.6101290870342253</v>
      </c>
      <c r="M30" s="83">
        <v>0</v>
      </c>
      <c r="N30" s="83">
        <v>0</v>
      </c>
      <c r="O30" s="83">
        <v>1.2513514555964749</v>
      </c>
      <c r="P30" s="83">
        <v>1.2789012387363681</v>
      </c>
      <c r="Q30" s="83">
        <v>3.0564025426746761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16.333861448558785</v>
      </c>
      <c r="C32" s="83">
        <v>17.36356021845905</v>
      </c>
      <c r="D32" s="83">
        <v>17.8051577566413</v>
      </c>
      <c r="E32" s="83">
        <v>17.218049587287737</v>
      </c>
      <c r="F32" s="83">
        <v>16.233930083551346</v>
      </c>
      <c r="G32" s="83">
        <v>15.423539091826552</v>
      </c>
      <c r="H32" s="83">
        <v>13.757428641160622</v>
      </c>
      <c r="I32" s="83">
        <v>14.039303894135346</v>
      </c>
      <c r="J32" s="83">
        <v>16.76217745208135</v>
      </c>
      <c r="K32" s="83">
        <v>17.357659658164806</v>
      </c>
      <c r="L32" s="83">
        <v>18.069450611304891</v>
      </c>
      <c r="M32" s="83">
        <v>13.42346388247795</v>
      </c>
      <c r="N32" s="83">
        <v>13.567403274017066</v>
      </c>
      <c r="O32" s="83">
        <v>12.710203670385955</v>
      </c>
      <c r="P32" s="83">
        <v>13.81670969698706</v>
      </c>
      <c r="Q32" s="83">
        <v>12.950334956919155</v>
      </c>
    </row>
    <row r="33" spans="1:17" x14ac:dyDescent="0.25">
      <c r="A33" s="152" t="s">
        <v>284</v>
      </c>
      <c r="B33" s="264">
        <v>1.0063232619723532</v>
      </c>
      <c r="C33" s="264">
        <v>1.041964381542513</v>
      </c>
      <c r="D33" s="264">
        <v>1.0562061737076645</v>
      </c>
      <c r="E33" s="264">
        <v>1.0245102790778173</v>
      </c>
      <c r="F33" s="264">
        <v>0.985468995745576</v>
      </c>
      <c r="G33" s="264">
        <v>0.91105155194651188</v>
      </c>
      <c r="H33" s="264">
        <v>0.84091850619261832</v>
      </c>
      <c r="I33" s="264">
        <v>0.85923380263032267</v>
      </c>
      <c r="J33" s="264">
        <v>1.0468966795970083</v>
      </c>
      <c r="K33" s="264">
        <v>1.0647268087194111</v>
      </c>
      <c r="L33" s="264">
        <v>1.0621961015969474</v>
      </c>
      <c r="M33" s="264">
        <v>1.013384243362708</v>
      </c>
      <c r="N33" s="264">
        <v>0.44484766086520938</v>
      </c>
      <c r="O33" s="264">
        <v>0.80269020039194128</v>
      </c>
      <c r="P33" s="264">
        <v>0.84560423758013004</v>
      </c>
      <c r="Q33" s="264">
        <v>0.90447876471411448</v>
      </c>
    </row>
    <row r="34" spans="1:17" x14ac:dyDescent="0.25">
      <c r="A34" s="156" t="s">
        <v>280</v>
      </c>
      <c r="B34" s="204">
        <v>9.1801754687861035</v>
      </c>
      <c r="C34" s="204">
        <v>10.93585424148093</v>
      </c>
      <c r="D34" s="204">
        <v>8.1175427514254412</v>
      </c>
      <c r="E34" s="204">
        <v>8.5848949717916607</v>
      </c>
      <c r="F34" s="204">
        <v>8.8066374800652412</v>
      </c>
      <c r="G34" s="204">
        <v>8.287769650921927</v>
      </c>
      <c r="H34" s="204">
        <v>4.9007511283725647</v>
      </c>
      <c r="I34" s="204">
        <v>3.9362444383468684</v>
      </c>
      <c r="J34" s="204">
        <v>6.7158330866842819</v>
      </c>
      <c r="K34" s="204">
        <v>4.8743439460598399</v>
      </c>
      <c r="L34" s="204">
        <v>5.5047651968753861</v>
      </c>
      <c r="M34" s="204">
        <v>0.85211609127836063</v>
      </c>
      <c r="N34" s="204">
        <v>2.3967766788691272</v>
      </c>
      <c r="O34" s="204">
        <v>3.6369217986275433</v>
      </c>
      <c r="P34" s="204">
        <v>4.2322467384061166</v>
      </c>
      <c r="Q34" s="204">
        <v>5.2949611505209448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1.1145086420418723E-15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5.9225948350873318E-16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0.6088405451784068</v>
      </c>
      <c r="C38" s="87">
        <v>0.62824865398813845</v>
      </c>
      <c r="D38" s="87">
        <v>0.415396140989999</v>
      </c>
      <c r="E38" s="87">
        <v>0.35428454252051622</v>
      </c>
      <c r="F38" s="87">
        <v>0.52896843151873019</v>
      </c>
      <c r="G38" s="87">
        <v>0.30165348820239785</v>
      </c>
      <c r="H38" s="87">
        <v>0.20953661970689075</v>
      </c>
      <c r="I38" s="87">
        <v>0.16513433466784266</v>
      </c>
      <c r="J38" s="87">
        <v>0.29736358765561416</v>
      </c>
      <c r="K38" s="87">
        <v>0.12208386817504989</v>
      </c>
      <c r="L38" s="87">
        <v>0.22631892340677132</v>
      </c>
      <c r="M38" s="87">
        <v>0</v>
      </c>
      <c r="N38" s="87">
        <v>0</v>
      </c>
      <c r="O38" s="87">
        <v>0.35138931222038999</v>
      </c>
      <c r="P38" s="87">
        <v>0.39079920269319035</v>
      </c>
      <c r="Q38" s="87">
        <v>1.0330615582575073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0.61741293270339026</v>
      </c>
      <c r="D40" s="87">
        <v>0</v>
      </c>
      <c r="E40" s="87">
        <v>1.1683304925542382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1.2478900087508067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8.4714183667076099</v>
      </c>
      <c r="C41" s="87">
        <v>9.5507485323556196</v>
      </c>
      <c r="D41" s="87">
        <v>7.5626955157955384</v>
      </c>
      <c r="E41" s="87">
        <v>6.1558861686912003</v>
      </c>
      <c r="F41" s="87">
        <v>7.0096568195346647</v>
      </c>
      <c r="G41" s="87">
        <v>6.2698448452145321</v>
      </c>
      <c r="H41" s="87">
        <v>2.6480644378590141</v>
      </c>
      <c r="I41" s="87">
        <v>2.0514721202498065</v>
      </c>
      <c r="J41" s="87">
        <v>3.5306998623354571</v>
      </c>
      <c r="K41" s="87">
        <v>1.7999766443286951</v>
      </c>
      <c r="L41" s="87">
        <v>4.9598671674025061</v>
      </c>
      <c r="M41" s="87">
        <v>0.12646001526271181</v>
      </c>
      <c r="N41" s="87">
        <v>2.3082818614920044</v>
      </c>
      <c r="O41" s="87">
        <v>3.2147364322409615</v>
      </c>
      <c r="P41" s="87">
        <v>3.7864852000165037</v>
      </c>
      <c r="Q41" s="87">
        <v>4.2429833854495183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9.9916556900087397E-2</v>
      </c>
      <c r="C44" s="87">
        <v>0.13944412243378196</v>
      </c>
      <c r="D44" s="87">
        <v>0.13945109463990363</v>
      </c>
      <c r="E44" s="87">
        <v>0.90639376802570459</v>
      </c>
      <c r="F44" s="87">
        <v>1.2680122290118474</v>
      </c>
      <c r="G44" s="87">
        <v>1.7162713175049975</v>
      </c>
      <c r="H44" s="87">
        <v>2.0431500708066599</v>
      </c>
      <c r="I44" s="87">
        <v>1.7196379834292197</v>
      </c>
      <c r="J44" s="87">
        <v>2.8877696366932106</v>
      </c>
      <c r="K44" s="87">
        <v>1.7043934248052881</v>
      </c>
      <c r="L44" s="87">
        <v>0.31857910606610806</v>
      </c>
      <c r="M44" s="87">
        <v>0.72565607601564885</v>
      </c>
      <c r="N44" s="87">
        <v>8.849481737712285E-2</v>
      </c>
      <c r="O44" s="87">
        <v>7.0796054166191377E-2</v>
      </c>
      <c r="P44" s="87">
        <v>5.4962335696422823E-2</v>
      </c>
      <c r="Q44" s="87">
        <v>1.8916206813918951E-2</v>
      </c>
    </row>
    <row r="45" spans="1:17" x14ac:dyDescent="0.25">
      <c r="A45" s="156" t="s">
        <v>279</v>
      </c>
      <c r="B45" s="204">
        <v>3.2561586245217349</v>
      </c>
      <c r="C45" s="204">
        <v>3.3714825400680692</v>
      </c>
      <c r="D45" s="204">
        <v>3.4175646849807291</v>
      </c>
      <c r="E45" s="204">
        <v>3.3150063276805102</v>
      </c>
      <c r="F45" s="204">
        <v>3.1886805075006546</v>
      </c>
      <c r="G45" s="204">
        <v>2.9478880995360535</v>
      </c>
      <c r="H45" s="204">
        <v>2.7209587117089171</v>
      </c>
      <c r="I45" s="204">
        <v>2.780221488104913</v>
      </c>
      <c r="J45" s="204">
        <v>3.3874419692652382</v>
      </c>
      <c r="K45" s="204">
        <v>3.445134890528379</v>
      </c>
      <c r="L45" s="204">
        <v>3.4369462854008441</v>
      </c>
      <c r="M45" s="204">
        <v>2.4530892395205206</v>
      </c>
      <c r="N45" s="204">
        <v>2.3989881486750217</v>
      </c>
      <c r="O45" s="204">
        <v>2.5972634416724549</v>
      </c>
      <c r="P45" s="204">
        <v>2.7361203255225108</v>
      </c>
      <c r="Q45" s="204">
        <v>2.9266205420396845</v>
      </c>
    </row>
    <row r="46" spans="1:17" x14ac:dyDescent="0.25">
      <c r="A46" s="72" t="s">
        <v>278</v>
      </c>
      <c r="B46" s="306">
        <v>11.321872399635591</v>
      </c>
      <c r="C46" s="306">
        <v>10.443714417277516</v>
      </c>
      <c r="D46" s="306">
        <v>13.171010022169748</v>
      </c>
      <c r="E46" s="306">
        <v>12.075578847006867</v>
      </c>
      <c r="F46" s="306">
        <v>11.314110447837383</v>
      </c>
      <c r="G46" s="306">
        <v>10.378761313105834</v>
      </c>
      <c r="H46" s="306">
        <v>11.919223968798326</v>
      </c>
      <c r="I46" s="306">
        <v>13.059076430793603</v>
      </c>
      <c r="J46" s="306">
        <v>14.341169007674356</v>
      </c>
      <c r="K46" s="306">
        <v>16.002147340023413</v>
      </c>
      <c r="L46" s="306">
        <v>15.498874719273731</v>
      </c>
      <c r="M46" s="306">
        <v>13.683935542158508</v>
      </c>
      <c r="N46" s="306">
        <v>12.032223312330123</v>
      </c>
      <c r="O46" s="306">
        <v>12.132330289818697</v>
      </c>
      <c r="P46" s="306">
        <v>12.442082353840153</v>
      </c>
      <c r="Q46" s="306">
        <v>12.629926065271013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0.99999999999999989</v>
      </c>
      <c r="D50" s="77">
        <f t="shared" si="0"/>
        <v>1</v>
      </c>
      <c r="E50" s="77">
        <f t="shared" si="0"/>
        <v>1.0000000000000002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0.99999999999999989</v>
      </c>
      <c r="J50" s="77">
        <f t="shared" si="0"/>
        <v>0.99999999999999978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3.1976536872386371E-2</v>
      </c>
      <c r="C51" s="203">
        <f t="shared" si="1"/>
        <v>3.1882712600661667E-2</v>
      </c>
      <c r="D51" s="203">
        <f t="shared" si="1"/>
        <v>3.2051259567611332E-2</v>
      </c>
      <c r="E51" s="203">
        <f t="shared" si="1"/>
        <v>3.2048750260421283E-2</v>
      </c>
      <c r="F51" s="203">
        <f t="shared" si="1"/>
        <v>3.1942200256520357E-2</v>
      </c>
      <c r="G51" s="203">
        <f t="shared" si="1"/>
        <v>3.1883453631803213E-2</v>
      </c>
      <c r="H51" s="203">
        <f t="shared" si="1"/>
        <v>3.2153697520286857E-2</v>
      </c>
      <c r="I51" s="203">
        <f t="shared" si="1"/>
        <v>3.2265875740724405E-2</v>
      </c>
      <c r="J51" s="203">
        <f t="shared" si="1"/>
        <v>3.2116398680717154E-2</v>
      </c>
      <c r="K51" s="203">
        <f t="shared" si="1"/>
        <v>3.235445622102609E-2</v>
      </c>
      <c r="L51" s="203">
        <f t="shared" si="1"/>
        <v>3.2233223994529783E-2</v>
      </c>
      <c r="M51" s="203">
        <f t="shared" si="1"/>
        <v>3.2367785229334763E-2</v>
      </c>
      <c r="N51" s="203">
        <f t="shared" si="1"/>
        <v>3.2294894300498873E-2</v>
      </c>
      <c r="O51" s="203">
        <f t="shared" si="1"/>
        <v>3.2360159984209699E-2</v>
      </c>
      <c r="P51" s="203">
        <f t="shared" si="1"/>
        <v>3.2296383614987857E-2</v>
      </c>
      <c r="Q51" s="203">
        <f t="shared" si="1"/>
        <v>3.235401439069583E-2</v>
      </c>
    </row>
    <row r="52" spans="1:17" x14ac:dyDescent="0.25">
      <c r="A52" s="76" t="s">
        <v>82</v>
      </c>
      <c r="B52" s="202">
        <f t="shared" ref="B52:Q52" si="2">IF(B$7=0,0,B$7/B$5)</f>
        <v>1.0128576687367306E-2</v>
      </c>
      <c r="C52" s="202">
        <f t="shared" si="2"/>
        <v>1.0098857823967791E-2</v>
      </c>
      <c r="D52" s="202">
        <f t="shared" si="2"/>
        <v>1.015224512125348E-2</v>
      </c>
      <c r="E52" s="202">
        <f t="shared" si="2"/>
        <v>1.0151450297523566E-2</v>
      </c>
      <c r="F52" s="202">
        <f t="shared" si="2"/>
        <v>1.0117700555021536E-2</v>
      </c>
      <c r="G52" s="202">
        <f t="shared" si="2"/>
        <v>1.0099092545781941E-2</v>
      </c>
      <c r="H52" s="202">
        <f t="shared" si="2"/>
        <v>1.0184692370419694E-2</v>
      </c>
      <c r="I52" s="202">
        <f t="shared" si="2"/>
        <v>1.0220224852029213E-2</v>
      </c>
      <c r="J52" s="202">
        <f t="shared" si="2"/>
        <v>1.0172877952916036E-2</v>
      </c>
      <c r="K52" s="202">
        <f t="shared" si="2"/>
        <v>1.0248282743079767E-2</v>
      </c>
      <c r="L52" s="202">
        <f t="shared" si="2"/>
        <v>1.0209882402606736E-2</v>
      </c>
      <c r="M52" s="202">
        <f t="shared" si="2"/>
        <v>1.0252504710060107E-2</v>
      </c>
      <c r="N52" s="202">
        <f t="shared" si="2"/>
        <v>1.0229416488672215E-2</v>
      </c>
      <c r="O52" s="202">
        <f t="shared" si="2"/>
        <v>1.0250089411608078E-2</v>
      </c>
      <c r="P52" s="202">
        <f t="shared" si="2"/>
        <v>1.0229888229438691E-2</v>
      </c>
      <c r="Q52" s="202">
        <f t="shared" si="2"/>
        <v>1.0248142793203368E-2</v>
      </c>
    </row>
    <row r="53" spans="1:17" x14ac:dyDescent="0.25">
      <c r="A53" s="76" t="s">
        <v>81</v>
      </c>
      <c r="B53" s="202">
        <f t="shared" ref="B53:Q53" si="3">IF(B$8=0,0,B$8/B$5)</f>
        <v>7.5533340877800531E-2</v>
      </c>
      <c r="C53" s="202">
        <f t="shared" si="3"/>
        <v>7.5311713979081749E-2</v>
      </c>
      <c r="D53" s="202">
        <f t="shared" si="3"/>
        <v>7.570984700891345E-2</v>
      </c>
      <c r="E53" s="202">
        <f t="shared" si="3"/>
        <v>7.5703919651735604E-2</v>
      </c>
      <c r="F53" s="202">
        <f t="shared" si="3"/>
        <v>7.5452232678962478E-2</v>
      </c>
      <c r="G53" s="202">
        <f t="shared" si="3"/>
        <v>7.5313464404965544E-2</v>
      </c>
      <c r="H53" s="202">
        <f t="shared" si="3"/>
        <v>7.5951820704474773E-2</v>
      </c>
      <c r="I53" s="202">
        <f t="shared" si="3"/>
        <v>7.6216802362657154E-2</v>
      </c>
      <c r="J53" s="202">
        <f t="shared" si="3"/>
        <v>7.5863715292221787E-2</v>
      </c>
      <c r="K53" s="202">
        <f t="shared" si="3"/>
        <v>7.6426042645319672E-2</v>
      </c>
      <c r="L53" s="202">
        <f t="shared" si="3"/>
        <v>7.6139674076832586E-2</v>
      </c>
      <c r="M53" s="202">
        <f t="shared" si="3"/>
        <v>7.6457527747416876E-2</v>
      </c>
      <c r="N53" s="202">
        <f t="shared" si="3"/>
        <v>7.6285348521235086E-2</v>
      </c>
      <c r="O53" s="202">
        <f t="shared" si="3"/>
        <v>7.6439515783156733E-2</v>
      </c>
      <c r="P53" s="202">
        <f t="shared" si="3"/>
        <v>7.628886650379274E-2</v>
      </c>
      <c r="Q53" s="202">
        <f t="shared" si="3"/>
        <v>7.6424998976298245E-2</v>
      </c>
    </row>
    <row r="54" spans="1:17" x14ac:dyDescent="0.25">
      <c r="A54" s="76" t="s">
        <v>80</v>
      </c>
      <c r="B54" s="202">
        <f t="shared" ref="B54:Q54" si="4">IF(B$9=0,0,B$9/B$5)</f>
        <v>3.459801058462824E-2</v>
      </c>
      <c r="C54" s="202">
        <f t="shared" si="4"/>
        <v>3.4496494489899748E-2</v>
      </c>
      <c r="D54" s="202">
        <f t="shared" si="4"/>
        <v>3.4678859133382062E-2</v>
      </c>
      <c r="E54" s="202">
        <f t="shared" si="4"/>
        <v>3.4676144110267815E-2</v>
      </c>
      <c r="F54" s="202">
        <f t="shared" si="4"/>
        <v>3.4560859013027051E-2</v>
      </c>
      <c r="G54" s="202">
        <f t="shared" si="4"/>
        <v>3.4497296271636814E-2</v>
      </c>
      <c r="H54" s="202">
        <f t="shared" si="4"/>
        <v>3.4789695068651698E-2</v>
      </c>
      <c r="I54" s="202">
        <f t="shared" si="4"/>
        <v>3.4911069790171799E-2</v>
      </c>
      <c r="J54" s="202">
        <f t="shared" si="4"/>
        <v>3.474933842679969E-2</v>
      </c>
      <c r="K54" s="202">
        <f t="shared" si="4"/>
        <v>3.5006912201352852E-2</v>
      </c>
      <c r="L54" s="202">
        <f t="shared" si="4"/>
        <v>3.4875741215818795E-2</v>
      </c>
      <c r="M54" s="202">
        <f t="shared" si="4"/>
        <v>3.5021333937277112E-2</v>
      </c>
      <c r="N54" s="202">
        <f t="shared" si="4"/>
        <v>3.4942467325253058E-2</v>
      </c>
      <c r="O54" s="202">
        <f t="shared" si="4"/>
        <v>3.5013083565681211E-2</v>
      </c>
      <c r="P54" s="202">
        <f t="shared" si="4"/>
        <v>3.4944078735477356E-2</v>
      </c>
      <c r="Q54" s="202">
        <f t="shared" si="4"/>
        <v>3.5006434149257838E-2</v>
      </c>
    </row>
    <row r="55" spans="1:17" x14ac:dyDescent="0.25">
      <c r="A55" s="129" t="s">
        <v>79</v>
      </c>
      <c r="B55" s="201">
        <f t="shared" ref="B55:Q55" si="5">IF(B$10=0,0,B$10/B$5)</f>
        <v>4.0690701738457978E-2</v>
      </c>
      <c r="C55" s="201">
        <f t="shared" si="5"/>
        <v>4.0571308713759462E-2</v>
      </c>
      <c r="D55" s="201">
        <f t="shared" si="5"/>
        <v>4.0785787673392936E-2</v>
      </c>
      <c r="E55" s="201">
        <f t="shared" si="5"/>
        <v>4.0782594536160836E-2</v>
      </c>
      <c r="F55" s="201">
        <f t="shared" si="5"/>
        <v>4.0647007794974106E-2</v>
      </c>
      <c r="G55" s="201">
        <f t="shared" si="5"/>
        <v>4.0572251688831461E-2</v>
      </c>
      <c r="H55" s="201">
        <f t="shared" si="5"/>
        <v>4.0916141757565729E-2</v>
      </c>
      <c r="I55" s="201">
        <f t="shared" si="5"/>
        <v>4.1058890502609399E-2</v>
      </c>
      <c r="J55" s="201">
        <f t="shared" si="5"/>
        <v>4.0868678332674602E-2</v>
      </c>
      <c r="K55" s="201">
        <f t="shared" si="5"/>
        <v>4.1171610711123213E-2</v>
      </c>
      <c r="L55" s="201">
        <f t="shared" si="5"/>
        <v>4.10173405852138E-2</v>
      </c>
      <c r="M55" s="201">
        <f t="shared" si="5"/>
        <v>4.376183637262468E-2</v>
      </c>
      <c r="N55" s="201">
        <f t="shared" si="5"/>
        <v>4.3663286506510468E-2</v>
      </c>
      <c r="O55" s="201">
        <f t="shared" si="5"/>
        <v>4.1178868849408079E-2</v>
      </c>
      <c r="P55" s="201">
        <f t="shared" si="5"/>
        <v>4.1097712305523282E-2</v>
      </c>
      <c r="Q55" s="201">
        <f t="shared" si="5"/>
        <v>4.1171048474310031E-2</v>
      </c>
    </row>
    <row r="56" spans="1:17" x14ac:dyDescent="0.25">
      <c r="A56" s="127" t="s">
        <v>283</v>
      </c>
      <c r="B56" s="200">
        <f t="shared" ref="B56:Q56" si="6">IF(B$15=0,0,B$15/B$5)</f>
        <v>0.10469454520897876</v>
      </c>
      <c r="C56" s="200">
        <f t="shared" si="6"/>
        <v>0.1045811838591159</v>
      </c>
      <c r="D56" s="200">
        <f t="shared" si="6"/>
        <v>0.10522107446338402</v>
      </c>
      <c r="E56" s="200">
        <f t="shared" si="6"/>
        <v>0.10518965244041829</v>
      </c>
      <c r="F56" s="200">
        <f t="shared" si="6"/>
        <v>0.1046906824635407</v>
      </c>
      <c r="G56" s="200">
        <f t="shared" si="6"/>
        <v>0.10470229144012519</v>
      </c>
      <c r="H56" s="200">
        <f t="shared" si="6"/>
        <v>0.1053327192061268</v>
      </c>
      <c r="I56" s="200">
        <f t="shared" si="6"/>
        <v>0.10569084053388307</v>
      </c>
      <c r="J56" s="200">
        <f t="shared" si="6"/>
        <v>0.10505330383762924</v>
      </c>
      <c r="K56" s="200">
        <f t="shared" si="6"/>
        <v>0.1059642466814482</v>
      </c>
      <c r="L56" s="200">
        <f t="shared" si="6"/>
        <v>0.10588802437457932</v>
      </c>
      <c r="M56" s="200">
        <f t="shared" si="6"/>
        <v>0.10676893147777476</v>
      </c>
      <c r="N56" s="200">
        <f t="shared" si="6"/>
        <v>0.10652849220980853</v>
      </c>
      <c r="O56" s="200">
        <f t="shared" si="6"/>
        <v>0.10577033109441643</v>
      </c>
      <c r="P56" s="200">
        <f t="shared" si="6"/>
        <v>0.10579082845741086</v>
      </c>
      <c r="Q56" s="200">
        <f t="shared" si="6"/>
        <v>0.10506140441675721</v>
      </c>
    </row>
    <row r="57" spans="1:17" x14ac:dyDescent="0.25">
      <c r="A57" s="142" t="s">
        <v>289</v>
      </c>
      <c r="B57" s="199">
        <f t="shared" ref="B57:Q57" si="7">IF(B$16=0,0,B$16/B$5)</f>
        <v>0.10469454520897876</v>
      </c>
      <c r="C57" s="199">
        <f t="shared" si="7"/>
        <v>0.1045811838591159</v>
      </c>
      <c r="D57" s="199">
        <f t="shared" si="7"/>
        <v>0.10522107446338402</v>
      </c>
      <c r="E57" s="199">
        <f t="shared" si="7"/>
        <v>0.10518965244041829</v>
      </c>
      <c r="F57" s="199">
        <f t="shared" si="7"/>
        <v>0.1046906824635407</v>
      </c>
      <c r="G57" s="199">
        <f t="shared" si="7"/>
        <v>0.10470229144012519</v>
      </c>
      <c r="H57" s="199">
        <f t="shared" si="7"/>
        <v>0.1053327192061268</v>
      </c>
      <c r="I57" s="199">
        <f t="shared" si="7"/>
        <v>0.10569084053388307</v>
      </c>
      <c r="J57" s="199">
        <f t="shared" si="7"/>
        <v>0.10505330383762924</v>
      </c>
      <c r="K57" s="199">
        <f t="shared" si="7"/>
        <v>0.1059642466814482</v>
      </c>
      <c r="L57" s="199">
        <f t="shared" si="7"/>
        <v>0.10588802437457932</v>
      </c>
      <c r="M57" s="199">
        <f t="shared" si="7"/>
        <v>0.10676893147777476</v>
      </c>
      <c r="N57" s="199">
        <f t="shared" si="7"/>
        <v>0.10652849220980853</v>
      </c>
      <c r="O57" s="199">
        <f t="shared" si="7"/>
        <v>0.10577033109441643</v>
      </c>
      <c r="P57" s="199">
        <f t="shared" si="7"/>
        <v>0.10579082845741086</v>
      </c>
      <c r="Q57" s="199">
        <f t="shared" si="7"/>
        <v>0.10506140441675721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4.8478474527423543E-2</v>
      </c>
      <c r="C59" s="200">
        <f t="shared" si="9"/>
        <v>4.833623093222085E-2</v>
      </c>
      <c r="D59" s="200">
        <f t="shared" si="9"/>
        <v>4.8591758911268518E-2</v>
      </c>
      <c r="E59" s="200">
        <f t="shared" si="9"/>
        <v>4.8587954641119438E-2</v>
      </c>
      <c r="F59" s="200">
        <f t="shared" si="9"/>
        <v>4.842641802223472E-2</v>
      </c>
      <c r="G59" s="200">
        <f t="shared" si="9"/>
        <v>4.8337354382814113E-2</v>
      </c>
      <c r="H59" s="200">
        <f t="shared" si="9"/>
        <v>4.8747061397564656E-2</v>
      </c>
      <c r="I59" s="200">
        <f t="shared" si="9"/>
        <v>4.8917130752595725E-2</v>
      </c>
      <c r="J59" s="200">
        <f t="shared" si="9"/>
        <v>4.8690513971831897E-2</v>
      </c>
      <c r="K59" s="200">
        <f t="shared" si="9"/>
        <v>4.9051424424705031E-2</v>
      </c>
      <c r="L59" s="200">
        <f t="shared" si="9"/>
        <v>4.8867628617561873E-2</v>
      </c>
      <c r="M59" s="200">
        <f t="shared" si="9"/>
        <v>4.9071632053578257E-2</v>
      </c>
      <c r="N59" s="200">
        <f t="shared" si="9"/>
        <v>4.8961124744705098E-2</v>
      </c>
      <c r="O59" s="200">
        <f t="shared" si="9"/>
        <v>4.9060071694398771E-2</v>
      </c>
      <c r="P59" s="200">
        <f t="shared" si="9"/>
        <v>4.8963382640699452E-2</v>
      </c>
      <c r="Q59" s="200">
        <f t="shared" si="9"/>
        <v>4.9050754581673052E-2</v>
      </c>
    </row>
    <row r="60" spans="1:17" x14ac:dyDescent="0.25">
      <c r="A60" s="142" t="s">
        <v>287</v>
      </c>
      <c r="B60" s="199">
        <f t="shared" ref="B60:Q60" si="10">IF(B$24=0,0,B$24/B$5)</f>
        <v>3.1643505881244302E-2</v>
      </c>
      <c r="C60" s="199">
        <f t="shared" si="10"/>
        <v>3.155065877569399E-2</v>
      </c>
      <c r="D60" s="199">
        <f t="shared" si="10"/>
        <v>3.1717450350442149E-2</v>
      </c>
      <c r="E60" s="199">
        <f t="shared" si="10"/>
        <v>3.1714967177322334E-2</v>
      </c>
      <c r="F60" s="199">
        <f t="shared" si="10"/>
        <v>3.1609526876249669E-2</v>
      </c>
      <c r="G60" s="199">
        <f t="shared" si="10"/>
        <v>3.155139208910375E-2</v>
      </c>
      <c r="H60" s="199">
        <f t="shared" si="10"/>
        <v>3.1818821426706188E-2</v>
      </c>
      <c r="I60" s="199">
        <f t="shared" si="10"/>
        <v>3.1929831327257012E-2</v>
      </c>
      <c r="J60" s="199">
        <f t="shared" si="10"/>
        <v>3.178191104913785E-2</v>
      </c>
      <c r="K60" s="199">
        <f t="shared" si="10"/>
        <v>3.2017489254710998E-2</v>
      </c>
      <c r="L60" s="199">
        <f t="shared" si="10"/>
        <v>3.1897519644260637E-2</v>
      </c>
      <c r="M60" s="199">
        <f t="shared" si="10"/>
        <v>3.2030679443332426E-2</v>
      </c>
      <c r="N60" s="199">
        <f t="shared" si="10"/>
        <v>3.1958547662942552E-2</v>
      </c>
      <c r="O60" s="199">
        <f t="shared" si="10"/>
        <v>3.2023133614028781E-2</v>
      </c>
      <c r="P60" s="199">
        <f t="shared" si="10"/>
        <v>3.1960021466437262E-2</v>
      </c>
      <c r="Q60" s="199">
        <f t="shared" si="10"/>
        <v>3.2017052025979514E-2</v>
      </c>
    </row>
    <row r="61" spans="1:17" x14ac:dyDescent="0.25">
      <c r="A61" s="142" t="s">
        <v>286</v>
      </c>
      <c r="B61" s="199">
        <f t="shared" ref="B61:Q61" si="11">IF(B$25=0,0,B$25/B$5)</f>
        <v>1.6834968646179241E-2</v>
      </c>
      <c r="C61" s="199">
        <f t="shared" si="11"/>
        <v>1.6785572156526856E-2</v>
      </c>
      <c r="D61" s="199">
        <f t="shared" si="11"/>
        <v>1.6874308560826366E-2</v>
      </c>
      <c r="E61" s="199">
        <f t="shared" si="11"/>
        <v>1.6872987463797107E-2</v>
      </c>
      <c r="F61" s="199">
        <f t="shared" si="11"/>
        <v>1.6816891145985051E-2</v>
      </c>
      <c r="G61" s="199">
        <f t="shared" si="11"/>
        <v>1.678596229371037E-2</v>
      </c>
      <c r="H61" s="199">
        <f t="shared" si="11"/>
        <v>1.6928239970858464E-2</v>
      </c>
      <c r="I61" s="199">
        <f t="shared" si="11"/>
        <v>1.698729942533871E-2</v>
      </c>
      <c r="J61" s="199">
        <f t="shared" si="11"/>
        <v>1.6908602922694038E-2</v>
      </c>
      <c r="K61" s="199">
        <f t="shared" si="11"/>
        <v>1.7033935169994033E-2</v>
      </c>
      <c r="L61" s="199">
        <f t="shared" si="11"/>
        <v>1.6970108973301229E-2</v>
      </c>
      <c r="M61" s="199">
        <f t="shared" si="11"/>
        <v>1.7040952610245828E-2</v>
      </c>
      <c r="N61" s="199">
        <f t="shared" si="11"/>
        <v>1.7002577081762539E-2</v>
      </c>
      <c r="O61" s="199">
        <f t="shared" si="11"/>
        <v>1.703693808036999E-2</v>
      </c>
      <c r="P61" s="199">
        <f t="shared" si="11"/>
        <v>1.7003361174262193E-2</v>
      </c>
      <c r="Q61" s="199">
        <f t="shared" si="11"/>
        <v>1.7033702555693538E-2</v>
      </c>
    </row>
    <row r="62" spans="1:17" x14ac:dyDescent="0.25">
      <c r="A62" s="127" t="s">
        <v>281</v>
      </c>
      <c r="B62" s="200">
        <f t="shared" ref="B62:Q62" si="12">IF(B$26=0,0,B$26/B$5)</f>
        <v>0.29024943077024767</v>
      </c>
      <c r="C62" s="200">
        <f t="shared" si="12"/>
        <v>0.28990663701767261</v>
      </c>
      <c r="D62" s="200">
        <f t="shared" si="12"/>
        <v>0.29166768043594726</v>
      </c>
      <c r="E62" s="200">
        <f t="shared" si="12"/>
        <v>0.29158398194253515</v>
      </c>
      <c r="F62" s="200">
        <f t="shared" si="12"/>
        <v>0.29022275026748556</v>
      </c>
      <c r="G62" s="200">
        <f t="shared" si="12"/>
        <v>0.29022492816046475</v>
      </c>
      <c r="H62" s="200">
        <f t="shared" si="12"/>
        <v>0.29201011692366896</v>
      </c>
      <c r="I62" s="200">
        <f t="shared" si="12"/>
        <v>0.29300430085099843</v>
      </c>
      <c r="J62" s="200">
        <f t="shared" si="12"/>
        <v>0.29125862293261123</v>
      </c>
      <c r="K62" s="200">
        <f t="shared" si="12"/>
        <v>0.29376472166486778</v>
      </c>
      <c r="L62" s="200">
        <f t="shared" si="12"/>
        <v>0.29350622370822971</v>
      </c>
      <c r="M62" s="200">
        <f t="shared" si="12"/>
        <v>0.29690434070070548</v>
      </c>
      <c r="N62" s="200">
        <f t="shared" si="12"/>
        <v>0.29400735432064551</v>
      </c>
      <c r="O62" s="200">
        <f t="shared" si="12"/>
        <v>0.29325839785793495</v>
      </c>
      <c r="P62" s="200">
        <f t="shared" si="12"/>
        <v>0.2932814869042768</v>
      </c>
      <c r="Q62" s="200">
        <f t="shared" si="12"/>
        <v>0.29139434818860943</v>
      </c>
    </row>
    <row r="63" spans="1:17" x14ac:dyDescent="0.25">
      <c r="A63" s="142" t="s">
        <v>285</v>
      </c>
      <c r="B63" s="199">
        <f t="shared" ref="B63:Q63" si="13">IF(B$27=0,0,B$27/B$5)</f>
        <v>0.27484633881220072</v>
      </c>
      <c r="C63" s="199">
        <f t="shared" si="13"/>
        <v>0.27454874019414083</v>
      </c>
      <c r="D63" s="199">
        <f t="shared" si="13"/>
        <v>0.27622859456928867</v>
      </c>
      <c r="E63" s="199">
        <f t="shared" si="13"/>
        <v>0.27614610480869084</v>
      </c>
      <c r="F63" s="199">
        <f t="shared" si="13"/>
        <v>0.27483619825101585</v>
      </c>
      <c r="G63" s="199">
        <f t="shared" si="13"/>
        <v>0.27486667438236795</v>
      </c>
      <c r="H63" s="199">
        <f t="shared" si="13"/>
        <v>0.27652168671395794</v>
      </c>
      <c r="I63" s="199">
        <f t="shared" si="13"/>
        <v>0.2774618344130374</v>
      </c>
      <c r="J63" s="199">
        <f t="shared" si="13"/>
        <v>0.27578815956709379</v>
      </c>
      <c r="K63" s="199">
        <f t="shared" si="13"/>
        <v>0.27817958602576048</v>
      </c>
      <c r="L63" s="199">
        <f t="shared" si="13"/>
        <v>0.27797948561043384</v>
      </c>
      <c r="M63" s="199">
        <f t="shared" si="13"/>
        <v>0.27606335255499359</v>
      </c>
      <c r="N63" s="199">
        <f t="shared" si="13"/>
        <v>0.28467348751691013</v>
      </c>
      <c r="O63" s="199">
        <f t="shared" si="13"/>
        <v>0.27767051471714627</v>
      </c>
      <c r="P63" s="199">
        <f t="shared" si="13"/>
        <v>0.27772432482886744</v>
      </c>
      <c r="Q63" s="199">
        <f t="shared" si="13"/>
        <v>0.27580942537909126</v>
      </c>
    </row>
    <row r="64" spans="1:17" x14ac:dyDescent="0.25">
      <c r="A64" s="142" t="s">
        <v>284</v>
      </c>
      <c r="B64" s="199">
        <f t="shared" ref="B64:Q64" si="14">IF(B$33=0,0,B$33/B$5)</f>
        <v>1.5403091958046919E-2</v>
      </c>
      <c r="C64" s="199">
        <f t="shared" si="14"/>
        <v>1.5357896823531772E-2</v>
      </c>
      <c r="D64" s="199">
        <f t="shared" si="14"/>
        <v>1.5439085866658564E-2</v>
      </c>
      <c r="E64" s="199">
        <f t="shared" si="14"/>
        <v>1.5437877133844329E-2</v>
      </c>
      <c r="F64" s="199">
        <f t="shared" si="14"/>
        <v>1.5386552016469724E-2</v>
      </c>
      <c r="G64" s="199">
        <f t="shared" si="14"/>
        <v>1.5358253778096834E-2</v>
      </c>
      <c r="H64" s="199">
        <f t="shared" si="14"/>
        <v>1.5488430209711012E-2</v>
      </c>
      <c r="I64" s="199">
        <f t="shared" si="14"/>
        <v>1.5542466437960992E-2</v>
      </c>
      <c r="J64" s="199">
        <f t="shared" si="14"/>
        <v>1.5470463365517457E-2</v>
      </c>
      <c r="K64" s="199">
        <f t="shared" si="14"/>
        <v>1.5585135639107316E-2</v>
      </c>
      <c r="L64" s="199">
        <f t="shared" si="14"/>
        <v>1.5526738097795883E-2</v>
      </c>
      <c r="M64" s="199">
        <f t="shared" si="14"/>
        <v>2.0840988145711892E-2</v>
      </c>
      <c r="N64" s="199">
        <f t="shared" si="14"/>
        <v>9.3338668037353991E-3</v>
      </c>
      <c r="O64" s="199">
        <f t="shared" si="14"/>
        <v>1.5587883140788695E-2</v>
      </c>
      <c r="P64" s="199">
        <f t="shared" si="14"/>
        <v>1.5557162075409329E-2</v>
      </c>
      <c r="Q64" s="199">
        <f t="shared" si="14"/>
        <v>1.5584922809518198E-2</v>
      </c>
    </row>
    <row r="65" spans="1:17" x14ac:dyDescent="0.25">
      <c r="A65" s="127" t="s">
        <v>280</v>
      </c>
      <c r="B65" s="200">
        <f t="shared" ref="B65:Q65" si="15">IF(B$34=0,0,B$34/B$5)</f>
        <v>0.14051457645883536</v>
      </c>
      <c r="C65" s="200">
        <f t="shared" si="15"/>
        <v>0.16118758384927948</v>
      </c>
      <c r="D65" s="200">
        <f t="shared" si="15"/>
        <v>0.11865812062580992</v>
      </c>
      <c r="E65" s="200">
        <f t="shared" si="15"/>
        <v>0.12936185852695681</v>
      </c>
      <c r="F65" s="200">
        <f t="shared" si="15"/>
        <v>0.13750182528542934</v>
      </c>
      <c r="G65" s="200">
        <f t="shared" si="15"/>
        <v>0.13971291666351385</v>
      </c>
      <c r="H65" s="200">
        <f t="shared" si="15"/>
        <v>9.0264325577316284E-2</v>
      </c>
      <c r="I65" s="200">
        <f t="shared" si="15"/>
        <v>7.120174612233976E-2</v>
      </c>
      <c r="J65" s="200">
        <f t="shared" si="15"/>
        <v>9.9242887823919046E-2</v>
      </c>
      <c r="K65" s="200">
        <f t="shared" si="15"/>
        <v>7.1349111273316279E-2</v>
      </c>
      <c r="L65" s="200">
        <f t="shared" si="15"/>
        <v>8.0466353974793708E-2</v>
      </c>
      <c r="M65" s="200">
        <f t="shared" si="15"/>
        <v>1.7524390647888168E-2</v>
      </c>
      <c r="N65" s="200">
        <f t="shared" si="15"/>
        <v>5.028956257823796E-2</v>
      </c>
      <c r="O65" s="200">
        <f t="shared" si="15"/>
        <v>7.0627387703887989E-2</v>
      </c>
      <c r="P65" s="200">
        <f t="shared" si="15"/>
        <v>7.7863550732581624E-2</v>
      </c>
      <c r="Q65" s="200">
        <f t="shared" si="15"/>
        <v>9.1236592863901914E-2</v>
      </c>
    </row>
    <row r="66" spans="1:17" x14ac:dyDescent="0.25">
      <c r="A66" s="127" t="s">
        <v>279</v>
      </c>
      <c r="B66" s="200">
        <f t="shared" ref="B66:Q66" si="16">IF(B$45=0,0,B$45/B$5)</f>
        <v>4.9839760858945301E-2</v>
      </c>
      <c r="C66" s="200">
        <f t="shared" si="16"/>
        <v>4.9693523031997817E-2</v>
      </c>
      <c r="D66" s="200">
        <f t="shared" si="16"/>
        <v>4.9956226293448446E-2</v>
      </c>
      <c r="E66" s="200">
        <f t="shared" si="16"/>
        <v>4.9952315198548682E-2</v>
      </c>
      <c r="F66" s="200">
        <f t="shared" si="16"/>
        <v>4.9786242595529322E-2</v>
      </c>
      <c r="G66" s="200">
        <f t="shared" si="16"/>
        <v>4.9694678029333257E-2</v>
      </c>
      <c r="H66" s="200">
        <f t="shared" si="16"/>
        <v>5.0115889708051579E-2</v>
      </c>
      <c r="I66" s="200">
        <f t="shared" si="16"/>
        <v>5.0290734648343348E-2</v>
      </c>
      <c r="J66" s="200">
        <f t="shared" si="16"/>
        <v>5.0057754418045379E-2</v>
      </c>
      <c r="K66" s="200">
        <f t="shared" si="16"/>
        <v>5.0428799316591347E-2</v>
      </c>
      <c r="L66" s="200">
        <f t="shared" si="16"/>
        <v>5.02398424823636E-2</v>
      </c>
      <c r="M66" s="200">
        <f t="shared" si="16"/>
        <v>5.0449574380171315E-2</v>
      </c>
      <c r="N66" s="200">
        <f t="shared" si="16"/>
        <v>5.0335964001521953E-2</v>
      </c>
      <c r="O66" s="200">
        <f t="shared" si="16"/>
        <v>5.0437689403538592E-2</v>
      </c>
      <c r="P66" s="200">
        <f t="shared" si="16"/>
        <v>5.0338285299737308E-2</v>
      </c>
      <c r="Q66" s="200">
        <f t="shared" si="16"/>
        <v>5.0428110664218255E-2</v>
      </c>
    </row>
    <row r="67" spans="1:17" x14ac:dyDescent="0.25">
      <c r="A67" s="72" t="s">
        <v>278</v>
      </c>
      <c r="B67" s="71">
        <f t="shared" ref="B67:Q67" si="17">IF(B$46=0,0,B$46/B$5)</f>
        <v>0.17329604541492891</v>
      </c>
      <c r="C67" s="71">
        <f t="shared" si="17"/>
        <v>0.153933753702343</v>
      </c>
      <c r="D67" s="71">
        <f t="shared" si="17"/>
        <v>0.19252714076558861</v>
      </c>
      <c r="E67" s="71">
        <f t="shared" si="17"/>
        <v>0.18196137839431265</v>
      </c>
      <c r="F67" s="71">
        <f t="shared" si="17"/>
        <v>0.17665208106727487</v>
      </c>
      <c r="G67" s="71">
        <f t="shared" si="17"/>
        <v>0.1749622727807299</v>
      </c>
      <c r="H67" s="71">
        <f t="shared" si="17"/>
        <v>0.21953383976587301</v>
      </c>
      <c r="I67" s="71">
        <f t="shared" si="17"/>
        <v>0.23622238384364755</v>
      </c>
      <c r="J67" s="71">
        <f t="shared" si="17"/>
        <v>0.21192590833063379</v>
      </c>
      <c r="K67" s="71">
        <f t="shared" si="17"/>
        <v>0.23423439211716968</v>
      </c>
      <c r="L67" s="71">
        <f t="shared" si="17"/>
        <v>0.22655606456746996</v>
      </c>
      <c r="M67" s="71">
        <f t="shared" si="17"/>
        <v>0.28142014274316851</v>
      </c>
      <c r="N67" s="71">
        <f t="shared" si="17"/>
        <v>0.25246208900291112</v>
      </c>
      <c r="O67" s="71">
        <f t="shared" si="17"/>
        <v>0.23560440465175955</v>
      </c>
      <c r="P67" s="71">
        <f t="shared" si="17"/>
        <v>0.22890553657607404</v>
      </c>
      <c r="Q67" s="71">
        <f t="shared" si="17"/>
        <v>0.21762415050107475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0.49123688230279594</v>
      </c>
      <c r="C71" s="253">
        <f>IF(C$5=0,0,C$5/TRE_fec!C$5)</f>
        <v>0.49268249150498838</v>
      </c>
      <c r="D71" s="253">
        <f>IF(D$5=0,0,D$5/TRE_fec!D$5)</f>
        <v>0.49009163733162281</v>
      </c>
      <c r="E71" s="253">
        <f>IF(E$5=0,0,E$5/TRE_fec!E$5)</f>
        <v>0.49013000982538146</v>
      </c>
      <c r="F71" s="253">
        <f>IF(F$5=0,0,F$5/TRE_fec!F$5)</f>
        <v>0.49688418474913199</v>
      </c>
      <c r="G71" s="253">
        <f>IF(G$5=0,0,G$5/TRE_fec!G$5)</f>
        <v>0.49779971507612975</v>
      </c>
      <c r="H71" s="253">
        <f>IF(H$5=0,0,H$5/TRE_fec!H$5)</f>
        <v>0.4936158313842669</v>
      </c>
      <c r="I71" s="253">
        <f>IF(I$5=0,0,I$5/TRE_fec!I$5)</f>
        <v>0.50078244157277652</v>
      </c>
      <c r="J71" s="253">
        <f>IF(J$5=0,0,J$5/TRE_fec!J$5)</f>
        <v>0.51982137263930461</v>
      </c>
      <c r="K71" s="253">
        <f>IF(K$5=0,0,K$5/TRE_fec!K$5)</f>
        <v>0.51599663219164704</v>
      </c>
      <c r="L71" s="253">
        <f>IF(L$5=0,0,L$5/TRE_fec!L$5)</f>
        <v>0.51793734468741837</v>
      </c>
      <c r="M71" s="253">
        <f>IF(M$5=0,0,M$5/TRE_fec!M$5)</f>
        <v>0.51578414550622809</v>
      </c>
      <c r="N71" s="253">
        <f>IF(N$5=0,0,N$5/TRE_fec!N$5)</f>
        <v>0.51694829192191061</v>
      </c>
      <c r="O71" s="253">
        <f>IF(O$5=0,0,O$5/TRE_fec!O$5)</f>
        <v>0.51590568324099295</v>
      </c>
      <c r="P71" s="253">
        <f>IF(P$5=0,0,P$5/TRE_fec!P$5)</f>
        <v>0.53521301328769855</v>
      </c>
      <c r="Q71" s="253">
        <f>IF(Q$5=0,0,Q$5/TRE_fec!Q$5)</f>
        <v>0.55148990620652549</v>
      </c>
    </row>
    <row r="72" spans="1:17" x14ac:dyDescent="0.25">
      <c r="A72" s="132" t="s">
        <v>83</v>
      </c>
      <c r="B72" s="282">
        <f>IF(B$6=0,0,B$6/TRE_fec!B$6)</f>
        <v>0.46023054638027483</v>
      </c>
      <c r="C72" s="282">
        <f>IF(C$6=0,0,C$6/TRE_fec!C$6)</f>
        <v>0.46023054638027483</v>
      </c>
      <c r="D72" s="282">
        <f>IF(D$6=0,0,D$6/TRE_fec!D$6)</f>
        <v>0.46023054638027477</v>
      </c>
      <c r="E72" s="282">
        <f>IF(E$6=0,0,E$6/TRE_fec!E$6)</f>
        <v>0.46023054638027489</v>
      </c>
      <c r="F72" s="282">
        <f>IF(F$6=0,0,F$6/TRE_fec!F$6)</f>
        <v>0.46502151731718155</v>
      </c>
      <c r="G72" s="282">
        <f>IF(G$6=0,0,G$6/TRE_fec!G$6)</f>
        <v>0.46502151731718161</v>
      </c>
      <c r="H72" s="282">
        <f>IF(H$6=0,0,H$6/TRE_fec!H$6)</f>
        <v>0.46502151731718167</v>
      </c>
      <c r="I72" s="282">
        <f>IF(I$6=0,0,I$6/TRE_fec!I$6)</f>
        <v>0.47341890557629546</v>
      </c>
      <c r="J72" s="282">
        <f>IF(J$6=0,0,J$6/TRE_fec!J$6)</f>
        <v>0.48914094590552842</v>
      </c>
      <c r="K72" s="282">
        <f>IF(K$6=0,0,K$6/TRE_fec!K$6)</f>
        <v>0.48914094590552848</v>
      </c>
      <c r="L72" s="282">
        <f>IF(L$6=0,0,L$6/TRE_fec!L$6)</f>
        <v>0.48914094590552837</v>
      </c>
      <c r="M72" s="282">
        <f>IF(M$6=0,0,M$6/TRE_fec!M$6)</f>
        <v>0.48914094590552842</v>
      </c>
      <c r="N72" s="282">
        <f>IF(N$6=0,0,N$6/TRE_fec!N$6)</f>
        <v>0.48914094590552848</v>
      </c>
      <c r="O72" s="282">
        <f>IF(O$6=0,0,O$6/TRE_fec!O$6)</f>
        <v>0.48914094590552848</v>
      </c>
      <c r="P72" s="282">
        <f>IF(P$6=0,0,P$6/TRE_fec!P$6)</f>
        <v>0.50644653752967073</v>
      </c>
      <c r="Q72" s="282">
        <f>IF(Q$6=0,0,Q$6/TRE_fec!Q$6)</f>
        <v>0.52277978919981372</v>
      </c>
    </row>
    <row r="73" spans="1:17" x14ac:dyDescent="0.25">
      <c r="A73" s="76" t="s">
        <v>82</v>
      </c>
      <c r="B73" s="281">
        <f>IF(B$7=0,0,B$7/TRE_fec!B$7)</f>
        <v>0.11662251985535142</v>
      </c>
      <c r="C73" s="281">
        <f>IF(C$7=0,0,C$7/TRE_fec!C$7)</f>
        <v>0.11662251985535144</v>
      </c>
      <c r="D73" s="281">
        <f>IF(D$7=0,0,D$7/TRE_fec!D$7)</f>
        <v>0.11662251985535142</v>
      </c>
      <c r="E73" s="281">
        <f>IF(E$7=0,0,E$7/TRE_fec!E$7)</f>
        <v>0.11662251985535144</v>
      </c>
      <c r="F73" s="281">
        <f>IF(F$7=0,0,F$7/TRE_fec!F$7)</f>
        <v>0.11783655292553831</v>
      </c>
      <c r="G73" s="281">
        <f>IF(G$7=0,0,G$7/TRE_fec!G$7)</f>
        <v>0.1178365529255383</v>
      </c>
      <c r="H73" s="281">
        <f>IF(H$7=0,0,H$7/TRE_fec!H$7)</f>
        <v>0.1178365529255383</v>
      </c>
      <c r="I73" s="281">
        <f>IF(I$7=0,0,I$7/TRE_fec!I$7)</f>
        <v>0.1199644529241021</v>
      </c>
      <c r="J73" s="281">
        <f>IF(J$7=0,0,J$7/TRE_fec!J$7)</f>
        <v>0.12394842133924421</v>
      </c>
      <c r="K73" s="281">
        <f>IF(K$7=0,0,K$7/TRE_fec!K$7)</f>
        <v>0.12394842133924422</v>
      </c>
      <c r="L73" s="281">
        <f>IF(L$7=0,0,L$7/TRE_fec!L$7)</f>
        <v>0.12394842133924421</v>
      </c>
      <c r="M73" s="281">
        <f>IF(M$7=0,0,M$7/TRE_fec!M$7)</f>
        <v>0.12394842133924419</v>
      </c>
      <c r="N73" s="281">
        <f>IF(N$7=0,0,N$7/TRE_fec!N$7)</f>
        <v>0.12394842133924418</v>
      </c>
      <c r="O73" s="281">
        <f>IF(O$7=0,0,O$7/TRE_fec!O$7)</f>
        <v>0.12394842133924419</v>
      </c>
      <c r="P73" s="281">
        <f>IF(P$7=0,0,P$7/TRE_fec!P$7)</f>
        <v>0.12833366199453861</v>
      </c>
      <c r="Q73" s="281">
        <f>IF(Q$7=0,0,Q$7/TRE_fec!Q$7)</f>
        <v>0.13247251149547939</v>
      </c>
    </row>
    <row r="74" spans="1:17" x14ac:dyDescent="0.25">
      <c r="A74" s="76" t="s">
        <v>81</v>
      </c>
      <c r="B74" s="281">
        <f>IF(B$8=0,0,B$8/TRE_fec!B$8)</f>
        <v>0.63251378698371696</v>
      </c>
      <c r="C74" s="281">
        <f>IF(C$8=0,0,C$8/TRE_fec!C$8)</f>
        <v>0.63251378698371696</v>
      </c>
      <c r="D74" s="281">
        <f>IF(D$8=0,0,D$8/TRE_fec!D$8)</f>
        <v>0.63251378698371685</v>
      </c>
      <c r="E74" s="281">
        <f>IF(E$8=0,0,E$8/TRE_fec!E$8)</f>
        <v>0.63251378698371685</v>
      </c>
      <c r="F74" s="281">
        <f>IF(F$8=0,0,F$8/TRE_fec!F$8)</f>
        <v>0.63909821558035318</v>
      </c>
      <c r="G74" s="281">
        <f>IF(G$8=0,0,G$8/TRE_fec!G$8)</f>
        <v>0.63909821558035318</v>
      </c>
      <c r="H74" s="281">
        <f>IF(H$8=0,0,H$8/TRE_fec!H$8)</f>
        <v>0.63909821558035318</v>
      </c>
      <c r="I74" s="281">
        <f>IF(I$8=0,0,I$8/TRE_fec!I$8)</f>
        <v>0.65063909197441161</v>
      </c>
      <c r="J74" s="281">
        <f>IF(J$8=0,0,J$8/TRE_fec!J$8)</f>
        <v>0.67224653925483846</v>
      </c>
      <c r="K74" s="281">
        <f>IF(K$8=0,0,K$8/TRE_fec!K$8)</f>
        <v>0.67224653925483857</v>
      </c>
      <c r="L74" s="281">
        <f>IF(L$8=0,0,L$8/TRE_fec!L$8)</f>
        <v>0.67224653925483857</v>
      </c>
      <c r="M74" s="281">
        <f>IF(M$8=0,0,M$8/TRE_fec!M$8)</f>
        <v>0.67224653925483868</v>
      </c>
      <c r="N74" s="281">
        <f>IF(N$8=0,0,N$8/TRE_fec!N$8)</f>
        <v>0.67224653925483857</v>
      </c>
      <c r="O74" s="281">
        <f>IF(O$8=0,0,O$8/TRE_fec!O$8)</f>
        <v>0.67224653925483846</v>
      </c>
      <c r="P74" s="281">
        <f>IF(P$8=0,0,P$8/TRE_fec!P$8)</f>
        <v>0.69603032627260764</v>
      </c>
      <c r="Q74" s="281">
        <f>IF(Q$8=0,0,Q$8/TRE_fec!Q$8)</f>
        <v>0.71847778646162352</v>
      </c>
    </row>
    <row r="75" spans="1:17" x14ac:dyDescent="0.25">
      <c r="A75" s="76" t="s">
        <v>80</v>
      </c>
      <c r="B75" s="281">
        <f>IF(B$9=0,0,B$9/TRE_fec!B$9)</f>
        <v>0.45527842949756586</v>
      </c>
      <c r="C75" s="281">
        <f>IF(C$9=0,0,C$9/TRE_fec!C$9)</f>
        <v>0.45527842949756592</v>
      </c>
      <c r="D75" s="281">
        <f>IF(D$9=0,0,D$9/TRE_fec!D$9)</f>
        <v>0.45527842949756592</v>
      </c>
      <c r="E75" s="281">
        <f>IF(E$9=0,0,E$9/TRE_fec!E$9)</f>
        <v>0.45527842949756581</v>
      </c>
      <c r="F75" s="281">
        <f>IF(F$9=0,0,F$9/TRE_fec!F$9)</f>
        <v>0.46001784921031375</v>
      </c>
      <c r="G75" s="281">
        <f>IF(G$9=0,0,G$9/TRE_fec!G$9)</f>
        <v>0.46001784921031375</v>
      </c>
      <c r="H75" s="281">
        <f>IF(H$9=0,0,H$9/TRE_fec!H$9)</f>
        <v>0.46001784921031369</v>
      </c>
      <c r="I75" s="281">
        <f>IF(I$9=0,0,I$9/TRE_fec!I$9)</f>
        <v>0.4683248809111859</v>
      </c>
      <c r="J75" s="281">
        <f>IF(J$9=0,0,J$9/TRE_fec!J$9)</f>
        <v>0.48387775084971496</v>
      </c>
      <c r="K75" s="281">
        <f>IF(K$9=0,0,K$9/TRE_fec!K$9)</f>
        <v>0.48387775084971496</v>
      </c>
      <c r="L75" s="281">
        <f>IF(L$9=0,0,L$9/TRE_fec!L$9)</f>
        <v>0.4838777508497149</v>
      </c>
      <c r="M75" s="281">
        <f>IF(M$9=0,0,M$9/TRE_fec!M$9)</f>
        <v>0.4838777508497149</v>
      </c>
      <c r="N75" s="281">
        <f>IF(N$9=0,0,N$9/TRE_fec!N$9)</f>
        <v>0.48387775084971496</v>
      </c>
      <c r="O75" s="281">
        <f>IF(O$9=0,0,O$9/TRE_fec!O$9)</f>
        <v>0.48387775084971502</v>
      </c>
      <c r="P75" s="281">
        <f>IF(P$9=0,0,P$9/TRE_fec!P$9)</f>
        <v>0.50099713294665127</v>
      </c>
      <c r="Q75" s="281">
        <f>IF(Q$9=0,0,Q$9/TRE_fec!Q$9)</f>
        <v>0.51715463754398183</v>
      </c>
    </row>
    <row r="76" spans="1:17" x14ac:dyDescent="0.25">
      <c r="A76" s="129" t="s">
        <v>79</v>
      </c>
      <c r="B76" s="280">
        <f>IF(B$10=0,0,B$10/TRE_fec!B$10)</f>
        <v>0.6941053743499277</v>
      </c>
      <c r="C76" s="280">
        <f>IF(C$10=0,0,C$10/TRE_fec!C$10)</f>
        <v>0.6941053743499277</v>
      </c>
      <c r="D76" s="280">
        <f>IF(D$10=0,0,D$10/TRE_fec!D$10)</f>
        <v>0.6941053743499277</v>
      </c>
      <c r="E76" s="280">
        <f>IF(E$10=0,0,E$10/TRE_fec!E$10)</f>
        <v>0.6941053743499277</v>
      </c>
      <c r="F76" s="280">
        <f>IF(F$10=0,0,F$10/TRE_fec!F$10)</f>
        <v>0.70133096748322987</v>
      </c>
      <c r="G76" s="280">
        <f>IF(G$10=0,0,G$10/TRE_fec!G$10)</f>
        <v>0.70133096748322998</v>
      </c>
      <c r="H76" s="280">
        <f>IF(H$10=0,0,H$10/TRE_fec!H$10)</f>
        <v>0.70133096748322998</v>
      </c>
      <c r="I76" s="280">
        <f>IF(I$10=0,0,I$10/TRE_fec!I$10)</f>
        <v>0.71399564688575268</v>
      </c>
      <c r="J76" s="280">
        <f>IF(J$10=0,0,J$10/TRE_fec!J$10)</f>
        <v>0.73770713838516733</v>
      </c>
      <c r="K76" s="280">
        <f>IF(K$10=0,0,K$10/TRE_fec!K$10)</f>
        <v>0.73770713838516733</v>
      </c>
      <c r="L76" s="280">
        <f>IF(L$10=0,0,L$10/TRE_fec!L$10)</f>
        <v>0.73770713838516733</v>
      </c>
      <c r="M76" s="280">
        <f>IF(M$10=0,0,M$10/TRE_fec!M$10)</f>
        <v>0.7837955391374285</v>
      </c>
      <c r="N76" s="280">
        <f>IF(N$10=0,0,N$10/TRE_fec!N$10)</f>
        <v>0.7837955391374285</v>
      </c>
      <c r="O76" s="280">
        <f>IF(O$10=0,0,O$10/TRE_fec!O$10)</f>
        <v>0.73770713838516722</v>
      </c>
      <c r="P76" s="280">
        <f>IF(P$10=0,0,P$10/TRE_fec!P$10)</f>
        <v>0.7638068926215954</v>
      </c>
      <c r="Q76" s="280">
        <f>IF(Q$10=0,0,Q$10/TRE_fec!Q$10)</f>
        <v>0.78844019402677601</v>
      </c>
    </row>
    <row r="77" spans="1:17" x14ac:dyDescent="0.25">
      <c r="A77" s="127" t="s">
        <v>283</v>
      </c>
      <c r="B77" s="305">
        <f>IF(B$15=0,0,B$15/TRE_fec!B$15)</f>
        <v>0.49019754646246927</v>
      </c>
      <c r="C77" s="305">
        <f>IF(C$15=0,0,C$15/TRE_fec!C$15)</f>
        <v>0.49110775815532487</v>
      </c>
      <c r="D77" s="305">
        <f>IF(D$15=0,0,D$15/TRE_fec!D$15)</f>
        <v>0.49151427598710085</v>
      </c>
      <c r="E77" s="305">
        <f>IF(E$15=0,0,E$15/TRE_fec!E$15)</f>
        <v>0.49140596815230392</v>
      </c>
      <c r="F77" s="305">
        <f>IF(F$15=0,0,F$15/TRE_fec!F$15)</f>
        <v>0.49581460666726418</v>
      </c>
      <c r="G77" s="305">
        <f>IF(G$15=0,0,G$15/TRE_fec!G$15)</f>
        <v>0.49678324761557463</v>
      </c>
      <c r="H77" s="305">
        <f>IF(H$15=0,0,H$15/TRE_fec!H$15)</f>
        <v>0.49557397112966678</v>
      </c>
      <c r="I77" s="305">
        <f>IF(I$15=0,0,I$15/TRE_fec!I$15)</f>
        <v>0.50447837806207485</v>
      </c>
      <c r="J77" s="305">
        <f>IF(J$15=0,0,J$15/TRE_fec!J$15)</f>
        <v>0.52049907131804585</v>
      </c>
      <c r="K77" s="305">
        <f>IF(K$15=0,0,K$15/TRE_fec!K$15)</f>
        <v>0.5211495105192625</v>
      </c>
      <c r="L77" s="305">
        <f>IF(L$15=0,0,L$15/TRE_fec!L$15)</f>
        <v>0.52273331976331094</v>
      </c>
      <c r="M77" s="305">
        <f>IF(M$15=0,0,M$15/TRE_fec!M$15)</f>
        <v>0.52489084371101979</v>
      </c>
      <c r="N77" s="305">
        <f>IF(N$15=0,0,N$15/TRE_fec!N$15)</f>
        <v>0.52489084371101991</v>
      </c>
      <c r="O77" s="305">
        <f>IF(O$15=0,0,O$15/TRE_fec!O$15)</f>
        <v>0.52010411282880253</v>
      </c>
      <c r="P77" s="305">
        <f>IF(P$15=0,0,P$15/TRE_fec!P$15)</f>
        <v>0.53967312917910848</v>
      </c>
      <c r="Q77" s="305">
        <f>IF(Q$15=0,0,Q$15/TRE_fec!Q$15)</f>
        <v>0.5522514720139281</v>
      </c>
    </row>
    <row r="78" spans="1:17" x14ac:dyDescent="0.25">
      <c r="A78" s="127" t="s">
        <v>282</v>
      </c>
      <c r="B78" s="305">
        <f>IF(B$23=0,0,B$23/TRE_fec!B$23)</f>
        <v>0.4539688141755891</v>
      </c>
      <c r="C78" s="305">
        <f>IF(C$23=0,0,C$23/TRE_fec!C$23)</f>
        <v>0.4539688141755891</v>
      </c>
      <c r="D78" s="305">
        <f>IF(D$23=0,0,D$23/TRE_fec!D$23)</f>
        <v>0.45396881417558915</v>
      </c>
      <c r="E78" s="305">
        <f>IF(E$23=0,0,E$23/TRE_fec!E$23)</f>
        <v>0.45396881417558915</v>
      </c>
      <c r="F78" s="305">
        <f>IF(F$23=0,0,F$23/TRE_fec!F$23)</f>
        <v>0.4586946008755014</v>
      </c>
      <c r="G78" s="305">
        <f>IF(G$23=0,0,G$23/TRE_fec!G$23)</f>
        <v>0.45869460087550151</v>
      </c>
      <c r="H78" s="305">
        <f>IF(H$23=0,0,H$23/TRE_fec!H$23)</f>
        <v>0.45869460087550151</v>
      </c>
      <c r="I78" s="305">
        <f>IF(I$23=0,0,I$23/TRE_fec!I$23)</f>
        <v>0.46697773727343217</v>
      </c>
      <c r="J78" s="305">
        <f>IF(J$23=0,0,J$23/TRE_fec!J$23)</f>
        <v>0.48248586914520336</v>
      </c>
      <c r="K78" s="305">
        <f>IF(K$23=0,0,K$23/TRE_fec!K$23)</f>
        <v>0.48248586914520336</v>
      </c>
      <c r="L78" s="305">
        <f>IF(L$23=0,0,L$23/TRE_fec!L$23)</f>
        <v>0.48248586914520342</v>
      </c>
      <c r="M78" s="305">
        <f>IF(M$23=0,0,M$23/TRE_fec!M$23)</f>
        <v>0.48248586914520336</v>
      </c>
      <c r="N78" s="305">
        <f>IF(N$23=0,0,N$23/TRE_fec!N$23)</f>
        <v>0.48248586914520342</v>
      </c>
      <c r="O78" s="305">
        <f>IF(O$23=0,0,O$23/TRE_fec!O$23)</f>
        <v>0.48248586914520342</v>
      </c>
      <c r="P78" s="305">
        <f>IF(P$23=0,0,P$23/TRE_fec!P$23)</f>
        <v>0.49955600707934983</v>
      </c>
      <c r="Q78" s="305">
        <f>IF(Q$23=0,0,Q$23/TRE_fec!Q$23)</f>
        <v>0.51566703436913708</v>
      </c>
    </row>
    <row r="79" spans="1:17" x14ac:dyDescent="0.25">
      <c r="A79" s="127" t="s">
        <v>281</v>
      </c>
      <c r="B79" s="305">
        <f>IF(B$26=0,0,B$26/TRE_fec!B$26)</f>
        <v>0.42468652062322798</v>
      </c>
      <c r="C79" s="305">
        <f>IF(C$26=0,0,C$26/TRE_fec!C$26)</f>
        <v>0.42543324156874757</v>
      </c>
      <c r="D79" s="305">
        <f>IF(D$26=0,0,D$26/TRE_fec!D$26)</f>
        <v>0.4257667413272071</v>
      </c>
      <c r="E79" s="305">
        <f>IF(E$26=0,0,E$26/TRE_fec!E$26)</f>
        <v>0.42567788756995306</v>
      </c>
      <c r="F79" s="305">
        <f>IF(F$26=0,0,F$26/TRE_fec!F$26)</f>
        <v>0.42952926714573586</v>
      </c>
      <c r="G79" s="305">
        <f>IF(G$26=0,0,G$26/TRE_fec!G$26)</f>
        <v>0.4303239223786543</v>
      </c>
      <c r="H79" s="305">
        <f>IF(H$26=0,0,H$26/TRE_fec!H$26)</f>
        <v>0.42933185417293984</v>
      </c>
      <c r="I79" s="305">
        <f>IF(I$26=0,0,I$26/TRE_fec!I$26)</f>
        <v>0.43704808557634844</v>
      </c>
      <c r="J79" s="305">
        <f>IF(J$26=0,0,J$26/TRE_fec!J$26)</f>
        <v>0.4509610752702693</v>
      </c>
      <c r="K79" s="305">
        <f>IF(K$26=0,0,K$26/TRE_fec!K$26)</f>
        <v>0.45149468363758422</v>
      </c>
      <c r="L79" s="305">
        <f>IF(L$26=0,0,L$26/TRE_fec!L$26)</f>
        <v>0.45279401163514915</v>
      </c>
      <c r="M79" s="305">
        <f>IF(M$26=0,0,M$26/TRE_fec!M$26)</f>
        <v>0.45613213429360844</v>
      </c>
      <c r="N79" s="305">
        <f>IF(N$26=0,0,N$26/TRE_fec!N$26)</f>
        <v>0.45270097776597262</v>
      </c>
      <c r="O79" s="305">
        <f>IF(O$26=0,0,O$26/TRE_fec!O$26)</f>
        <v>0.45063705858399328</v>
      </c>
      <c r="P79" s="305">
        <f>IF(P$26=0,0,P$26/TRE_fec!P$26)</f>
        <v>0.46753857374688257</v>
      </c>
      <c r="Q79" s="305">
        <f>IF(Q$26=0,0,Q$26/TRE_fec!Q$26)</f>
        <v>0.47865745339907989</v>
      </c>
    </row>
    <row r="80" spans="1:17" x14ac:dyDescent="0.25">
      <c r="A80" s="127" t="s">
        <v>280</v>
      </c>
      <c r="B80" s="305">
        <f>IF(B$34=0,0,B$34/TRE_fec!B$34)</f>
        <v>0.64581010377825521</v>
      </c>
      <c r="C80" s="305">
        <f>IF(C$34=0,0,C$34/TRE_fec!C$34)</f>
        <v>0.64067196334305954</v>
      </c>
      <c r="D80" s="305">
        <f>IF(D$34=0,0,D$34/TRE_fec!D$34)</f>
        <v>0.64668402259173452</v>
      </c>
      <c r="E80" s="305">
        <f>IF(E$34=0,0,E$34/TRE_fec!E$34)</f>
        <v>0.63767911836513869</v>
      </c>
      <c r="F80" s="305">
        <f>IF(F$34=0,0,F$34/TRE_fec!F$34)</f>
        <v>0.65896608568793658</v>
      </c>
      <c r="G80" s="305">
        <f>IF(G$34=0,0,G$34/TRE_fec!G$34)</f>
        <v>0.66289447669120383</v>
      </c>
      <c r="H80" s="305">
        <f>IF(H$34=0,0,H$34/TRE_fec!H$34)</f>
        <v>0.67274823511747683</v>
      </c>
      <c r="I80" s="305">
        <f>IF(I$34=0,0,I$34/TRE_fec!I$34)</f>
        <v>0.6859267435862304</v>
      </c>
      <c r="J80" s="305">
        <f>IF(J$34=0,0,J$34/TRE_fec!J$34)</f>
        <v>0.70824941771825234</v>
      </c>
      <c r="K80" s="305">
        <f>IF(K$34=0,0,K$34/TRE_fec!K$34)</f>
        <v>0.67756500013846854</v>
      </c>
      <c r="L80" s="305">
        <f>IF(L$34=0,0,L$34/TRE_fec!L$34)</f>
        <v>0.68970534477378187</v>
      </c>
      <c r="M80" s="305">
        <f>IF(M$34=0,0,M$34/TRE_fec!M$34)</f>
        <v>0.73273767124967859</v>
      </c>
      <c r="N80" s="305">
        <f>IF(N$34=0,0,N$34/TRE_fec!N$34)</f>
        <v>0.69038864077024387</v>
      </c>
      <c r="O80" s="305">
        <f>IF(O$34=0,0,O$34/TRE_fec!O$34)</f>
        <v>0.68554898748388349</v>
      </c>
      <c r="P80" s="305">
        <f>IF(P$34=0,0,P$34/TRE_fec!P$34)</f>
        <v>0.70966114873559794</v>
      </c>
      <c r="Q80" s="305">
        <f>IF(Q$34=0,0,Q$34/TRE_fec!Q$34)</f>
        <v>0.72759339127916933</v>
      </c>
    </row>
    <row r="81" spans="1:17" x14ac:dyDescent="0.25">
      <c r="A81" s="127" t="s">
        <v>279</v>
      </c>
      <c r="B81" s="305">
        <f>IF(B$45=0,0,B$45/TRE_fec!B$45)</f>
        <v>0.58339544912689356</v>
      </c>
      <c r="C81" s="305">
        <f>IF(C$45=0,0,C$45/TRE_fec!C$45)</f>
        <v>0.58339544912689356</v>
      </c>
      <c r="D81" s="305">
        <f>IF(D$45=0,0,D$45/TRE_fec!D$45)</f>
        <v>0.58339544912689356</v>
      </c>
      <c r="E81" s="305">
        <f>IF(E$45=0,0,E$45/TRE_fec!E$45)</f>
        <v>0.58339544912689367</v>
      </c>
      <c r="F81" s="305">
        <f>IF(F$45=0,0,F$45/TRE_fec!F$45)</f>
        <v>0.58946855892691352</v>
      </c>
      <c r="G81" s="305">
        <f>IF(G$45=0,0,G$45/TRE_fec!G$45)</f>
        <v>0.58946855892691363</v>
      </c>
      <c r="H81" s="305">
        <f>IF(H$45=0,0,H$45/TRE_fec!H$45)</f>
        <v>0.58946855892691363</v>
      </c>
      <c r="I81" s="305">
        <f>IF(I$45=0,0,I$45/TRE_fec!I$45)</f>
        <v>0.60011321981144083</v>
      </c>
      <c r="J81" s="305">
        <f>IF(J$45=0,0,J$45/TRE_fec!J$45)</f>
        <v>0.62004272438518815</v>
      </c>
      <c r="K81" s="305">
        <f>IF(K$45=0,0,K$45/TRE_fec!K$45)</f>
        <v>0.62004272438518815</v>
      </c>
      <c r="L81" s="305">
        <f>IF(L$45=0,0,L$45/TRE_fec!L$45)</f>
        <v>0.62004272438518826</v>
      </c>
      <c r="M81" s="305">
        <f>IF(M$45=0,0,M$45/TRE_fec!M$45)</f>
        <v>0.62004272438518826</v>
      </c>
      <c r="N81" s="305">
        <f>IF(N$45=0,0,N$45/TRE_fec!N$45)</f>
        <v>0.62004272438518815</v>
      </c>
      <c r="O81" s="305">
        <f>IF(O$45=0,0,O$45/TRE_fec!O$45)</f>
        <v>0.62004272438518826</v>
      </c>
      <c r="P81" s="305">
        <f>IF(P$45=0,0,P$45/TRE_fec!P$45)</f>
        <v>0.64197956338333473</v>
      </c>
      <c r="Q81" s="305">
        <f>IF(Q$45=0,0,Q$45/TRE_fec!Q$45)</f>
        <v>0.66268384902614896</v>
      </c>
    </row>
    <row r="82" spans="1:17" x14ac:dyDescent="0.25">
      <c r="A82" s="72" t="s">
        <v>278</v>
      </c>
      <c r="B82" s="304">
        <f>IF(B$46=0,0,B$46/TRE_fec!B$46)</f>
        <v>0.54410478050266919</v>
      </c>
      <c r="C82" s="304">
        <f>IF(C$46=0,0,C$46/TRE_fec!C$46)</f>
        <v>0.54410478050266919</v>
      </c>
      <c r="D82" s="304">
        <f>IF(D$46=0,0,D$46/TRE_fec!D$46)</f>
        <v>0.54410478050266908</v>
      </c>
      <c r="E82" s="304">
        <f>IF(E$46=0,0,E$46/TRE_fec!E$46)</f>
        <v>0.54410478050266931</v>
      </c>
      <c r="F82" s="304">
        <f>IF(F$46=0,0,F$46/TRE_fec!F$46)</f>
        <v>0.54976887692243703</v>
      </c>
      <c r="G82" s="304">
        <f>IF(G$46=0,0,G$46/TRE_fec!G$46)</f>
        <v>0.54976887692243703</v>
      </c>
      <c r="H82" s="304">
        <f>IF(H$46=0,0,H$46/TRE_fec!H$46)</f>
        <v>0.54976887692243703</v>
      </c>
      <c r="I82" s="304">
        <f>IF(I$46=0,0,I$46/TRE_fec!I$46)</f>
        <v>0.55969663841383888</v>
      </c>
      <c r="J82" s="304">
        <f>IF(J$46=0,0,J$46/TRE_fec!J$46)</f>
        <v>0.57828392552390195</v>
      </c>
      <c r="K82" s="304">
        <f>IF(K$46=0,0,K$46/TRE_fec!K$46)</f>
        <v>0.57828392552390195</v>
      </c>
      <c r="L82" s="304">
        <f>IF(L$46=0,0,L$46/TRE_fec!L$46)</f>
        <v>0.57828392552390195</v>
      </c>
      <c r="M82" s="304">
        <f>IF(M$46=0,0,M$46/TRE_fec!M$46)</f>
        <v>0.57828392552390195</v>
      </c>
      <c r="N82" s="304">
        <f>IF(N$46=0,0,N$46/TRE_fec!N$46)</f>
        <v>0.57828392552390184</v>
      </c>
      <c r="O82" s="304">
        <f>IF(O$46=0,0,O$46/TRE_fec!O$46)</f>
        <v>0.57828392552390184</v>
      </c>
      <c r="P82" s="304">
        <f>IF(P$46=0,0,P$46/TRE_fec!P$46)</f>
        <v>0.59874335657683897</v>
      </c>
      <c r="Q82" s="304">
        <f>IF(Q$46=0,0,Q$46/TRE_fec!Q$46)</f>
        <v>0.61805324459877597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186.65651291359444</v>
      </c>
      <c r="C5" s="96">
        <v>198.74012712904903</v>
      </c>
      <c r="D5" s="96">
        <v>188.93609690259601</v>
      </c>
      <c r="E5" s="96">
        <v>185.12347632649207</v>
      </c>
      <c r="F5" s="96">
        <v>175.85351137728</v>
      </c>
      <c r="G5" s="96">
        <v>159.87566995829096</v>
      </c>
      <c r="H5" s="96">
        <v>137.03469752736001</v>
      </c>
      <c r="I5" s="96">
        <v>135.03093812953202</v>
      </c>
      <c r="J5" s="96">
        <v>163.56323542341602</v>
      </c>
      <c r="K5" s="96">
        <v>165.01386926260801</v>
      </c>
      <c r="L5" s="96">
        <v>168.45360972608103</v>
      </c>
      <c r="M5" s="96">
        <v>103.78578523001784</v>
      </c>
      <c r="N5" s="96">
        <v>111.24566694264723</v>
      </c>
      <c r="O5" s="96">
        <v>128.3189775624098</v>
      </c>
      <c r="P5" s="96">
        <v>131.56040893280809</v>
      </c>
      <c r="Q5" s="96">
        <v>143.48898762027778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5.0752250636532947</v>
      </c>
      <c r="C10" s="158">
        <v>5.2549751600434416</v>
      </c>
      <c r="D10" s="158">
        <v>5.3268012851856064</v>
      </c>
      <c r="E10" s="158">
        <v>5.1669482787818914</v>
      </c>
      <c r="F10" s="158">
        <v>4.9188451508488233</v>
      </c>
      <c r="G10" s="158">
        <v>4.5473997942219029</v>
      </c>
      <c r="H10" s="158">
        <v>4.1973394742014678</v>
      </c>
      <c r="I10" s="158">
        <v>4.2126850483718128</v>
      </c>
      <c r="J10" s="158">
        <v>4.96778781291441</v>
      </c>
      <c r="K10" s="158">
        <v>5.052396256023659</v>
      </c>
      <c r="L10" s="158">
        <v>5.0403874148017511</v>
      </c>
      <c r="M10" s="158">
        <v>1.9129997919701589</v>
      </c>
      <c r="N10" s="158">
        <v>1.8708099792778876</v>
      </c>
      <c r="O10" s="158">
        <v>3.8089667039424562</v>
      </c>
      <c r="P10" s="158">
        <v>3.8754914116504469</v>
      </c>
      <c r="Q10" s="158">
        <v>4.0158068861178506</v>
      </c>
    </row>
    <row r="11" spans="1:17" x14ac:dyDescent="0.25">
      <c r="A11" s="92" t="s">
        <v>125</v>
      </c>
      <c r="B11" s="91">
        <v>2.3764560961561401</v>
      </c>
      <c r="C11" s="91">
        <v>2.4606234398686828</v>
      </c>
      <c r="D11" s="91">
        <v>2.4942557676603694</v>
      </c>
      <c r="E11" s="91">
        <v>2.4194051656097195</v>
      </c>
      <c r="F11" s="91">
        <v>2.3032317578382169</v>
      </c>
      <c r="G11" s="91">
        <v>2.1293037899010621</v>
      </c>
      <c r="H11" s="91">
        <v>1.96538928934173</v>
      </c>
      <c r="I11" s="91">
        <v>1.9725747999011143</v>
      </c>
      <c r="J11" s="91">
        <v>2.3261489853836195</v>
      </c>
      <c r="K11" s="91">
        <v>2.3657665881286141</v>
      </c>
      <c r="L11" s="91">
        <v>2.3601434909119097</v>
      </c>
      <c r="M11" s="91">
        <v>0</v>
      </c>
      <c r="N11" s="91">
        <v>0</v>
      </c>
      <c r="O11" s="91">
        <v>1.7835351201398799</v>
      </c>
      <c r="P11" s="91">
        <v>1.8146850780619155</v>
      </c>
      <c r="Q11" s="91">
        <v>1.8803873002295908</v>
      </c>
    </row>
    <row r="12" spans="1:17" x14ac:dyDescent="0.25">
      <c r="A12" s="92" t="s">
        <v>26</v>
      </c>
      <c r="B12" s="91">
        <v>2.6987689674971547</v>
      </c>
      <c r="C12" s="91">
        <v>2.7943517201747592</v>
      </c>
      <c r="D12" s="91">
        <v>2.8325455175252374</v>
      </c>
      <c r="E12" s="91">
        <v>2.7475431131721715</v>
      </c>
      <c r="F12" s="91">
        <v>2.6156133930106065</v>
      </c>
      <c r="G12" s="91">
        <v>2.4180960043208413</v>
      </c>
      <c r="H12" s="91">
        <v>2.2319501848597376</v>
      </c>
      <c r="I12" s="91">
        <v>2.2401102484706983</v>
      </c>
      <c r="J12" s="91">
        <v>2.6416388275307905</v>
      </c>
      <c r="K12" s="91">
        <v>2.6866296678950454</v>
      </c>
      <c r="L12" s="91">
        <v>2.680243923889841</v>
      </c>
      <c r="M12" s="91">
        <v>1.9129997919701589</v>
      </c>
      <c r="N12" s="91">
        <v>1.8708099792778876</v>
      </c>
      <c r="O12" s="91">
        <v>2.0254315838025763</v>
      </c>
      <c r="P12" s="91">
        <v>2.0608063335885314</v>
      </c>
      <c r="Q12" s="91">
        <v>2.1354195858882599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33.550658814902462</v>
      </c>
      <c r="C15" s="204">
        <v>34.607715442578979</v>
      </c>
      <c r="D15" s="204">
        <v>34.962455821837139</v>
      </c>
      <c r="E15" s="204">
        <v>33.941678431967091</v>
      </c>
      <c r="F15" s="204">
        <v>32.492536531209915</v>
      </c>
      <c r="G15" s="204">
        <v>29.792296409571982</v>
      </c>
      <c r="H15" s="204">
        <v>27.763602109075581</v>
      </c>
      <c r="I15" s="204">
        <v>27.875624006876571</v>
      </c>
      <c r="J15" s="204">
        <v>32.95883269490043</v>
      </c>
      <c r="K15" s="204">
        <v>33.357176684377407</v>
      </c>
      <c r="L15" s="204">
        <v>32.987891519893353</v>
      </c>
      <c r="M15" s="204">
        <v>23.23147673184517</v>
      </c>
      <c r="N15" s="204">
        <v>22.719123486436821</v>
      </c>
      <c r="O15" s="204">
        <v>25.415537610983286</v>
      </c>
      <c r="P15" s="204">
        <v>25.757960666412785</v>
      </c>
      <c r="Q15" s="204">
        <v>27.626159757972012</v>
      </c>
    </row>
    <row r="16" spans="1:17" x14ac:dyDescent="0.25">
      <c r="A16" s="152" t="s">
        <v>289</v>
      </c>
      <c r="B16" s="264">
        <v>33.550658814902462</v>
      </c>
      <c r="C16" s="264">
        <v>34.607715442578979</v>
      </c>
      <c r="D16" s="264">
        <v>34.962455821837139</v>
      </c>
      <c r="E16" s="264">
        <v>33.941678431967091</v>
      </c>
      <c r="F16" s="264">
        <v>32.492536531209915</v>
      </c>
      <c r="G16" s="264">
        <v>29.792296409571982</v>
      </c>
      <c r="H16" s="264">
        <v>27.763602109075581</v>
      </c>
      <c r="I16" s="264">
        <v>27.875624006876571</v>
      </c>
      <c r="J16" s="264">
        <v>32.95883269490043</v>
      </c>
      <c r="K16" s="264">
        <v>33.357176684377407</v>
      </c>
      <c r="L16" s="264">
        <v>32.987891519893353</v>
      </c>
      <c r="M16" s="264">
        <v>23.23147673184517</v>
      </c>
      <c r="N16" s="264">
        <v>22.719123486436821</v>
      </c>
      <c r="O16" s="264">
        <v>25.415537610983286</v>
      </c>
      <c r="P16" s="264">
        <v>25.757960666412785</v>
      </c>
      <c r="Q16" s="264">
        <v>27.626159757972012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1.4024523382689451</v>
      </c>
      <c r="C18" s="83">
        <v>0.70033578448765343</v>
      </c>
      <c r="D18" s="83">
        <v>0.70732613702548308</v>
      </c>
      <c r="E18" s="83">
        <v>0.69910678297169893</v>
      </c>
      <c r="F18" s="83">
        <v>0.71164389896512859</v>
      </c>
      <c r="G18" s="83">
        <v>0.70114994218545601</v>
      </c>
      <c r="H18" s="83">
        <v>0.70866568365133709</v>
      </c>
      <c r="I18" s="83">
        <v>0.70850311731324767</v>
      </c>
      <c r="J18" s="83">
        <v>1.4158747729133949</v>
      </c>
      <c r="K18" s="83">
        <v>1.4024077774660975</v>
      </c>
      <c r="L18" s="83">
        <v>0.70007985701539688</v>
      </c>
      <c r="M18" s="83">
        <v>0</v>
      </c>
      <c r="N18" s="83">
        <v>0</v>
      </c>
      <c r="O18" s="83">
        <v>0.69953490966236931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2.5573439369109341</v>
      </c>
      <c r="C19" s="83">
        <v>2.4510871431360171</v>
      </c>
      <c r="D19" s="83">
        <v>1.9988271972369303</v>
      </c>
      <c r="E19" s="83">
        <v>2.0498901055558592</v>
      </c>
      <c r="F19" s="83">
        <v>2.6740686405046823</v>
      </c>
      <c r="G19" s="83">
        <v>1.4373229406740335</v>
      </c>
      <c r="H19" s="83">
        <v>2.3883860598465341</v>
      </c>
      <c r="I19" s="83">
        <v>2.4416725581213856</v>
      </c>
      <c r="J19" s="83">
        <v>2.9709598386658893</v>
      </c>
      <c r="K19" s="83">
        <v>2.3677406164761221</v>
      </c>
      <c r="L19" s="83">
        <v>1.4874988927274773</v>
      </c>
      <c r="M19" s="83">
        <v>0</v>
      </c>
      <c r="N19" s="83">
        <v>0</v>
      </c>
      <c r="O19" s="83">
        <v>3.0508034187661304</v>
      </c>
      <c r="P19" s="83">
        <v>3.0114270148723903</v>
      </c>
      <c r="Q19" s="83">
        <v>6.9720533768260413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29.590862539722583</v>
      </c>
      <c r="C21" s="83">
        <v>31.456292514955308</v>
      </c>
      <c r="D21" s="83">
        <v>32.256302487574729</v>
      </c>
      <c r="E21" s="83">
        <v>31.19268154343953</v>
      </c>
      <c r="F21" s="83">
        <v>29.106823991740104</v>
      </c>
      <c r="G21" s="83">
        <v>27.653823526712493</v>
      </c>
      <c r="H21" s="83">
        <v>24.666550365577709</v>
      </c>
      <c r="I21" s="83">
        <v>24.725448331441939</v>
      </c>
      <c r="J21" s="83">
        <v>28.571998083321148</v>
      </c>
      <c r="K21" s="83">
        <v>29.587028290435185</v>
      </c>
      <c r="L21" s="83">
        <v>30.80031277015048</v>
      </c>
      <c r="M21" s="83">
        <v>23.23147673184517</v>
      </c>
      <c r="N21" s="83">
        <v>22.719123486436821</v>
      </c>
      <c r="O21" s="83">
        <v>21.665199282554784</v>
      </c>
      <c r="P21" s="83">
        <v>22.746533651540396</v>
      </c>
      <c r="Q21" s="83">
        <v>20.654106381145972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11.470851203262907</v>
      </c>
      <c r="C23" s="204">
        <v>11.877116262172303</v>
      </c>
      <c r="D23" s="204">
        <v>12.039455229149981</v>
      </c>
      <c r="E23" s="204">
        <v>11.678160896809311</v>
      </c>
      <c r="F23" s="204">
        <v>11.117406639039368</v>
      </c>
      <c r="G23" s="204">
        <v>10.277878467860436</v>
      </c>
      <c r="H23" s="204">
        <v>9.4866840296318102</v>
      </c>
      <c r="I23" s="204">
        <v>9.5213675748399442</v>
      </c>
      <c r="J23" s="204">
        <v>11.228025180484268</v>
      </c>
      <c r="K23" s="204">
        <v>11.419254308113794</v>
      </c>
      <c r="L23" s="204">
        <v>11.392112333314167</v>
      </c>
      <c r="M23" s="204">
        <v>8.1310168561458109</v>
      </c>
      <c r="N23" s="204">
        <v>7.9516932202528876</v>
      </c>
      <c r="O23" s="204">
        <v>8.608897093453395</v>
      </c>
      <c r="P23" s="204">
        <v>8.7592539769192914</v>
      </c>
      <c r="Q23" s="204">
        <v>9.0763902435762507</v>
      </c>
    </row>
    <row r="24" spans="1:17" x14ac:dyDescent="0.25">
      <c r="A24" s="152" t="s">
        <v>287</v>
      </c>
      <c r="B24" s="151">
        <v>11.470851203262907</v>
      </c>
      <c r="C24" s="151">
        <v>11.877116262172303</v>
      </c>
      <c r="D24" s="151">
        <v>12.039455229149981</v>
      </c>
      <c r="E24" s="151">
        <v>11.678160896809311</v>
      </c>
      <c r="F24" s="151">
        <v>11.117406639039368</v>
      </c>
      <c r="G24" s="151">
        <v>10.277878467860436</v>
      </c>
      <c r="H24" s="151">
        <v>9.4866840296318102</v>
      </c>
      <c r="I24" s="151">
        <v>9.5213675748399442</v>
      </c>
      <c r="J24" s="151">
        <v>11.228025180484268</v>
      </c>
      <c r="K24" s="151">
        <v>11.419254308113794</v>
      </c>
      <c r="L24" s="151">
        <v>11.392112333314167</v>
      </c>
      <c r="M24" s="151">
        <v>8.1310168561458109</v>
      </c>
      <c r="N24" s="151">
        <v>7.9516932202528876</v>
      </c>
      <c r="O24" s="151">
        <v>8.608897093453395</v>
      </c>
      <c r="P24" s="151">
        <v>8.7592539769192914</v>
      </c>
      <c r="Q24" s="151">
        <v>9.0763902435762507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102.75755063018129</v>
      </c>
      <c r="C26" s="204">
        <v>105.99505933415921</v>
      </c>
      <c r="D26" s="204">
        <v>107.08154328916275</v>
      </c>
      <c r="E26" s="204">
        <v>103.95514911310788</v>
      </c>
      <c r="F26" s="204">
        <v>99.516778079653449</v>
      </c>
      <c r="G26" s="204">
        <v>91.246595889084745</v>
      </c>
      <c r="H26" s="204">
        <v>85.033196073405804</v>
      </c>
      <c r="I26" s="204">
        <v>85.376292043547025</v>
      </c>
      <c r="J26" s="204">
        <v>100.94493041232266</v>
      </c>
      <c r="K26" s="204">
        <v>102.16496167587351</v>
      </c>
      <c r="L26" s="204">
        <v>101.03393056272023</v>
      </c>
      <c r="M26" s="204">
        <v>70.078930949934403</v>
      </c>
      <c r="N26" s="204">
        <v>70.830385177319954</v>
      </c>
      <c r="O26" s="204">
        <v>77.841642611615811</v>
      </c>
      <c r="P26" s="204">
        <v>78.890401583812405</v>
      </c>
      <c r="Q26" s="204">
        <v>84.612243405079056</v>
      </c>
    </row>
    <row r="27" spans="1:17" x14ac:dyDescent="0.25">
      <c r="A27" s="152" t="s">
        <v>285</v>
      </c>
      <c r="B27" s="264">
        <v>102.75755063018129</v>
      </c>
      <c r="C27" s="264">
        <v>105.99505933415921</v>
      </c>
      <c r="D27" s="264">
        <v>107.08154328916275</v>
      </c>
      <c r="E27" s="264">
        <v>103.95514911310788</v>
      </c>
      <c r="F27" s="264">
        <v>99.516778079653449</v>
      </c>
      <c r="G27" s="264">
        <v>91.246595889084745</v>
      </c>
      <c r="H27" s="264">
        <v>85.033196073405804</v>
      </c>
      <c r="I27" s="264">
        <v>85.376292043547025</v>
      </c>
      <c r="J27" s="264">
        <v>100.94493041232266</v>
      </c>
      <c r="K27" s="264">
        <v>102.16496167587351</v>
      </c>
      <c r="L27" s="264">
        <v>101.03393056272023</v>
      </c>
      <c r="M27" s="264">
        <v>70.078930949934403</v>
      </c>
      <c r="N27" s="264">
        <v>70.830385177319954</v>
      </c>
      <c r="O27" s="264">
        <v>77.841642611615811</v>
      </c>
      <c r="P27" s="264">
        <v>78.890401583812405</v>
      </c>
      <c r="Q27" s="264">
        <v>84.612243405079056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4.2953721997278835</v>
      </c>
      <c r="C29" s="83">
        <v>2.1449590671123469</v>
      </c>
      <c r="D29" s="83">
        <v>2.1663688256745171</v>
      </c>
      <c r="E29" s="83">
        <v>2.1411949328162967</v>
      </c>
      <c r="F29" s="83">
        <v>2.1795930858468719</v>
      </c>
      <c r="G29" s="83">
        <v>2.1474526351616205</v>
      </c>
      <c r="H29" s="83">
        <v>2.1704715328966633</v>
      </c>
      <c r="I29" s="83">
        <v>2.1699736315347531</v>
      </c>
      <c r="J29" s="83">
        <v>4.3364818695906058</v>
      </c>
      <c r="K29" s="83">
        <v>4.2952357207699041</v>
      </c>
      <c r="L29" s="83">
        <v>2.1441752231844795</v>
      </c>
      <c r="M29" s="83">
        <v>0</v>
      </c>
      <c r="N29" s="83">
        <v>0</v>
      </c>
      <c r="O29" s="83">
        <v>2.1425061812879127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7.8325257493658693</v>
      </c>
      <c r="C30" s="83">
        <v>7.5070868980346752</v>
      </c>
      <c r="D30" s="83">
        <v>6.1219241045074666</v>
      </c>
      <c r="E30" s="83">
        <v>6.2783174384164893</v>
      </c>
      <c r="F30" s="83">
        <v>8.1900252758431193</v>
      </c>
      <c r="G30" s="83">
        <v>4.4021724182247643</v>
      </c>
      <c r="H30" s="83">
        <v>7.3150486499563803</v>
      </c>
      <c r="I30" s="83">
        <v>7.4782523019201745</v>
      </c>
      <c r="J30" s="83">
        <v>9.0993311853042744</v>
      </c>
      <c r="K30" s="83">
        <v>7.2518166519165979</v>
      </c>
      <c r="L30" s="83">
        <v>4.5558492196847444</v>
      </c>
      <c r="M30" s="83">
        <v>0</v>
      </c>
      <c r="N30" s="83">
        <v>0</v>
      </c>
      <c r="O30" s="83">
        <v>9.3438727536206976</v>
      </c>
      <c r="P30" s="83">
        <v>9.2232723553075484</v>
      </c>
      <c r="Q30" s="83">
        <v>21.353712659356361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90.629652681087535</v>
      </c>
      <c r="C32" s="83">
        <v>96.343013369012183</v>
      </c>
      <c r="D32" s="83">
        <v>98.793250358980771</v>
      </c>
      <c r="E32" s="83">
        <v>95.535636741875095</v>
      </c>
      <c r="F32" s="83">
        <v>89.147159717963461</v>
      </c>
      <c r="G32" s="83">
        <v>84.696970835698366</v>
      </c>
      <c r="H32" s="83">
        <v>75.547675890552753</v>
      </c>
      <c r="I32" s="83">
        <v>75.728066110092101</v>
      </c>
      <c r="J32" s="83">
        <v>87.509117357427783</v>
      </c>
      <c r="K32" s="83">
        <v>90.617909303187005</v>
      </c>
      <c r="L32" s="83">
        <v>94.333906119851008</v>
      </c>
      <c r="M32" s="83">
        <v>70.078930949934403</v>
      </c>
      <c r="N32" s="83">
        <v>70.830385177319954</v>
      </c>
      <c r="O32" s="83">
        <v>66.355263676707196</v>
      </c>
      <c r="P32" s="83">
        <v>69.667129228504862</v>
      </c>
      <c r="Q32" s="83">
        <v>63.258530745722688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33.802227201594498</v>
      </c>
      <c r="C34" s="204">
        <v>41.005260930095126</v>
      </c>
      <c r="D34" s="204">
        <v>29.525841277260518</v>
      </c>
      <c r="E34" s="204">
        <v>30.38153960582585</v>
      </c>
      <c r="F34" s="204">
        <v>27.807944976528464</v>
      </c>
      <c r="G34" s="204">
        <v>24.011499397551916</v>
      </c>
      <c r="H34" s="204">
        <v>10.553875841045354</v>
      </c>
      <c r="I34" s="204">
        <v>8.044969455896652</v>
      </c>
      <c r="J34" s="204">
        <v>13.463659322794246</v>
      </c>
      <c r="K34" s="204">
        <v>13.020080338219643</v>
      </c>
      <c r="L34" s="204">
        <v>17.999287895351497</v>
      </c>
      <c r="M34" s="204">
        <v>0.43136090012229361</v>
      </c>
      <c r="N34" s="204">
        <v>7.8736550793596862</v>
      </c>
      <c r="O34" s="204">
        <v>12.643933542414876</v>
      </c>
      <c r="P34" s="204">
        <v>14.277301294013137</v>
      </c>
      <c r="Q34" s="204">
        <v>18.15838732753263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4.6929052643918119E-15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2.346452632195906E-15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3.0906404141125865</v>
      </c>
      <c r="C38" s="87">
        <v>3.1891612598806267</v>
      </c>
      <c r="D38" s="87">
        <v>2.108663937343235</v>
      </c>
      <c r="E38" s="87">
        <v>1.7984448208659327</v>
      </c>
      <c r="F38" s="87">
        <v>2.6575231650419817</v>
      </c>
      <c r="G38" s="87">
        <v>1.5154990070238341</v>
      </c>
      <c r="H38" s="87">
        <v>1.0527063386313573</v>
      </c>
      <c r="I38" s="87">
        <v>0.81491467229332692</v>
      </c>
      <c r="J38" s="87">
        <v>1.4202804926182182</v>
      </c>
      <c r="K38" s="87">
        <v>0.58310211347466512</v>
      </c>
      <c r="L38" s="87">
        <v>1.0809539747592067</v>
      </c>
      <c r="M38" s="87">
        <v>0</v>
      </c>
      <c r="N38" s="87">
        <v>0</v>
      </c>
      <c r="O38" s="87">
        <v>1.6783204339030984</v>
      </c>
      <c r="P38" s="87">
        <v>1.8027703889581999</v>
      </c>
      <c r="Q38" s="87">
        <v>4.6166586564143319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3.1915976400010528</v>
      </c>
      <c r="D40" s="87">
        <v>0</v>
      </c>
      <c r="E40" s="87">
        <v>6.2660489090759999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6.2971755062040007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30.711586787481913</v>
      </c>
      <c r="C41" s="87">
        <v>34.624502030213449</v>
      </c>
      <c r="D41" s="87">
        <v>27.417177339917284</v>
      </c>
      <c r="E41" s="87">
        <v>22.317045875883913</v>
      </c>
      <c r="F41" s="87">
        <v>25.150421811486481</v>
      </c>
      <c r="G41" s="87">
        <v>22.496000390528081</v>
      </c>
      <c r="H41" s="87">
        <v>9.5011695024139957</v>
      </c>
      <c r="I41" s="87">
        <v>7.2300547836033244</v>
      </c>
      <c r="J41" s="87">
        <v>12.043378830176028</v>
      </c>
      <c r="K41" s="87">
        <v>6.1398027185409774</v>
      </c>
      <c r="L41" s="87">
        <v>16.918333920592289</v>
      </c>
      <c r="M41" s="87">
        <v>0.43136090012229361</v>
      </c>
      <c r="N41" s="87">
        <v>7.8736550793596862</v>
      </c>
      <c r="O41" s="87">
        <v>10.965613108511775</v>
      </c>
      <c r="P41" s="87">
        <v>12.474530905054937</v>
      </c>
      <c r="Q41" s="87">
        <v>13.541728671118298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1.0000000000000002</v>
      </c>
      <c r="D50" s="77">
        <f t="shared" si="0"/>
        <v>1</v>
      </c>
      <c r="E50" s="77">
        <f t="shared" si="0"/>
        <v>0.99999999999999978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1.0000000000000002</v>
      </c>
      <c r="O50" s="77">
        <f t="shared" si="0"/>
        <v>1.0000000000000002</v>
      </c>
      <c r="P50" s="77">
        <f t="shared" si="0"/>
        <v>0.99999999999999978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2.7190184711115211E-2</v>
      </c>
      <c r="C55" s="201">
        <f t="shared" si="5"/>
        <v>2.6441440065252647E-2</v>
      </c>
      <c r="D55" s="201">
        <f t="shared" si="5"/>
        <v>2.8193666390450428E-2</v>
      </c>
      <c r="E55" s="201">
        <f t="shared" si="5"/>
        <v>2.7910821368053989E-2</v>
      </c>
      <c r="F55" s="201">
        <f t="shared" si="5"/>
        <v>2.7971264902955647E-2</v>
      </c>
      <c r="G55" s="201">
        <f t="shared" si="5"/>
        <v>2.8443350982724564E-2</v>
      </c>
      <c r="H55" s="201">
        <f t="shared" si="5"/>
        <v>3.0629756915130472E-2</v>
      </c>
      <c r="I55" s="201">
        <f t="shared" si="5"/>
        <v>3.1197924762476896E-2</v>
      </c>
      <c r="J55" s="201">
        <f t="shared" si="5"/>
        <v>3.0372276508558307E-2</v>
      </c>
      <c r="K55" s="201">
        <f t="shared" si="5"/>
        <v>3.0618009738218575E-2</v>
      </c>
      <c r="L55" s="201">
        <f t="shared" si="5"/>
        <v>2.9921516214451101E-2</v>
      </c>
      <c r="M55" s="201">
        <f t="shared" si="5"/>
        <v>1.8432194618274798E-2</v>
      </c>
      <c r="N55" s="201">
        <f t="shared" si="5"/>
        <v>1.6816924476190022E-2</v>
      </c>
      <c r="O55" s="201">
        <f t="shared" si="5"/>
        <v>2.9683580529543341E-2</v>
      </c>
      <c r="P55" s="201">
        <f t="shared" si="5"/>
        <v>2.9457885112152384E-2</v>
      </c>
      <c r="Q55" s="201">
        <f t="shared" si="5"/>
        <v>2.7986864725431649E-2</v>
      </c>
    </row>
    <row r="56" spans="1:17" x14ac:dyDescent="0.25">
      <c r="A56" s="127" t="s">
        <v>283</v>
      </c>
      <c r="B56" s="200">
        <f t="shared" ref="B56:Q56" si="6">IF(B$15=0,0,B$15/B$5)</f>
        <v>0.17974544949542409</v>
      </c>
      <c r="C56" s="200">
        <f t="shared" si="6"/>
        <v>0.17413552030238441</v>
      </c>
      <c r="D56" s="200">
        <f t="shared" si="6"/>
        <v>0.18504910599408467</v>
      </c>
      <c r="E56" s="200">
        <f t="shared" si="6"/>
        <v>0.18334615957678985</v>
      </c>
      <c r="F56" s="200">
        <f t="shared" si="6"/>
        <v>0.18477047331457436</v>
      </c>
      <c r="G56" s="200">
        <f t="shared" si="6"/>
        <v>0.18634665560647423</v>
      </c>
      <c r="H56" s="200">
        <f t="shared" si="6"/>
        <v>0.20260271748717049</v>
      </c>
      <c r="I56" s="200">
        <f t="shared" si="6"/>
        <v>0.20643879390170672</v>
      </c>
      <c r="J56" s="200">
        <f t="shared" si="6"/>
        <v>0.20150514025709951</v>
      </c>
      <c r="K56" s="200">
        <f t="shared" si="6"/>
        <v>0.20214771542197946</v>
      </c>
      <c r="L56" s="200">
        <f t="shared" si="6"/>
        <v>0.19582775087773002</v>
      </c>
      <c r="M56" s="200">
        <f t="shared" si="6"/>
        <v>0.22384064137837209</v>
      </c>
      <c r="N56" s="200">
        <f t="shared" si="6"/>
        <v>0.20422479464435842</v>
      </c>
      <c r="O56" s="200">
        <f t="shared" si="6"/>
        <v>0.19806530642454714</v>
      </c>
      <c r="P56" s="200">
        <f t="shared" si="6"/>
        <v>0.19578808606142414</v>
      </c>
      <c r="Q56" s="200">
        <f t="shared" si="6"/>
        <v>0.19253156786554607</v>
      </c>
    </row>
    <row r="57" spans="1:17" x14ac:dyDescent="0.25">
      <c r="A57" s="142" t="s">
        <v>289</v>
      </c>
      <c r="B57" s="199">
        <f t="shared" ref="B57:Q57" si="7">IF(B$16=0,0,B$16/B$5)</f>
        <v>0.17974544949542409</v>
      </c>
      <c r="C57" s="199">
        <f t="shared" si="7"/>
        <v>0.17413552030238441</v>
      </c>
      <c r="D57" s="199">
        <f t="shared" si="7"/>
        <v>0.18504910599408467</v>
      </c>
      <c r="E57" s="199">
        <f t="shared" si="7"/>
        <v>0.18334615957678985</v>
      </c>
      <c r="F57" s="199">
        <f t="shared" si="7"/>
        <v>0.18477047331457436</v>
      </c>
      <c r="G57" s="199">
        <f t="shared" si="7"/>
        <v>0.18634665560647423</v>
      </c>
      <c r="H57" s="199">
        <f t="shared" si="7"/>
        <v>0.20260271748717049</v>
      </c>
      <c r="I57" s="199">
        <f t="shared" si="7"/>
        <v>0.20643879390170672</v>
      </c>
      <c r="J57" s="199">
        <f t="shared" si="7"/>
        <v>0.20150514025709951</v>
      </c>
      <c r="K57" s="199">
        <f t="shared" si="7"/>
        <v>0.20214771542197946</v>
      </c>
      <c r="L57" s="199">
        <f t="shared" si="7"/>
        <v>0.19582775087773002</v>
      </c>
      <c r="M57" s="199">
        <f t="shared" si="7"/>
        <v>0.22384064137837209</v>
      </c>
      <c r="N57" s="199">
        <f t="shared" si="7"/>
        <v>0.20422479464435842</v>
      </c>
      <c r="O57" s="199">
        <f t="shared" si="7"/>
        <v>0.19806530642454714</v>
      </c>
      <c r="P57" s="199">
        <f t="shared" si="7"/>
        <v>0.19578808606142414</v>
      </c>
      <c r="Q57" s="199">
        <f t="shared" si="7"/>
        <v>0.19253156786554607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6.1454331403763565E-2</v>
      </c>
      <c r="C59" s="200">
        <f t="shared" si="9"/>
        <v>5.976204420187408E-2</v>
      </c>
      <c r="D59" s="200">
        <f t="shared" si="9"/>
        <v>6.3722366591264956E-2</v>
      </c>
      <c r="E59" s="200">
        <f t="shared" si="9"/>
        <v>6.3083089884360122E-2</v>
      </c>
      <c r="F59" s="200">
        <f t="shared" si="9"/>
        <v>6.3219702307722697E-2</v>
      </c>
      <c r="G59" s="200">
        <f t="shared" si="9"/>
        <v>6.4286695220991244E-2</v>
      </c>
      <c r="H59" s="200">
        <f t="shared" si="9"/>
        <v>6.9228335602650723E-2</v>
      </c>
      <c r="I59" s="200">
        <f t="shared" si="9"/>
        <v>7.0512489261581809E-2</v>
      </c>
      <c r="J59" s="200">
        <f t="shared" si="9"/>
        <v>6.8646387138395062E-2</v>
      </c>
      <c r="K59" s="200">
        <f t="shared" si="9"/>
        <v>6.9201785032631719E-2</v>
      </c>
      <c r="L59" s="200">
        <f t="shared" si="9"/>
        <v>6.7627594041105132E-2</v>
      </c>
      <c r="M59" s="200">
        <f t="shared" si="9"/>
        <v>7.8344224482430252E-2</v>
      </c>
      <c r="N59" s="200">
        <f t="shared" si="9"/>
        <v>7.1478678125525441E-2</v>
      </c>
      <c r="O59" s="200">
        <f t="shared" si="9"/>
        <v>6.7089819892512254E-2</v>
      </c>
      <c r="P59" s="200">
        <f t="shared" si="9"/>
        <v>6.6579710780565529E-2</v>
      </c>
      <c r="Q59" s="200">
        <f t="shared" si="9"/>
        <v>6.325496049631045E-2</v>
      </c>
    </row>
    <row r="60" spans="1:17" x14ac:dyDescent="0.25">
      <c r="A60" s="142" t="s">
        <v>287</v>
      </c>
      <c r="B60" s="199">
        <f t="shared" ref="B60:Q60" si="10">IF(B$24=0,0,B$24/B$5)</f>
        <v>6.1454331403763565E-2</v>
      </c>
      <c r="C60" s="199">
        <f t="shared" si="10"/>
        <v>5.976204420187408E-2</v>
      </c>
      <c r="D60" s="199">
        <f t="shared" si="10"/>
        <v>6.3722366591264956E-2</v>
      </c>
      <c r="E60" s="199">
        <f t="shared" si="10"/>
        <v>6.3083089884360122E-2</v>
      </c>
      <c r="F60" s="199">
        <f t="shared" si="10"/>
        <v>6.3219702307722697E-2</v>
      </c>
      <c r="G60" s="199">
        <f t="shared" si="10"/>
        <v>6.4286695220991244E-2</v>
      </c>
      <c r="H60" s="199">
        <f t="shared" si="10"/>
        <v>6.9228335602650723E-2</v>
      </c>
      <c r="I60" s="199">
        <f t="shared" si="10"/>
        <v>7.0512489261581809E-2</v>
      </c>
      <c r="J60" s="199">
        <f t="shared" si="10"/>
        <v>6.8646387138395062E-2</v>
      </c>
      <c r="K60" s="199">
        <f t="shared" si="10"/>
        <v>6.9201785032631719E-2</v>
      </c>
      <c r="L60" s="199">
        <f t="shared" si="10"/>
        <v>6.7627594041105132E-2</v>
      </c>
      <c r="M60" s="199">
        <f t="shared" si="10"/>
        <v>7.8344224482430252E-2</v>
      </c>
      <c r="N60" s="199">
        <f t="shared" si="10"/>
        <v>7.1478678125525441E-2</v>
      </c>
      <c r="O60" s="199">
        <f t="shared" si="10"/>
        <v>6.7089819892512254E-2</v>
      </c>
      <c r="P60" s="199">
        <f t="shared" si="10"/>
        <v>6.6579710780565529E-2</v>
      </c>
      <c r="Q60" s="199">
        <f t="shared" si="10"/>
        <v>6.325496049631045E-2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0.55051682379681544</v>
      </c>
      <c r="C62" s="200">
        <f t="shared" si="12"/>
        <v>0.53333496795708923</v>
      </c>
      <c r="D62" s="200">
        <f t="shared" si="12"/>
        <v>0.56676064047394559</v>
      </c>
      <c r="E62" s="200">
        <f t="shared" si="12"/>
        <v>0.56154492761235708</v>
      </c>
      <c r="F62" s="200">
        <f t="shared" si="12"/>
        <v>0.56590725598960578</v>
      </c>
      <c r="G62" s="200">
        <f t="shared" si="12"/>
        <v>0.57073472100470035</v>
      </c>
      <c r="H62" s="200">
        <f t="shared" si="12"/>
        <v>0.62052310551806256</v>
      </c>
      <c r="I62" s="200">
        <f t="shared" si="12"/>
        <v>0.63227207946705921</v>
      </c>
      <c r="J62" s="200">
        <f t="shared" si="12"/>
        <v>0.6171614920125944</v>
      </c>
      <c r="K62" s="200">
        <f t="shared" si="12"/>
        <v>0.61912954427657918</v>
      </c>
      <c r="L62" s="200">
        <f t="shared" si="12"/>
        <v>0.59977302194360482</v>
      </c>
      <c r="M62" s="200">
        <f t="shared" si="12"/>
        <v>0.67522667766708344</v>
      </c>
      <c r="N62" s="200">
        <f t="shared" si="12"/>
        <v>0.63670241838575703</v>
      </c>
      <c r="O62" s="200">
        <f t="shared" si="12"/>
        <v>0.60662611322441684</v>
      </c>
      <c r="P62" s="200">
        <f t="shared" si="12"/>
        <v>0.599651538207852</v>
      </c>
      <c r="Q62" s="200">
        <f t="shared" si="12"/>
        <v>0.5896776108630214</v>
      </c>
    </row>
    <row r="63" spans="1:17" x14ac:dyDescent="0.25">
      <c r="A63" s="142" t="s">
        <v>285</v>
      </c>
      <c r="B63" s="199">
        <f t="shared" ref="B63:Q63" si="13">IF(B$27=0,0,B$27/B$5)</f>
        <v>0.55051682379681544</v>
      </c>
      <c r="C63" s="199">
        <f t="shared" si="13"/>
        <v>0.53333496795708923</v>
      </c>
      <c r="D63" s="199">
        <f t="shared" si="13"/>
        <v>0.56676064047394559</v>
      </c>
      <c r="E63" s="199">
        <f t="shared" si="13"/>
        <v>0.56154492761235708</v>
      </c>
      <c r="F63" s="199">
        <f t="shared" si="13"/>
        <v>0.56590725598960578</v>
      </c>
      <c r="G63" s="199">
        <f t="shared" si="13"/>
        <v>0.57073472100470035</v>
      </c>
      <c r="H63" s="199">
        <f t="shared" si="13"/>
        <v>0.62052310551806256</v>
      </c>
      <c r="I63" s="199">
        <f t="shared" si="13"/>
        <v>0.63227207946705921</v>
      </c>
      <c r="J63" s="199">
        <f t="shared" si="13"/>
        <v>0.6171614920125944</v>
      </c>
      <c r="K63" s="199">
        <f t="shared" si="13"/>
        <v>0.61912954427657918</v>
      </c>
      <c r="L63" s="199">
        <f t="shared" si="13"/>
        <v>0.59977302194360482</v>
      </c>
      <c r="M63" s="199">
        <f t="shared" si="13"/>
        <v>0.67522667766708344</v>
      </c>
      <c r="N63" s="199">
        <f t="shared" si="13"/>
        <v>0.63670241838575703</v>
      </c>
      <c r="O63" s="199">
        <f t="shared" si="13"/>
        <v>0.60662611322441684</v>
      </c>
      <c r="P63" s="199">
        <f t="shared" si="13"/>
        <v>0.599651538207852</v>
      </c>
      <c r="Q63" s="199">
        <f t="shared" si="13"/>
        <v>0.5896776108630214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0.18109321059288169</v>
      </c>
      <c r="C65" s="200">
        <f t="shared" si="15"/>
        <v>0.20632602747339973</v>
      </c>
      <c r="D65" s="200">
        <f t="shared" si="15"/>
        <v>0.15627422055025436</v>
      </c>
      <c r="E65" s="200">
        <f t="shared" si="15"/>
        <v>0.16411500155843878</v>
      </c>
      <c r="F65" s="200">
        <f t="shared" si="15"/>
        <v>0.15813130348514159</v>
      </c>
      <c r="G65" s="200">
        <f t="shared" si="15"/>
        <v>0.15018857718510975</v>
      </c>
      <c r="H65" s="200">
        <f t="shared" si="15"/>
        <v>7.7016084476985783E-2</v>
      </c>
      <c r="I65" s="200">
        <f t="shared" si="15"/>
        <v>5.957871260717526E-2</v>
      </c>
      <c r="J65" s="200">
        <f t="shared" si="15"/>
        <v>8.231470408335273E-2</v>
      </c>
      <c r="K65" s="200">
        <f t="shared" si="15"/>
        <v>7.8902945530591115E-2</v>
      </c>
      <c r="L65" s="200">
        <f t="shared" si="15"/>
        <v>0.10685011692310881</v>
      </c>
      <c r="M65" s="200">
        <f t="shared" si="15"/>
        <v>4.1562618538394181E-3</v>
      </c>
      <c r="N65" s="200">
        <f t="shared" si="15"/>
        <v>7.0777184368169183E-2</v>
      </c>
      <c r="O65" s="200">
        <f t="shared" si="15"/>
        <v>9.8535179928980615E-2</v>
      </c>
      <c r="P65" s="200">
        <f t="shared" si="15"/>
        <v>0.10852277983800575</v>
      </c>
      <c r="Q65" s="200">
        <f t="shared" si="15"/>
        <v>0.12654899604969055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1.4034744503025411</v>
      </c>
      <c r="C71" s="230">
        <f>IF(C$5=0,0,C$5/TRE_fec!C$5)</f>
        <v>1.4432167630387476</v>
      </c>
      <c r="D71" s="230">
        <f>IF(D$5=0,0,D$5/TRE_fec!D$5)</f>
        <v>1.3535213552070171</v>
      </c>
      <c r="E71" s="230">
        <f>IF(E$5=0,0,E$5/TRE_fec!E$5)</f>
        <v>1.367237783433159</v>
      </c>
      <c r="F71" s="230">
        <f>IF(F$5=0,0,F$5/TRE_fec!F$5)</f>
        <v>1.3642832983582607</v>
      </c>
      <c r="G71" s="230">
        <f>IF(G$5=0,0,G$5/TRE_fec!G$5)</f>
        <v>1.3416397232602586</v>
      </c>
      <c r="H71" s="230">
        <f>IF(H$5=0,0,H$5/TRE_fec!H$5)</f>
        <v>1.2458711196041641</v>
      </c>
      <c r="I71" s="230">
        <f>IF(I$5=0,0,I$5/TRE_fec!I$5)</f>
        <v>1.2231816645366926</v>
      </c>
      <c r="J71" s="230">
        <f>IF(J$5=0,0,J$5/TRE_fec!J$5)</f>
        <v>1.2564329687405571</v>
      </c>
      <c r="K71" s="230">
        <f>IF(K$5=0,0,K$5/TRE_fec!K$5)</f>
        <v>1.2463491215571503</v>
      </c>
      <c r="L71" s="230">
        <f>IF(L$5=0,0,L$5/TRE_fec!L$5)</f>
        <v>1.2753608228792439</v>
      </c>
      <c r="M71" s="230">
        <f>IF(M$5=0,0,M$5/TRE_fec!M$5)</f>
        <v>1.1009054535341012</v>
      </c>
      <c r="N71" s="230">
        <f>IF(N$5=0,0,N$5/TRE_fec!N$5)</f>
        <v>1.2066477199556251</v>
      </c>
      <c r="O71" s="230">
        <f>IF(O$5=0,0,O$5/TRE_fec!O$5)</f>
        <v>1.2855837759557531</v>
      </c>
      <c r="P71" s="230">
        <f>IF(P$5=0,0,P$5/TRE_fec!P$5)</f>
        <v>1.2954334432282235</v>
      </c>
      <c r="Q71" s="230">
        <f>IF(Q$5=0,0,Q$5/TRE_fec!Q$5)</f>
        <v>1.3635228495737988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1.3251222</v>
      </c>
      <c r="D76" s="273">
        <f>IF(D$10=0,0,D$10/TRE_fec!D$10)</f>
        <v>1.3251222</v>
      </c>
      <c r="E76" s="273">
        <f>IF(E$10=0,0,E$10/TRE_fec!E$10)</f>
        <v>1.3251222000000002</v>
      </c>
      <c r="F76" s="273">
        <f>IF(F$10=0,0,F$10/TRE_fec!F$10)</f>
        <v>1.3251222</v>
      </c>
      <c r="G76" s="273">
        <f>IF(G$10=0,0,G$10/TRE_fec!G$10)</f>
        <v>1.3251222000000002</v>
      </c>
      <c r="H76" s="273">
        <f>IF(H$10=0,0,H$10/TRE_fec!H$10)</f>
        <v>1.3251222000000002</v>
      </c>
      <c r="I76" s="273">
        <f>IF(I$10=0,0,I$10/TRE_fec!I$10)</f>
        <v>1.3251222000000002</v>
      </c>
      <c r="J76" s="273">
        <f>IF(J$10=0,0,J$10/TRE_fec!J$10)</f>
        <v>1.3251222</v>
      </c>
      <c r="K76" s="273">
        <f>IF(K$10=0,0,K$10/TRE_fec!K$10)</f>
        <v>1.3251222</v>
      </c>
      <c r="L76" s="273">
        <f>IF(L$10=0,0,L$10/TRE_fec!L$10)</f>
        <v>1.3251222000000002</v>
      </c>
      <c r="M76" s="273">
        <f>IF(M$10=0,0,M$10/TRE_fec!M$10)</f>
        <v>0.70463843999999998</v>
      </c>
      <c r="N76" s="273">
        <f>IF(N$10=0,0,N$10/TRE_fec!N$10)</f>
        <v>0.70463844000000009</v>
      </c>
      <c r="O76" s="273">
        <f>IF(O$10=0,0,O$10/TRE_fec!O$10)</f>
        <v>1.3251222000000002</v>
      </c>
      <c r="P76" s="273">
        <f>IF(P$10=0,0,P$10/TRE_fec!P$10)</f>
        <v>1.3251222000000002</v>
      </c>
      <c r="Q76" s="273">
        <f>IF(Q$10=0,0,Q$10/TRE_fec!Q$10)</f>
        <v>1.3251222</v>
      </c>
    </row>
    <row r="77" spans="1:17" x14ac:dyDescent="0.25">
      <c r="A77" s="127" t="s">
        <v>283</v>
      </c>
      <c r="B77" s="296">
        <f>IF(B$15=0,0,B$15/TRE_fec!B$15)</f>
        <v>2.4044653746803397</v>
      </c>
      <c r="C77" s="296">
        <f>IF(C$15=0,0,C$15/TRE_fec!C$15)</f>
        <v>2.3953834497356117</v>
      </c>
      <c r="D77" s="296">
        <f>IF(D$15=0,0,D$15/TRE_fec!D$15)</f>
        <v>2.3873066931430862</v>
      </c>
      <c r="E77" s="296">
        <f>IF(E$15=0,0,E$15/TRE_fec!E$15)</f>
        <v>2.3893071415996925</v>
      </c>
      <c r="F77" s="296">
        <f>IF(F$15=0,0,F$15/TRE_fec!F$15)</f>
        <v>2.402665132474513</v>
      </c>
      <c r="G77" s="296">
        <f>IF(G$15=0,0,G$15/TRE_fec!G$15)</f>
        <v>2.3829428307591116</v>
      </c>
      <c r="H77" s="296">
        <f>IF(H$15=0,0,H$15/TRE_fec!H$15)</f>
        <v>2.405882964034888</v>
      </c>
      <c r="I77" s="296">
        <f>IF(I$15=0,0,I$15/TRE_fec!I$15)</f>
        <v>2.4067910486401556</v>
      </c>
      <c r="J77" s="296">
        <f>IF(J$15=0,0,J$15/TRE_fec!J$15)</f>
        <v>2.4131347018923979</v>
      </c>
      <c r="K77" s="296">
        <f>IF(K$15=0,0,K$15/TRE_fec!K$15)</f>
        <v>2.4014008584734765</v>
      </c>
      <c r="L77" s="296">
        <f>IF(L$15=0,0,L$15/TRE_fec!L$15)</f>
        <v>2.3804738778257888</v>
      </c>
      <c r="M77" s="296">
        <f>IF(M$15=0,0,M$15/TRE_fec!M$15)</f>
        <v>2.3487948000000003</v>
      </c>
      <c r="N77" s="296">
        <f>IF(N$15=0,0,N$15/TRE_fec!N$15)</f>
        <v>2.3487948000000003</v>
      </c>
      <c r="O77" s="296">
        <f>IF(O$15=0,0,O$15/TRE_fec!O$15)</f>
        <v>2.4269727789924591</v>
      </c>
      <c r="P77" s="296">
        <f>IF(P$15=0,0,P$15/TRE_fec!P$15)</f>
        <v>2.4174498742647108</v>
      </c>
      <c r="Q77" s="296">
        <f>IF(Q$15=0,0,Q$15/TRE_fec!Q$15)</f>
        <v>2.5021911271715451</v>
      </c>
    </row>
    <row r="78" spans="1:17" x14ac:dyDescent="0.25">
      <c r="A78" s="127" t="s">
        <v>282</v>
      </c>
      <c r="B78" s="296">
        <f>IF(B$23=0,0,B$23/TRE_fec!B$23)</f>
        <v>1.6441563600000002</v>
      </c>
      <c r="C78" s="296">
        <f>IF(C$23=0,0,C$23/TRE_fec!C$23)</f>
        <v>1.6441563600000002</v>
      </c>
      <c r="D78" s="296">
        <f>IF(D$23=0,0,D$23/TRE_fec!D$23)</f>
        <v>1.6441563600000002</v>
      </c>
      <c r="E78" s="296">
        <f>IF(E$23=0,0,E$23/TRE_fec!E$23)</f>
        <v>1.64415636</v>
      </c>
      <c r="F78" s="296">
        <f>IF(F$23=0,0,F$23/TRE_fec!F$23)</f>
        <v>1.6441563600000002</v>
      </c>
      <c r="G78" s="296">
        <f>IF(G$23=0,0,G$23/TRE_fec!G$23)</f>
        <v>1.6441563600000002</v>
      </c>
      <c r="H78" s="296">
        <f>IF(H$23=0,0,H$23/TRE_fec!H$23)</f>
        <v>1.6441563600000002</v>
      </c>
      <c r="I78" s="296">
        <f>IF(I$23=0,0,I$23/TRE_fec!I$23)</f>
        <v>1.6441563600000004</v>
      </c>
      <c r="J78" s="296">
        <f>IF(J$23=0,0,J$23/TRE_fec!J$23)</f>
        <v>1.6441563600000002</v>
      </c>
      <c r="K78" s="296">
        <f>IF(K$23=0,0,K$23/TRE_fec!K$23)</f>
        <v>1.6441563600000002</v>
      </c>
      <c r="L78" s="296">
        <f>IF(L$23=0,0,L$23/TRE_fec!L$23)</f>
        <v>1.6441563600000004</v>
      </c>
      <c r="M78" s="296">
        <f>IF(M$23=0,0,M$23/TRE_fec!M$23)</f>
        <v>1.6441563600000002</v>
      </c>
      <c r="N78" s="296">
        <f>IF(N$23=0,0,N$23/TRE_fec!N$23)</f>
        <v>1.6441563600000002</v>
      </c>
      <c r="O78" s="296">
        <f>IF(O$23=0,0,O$23/TRE_fec!O$23)</f>
        <v>1.6441563600000002</v>
      </c>
      <c r="P78" s="296">
        <f>IF(P$23=0,0,P$23/TRE_fec!P$23)</f>
        <v>1.6441563600000002</v>
      </c>
      <c r="Q78" s="296">
        <f>IF(Q$23=0,0,Q$23/TRE_fec!Q$23)</f>
        <v>1.6441563600000002</v>
      </c>
    </row>
    <row r="79" spans="1:17" x14ac:dyDescent="0.25">
      <c r="A79" s="127" t="s">
        <v>281</v>
      </c>
      <c r="B79" s="296">
        <f>IF(B$26=0,0,B$26/TRE_fec!B$26)</f>
        <v>2.3013424065711523</v>
      </c>
      <c r="C79" s="296">
        <f>IF(C$26=0,0,C$26/TRE_fec!C$26)</f>
        <v>2.2926499881946243</v>
      </c>
      <c r="D79" s="296">
        <f>IF(D$26=0,0,D$26/TRE_fec!D$26)</f>
        <v>2.2849196284025215</v>
      </c>
      <c r="E79" s="296">
        <f>IF(E$26=0,0,E$26/TRE_fec!E$26)</f>
        <v>2.2868342814118043</v>
      </c>
      <c r="F79" s="296">
        <f>IF(F$26=0,0,F$26/TRE_fec!F$26)</f>
        <v>2.2996193733455565</v>
      </c>
      <c r="G79" s="296">
        <f>IF(G$26=0,0,G$26/TRE_fec!G$26)</f>
        <v>2.2807429238151187</v>
      </c>
      <c r="H79" s="296">
        <f>IF(H$26=0,0,H$26/TRE_fec!H$26)</f>
        <v>2.3026991982018736</v>
      </c>
      <c r="I79" s="296">
        <f>IF(I$26=0,0,I$26/TRE_fec!I$26)</f>
        <v>2.3035683367774866</v>
      </c>
      <c r="J79" s="296">
        <f>IF(J$26=0,0,J$26/TRE_fec!J$26)</f>
        <v>2.3096399227506939</v>
      </c>
      <c r="K79" s="296">
        <f>IF(K$26=0,0,K$26/TRE_fec!K$26)</f>
        <v>2.298409321663073</v>
      </c>
      <c r="L79" s="296">
        <f>IF(L$26=0,0,L$26/TRE_fec!L$26)</f>
        <v>2.278379859599216</v>
      </c>
      <c r="M79" s="296">
        <f>IF(M$26=0,0,M$26/TRE_fec!M$26)</f>
        <v>2.2141434241448499</v>
      </c>
      <c r="N79" s="296">
        <f>IF(N$26=0,0,N$26/TRE_fec!N$26)</f>
        <v>2.288353582470481</v>
      </c>
      <c r="O79" s="296">
        <f>IF(O$26=0,0,O$26/TRE_fec!O$26)</f>
        <v>2.3228845109203218</v>
      </c>
      <c r="P79" s="296">
        <f>IF(P$26=0,0,P$26/TRE_fec!P$26)</f>
        <v>2.3137700255488607</v>
      </c>
      <c r="Q79" s="296">
        <f>IF(Q$26=0,0,Q$26/TRE_fec!Q$26)</f>
        <v>2.3948768865392793</v>
      </c>
    </row>
    <row r="80" spans="1:17" x14ac:dyDescent="0.25">
      <c r="A80" s="127" t="s">
        <v>280</v>
      </c>
      <c r="B80" s="296">
        <f>IF(B$34=0,0,B$34/TRE_fec!B$34)</f>
        <v>2.3779305669289634</v>
      </c>
      <c r="C80" s="296">
        <f>IF(C$34=0,0,C$34/TRE_fec!C$34)</f>
        <v>2.4022742483005972</v>
      </c>
      <c r="D80" s="296">
        <f>IF(D$34=0,0,D$34/TRE_fec!D$34)</f>
        <v>2.3521760700590111</v>
      </c>
      <c r="E80" s="296">
        <f>IF(E$34=0,0,E$34/TRE_fec!E$34)</f>
        <v>2.2567164134304254</v>
      </c>
      <c r="F80" s="296">
        <f>IF(F$34=0,0,F$34/TRE_fec!F$34)</f>
        <v>2.0807592788607359</v>
      </c>
      <c r="G80" s="296">
        <f>IF(G$34=0,0,G$34/TRE_fec!G$34)</f>
        <v>1.9205517284062938</v>
      </c>
      <c r="H80" s="296">
        <f>IF(H$34=0,0,H$34/TRE_fec!H$34)</f>
        <v>1.4487781892466822</v>
      </c>
      <c r="I80" s="296">
        <f>IF(I$34=0,0,I$34/TRE_fec!I$34)</f>
        <v>1.4019098121486122</v>
      </c>
      <c r="J80" s="296">
        <f>IF(J$34=0,0,J$34/TRE_fec!J$34)</f>
        <v>1.4198728218294423</v>
      </c>
      <c r="K80" s="296">
        <f>IF(K$34=0,0,K$34/TRE_fec!K$34)</f>
        <v>1.8098744844010974</v>
      </c>
      <c r="L80" s="296">
        <f>IF(L$34=0,0,L$34/TRE_fec!L$34)</f>
        <v>2.2551743116295881</v>
      </c>
      <c r="M80" s="296">
        <f>IF(M$34=0,0,M$34/TRE_fec!M$34)</f>
        <v>0.37092877914040312</v>
      </c>
      <c r="N80" s="296">
        <f>IF(N$34=0,0,N$34/TRE_fec!N$34)</f>
        <v>2.2679968793328196</v>
      </c>
      <c r="O80" s="296">
        <f>IF(O$34=0,0,O$34/TRE_fec!O$34)</f>
        <v>2.3833440249078404</v>
      </c>
      <c r="P80" s="296">
        <f>IF(P$34=0,0,P$34/TRE_fec!P$34)</f>
        <v>2.3940111868263561</v>
      </c>
      <c r="Q80" s="296">
        <f>IF(Q$34=0,0,Q$34/TRE_fec!Q$34)</f>
        <v>2.4951878286208586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22471.193137892529</v>
      </c>
      <c r="C3" s="46">
        <v>20907.559835851698</v>
      </c>
      <c r="D3" s="46">
        <v>18242.834476697066</v>
      </c>
      <c r="E3" s="46">
        <v>17468.204607121719</v>
      </c>
      <c r="F3" s="46">
        <v>18390.449159000298</v>
      </c>
      <c r="G3" s="46">
        <v>19648.959135632384</v>
      </c>
      <c r="H3" s="46">
        <v>20880.52844409629</v>
      </c>
      <c r="I3" s="46">
        <v>21978.067495780218</v>
      </c>
      <c r="J3" s="46">
        <v>21218.778791345638</v>
      </c>
      <c r="K3" s="46">
        <v>18454.823133297716</v>
      </c>
      <c r="L3" s="46">
        <v>20257</v>
      </c>
      <c r="M3" s="46">
        <v>21525.640513209961</v>
      </c>
      <c r="N3" s="46">
        <v>19979.328674082091</v>
      </c>
      <c r="O3" s="46">
        <v>19829.457667559796</v>
      </c>
      <c r="P3" s="46">
        <v>20765.8234655663</v>
      </c>
      <c r="Q3" s="46">
        <v>21372.66298556621</v>
      </c>
    </row>
    <row r="5" spans="1:17" x14ac:dyDescent="0.25">
      <c r="A5" s="31" t="s">
        <v>257</v>
      </c>
      <c r="B5" s="46">
        <v>20551.066134912839</v>
      </c>
      <c r="C5" s="46">
        <v>20435.964932234918</v>
      </c>
      <c r="D5" s="46">
        <v>20301.935971976884</v>
      </c>
      <c r="E5" s="46">
        <v>18798.471295102372</v>
      </c>
      <c r="F5" s="46">
        <v>18823.536734563575</v>
      </c>
      <c r="G5" s="46">
        <v>19199.453173293063</v>
      </c>
      <c r="H5" s="46">
        <v>18344.814142864583</v>
      </c>
      <c r="I5" s="46">
        <v>16898.863818529622</v>
      </c>
      <c r="J5" s="46">
        <v>17383.60424502565</v>
      </c>
      <c r="K5" s="46">
        <v>18575.644266193896</v>
      </c>
      <c r="L5" s="46">
        <v>18829.773178053536</v>
      </c>
      <c r="M5" s="46">
        <v>14683.397387163352</v>
      </c>
      <c r="N5" s="46">
        <v>15382.025797602542</v>
      </c>
      <c r="O5" s="46">
        <v>15387.278387188106</v>
      </c>
      <c r="P5" s="46">
        <v>14643.97881661855</v>
      </c>
      <c r="Q5" s="46">
        <v>15142.198714616403</v>
      </c>
    </row>
    <row r="6" spans="1:17" x14ac:dyDescent="0.25">
      <c r="A6" s="294" t="s">
        <v>256</v>
      </c>
      <c r="B6" s="293">
        <v>25688.832668641044</v>
      </c>
      <c r="C6" s="293">
        <v>26801.121512840404</v>
      </c>
      <c r="D6" s="293">
        <v>25348.023469172906</v>
      </c>
      <c r="E6" s="293">
        <v>28658.666373411572</v>
      </c>
      <c r="F6" s="293">
        <v>26135.59017217144</v>
      </c>
      <c r="G6" s="293">
        <v>25498.662573460057</v>
      </c>
      <c r="H6" s="293">
        <v>22708.54903444909</v>
      </c>
      <c r="I6" s="293">
        <v>21770.373045732973</v>
      </c>
      <c r="J6" s="293">
        <v>20977.765572114247</v>
      </c>
      <c r="K6" s="293">
        <v>22009.372335827677</v>
      </c>
      <c r="L6" s="293">
        <v>20091.710762302238</v>
      </c>
      <c r="M6" s="293">
        <v>17367.132693666088</v>
      </c>
      <c r="N6" s="293">
        <v>17008.45499446027</v>
      </c>
      <c r="O6" s="293">
        <v>17753.016360568094</v>
      </c>
      <c r="P6" s="293">
        <v>16600.795507984363</v>
      </c>
      <c r="Q6" s="293">
        <v>16500.612817382873</v>
      </c>
    </row>
    <row r="7" spans="1:17" x14ac:dyDescent="0.25">
      <c r="A7" s="292" t="s">
        <v>255</v>
      </c>
      <c r="B7" s="291"/>
      <c r="C7" s="291">
        <v>1112.28884419936</v>
      </c>
      <c r="D7" s="291">
        <v>0</v>
      </c>
      <c r="E7" s="291">
        <v>3310.6429042386662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1031.6067637134292</v>
      </c>
      <c r="L7" s="291">
        <v>0</v>
      </c>
      <c r="M7" s="291">
        <v>0</v>
      </c>
      <c r="N7" s="291">
        <v>0</v>
      </c>
      <c r="O7" s="291">
        <v>1693.2064894417151</v>
      </c>
      <c r="P7" s="291">
        <v>0</v>
      </c>
      <c r="Q7" s="291">
        <v>1573.7576158727643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1453.0980436674981</v>
      </c>
      <c r="E8" s="289">
        <f t="shared" si="0"/>
        <v>0</v>
      </c>
      <c r="F8" s="289">
        <f t="shared" si="0"/>
        <v>2523.0762012401319</v>
      </c>
      <c r="G8" s="289">
        <f t="shared" si="0"/>
        <v>636.92759871138333</v>
      </c>
      <c r="H8" s="289">
        <f t="shared" si="0"/>
        <v>2790.1135390109666</v>
      </c>
      <c r="I8" s="289">
        <f t="shared" si="0"/>
        <v>938.17598871611699</v>
      </c>
      <c r="J8" s="289">
        <f t="shared" si="0"/>
        <v>792.60747361872563</v>
      </c>
      <c r="K8" s="289">
        <f t="shared" si="0"/>
        <v>0</v>
      </c>
      <c r="L8" s="289">
        <f t="shared" si="0"/>
        <v>1917.6615735254381</v>
      </c>
      <c r="M8" s="289">
        <f t="shared" si="0"/>
        <v>2724.5780686361504</v>
      </c>
      <c r="N8" s="289">
        <f t="shared" si="0"/>
        <v>358.6776992058185</v>
      </c>
      <c r="O8" s="289">
        <f t="shared" si="0"/>
        <v>948.64512333389212</v>
      </c>
      <c r="P8" s="289">
        <f t="shared" si="0"/>
        <v>1152.2208525837304</v>
      </c>
      <c r="Q8" s="289">
        <f t="shared" si="0"/>
        <v>1673.9403064742546</v>
      </c>
    </row>
    <row r="9" spans="1:17" x14ac:dyDescent="0.25">
      <c r="A9" s="288" t="s">
        <v>253</v>
      </c>
      <c r="B9" s="287">
        <f>B6-B5</f>
        <v>5137.7665337282051</v>
      </c>
      <c r="C9" s="287">
        <f t="shared" ref="C9:Q9" si="1">C6-C5</f>
        <v>6365.1565806054859</v>
      </c>
      <c r="D9" s="287">
        <f t="shared" si="1"/>
        <v>5046.087497196022</v>
      </c>
      <c r="E9" s="287">
        <f t="shared" si="1"/>
        <v>9860.1950783091997</v>
      </c>
      <c r="F9" s="287">
        <f t="shared" si="1"/>
        <v>7312.0534376078649</v>
      </c>
      <c r="G9" s="287">
        <f t="shared" si="1"/>
        <v>6299.2094001669939</v>
      </c>
      <c r="H9" s="287">
        <f t="shared" si="1"/>
        <v>4363.7348915845068</v>
      </c>
      <c r="I9" s="287">
        <f t="shared" si="1"/>
        <v>4871.5092272033507</v>
      </c>
      <c r="J9" s="287">
        <f t="shared" si="1"/>
        <v>3594.1613270885973</v>
      </c>
      <c r="K9" s="287">
        <f t="shared" si="1"/>
        <v>3433.7280696337803</v>
      </c>
      <c r="L9" s="287">
        <f t="shared" si="1"/>
        <v>1261.9375842487025</v>
      </c>
      <c r="M9" s="287">
        <f t="shared" si="1"/>
        <v>2683.7353065027364</v>
      </c>
      <c r="N9" s="287">
        <f t="shared" si="1"/>
        <v>1626.4291968577272</v>
      </c>
      <c r="O9" s="287">
        <f t="shared" si="1"/>
        <v>2365.737973379988</v>
      </c>
      <c r="P9" s="287">
        <f t="shared" si="1"/>
        <v>1956.8166913658133</v>
      </c>
      <c r="Q9" s="287">
        <f t="shared" si="1"/>
        <v>1358.41410276647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713.22633318794215</v>
      </c>
      <c r="C12" s="38">
        <v>709.08533</v>
      </c>
      <c r="D12" s="38">
        <v>706.58485999999994</v>
      </c>
      <c r="E12" s="38">
        <v>653.38544000000002</v>
      </c>
      <c r="F12" s="38">
        <v>655.80471</v>
      </c>
      <c r="G12" s="38">
        <v>669.6404985483623</v>
      </c>
      <c r="H12" s="38">
        <v>641.88481000000002</v>
      </c>
      <c r="I12" s="38">
        <v>592.07856000000004</v>
      </c>
      <c r="J12" s="38">
        <v>612.24630000000002</v>
      </c>
      <c r="K12" s="38">
        <v>648.4537499999999</v>
      </c>
      <c r="L12" s="38">
        <v>656.16434571661671</v>
      </c>
      <c r="M12" s="38">
        <v>515.12697698946067</v>
      </c>
      <c r="N12" s="38">
        <v>537.71778630924268</v>
      </c>
      <c r="O12" s="38">
        <v>514.18756413052165</v>
      </c>
      <c r="P12" s="38">
        <v>494.25107760415835</v>
      </c>
      <c r="Q12" s="38">
        <v>487.96178043430939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9.3017522114087416</v>
      </c>
      <c r="C14" s="51">
        <v>9.0917099999999991</v>
      </c>
      <c r="D14" s="51">
        <v>7.0874100000000002</v>
      </c>
      <c r="E14" s="51">
        <v>5.1893799999999999</v>
      </c>
      <c r="F14" s="51">
        <v>6.1905400000000004</v>
      </c>
      <c r="G14" s="51">
        <v>7.2675358253506452</v>
      </c>
      <c r="H14" s="51">
        <v>6.1804500000000004</v>
      </c>
      <c r="I14" s="51">
        <v>6.3623200000000004</v>
      </c>
      <c r="J14" s="51">
        <v>7.3494100000000007</v>
      </c>
      <c r="K14" s="51">
        <v>6.3655400000000002</v>
      </c>
      <c r="L14" s="51">
        <v>8.4640699540536275</v>
      </c>
      <c r="M14" s="51">
        <v>5.1636030631908483</v>
      </c>
      <c r="N14" s="51">
        <v>9.2985464030779639</v>
      </c>
      <c r="O14" s="51">
        <v>7.3113589951217719</v>
      </c>
      <c r="P14" s="51">
        <v>8.4134109307091727</v>
      </c>
      <c r="Q14" s="51">
        <v>4.2039548010639276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3.2507149583483059</v>
      </c>
      <c r="C16" s="51">
        <v>1.0918099999999999</v>
      </c>
      <c r="D16" s="51">
        <v>1.0728</v>
      </c>
      <c r="E16" s="51">
        <v>1.08988</v>
      </c>
      <c r="F16" s="51">
        <v>2.1543600000000001</v>
      </c>
      <c r="G16" s="51">
        <v>2.1565040783577123</v>
      </c>
      <c r="H16" s="51">
        <v>2.1450200000000001</v>
      </c>
      <c r="I16" s="51">
        <v>4.33073</v>
      </c>
      <c r="J16" s="51">
        <v>5.3485800000000001</v>
      </c>
      <c r="K16" s="51">
        <v>4.3338000000000001</v>
      </c>
      <c r="L16" s="51">
        <v>5.4069567177351336</v>
      </c>
      <c r="M16" s="51">
        <v>1.0797616537752219</v>
      </c>
      <c r="N16" s="51">
        <v>2.1566733577809947</v>
      </c>
      <c r="O16" s="51">
        <v>3.2406208629246205</v>
      </c>
      <c r="P16" s="51">
        <v>4.3295368196447264</v>
      </c>
      <c r="Q16" s="51">
        <v>2.1624091222577535</v>
      </c>
    </row>
    <row r="17" spans="1:17" x14ac:dyDescent="0.25">
      <c r="A17" s="53" t="s">
        <v>76</v>
      </c>
      <c r="B17" s="51">
        <v>5.0980568158180626</v>
      </c>
      <c r="C17" s="51">
        <v>6.10006</v>
      </c>
      <c r="D17" s="51">
        <v>5.0313600000000003</v>
      </c>
      <c r="E17" s="51">
        <v>4.0994999999999999</v>
      </c>
      <c r="F17" s="51">
        <v>4.0361799999999999</v>
      </c>
      <c r="G17" s="51">
        <v>5.1110317469929329</v>
      </c>
      <c r="H17" s="51">
        <v>4.0354299999999999</v>
      </c>
      <c r="I17" s="51">
        <v>2.03159</v>
      </c>
      <c r="J17" s="51">
        <v>2.0008300000000001</v>
      </c>
      <c r="K17" s="51">
        <v>2.0317400000000001</v>
      </c>
      <c r="L17" s="51">
        <v>3.0571132363184939</v>
      </c>
      <c r="M17" s="51">
        <v>4.0838414094156263</v>
      </c>
      <c r="N17" s="51">
        <v>7.1418730452969692</v>
      </c>
      <c r="O17" s="51">
        <v>4.0707381321971514</v>
      </c>
      <c r="P17" s="51">
        <v>4.0838741110644454</v>
      </c>
      <c r="Q17" s="51">
        <v>2.0415456788061737</v>
      </c>
    </row>
    <row r="18" spans="1:17" x14ac:dyDescent="0.25">
      <c r="A18" s="53" t="s">
        <v>29</v>
      </c>
      <c r="B18" s="51">
        <v>0.95298043724237225</v>
      </c>
      <c r="C18" s="51">
        <v>1.89984</v>
      </c>
      <c r="D18" s="51">
        <v>0.98324999999999996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387.47834200691864</v>
      </c>
      <c r="C20" s="51">
        <v>384.23746</v>
      </c>
      <c r="D20" s="51">
        <v>373.34784999999999</v>
      </c>
      <c r="E20" s="51">
        <v>344.13668000000001</v>
      </c>
      <c r="F20" s="51">
        <v>337.95810999999998</v>
      </c>
      <c r="G20" s="51">
        <v>336.6288801781821</v>
      </c>
      <c r="H20" s="51">
        <v>315.60347000000002</v>
      </c>
      <c r="I20" s="51">
        <v>298.69893000000002</v>
      </c>
      <c r="J20" s="51">
        <v>293.30230999999998</v>
      </c>
      <c r="K20" s="51">
        <v>335.48253999999997</v>
      </c>
      <c r="L20" s="51">
        <v>346.10850528811875</v>
      </c>
      <c r="M20" s="51">
        <v>262.23089391283577</v>
      </c>
      <c r="N20" s="51">
        <v>281.70576049815861</v>
      </c>
      <c r="O20" s="51">
        <v>273.791560788629</v>
      </c>
      <c r="P20" s="51">
        <v>238.27506859235427</v>
      </c>
      <c r="Q20" s="51">
        <v>240.0650614553509</v>
      </c>
    </row>
    <row r="21" spans="1:17" x14ac:dyDescent="0.25">
      <c r="A21" s="53" t="s">
        <v>66</v>
      </c>
      <c r="B21" s="51">
        <v>387.47834200691864</v>
      </c>
      <c r="C21" s="51">
        <v>384.23746</v>
      </c>
      <c r="D21" s="51">
        <v>373.34784999999999</v>
      </c>
      <c r="E21" s="51">
        <v>344.13668000000001</v>
      </c>
      <c r="F21" s="51">
        <v>337.95810999999998</v>
      </c>
      <c r="G21" s="51">
        <v>336.6288801781821</v>
      </c>
      <c r="H21" s="51">
        <v>315.60347000000002</v>
      </c>
      <c r="I21" s="51">
        <v>298.69893000000002</v>
      </c>
      <c r="J21" s="51">
        <v>293.30230999999998</v>
      </c>
      <c r="K21" s="51">
        <v>335.48253999999997</v>
      </c>
      <c r="L21" s="51">
        <v>346.10850528811875</v>
      </c>
      <c r="M21" s="51">
        <v>262.23089391283577</v>
      </c>
      <c r="N21" s="51">
        <v>281.70576049815861</v>
      </c>
      <c r="O21" s="51">
        <v>273.791560788629</v>
      </c>
      <c r="P21" s="51">
        <v>238.27506859235427</v>
      </c>
      <c r="Q21" s="51">
        <v>240.0650614553509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11.201826310605348</v>
      </c>
      <c r="C29" s="51">
        <v>12.99831</v>
      </c>
      <c r="D29" s="51">
        <v>12.70223</v>
      </c>
      <c r="E29" s="51">
        <v>15.39772</v>
      </c>
      <c r="F29" s="51">
        <v>15.001709999999999</v>
      </c>
      <c r="G29" s="51">
        <v>18.510563886916035</v>
      </c>
      <c r="H29" s="51">
        <v>16.001280000000001</v>
      </c>
      <c r="I29" s="51">
        <v>6.29969</v>
      </c>
      <c r="J29" s="51">
        <v>6.4000399999999997</v>
      </c>
      <c r="K29" s="51">
        <v>9.1002899999999993</v>
      </c>
      <c r="L29" s="51">
        <v>7.8579974855466208</v>
      </c>
      <c r="M29" s="51">
        <v>2.6750764947019348</v>
      </c>
      <c r="N29" s="51">
        <v>1.8153146809467817</v>
      </c>
      <c r="O29" s="51">
        <v>1.9585475381982029</v>
      </c>
      <c r="P29" s="51">
        <v>2.2451508292301545</v>
      </c>
      <c r="Q29" s="51">
        <v>1.3136606050807789</v>
      </c>
    </row>
    <row r="30" spans="1:17" x14ac:dyDescent="0.25">
      <c r="A30" s="63" t="s">
        <v>21</v>
      </c>
      <c r="B30" s="62">
        <v>305.24441265900936</v>
      </c>
      <c r="C30" s="62">
        <v>302.75785000000002</v>
      </c>
      <c r="D30" s="62">
        <v>313.44736999999998</v>
      </c>
      <c r="E30" s="62">
        <v>288.66165999999998</v>
      </c>
      <c r="F30" s="62">
        <v>296.65435000000002</v>
      </c>
      <c r="G30" s="62">
        <v>307.23351865791358</v>
      </c>
      <c r="H30" s="62">
        <v>304.09960999999998</v>
      </c>
      <c r="I30" s="62">
        <v>280.71762000000001</v>
      </c>
      <c r="J30" s="62">
        <v>305.19454000000002</v>
      </c>
      <c r="K30" s="62">
        <v>297.50538</v>
      </c>
      <c r="L30" s="62">
        <v>293.73377298889767</v>
      </c>
      <c r="M30" s="62">
        <v>245.05740351873206</v>
      </c>
      <c r="N30" s="62">
        <v>244.89816472705928</v>
      </c>
      <c r="O30" s="62">
        <v>231.12609680857261</v>
      </c>
      <c r="P30" s="62">
        <v>245.31744725186479</v>
      </c>
      <c r="Q30" s="62">
        <v>242.37910357281382</v>
      </c>
    </row>
    <row r="32" spans="1:17" x14ac:dyDescent="0.25">
      <c r="A32" s="31" t="s">
        <v>63</v>
      </c>
      <c r="B32" s="70">
        <v>937.59960344977412</v>
      </c>
      <c r="C32" s="70">
        <v>930.4608993831722</v>
      </c>
      <c r="D32" s="70">
        <v>898.54737695038807</v>
      </c>
      <c r="E32" s="70">
        <v>823.90413249136816</v>
      </c>
      <c r="F32" s="70">
        <v>812.00771287470002</v>
      </c>
      <c r="G32" s="70">
        <v>812.2259294262991</v>
      </c>
      <c r="H32" s="70">
        <v>759.47424879945618</v>
      </c>
      <c r="I32" s="70">
        <v>719.32656568914012</v>
      </c>
      <c r="J32" s="70">
        <v>709.24461048705609</v>
      </c>
      <c r="K32" s="70">
        <v>805.73229348854409</v>
      </c>
      <c r="L32" s="70">
        <v>836.70678410403752</v>
      </c>
      <c r="M32" s="70">
        <v>631.44893717067839</v>
      </c>
      <c r="N32" s="70">
        <v>689.52375896012256</v>
      </c>
      <c r="O32" s="70">
        <v>664.27063040705241</v>
      </c>
      <c r="P32" s="70">
        <v>583.76720679970902</v>
      </c>
      <c r="Q32" s="70">
        <v>575.91010322074203</v>
      </c>
    </row>
    <row r="34" spans="1:17" x14ac:dyDescent="0.25">
      <c r="A34" s="184" t="s">
        <v>252</v>
      </c>
      <c r="B34" s="190">
        <f t="shared" ref="B34:Q34" si="2">IF(B$12=0,"",B$12/B$3*1000)</f>
        <v>31.739584489852874</v>
      </c>
      <c r="C34" s="190">
        <f t="shared" si="2"/>
        <v>33.915260105298394</v>
      </c>
      <c r="D34" s="190">
        <f t="shared" si="2"/>
        <v>38.73218610312852</v>
      </c>
      <c r="E34" s="190">
        <f t="shared" si="2"/>
        <v>37.404269911838405</v>
      </c>
      <c r="F34" s="190">
        <f t="shared" si="2"/>
        <v>35.66007030769277</v>
      </c>
      <c r="G34" s="190">
        <f t="shared" si="2"/>
        <v>34.080202107703684</v>
      </c>
      <c r="H34" s="190">
        <f t="shared" si="2"/>
        <v>30.740831666139417</v>
      </c>
      <c r="I34" s="190">
        <f t="shared" si="2"/>
        <v>26.93951868669431</v>
      </c>
      <c r="J34" s="190">
        <f t="shared" si="2"/>
        <v>28.853983823504155</v>
      </c>
      <c r="K34" s="190">
        <f t="shared" si="2"/>
        <v>35.137359232124318</v>
      </c>
      <c r="L34" s="190">
        <f t="shared" si="2"/>
        <v>32.391980338481346</v>
      </c>
      <c r="M34" s="190">
        <f t="shared" si="2"/>
        <v>23.93085477170052</v>
      </c>
      <c r="N34" s="190">
        <f t="shared" si="2"/>
        <v>26.913706415310624</v>
      </c>
      <c r="O34" s="190">
        <f t="shared" si="2"/>
        <v>25.930490523284057</v>
      </c>
      <c r="P34" s="190">
        <f t="shared" si="2"/>
        <v>23.801178817864894</v>
      </c>
      <c r="Q34" s="190">
        <f t="shared" si="2"/>
        <v>22.831117524468006</v>
      </c>
    </row>
    <row r="35" spans="1:17" x14ac:dyDescent="0.25">
      <c r="A35" s="286" t="s">
        <v>251</v>
      </c>
      <c r="B35" s="285">
        <f t="shared" ref="B35:Q35" si="3">IF(B$12=0,"",B$12/B$5*1000)</f>
        <v>34.705077026456031</v>
      </c>
      <c r="C35" s="285">
        <f t="shared" si="3"/>
        <v>34.697912839022131</v>
      </c>
      <c r="D35" s="285">
        <f t="shared" si="3"/>
        <v>34.803816787488216</v>
      </c>
      <c r="E35" s="285">
        <f t="shared" si="3"/>
        <v>34.757370944850642</v>
      </c>
      <c r="F35" s="285">
        <f t="shared" si="3"/>
        <v>34.839611665315715</v>
      </c>
      <c r="G35" s="285">
        <f t="shared" si="3"/>
        <v>34.878102647207143</v>
      </c>
      <c r="H35" s="285">
        <f t="shared" si="3"/>
        <v>34.989987088512869</v>
      </c>
      <c r="I35" s="285">
        <f t="shared" si="3"/>
        <v>35.036589817996237</v>
      </c>
      <c r="J35" s="285">
        <f t="shared" si="3"/>
        <v>35.219756005156142</v>
      </c>
      <c r="K35" s="285">
        <f t="shared" si="3"/>
        <v>34.908816120048712</v>
      </c>
      <c r="L35" s="285">
        <f t="shared" si="3"/>
        <v>34.847172056293751</v>
      </c>
      <c r="M35" s="285">
        <f t="shared" si="3"/>
        <v>35.082274449631086</v>
      </c>
      <c r="N35" s="285">
        <f t="shared" si="3"/>
        <v>34.957540273599847</v>
      </c>
      <c r="O35" s="285">
        <f t="shared" si="3"/>
        <v>33.416407449848258</v>
      </c>
      <c r="P35" s="285">
        <f t="shared" si="3"/>
        <v>33.75114671999274</v>
      </c>
      <c r="Q35" s="285">
        <f t="shared" si="3"/>
        <v>32.225292352245482</v>
      </c>
    </row>
    <row r="36" spans="1:17" x14ac:dyDescent="0.25">
      <c r="A36" s="286" t="s">
        <v>250</v>
      </c>
      <c r="B36" s="285">
        <f>IF(MAE_ued!B$5=0,"",MAE_ued!B$5/B$5*1000)</f>
        <v>19.246501885753514</v>
      </c>
      <c r="C36" s="285">
        <f>IF(MAE_ued!C$5=0,"",MAE_ued!C$5/C$5*1000)</f>
        <v>19.246501885753517</v>
      </c>
      <c r="D36" s="285">
        <f>IF(MAE_ued!D$5=0,"",MAE_ued!D$5/D$5*1000)</f>
        <v>19.246501885753517</v>
      </c>
      <c r="E36" s="285">
        <f>IF(MAE_ued!E$5=0,"",MAE_ued!E$5/E$5*1000)</f>
        <v>19.246501885753517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19.246501885753514</v>
      </c>
      <c r="N36" s="285">
        <f>IF(MAE_ued!N$5=0,"",MAE_ued!N$5/N$5*1000)</f>
        <v>19.246501885753517</v>
      </c>
      <c r="O36" s="285">
        <f>IF(MAE_ued!O$5=0,"",MAE_ued!O$5/O$5*1000)</f>
        <v>19.246501885753514</v>
      </c>
      <c r="P36" s="285">
        <f>IF(MAE_ued!P$5=0,"",MAE_ued!P$5/P$5*1000)</f>
        <v>19.246501885753514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1.3145891560943073</v>
      </c>
      <c r="C37" s="283">
        <f t="shared" si="4"/>
        <v>1.3121987721607105</v>
      </c>
      <c r="D37" s="283">
        <f t="shared" si="4"/>
        <v>1.271676521558059</v>
      </c>
      <c r="E37" s="283">
        <f t="shared" si="4"/>
        <v>1.2609771844493016</v>
      </c>
      <c r="F37" s="283">
        <f t="shared" si="4"/>
        <v>1.2381852409609868</v>
      </c>
      <c r="G37" s="283">
        <f t="shared" si="4"/>
        <v>1.2129283267470106</v>
      </c>
      <c r="H37" s="283">
        <f t="shared" si="4"/>
        <v>1.1831939889642444</v>
      </c>
      <c r="I37" s="283">
        <f t="shared" si="4"/>
        <v>1.2149174354314403</v>
      </c>
      <c r="J37" s="283">
        <f t="shared" si="4"/>
        <v>1.1584302109903417</v>
      </c>
      <c r="K37" s="283">
        <f t="shared" si="4"/>
        <v>1.2425439647600838</v>
      </c>
      <c r="L37" s="283">
        <f t="shared" si="4"/>
        <v>1.2751481996331955</v>
      </c>
      <c r="M37" s="283">
        <f t="shared" si="4"/>
        <v>1.2258122082074487</v>
      </c>
      <c r="N37" s="283">
        <f t="shared" si="4"/>
        <v>1.2823153269540091</v>
      </c>
      <c r="O37" s="283">
        <f t="shared" si="4"/>
        <v>1.2918838897442366</v>
      </c>
      <c r="P37" s="283">
        <f t="shared" si="4"/>
        <v>1.1811146869511602</v>
      </c>
      <c r="Q37" s="283">
        <f t="shared" si="4"/>
        <v>1.180236088793992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713.22633318794215</v>
      </c>
      <c r="C5" s="96">
        <v>709.08533000000011</v>
      </c>
      <c r="D5" s="96">
        <v>706.58485999999994</v>
      </c>
      <c r="E5" s="96">
        <v>653.38544000000002</v>
      </c>
      <c r="F5" s="96">
        <v>655.80471</v>
      </c>
      <c r="G5" s="96">
        <v>669.64049854836242</v>
      </c>
      <c r="H5" s="96">
        <v>641.8848099999999</v>
      </c>
      <c r="I5" s="96">
        <v>592.07855999999992</v>
      </c>
      <c r="J5" s="96">
        <v>612.24629999999991</v>
      </c>
      <c r="K5" s="96">
        <v>648.4537499999999</v>
      </c>
      <c r="L5" s="96">
        <v>656.16434571661671</v>
      </c>
      <c r="M5" s="96">
        <v>515.12697698946067</v>
      </c>
      <c r="N5" s="96">
        <v>537.71778630924268</v>
      </c>
      <c r="O5" s="96">
        <v>514.18756413052165</v>
      </c>
      <c r="P5" s="96">
        <v>494.2510776041583</v>
      </c>
      <c r="Q5" s="96">
        <v>487.96178043430933</v>
      </c>
    </row>
    <row r="6" spans="1:17" x14ac:dyDescent="0.25">
      <c r="A6" s="132" t="s">
        <v>83</v>
      </c>
      <c r="B6" s="160">
        <v>18.680701261902311</v>
      </c>
      <c r="C6" s="160">
        <v>18.57224081971313</v>
      </c>
      <c r="D6" s="160">
        <v>18.506748940192129</v>
      </c>
      <c r="E6" s="160">
        <v>17.113358895429727</v>
      </c>
      <c r="F6" s="160">
        <v>17.176723998537849</v>
      </c>
      <c r="G6" s="160">
        <v>17.539108588909805</v>
      </c>
      <c r="H6" s="160">
        <v>16.812136375513234</v>
      </c>
      <c r="I6" s="160">
        <v>15.507619654899601</v>
      </c>
      <c r="J6" s="160">
        <v>16.035849626981186</v>
      </c>
      <c r="K6" s="160">
        <v>16.984188920459051</v>
      </c>
      <c r="L6" s="160">
        <v>17.186143515278346</v>
      </c>
      <c r="M6" s="160">
        <v>13.492117047999127</v>
      </c>
      <c r="N6" s="160">
        <v>14.083811634318112</v>
      </c>
      <c r="O6" s="160">
        <v>13.467512108216562</v>
      </c>
      <c r="P6" s="160">
        <v>12.945339087281852</v>
      </c>
      <c r="Q6" s="160">
        <v>12.780610899173412</v>
      </c>
    </row>
    <row r="7" spans="1:17" x14ac:dyDescent="0.25">
      <c r="A7" s="76" t="s">
        <v>82</v>
      </c>
      <c r="B7" s="159">
        <v>25.405753716187139</v>
      </c>
      <c r="C7" s="159">
        <v>25.258247514809852</v>
      </c>
      <c r="D7" s="159">
        <v>25.16917855866129</v>
      </c>
      <c r="E7" s="159">
        <v>23.274168097784425</v>
      </c>
      <c r="F7" s="159">
        <v>23.360344638011473</v>
      </c>
      <c r="G7" s="159">
        <v>23.853187680917333</v>
      </c>
      <c r="H7" s="159">
        <v>22.864505470697999</v>
      </c>
      <c r="I7" s="159">
        <v>21.090362730663454</v>
      </c>
      <c r="J7" s="159">
        <v>21.808755492694409</v>
      </c>
      <c r="K7" s="159">
        <v>23.098496931824307</v>
      </c>
      <c r="L7" s="159">
        <v>23.37315518077855</v>
      </c>
      <c r="M7" s="159">
        <v>18.34927918527881</v>
      </c>
      <c r="N7" s="159">
        <v>19.153983822672632</v>
      </c>
      <c r="O7" s="159">
        <v>18.315816467174521</v>
      </c>
      <c r="P7" s="159">
        <v>17.605661158703317</v>
      </c>
      <c r="Q7" s="159">
        <v>17.381630822875838</v>
      </c>
    </row>
    <row r="8" spans="1:17" x14ac:dyDescent="0.25">
      <c r="A8" s="76" t="s">
        <v>81</v>
      </c>
      <c r="B8" s="159">
        <v>31.383578119995885</v>
      </c>
      <c r="C8" s="159">
        <v>31.20136457711806</v>
      </c>
      <c r="D8" s="159">
        <v>31.091338219522779</v>
      </c>
      <c r="E8" s="159">
        <v>28.750442944321946</v>
      </c>
      <c r="F8" s="159">
        <v>28.85689631754359</v>
      </c>
      <c r="G8" s="159">
        <v>29.465702429368477</v>
      </c>
      <c r="H8" s="159">
        <v>28.244389110862237</v>
      </c>
      <c r="I8" s="159">
        <v>26.052801020231332</v>
      </c>
      <c r="J8" s="159">
        <v>26.940227373328394</v>
      </c>
      <c r="K8" s="159">
        <v>28.533437386371212</v>
      </c>
      <c r="L8" s="159">
        <v>28.872721105667626</v>
      </c>
      <c r="M8" s="159">
        <v>22.666756640638535</v>
      </c>
      <c r="N8" s="159">
        <v>23.660803545654431</v>
      </c>
      <c r="O8" s="159">
        <v>22.625420341803824</v>
      </c>
      <c r="P8" s="159">
        <v>21.748169666633515</v>
      </c>
      <c r="Q8" s="159">
        <v>21.471426310611335</v>
      </c>
    </row>
    <row r="9" spans="1:17" x14ac:dyDescent="0.25">
      <c r="A9" s="76" t="s">
        <v>80</v>
      </c>
      <c r="B9" s="159">
        <v>19.427929312378403</v>
      </c>
      <c r="C9" s="159">
        <v>19.315130452501652</v>
      </c>
      <c r="D9" s="159">
        <v>19.247018897799812</v>
      </c>
      <c r="E9" s="159">
        <v>17.797893251246915</v>
      </c>
      <c r="F9" s="159">
        <v>17.863792958479362</v>
      </c>
      <c r="G9" s="159">
        <v>18.240672932466197</v>
      </c>
      <c r="H9" s="159">
        <v>17.484621830533765</v>
      </c>
      <c r="I9" s="159">
        <v>16.127924441095583</v>
      </c>
      <c r="J9" s="159">
        <v>16.677283612060432</v>
      </c>
      <c r="K9" s="159">
        <v>17.663556477277414</v>
      </c>
      <c r="L9" s="159">
        <v>17.873589255889481</v>
      </c>
      <c r="M9" s="159">
        <v>14.031801729919092</v>
      </c>
      <c r="N9" s="159">
        <v>14.647164099690837</v>
      </c>
      <c r="O9" s="159">
        <v>14.006212592545223</v>
      </c>
      <c r="P9" s="159">
        <v>13.463152650773125</v>
      </c>
      <c r="Q9" s="159">
        <v>13.291835335140348</v>
      </c>
    </row>
    <row r="10" spans="1:17" x14ac:dyDescent="0.25">
      <c r="A10" s="129" t="s">
        <v>79</v>
      </c>
      <c r="B10" s="158">
        <v>20.175157362854492</v>
      </c>
      <c r="C10" s="158">
        <v>20.058020085290174</v>
      </c>
      <c r="D10" s="158">
        <v>19.987288855407492</v>
      </c>
      <c r="E10" s="158">
        <v>18.482427607064103</v>
      </c>
      <c r="F10" s="158">
        <v>18.550861918420875</v>
      </c>
      <c r="G10" s="158">
        <v>18.942237276022588</v>
      </c>
      <c r="H10" s="158">
        <v>18.157107285554289</v>
      </c>
      <c r="I10" s="158">
        <v>16.748229227291567</v>
      </c>
      <c r="J10" s="158">
        <v>17.318717597139678</v>
      </c>
      <c r="K10" s="158">
        <v>18.342924034095773</v>
      </c>
      <c r="L10" s="158">
        <v>18.561034996500609</v>
      </c>
      <c r="M10" s="158">
        <v>14.571486411839057</v>
      </c>
      <c r="N10" s="158">
        <v>15.210516565063559</v>
      </c>
      <c r="O10" s="158">
        <v>14.544913076873886</v>
      </c>
      <c r="P10" s="158">
        <v>13.980966214264399</v>
      </c>
      <c r="Q10" s="158">
        <v>13.803059771107282</v>
      </c>
    </row>
    <row r="11" spans="1:17" x14ac:dyDescent="0.25">
      <c r="A11" s="92" t="s">
        <v>125</v>
      </c>
      <c r="B11" s="91">
        <v>3.3716280447294871</v>
      </c>
      <c r="C11" s="91">
        <v>4.0116040170580352</v>
      </c>
      <c r="D11" s="91">
        <v>3.4614000241202394</v>
      </c>
      <c r="E11" s="91">
        <v>2.8338651336499687</v>
      </c>
      <c r="F11" s="91">
        <v>2.844089594764919</v>
      </c>
      <c r="G11" s="91">
        <v>3.6895558554631585</v>
      </c>
      <c r="H11" s="91">
        <v>2.992819111789812</v>
      </c>
      <c r="I11" s="91">
        <v>1.4560408713195239</v>
      </c>
      <c r="J11" s="91">
        <v>1.512662904652484</v>
      </c>
      <c r="K11" s="91">
        <v>1.4199488647517504</v>
      </c>
      <c r="L11" s="91">
        <v>2.0749172326708427</v>
      </c>
      <c r="M11" s="91">
        <v>2.9142972823678113</v>
      </c>
      <c r="N11" s="91">
        <v>3.0421033130127118</v>
      </c>
      <c r="O11" s="91">
        <v>2.7324508189436711</v>
      </c>
      <c r="P11" s="91">
        <v>2.7961932428528797</v>
      </c>
      <c r="Q11" s="91">
        <v>1.5152656049989615</v>
      </c>
    </row>
    <row r="12" spans="1:17" x14ac:dyDescent="0.25">
      <c r="A12" s="92" t="s">
        <v>26</v>
      </c>
      <c r="B12" s="91">
        <v>6.052547208856347</v>
      </c>
      <c r="C12" s="91">
        <v>6.0174060255870518</v>
      </c>
      <c r="D12" s="91">
        <v>5.9961866566222488</v>
      </c>
      <c r="E12" s="91">
        <v>5.5447282821192312</v>
      </c>
      <c r="F12" s="91">
        <v>5.5652585755262622</v>
      </c>
      <c r="G12" s="91">
        <v>5.682671182806776</v>
      </c>
      <c r="H12" s="91">
        <v>5.4471321856662867</v>
      </c>
      <c r="I12" s="91">
        <v>5.0244687681874698</v>
      </c>
      <c r="J12" s="91">
        <v>5.1956152791419035</v>
      </c>
      <c r="K12" s="91">
        <v>5.502877210228732</v>
      </c>
      <c r="L12" s="91">
        <v>5.5683104989501828</v>
      </c>
      <c r="M12" s="91">
        <v>4.3714459235517165</v>
      </c>
      <c r="N12" s="91">
        <v>4.5631549695190676</v>
      </c>
      <c r="O12" s="91">
        <v>4.3634739230621653</v>
      </c>
      <c r="P12" s="91">
        <v>4.1942898642793196</v>
      </c>
      <c r="Q12" s="91">
        <v>4.1409179313321847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10.750982109268659</v>
      </c>
      <c r="C14" s="157">
        <v>10.029010042645089</v>
      </c>
      <c r="D14" s="157">
        <v>10.529702174665005</v>
      </c>
      <c r="E14" s="157">
        <v>10.103834191294904</v>
      </c>
      <c r="F14" s="157">
        <v>10.141513748129693</v>
      </c>
      <c r="G14" s="157">
        <v>9.5700102377526548</v>
      </c>
      <c r="H14" s="157">
        <v>9.7171559880981917</v>
      </c>
      <c r="I14" s="157">
        <v>10.267719587784574</v>
      </c>
      <c r="J14" s="157">
        <v>10.61043941334529</v>
      </c>
      <c r="K14" s="157">
        <v>11.420097959115292</v>
      </c>
      <c r="L14" s="157">
        <v>10.917807264879585</v>
      </c>
      <c r="M14" s="157">
        <v>7.2857432059195286</v>
      </c>
      <c r="N14" s="157">
        <v>7.6052582825317794</v>
      </c>
      <c r="O14" s="157">
        <v>7.4489883348680488</v>
      </c>
      <c r="P14" s="157">
        <v>6.9904831071321993</v>
      </c>
      <c r="Q14" s="157">
        <v>8.1468762347761352</v>
      </c>
    </row>
    <row r="15" spans="1:17" x14ac:dyDescent="0.25">
      <c r="A15" s="156" t="s">
        <v>295</v>
      </c>
      <c r="B15" s="204">
        <v>131.50353309994875</v>
      </c>
      <c r="C15" s="204">
        <v>130.74002154063979</v>
      </c>
      <c r="D15" s="204">
        <v>130.2789888724534</v>
      </c>
      <c r="E15" s="204">
        <v>120.47016471196829</v>
      </c>
      <c r="F15" s="204">
        <v>120.91622585373896</v>
      </c>
      <c r="G15" s="204">
        <v>123.46724646622945</v>
      </c>
      <c r="H15" s="204">
        <v>118.34969690602608</v>
      </c>
      <c r="I15" s="204">
        <v>109.16650001509831</v>
      </c>
      <c r="J15" s="204">
        <v>112.88499573129937</v>
      </c>
      <c r="K15" s="204">
        <v>119.56086758008186</v>
      </c>
      <c r="L15" s="204">
        <v>120.98253491323857</v>
      </c>
      <c r="M15" s="204">
        <v>94.978289943985644</v>
      </c>
      <c r="N15" s="204">
        <v>99.143547314475583</v>
      </c>
      <c r="O15" s="204">
        <v>94.805082500230952</v>
      </c>
      <c r="P15" s="204">
        <v>91.12922493044961</v>
      </c>
      <c r="Q15" s="204">
        <v>89.969614355144756</v>
      </c>
    </row>
    <row r="16" spans="1:17" x14ac:dyDescent="0.25">
      <c r="A16" s="152" t="s">
        <v>301</v>
      </c>
      <c r="B16" s="264">
        <v>59.176589894976935</v>
      </c>
      <c r="C16" s="264">
        <v>58.833009693287899</v>
      </c>
      <c r="D16" s="264">
        <v>58.625544992604027</v>
      </c>
      <c r="E16" s="264">
        <v>54.211574120385727</v>
      </c>
      <c r="F16" s="264">
        <v>54.412301634182526</v>
      </c>
      <c r="G16" s="264">
        <v>55.560260909803254</v>
      </c>
      <c r="H16" s="264">
        <v>53.257363607711738</v>
      </c>
      <c r="I16" s="264">
        <v>49.124925006794228</v>
      </c>
      <c r="J16" s="264">
        <v>50.798248079084708</v>
      </c>
      <c r="K16" s="264">
        <v>53.802390411036832</v>
      </c>
      <c r="L16" s="264">
        <v>54.442140710957354</v>
      </c>
      <c r="M16" s="264">
        <v>42.740230474793535</v>
      </c>
      <c r="N16" s="264">
        <v>44.614596291514005</v>
      </c>
      <c r="O16" s="264">
        <v>42.662287125103923</v>
      </c>
      <c r="P16" s="264">
        <v>41.008151218702324</v>
      </c>
      <c r="Q16" s="264">
        <v>40.486326459815139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0.87907345876929555</v>
      </c>
      <c r="C18" s="83">
        <v>0.29615015168628234</v>
      </c>
      <c r="D18" s="83">
        <v>0.29027380497993244</v>
      </c>
      <c r="E18" s="83">
        <v>0.29435617116867485</v>
      </c>
      <c r="F18" s="83">
        <v>0.58185150298704025</v>
      </c>
      <c r="G18" s="83">
        <v>0.58466292130342368</v>
      </c>
      <c r="H18" s="83">
        <v>0.57994390966834675</v>
      </c>
      <c r="I18" s="83">
        <v>1.1625422080143408</v>
      </c>
      <c r="J18" s="83">
        <v>1.4358274142013556</v>
      </c>
      <c r="K18" s="83">
        <v>1.162352988037147</v>
      </c>
      <c r="L18" s="83">
        <v>1.4547535120087367</v>
      </c>
      <c r="M18" s="83">
        <v>0.29288207430831664</v>
      </c>
      <c r="N18" s="83">
        <v>0.58499110838388146</v>
      </c>
      <c r="O18" s="83">
        <v>0.87802309804306922</v>
      </c>
      <c r="P18" s="83">
        <v>1.1743737334051965</v>
      </c>
      <c r="Q18" s="83">
        <v>0.58169357463824001</v>
      </c>
    </row>
    <row r="19" spans="1:17" x14ac:dyDescent="0.25">
      <c r="A19" s="154" t="s">
        <v>125</v>
      </c>
      <c r="B19" s="83">
        <v>0</v>
      </c>
      <c r="C19" s="83">
        <v>1.6070393958862228E-2</v>
      </c>
      <c r="D19" s="83">
        <v>6.0079914566419352E-17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5.9741585831038138E-17</v>
      </c>
      <c r="M19" s="83">
        <v>4.2390564447747044E-4</v>
      </c>
      <c r="N19" s="83">
        <v>0.49278691021776017</v>
      </c>
      <c r="O19" s="83">
        <v>0</v>
      </c>
      <c r="P19" s="83">
        <v>6.350018114417981E-2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58.297516436207637</v>
      </c>
      <c r="C21" s="83">
        <v>58.520789147642752</v>
      </c>
      <c r="D21" s="83">
        <v>58.335271187624095</v>
      </c>
      <c r="E21" s="83">
        <v>53.917217949217054</v>
      </c>
      <c r="F21" s="83">
        <v>53.830450131195484</v>
      </c>
      <c r="G21" s="83">
        <v>54.975597988499828</v>
      </c>
      <c r="H21" s="83">
        <v>52.677419698043394</v>
      </c>
      <c r="I21" s="83">
        <v>47.962382798779885</v>
      </c>
      <c r="J21" s="83">
        <v>49.362420664883352</v>
      </c>
      <c r="K21" s="83">
        <v>52.640037422999683</v>
      </c>
      <c r="L21" s="83">
        <v>52.987387198948618</v>
      </c>
      <c r="M21" s="83">
        <v>42.446924494840744</v>
      </c>
      <c r="N21" s="83">
        <v>43.536818272912363</v>
      </c>
      <c r="O21" s="83">
        <v>41.784264027060857</v>
      </c>
      <c r="P21" s="83">
        <v>39.770277304152948</v>
      </c>
      <c r="Q21" s="83">
        <v>39.904632885176902</v>
      </c>
    </row>
    <row r="22" spans="1:17" x14ac:dyDescent="0.25">
      <c r="A22" s="152" t="s">
        <v>300</v>
      </c>
      <c r="B22" s="264">
        <v>72.326943204971826</v>
      </c>
      <c r="C22" s="264">
        <v>71.907011847351896</v>
      </c>
      <c r="D22" s="264">
        <v>71.653443879849377</v>
      </c>
      <c r="E22" s="264">
        <v>66.258590591582575</v>
      </c>
      <c r="F22" s="264">
        <v>66.503924219556438</v>
      </c>
      <c r="G22" s="264">
        <v>67.906985556426207</v>
      </c>
      <c r="H22" s="264">
        <v>65.092333298314344</v>
      </c>
      <c r="I22" s="264">
        <v>60.041575008304072</v>
      </c>
      <c r="J22" s="264">
        <v>62.086747652214669</v>
      </c>
      <c r="K22" s="264">
        <v>65.758477169045022</v>
      </c>
      <c r="L22" s="264">
        <v>66.540394202281206</v>
      </c>
      <c r="M22" s="264">
        <v>52.238059469192109</v>
      </c>
      <c r="N22" s="264">
        <v>54.528951022961579</v>
      </c>
      <c r="O22" s="264">
        <v>52.142795375127037</v>
      </c>
      <c r="P22" s="264">
        <v>50.121073711747286</v>
      </c>
      <c r="Q22" s="264">
        <v>49.483287895329617</v>
      </c>
    </row>
    <row r="23" spans="1:17" x14ac:dyDescent="0.25">
      <c r="A23" s="156" t="s">
        <v>294</v>
      </c>
      <c r="B23" s="204">
        <v>63.873144648546557</v>
      </c>
      <c r="C23" s="204">
        <v>63.502296176882197</v>
      </c>
      <c r="D23" s="204">
        <v>63.278366023763084</v>
      </c>
      <c r="E23" s="204">
        <v>58.514080002956057</v>
      </c>
      <c r="F23" s="204">
        <v>58.73073827181608</v>
      </c>
      <c r="G23" s="204">
        <v>59.969805426454329</v>
      </c>
      <c r="H23" s="204">
        <v>57.484138497212676</v>
      </c>
      <c r="I23" s="204">
        <v>53.023728578762046</v>
      </c>
      <c r="J23" s="204">
        <v>54.829855069488289</v>
      </c>
      <c r="K23" s="204">
        <v>58.072421396039765</v>
      </c>
      <c r="L23" s="204">
        <v>58.762945529287315</v>
      </c>
      <c r="M23" s="204">
        <v>46.132312258507326</v>
      </c>
      <c r="N23" s="204">
        <v>48.155437267031004</v>
      </c>
      <c r="O23" s="204">
        <v>46.04818292868363</v>
      </c>
      <c r="P23" s="204">
        <v>44.262766394789821</v>
      </c>
      <c r="Q23" s="204">
        <v>43.699526972498887</v>
      </c>
    </row>
    <row r="24" spans="1:17" x14ac:dyDescent="0.25">
      <c r="A24" s="152" t="s">
        <v>299</v>
      </c>
      <c r="B24" s="151">
        <v>47.904858486409914</v>
      </c>
      <c r="C24" s="151">
        <v>47.626722132661648</v>
      </c>
      <c r="D24" s="151">
        <v>47.458774517822313</v>
      </c>
      <c r="E24" s="151">
        <v>43.885560002217041</v>
      </c>
      <c r="F24" s="151">
        <v>44.04805370386206</v>
      </c>
      <c r="G24" s="151">
        <v>44.977354069840743</v>
      </c>
      <c r="H24" s="151">
        <v>43.113103872909505</v>
      </c>
      <c r="I24" s="151">
        <v>39.767796434071535</v>
      </c>
      <c r="J24" s="151">
        <v>41.122391302116213</v>
      </c>
      <c r="K24" s="151">
        <v>43.554316047029822</v>
      </c>
      <c r="L24" s="151">
        <v>44.072209146965484</v>
      </c>
      <c r="M24" s="151">
        <v>34.599234193880491</v>
      </c>
      <c r="N24" s="151">
        <v>36.116577950273253</v>
      </c>
      <c r="O24" s="151">
        <v>34.536137196512719</v>
      </c>
      <c r="P24" s="151">
        <v>33.197074796092366</v>
      </c>
      <c r="Q24" s="151">
        <v>32.774645229374165</v>
      </c>
    </row>
    <row r="25" spans="1:17" x14ac:dyDescent="0.25">
      <c r="A25" s="152" t="s">
        <v>298</v>
      </c>
      <c r="B25" s="151">
        <v>15.968286162136641</v>
      </c>
      <c r="C25" s="151">
        <v>15.875574044220553</v>
      </c>
      <c r="D25" s="151">
        <v>15.819591505940775</v>
      </c>
      <c r="E25" s="151">
        <v>14.628520000739016</v>
      </c>
      <c r="F25" s="151">
        <v>14.682684567954023</v>
      </c>
      <c r="G25" s="151">
        <v>14.992451356613584</v>
      </c>
      <c r="H25" s="151">
        <v>14.371034624303173</v>
      </c>
      <c r="I25" s="151">
        <v>13.255932144690515</v>
      </c>
      <c r="J25" s="151">
        <v>13.707463767372074</v>
      </c>
      <c r="K25" s="151">
        <v>14.518105349009945</v>
      </c>
      <c r="L25" s="151">
        <v>14.69073638232183</v>
      </c>
      <c r="M25" s="151">
        <v>11.533078064626833</v>
      </c>
      <c r="N25" s="151">
        <v>12.038859316757755</v>
      </c>
      <c r="O25" s="151">
        <v>11.512045732170908</v>
      </c>
      <c r="P25" s="151">
        <v>11.065691598697457</v>
      </c>
      <c r="Q25" s="151">
        <v>10.924881743124724</v>
      </c>
    </row>
    <row r="26" spans="1:17" x14ac:dyDescent="0.25">
      <c r="A26" s="156" t="s">
        <v>293</v>
      </c>
      <c r="B26" s="204">
        <v>187.86219014278396</v>
      </c>
      <c r="C26" s="204">
        <v>186.77145934377117</v>
      </c>
      <c r="D26" s="204">
        <v>186.112841246362</v>
      </c>
      <c r="E26" s="204">
        <v>172.10023530281194</v>
      </c>
      <c r="F26" s="204">
        <v>172.73746550534142</v>
      </c>
      <c r="G26" s="204">
        <v>176.38178066604212</v>
      </c>
      <c r="H26" s="204">
        <v>169.07099558003725</v>
      </c>
      <c r="I26" s="204">
        <v>155.9521428787119</v>
      </c>
      <c r="J26" s="204">
        <v>161.26427961614195</v>
      </c>
      <c r="K26" s="204">
        <v>170.80123940011694</v>
      </c>
      <c r="L26" s="204">
        <v>172.83219273319793</v>
      </c>
      <c r="M26" s="204">
        <v>135.68327134855093</v>
      </c>
      <c r="N26" s="204">
        <v>141.63363902067942</v>
      </c>
      <c r="O26" s="204">
        <v>135.4358321431871</v>
      </c>
      <c r="P26" s="204">
        <v>130.18460704349945</v>
      </c>
      <c r="Q26" s="204">
        <v>128.52802050734965</v>
      </c>
    </row>
    <row r="27" spans="1:17" x14ac:dyDescent="0.25">
      <c r="A27" s="152" t="s">
        <v>297</v>
      </c>
      <c r="B27" s="264">
        <v>159.65179587491969</v>
      </c>
      <c r="C27" s="264">
        <v>158.06530336674891</v>
      </c>
      <c r="D27" s="264">
        <v>158.04397044098334</v>
      </c>
      <c r="E27" s="264">
        <v>146.51161835676143</v>
      </c>
      <c r="F27" s="264">
        <v>147.0543707845161</v>
      </c>
      <c r="G27" s="264">
        <v>149.37137556116798</v>
      </c>
      <c r="H27" s="264">
        <v>143.72394472457736</v>
      </c>
      <c r="I27" s="264">
        <v>133.87641895133379</v>
      </c>
      <c r="J27" s="264">
        <v>138.4295734707334</v>
      </c>
      <c r="K27" s="264">
        <v>146.79828938512478</v>
      </c>
      <c r="L27" s="264">
        <v>147.9057457282571</v>
      </c>
      <c r="M27" s="264">
        <v>114.82920100777622</v>
      </c>
      <c r="N27" s="264">
        <v>119.86501683607963</v>
      </c>
      <c r="O27" s="264">
        <v>114.79632418686249</v>
      </c>
      <c r="P27" s="264">
        <v>110.17566323201734</v>
      </c>
      <c r="Q27" s="264">
        <v>110.01903492028356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2.3716414995790105</v>
      </c>
      <c r="C29" s="83">
        <v>0.79565984831371761</v>
      </c>
      <c r="D29" s="83">
        <v>0.78252619502006748</v>
      </c>
      <c r="E29" s="83">
        <v>0.79552382883132511</v>
      </c>
      <c r="F29" s="83">
        <v>1.5725084970129597</v>
      </c>
      <c r="G29" s="83">
        <v>1.5718411570542887</v>
      </c>
      <c r="H29" s="83">
        <v>1.5650760903316534</v>
      </c>
      <c r="I29" s="83">
        <v>3.1681877919856589</v>
      </c>
      <c r="J29" s="83">
        <v>3.9127525857986445</v>
      </c>
      <c r="K29" s="83">
        <v>3.1714470119628531</v>
      </c>
      <c r="L29" s="83">
        <v>3.9522032057263967</v>
      </c>
      <c r="M29" s="83">
        <v>0.78687957946690523</v>
      </c>
      <c r="N29" s="83">
        <v>1.5716822493971132</v>
      </c>
      <c r="O29" s="83">
        <v>2.362597764881551</v>
      </c>
      <c r="P29" s="83">
        <v>3.155163086239523</v>
      </c>
      <c r="Q29" s="83">
        <v>1.5807155476195134</v>
      </c>
    </row>
    <row r="30" spans="1:17" x14ac:dyDescent="0.25">
      <c r="A30" s="154" t="s">
        <v>125</v>
      </c>
      <c r="B30" s="83">
        <v>0</v>
      </c>
      <c r="C30" s="83">
        <v>4.3175960393209811E-2</v>
      </c>
      <c r="D30" s="83">
        <v>1.6196469035861194E-16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1.6230301909399317E-16</v>
      </c>
      <c r="M30" s="83">
        <v>1.1388976127946235E-3</v>
      </c>
      <c r="N30" s="83">
        <v>1.3239593361755151</v>
      </c>
      <c r="O30" s="83">
        <v>0</v>
      </c>
      <c r="P30" s="83">
        <v>0.17060448630326336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157.28015437534069</v>
      </c>
      <c r="C32" s="83">
        <v>157.22646755804197</v>
      </c>
      <c r="D32" s="83">
        <v>157.26144424596328</v>
      </c>
      <c r="E32" s="83">
        <v>145.7160945279301</v>
      </c>
      <c r="F32" s="83">
        <v>145.48186228750313</v>
      </c>
      <c r="G32" s="83">
        <v>147.7995344041137</v>
      </c>
      <c r="H32" s="83">
        <v>142.15886863424572</v>
      </c>
      <c r="I32" s="83">
        <v>130.70823115934812</v>
      </c>
      <c r="J32" s="83">
        <v>134.51682088493476</v>
      </c>
      <c r="K32" s="83">
        <v>143.62684237316194</v>
      </c>
      <c r="L32" s="83">
        <v>143.95354252253071</v>
      </c>
      <c r="M32" s="83">
        <v>114.04118253069652</v>
      </c>
      <c r="N32" s="83">
        <v>116.969375250507</v>
      </c>
      <c r="O32" s="83">
        <v>112.43372642198094</v>
      </c>
      <c r="P32" s="83">
        <v>106.84989565947456</v>
      </c>
      <c r="Q32" s="83">
        <v>108.43831937266404</v>
      </c>
    </row>
    <row r="33" spans="1:17" x14ac:dyDescent="0.25">
      <c r="A33" s="152" t="s">
        <v>296</v>
      </c>
      <c r="B33" s="264">
        <v>28.210394267864274</v>
      </c>
      <c r="C33" s="264">
        <v>28.706155977022263</v>
      </c>
      <c r="D33" s="264">
        <v>28.068870805378666</v>
      </c>
      <c r="E33" s="264">
        <v>25.588616946050493</v>
      </c>
      <c r="F33" s="264">
        <v>25.683094720825324</v>
      </c>
      <c r="G33" s="264">
        <v>27.010405104874138</v>
      </c>
      <c r="H33" s="264">
        <v>25.347050855459884</v>
      </c>
      <c r="I33" s="264">
        <v>22.075723927378114</v>
      </c>
      <c r="J33" s="264">
        <v>22.834706145408532</v>
      </c>
      <c r="K33" s="264">
        <v>24.002950014992166</v>
      </c>
      <c r="L33" s="264">
        <v>24.92644700494084</v>
      </c>
      <c r="M33" s="264">
        <v>20.854070340774712</v>
      </c>
      <c r="N33" s="264">
        <v>21.768622184599806</v>
      </c>
      <c r="O33" s="264">
        <v>20.639507956324621</v>
      </c>
      <c r="P33" s="264">
        <v>20.008943811482098</v>
      </c>
      <c r="Q33" s="264">
        <v>18.5089855870661</v>
      </c>
    </row>
    <row r="34" spans="1:17" x14ac:dyDescent="0.25">
      <c r="A34" s="156" t="s">
        <v>292</v>
      </c>
      <c r="B34" s="204">
        <v>131.82450101904033</v>
      </c>
      <c r="C34" s="204">
        <v>131.77343476465649</v>
      </c>
      <c r="D34" s="204">
        <v>119.55161336784784</v>
      </c>
      <c r="E34" s="204">
        <v>111.73643410486659</v>
      </c>
      <c r="F34" s="204">
        <v>105.22628570714812</v>
      </c>
      <c r="G34" s="204">
        <v>103.12576231136688</v>
      </c>
      <c r="H34" s="204">
        <v>89.25083649734529</v>
      </c>
      <c r="I34" s="204">
        <v>82.111289968293477</v>
      </c>
      <c r="J34" s="204">
        <v>69.993268964271238</v>
      </c>
      <c r="K34" s="204">
        <v>99.870548081828019</v>
      </c>
      <c r="L34" s="204">
        <v>108.36724940991803</v>
      </c>
      <c r="M34" s="204">
        <v>70.615164588358766</v>
      </c>
      <c r="N34" s="204">
        <v>84.618172221784675</v>
      </c>
      <c r="O34" s="204">
        <v>83.970794071464013</v>
      </c>
      <c r="P34" s="204">
        <v>57.562257998349367</v>
      </c>
      <c r="Q34" s="204">
        <v>56.646486715691594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7.1054273576010019E-15</v>
      </c>
      <c r="Q37" s="87">
        <v>0</v>
      </c>
    </row>
    <row r="38" spans="1:17" x14ac:dyDescent="0.25">
      <c r="A38" s="88" t="s">
        <v>125</v>
      </c>
      <c r="B38" s="87">
        <v>1.7264287710885757</v>
      </c>
      <c r="C38" s="87">
        <v>2.0292096285898928</v>
      </c>
      <c r="D38" s="87">
        <v>1.5699599758797607</v>
      </c>
      <c r="E38" s="87">
        <v>1.2656348663500312</v>
      </c>
      <c r="F38" s="87">
        <v>1.1920904052350809</v>
      </c>
      <c r="G38" s="87">
        <v>1.4214758915297745</v>
      </c>
      <c r="H38" s="87">
        <v>1.0426108882101881</v>
      </c>
      <c r="I38" s="87">
        <v>0.57554912868047625</v>
      </c>
      <c r="J38" s="87">
        <v>0.48816709534751618</v>
      </c>
      <c r="K38" s="87">
        <v>0.61179113524824968</v>
      </c>
      <c r="L38" s="87">
        <v>0.98219600364765092</v>
      </c>
      <c r="M38" s="87">
        <v>1.167981323790543</v>
      </c>
      <c r="N38" s="87">
        <v>2.2830234858909821</v>
      </c>
      <c r="O38" s="87">
        <v>1.3382873132534803</v>
      </c>
      <c r="P38" s="87">
        <v>1.0535762007641225</v>
      </c>
      <c r="Q38" s="87">
        <v>0.52628007380721231</v>
      </c>
    </row>
    <row r="39" spans="1:17" x14ac:dyDescent="0.25">
      <c r="A39" s="88" t="s">
        <v>29</v>
      </c>
      <c r="B39" s="87">
        <v>0.95298043724237225</v>
      </c>
      <c r="C39" s="87">
        <v>1.89984</v>
      </c>
      <c r="D39" s="87">
        <v>0.98324999999999996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117.94326550010402</v>
      </c>
      <c r="C41" s="87">
        <v>114.8460751360666</v>
      </c>
      <c r="D41" s="87">
        <v>104.29617339196807</v>
      </c>
      <c r="E41" s="87">
        <v>95.07307923851657</v>
      </c>
      <c r="F41" s="87">
        <v>89.032485301913042</v>
      </c>
      <c r="G41" s="87">
        <v>83.193722532921072</v>
      </c>
      <c r="H41" s="87">
        <v>72.20694560913509</v>
      </c>
      <c r="I41" s="87">
        <v>75.236050839613</v>
      </c>
      <c r="J41" s="87">
        <v>63.105061868923727</v>
      </c>
      <c r="K41" s="87">
        <v>90.158466946579765</v>
      </c>
      <c r="L41" s="87">
        <v>99.527055920723768</v>
      </c>
      <c r="M41" s="87">
        <v>66.772106769866284</v>
      </c>
      <c r="N41" s="87">
        <v>80.519834054946912</v>
      </c>
      <c r="O41" s="87">
        <v>80.673959220012335</v>
      </c>
      <c r="P41" s="87">
        <v>54.263530968355084</v>
      </c>
      <c r="Q41" s="87">
        <v>54.806546036803603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11.201826310605348</v>
      </c>
      <c r="C44" s="87">
        <v>12.99831</v>
      </c>
      <c r="D44" s="87">
        <v>12.70223</v>
      </c>
      <c r="E44" s="87">
        <v>15.39772</v>
      </c>
      <c r="F44" s="87">
        <v>15.001709999999999</v>
      </c>
      <c r="G44" s="87">
        <v>18.510563886916035</v>
      </c>
      <c r="H44" s="87">
        <v>16.001280000000001</v>
      </c>
      <c r="I44" s="87">
        <v>6.29969</v>
      </c>
      <c r="J44" s="87">
        <v>6.4000399999999997</v>
      </c>
      <c r="K44" s="87">
        <v>9.1002899999999993</v>
      </c>
      <c r="L44" s="87">
        <v>7.8579974855466208</v>
      </c>
      <c r="M44" s="87">
        <v>2.6750764947019348</v>
      </c>
      <c r="N44" s="87">
        <v>1.8153146809467817</v>
      </c>
      <c r="O44" s="87">
        <v>1.9585475381982029</v>
      </c>
      <c r="P44" s="87">
        <v>2.2451508292301545</v>
      </c>
      <c r="Q44" s="87">
        <v>1.3136606050807789</v>
      </c>
    </row>
    <row r="45" spans="1:17" x14ac:dyDescent="0.25">
      <c r="A45" s="156" t="s">
        <v>291</v>
      </c>
      <c r="B45" s="204">
        <v>52.601413239979507</v>
      </c>
      <c r="C45" s="204">
        <v>52.296008616255918</v>
      </c>
      <c r="D45" s="204">
        <v>52.111595548981356</v>
      </c>
      <c r="E45" s="204">
        <v>48.188065884787328</v>
      </c>
      <c r="F45" s="204">
        <v>48.366490341495592</v>
      </c>
      <c r="G45" s="204">
        <v>49.386898586491789</v>
      </c>
      <c r="H45" s="204">
        <v>47.339878762410429</v>
      </c>
      <c r="I45" s="204">
        <v>43.666600006039324</v>
      </c>
      <c r="J45" s="204">
        <v>45.153998292519752</v>
      </c>
      <c r="K45" s="204">
        <v>47.82434703203274</v>
      </c>
      <c r="L45" s="204">
        <v>48.393013965295424</v>
      </c>
      <c r="M45" s="204">
        <v>37.991315977594262</v>
      </c>
      <c r="N45" s="204">
        <v>39.657418925790232</v>
      </c>
      <c r="O45" s="204">
        <v>37.922033000092391</v>
      </c>
      <c r="P45" s="204">
        <v>36.45168997217985</v>
      </c>
      <c r="Q45" s="204">
        <v>35.9878457420579</v>
      </c>
    </row>
    <row r="46" spans="1:17" x14ac:dyDescent="0.25">
      <c r="A46" s="72" t="s">
        <v>290</v>
      </c>
      <c r="B46" s="306">
        <v>30.488431264324735</v>
      </c>
      <c r="C46" s="306">
        <v>29.597106108361679</v>
      </c>
      <c r="D46" s="306">
        <v>41.249881469008741</v>
      </c>
      <c r="E46" s="306">
        <v>36.958169196762753</v>
      </c>
      <c r="F46" s="306">
        <v>44.018884489466657</v>
      </c>
      <c r="G46" s="306">
        <v>49.268096184093366</v>
      </c>
      <c r="H46" s="306">
        <v>56.82650368380677</v>
      </c>
      <c r="I46" s="306">
        <v>52.631361478913362</v>
      </c>
      <c r="J46" s="306">
        <v>69.339068624075225</v>
      </c>
      <c r="K46" s="306">
        <v>47.701722759872844</v>
      </c>
      <c r="L46" s="306">
        <v>40.959765111564792</v>
      </c>
      <c r="M46" s="306">
        <v>46.615181856789135</v>
      </c>
      <c r="N46" s="306">
        <v>37.753291892082203</v>
      </c>
      <c r="O46" s="306">
        <v>33.045764900249573</v>
      </c>
      <c r="P46" s="306">
        <v>54.917242487234049</v>
      </c>
      <c r="Q46" s="306">
        <v>54.4017230026584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1</v>
      </c>
      <c r="G50" s="77">
        <f t="shared" si="0"/>
        <v>0.99999999999999989</v>
      </c>
      <c r="H50" s="77">
        <f t="shared" si="0"/>
        <v>1.0000000000000002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1.0000000000000002</v>
      </c>
      <c r="P50" s="77">
        <f t="shared" si="0"/>
        <v>1.0000000000000002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2.6191827744783732E-2</v>
      </c>
      <c r="C51" s="203">
        <f t="shared" si="1"/>
        <v>2.6191827744783729E-2</v>
      </c>
      <c r="D51" s="203">
        <f t="shared" si="1"/>
        <v>2.6191827744783732E-2</v>
      </c>
      <c r="E51" s="203">
        <f t="shared" si="1"/>
        <v>2.6191827744783732E-2</v>
      </c>
      <c r="F51" s="203">
        <f t="shared" si="1"/>
        <v>2.6191827744783732E-2</v>
      </c>
      <c r="G51" s="203">
        <f t="shared" si="1"/>
        <v>2.6191827744783725E-2</v>
      </c>
      <c r="H51" s="203">
        <f t="shared" si="1"/>
        <v>2.6191827744783736E-2</v>
      </c>
      <c r="I51" s="203">
        <f t="shared" si="1"/>
        <v>2.6191827744783739E-2</v>
      </c>
      <c r="J51" s="203">
        <f t="shared" si="1"/>
        <v>2.6191827744783739E-2</v>
      </c>
      <c r="K51" s="203">
        <f t="shared" si="1"/>
        <v>2.6191827744783732E-2</v>
      </c>
      <c r="L51" s="203">
        <f t="shared" si="1"/>
        <v>2.6191827744783732E-2</v>
      </c>
      <c r="M51" s="203">
        <f t="shared" si="1"/>
        <v>2.6191827744783732E-2</v>
      </c>
      <c r="N51" s="203">
        <f t="shared" si="1"/>
        <v>2.6191827744783732E-2</v>
      </c>
      <c r="O51" s="203">
        <f t="shared" si="1"/>
        <v>2.6191827744783732E-2</v>
      </c>
      <c r="P51" s="203">
        <f t="shared" si="1"/>
        <v>2.6191827744783736E-2</v>
      </c>
      <c r="Q51" s="203">
        <f t="shared" si="1"/>
        <v>2.6191827744783736E-2</v>
      </c>
    </row>
    <row r="52" spans="1:17" x14ac:dyDescent="0.25">
      <c r="A52" s="76" t="s">
        <v>82</v>
      </c>
      <c r="B52" s="202">
        <f t="shared" ref="B52:Q52" si="2">IF(B$7=0,0,B$7/B$5)</f>
        <v>3.5620885732905873E-2</v>
      </c>
      <c r="C52" s="202">
        <f t="shared" si="2"/>
        <v>3.5620885732905866E-2</v>
      </c>
      <c r="D52" s="202">
        <f t="shared" si="2"/>
        <v>3.5620885732905873E-2</v>
      </c>
      <c r="E52" s="202">
        <f t="shared" si="2"/>
        <v>3.5620885732905873E-2</v>
      </c>
      <c r="F52" s="202">
        <f t="shared" si="2"/>
        <v>3.5620885732905873E-2</v>
      </c>
      <c r="G52" s="202">
        <f t="shared" si="2"/>
        <v>3.5620885732905866E-2</v>
      </c>
      <c r="H52" s="202">
        <f t="shared" si="2"/>
        <v>3.562088573290588E-2</v>
      </c>
      <c r="I52" s="202">
        <f t="shared" si="2"/>
        <v>3.562088573290588E-2</v>
      </c>
      <c r="J52" s="202">
        <f t="shared" si="2"/>
        <v>3.562088573290588E-2</v>
      </c>
      <c r="K52" s="202">
        <f t="shared" si="2"/>
        <v>3.5620885732905873E-2</v>
      </c>
      <c r="L52" s="202">
        <f t="shared" si="2"/>
        <v>3.5620885732905873E-2</v>
      </c>
      <c r="M52" s="202">
        <f t="shared" si="2"/>
        <v>3.5620885732905873E-2</v>
      </c>
      <c r="N52" s="202">
        <f t="shared" si="2"/>
        <v>3.5620885732905873E-2</v>
      </c>
      <c r="O52" s="202">
        <f t="shared" si="2"/>
        <v>3.5620885732905873E-2</v>
      </c>
      <c r="P52" s="202">
        <f t="shared" si="2"/>
        <v>3.5620885732905873E-2</v>
      </c>
      <c r="Q52" s="202">
        <f t="shared" si="2"/>
        <v>3.5620885732905873E-2</v>
      </c>
    </row>
    <row r="53" spans="1:17" x14ac:dyDescent="0.25">
      <c r="A53" s="76" t="s">
        <v>81</v>
      </c>
      <c r="B53" s="202">
        <f t="shared" ref="B53:Q53" si="3">IF(B$8=0,0,B$8/B$5)</f>
        <v>4.4002270611236675E-2</v>
      </c>
      <c r="C53" s="202">
        <f t="shared" si="3"/>
        <v>4.4002270611236668E-2</v>
      </c>
      <c r="D53" s="202">
        <f t="shared" si="3"/>
        <v>4.4002270611236675E-2</v>
      </c>
      <c r="E53" s="202">
        <f t="shared" si="3"/>
        <v>4.4002270611236675E-2</v>
      </c>
      <c r="F53" s="202">
        <f t="shared" si="3"/>
        <v>4.4002270611236675E-2</v>
      </c>
      <c r="G53" s="202">
        <f t="shared" si="3"/>
        <v>4.4002270611236668E-2</v>
      </c>
      <c r="H53" s="202">
        <f t="shared" si="3"/>
        <v>4.4002270611236682E-2</v>
      </c>
      <c r="I53" s="202">
        <f t="shared" si="3"/>
        <v>4.4002270611236682E-2</v>
      </c>
      <c r="J53" s="202">
        <f t="shared" si="3"/>
        <v>4.4002270611236682E-2</v>
      </c>
      <c r="K53" s="202">
        <f t="shared" si="3"/>
        <v>4.4002270611236675E-2</v>
      </c>
      <c r="L53" s="202">
        <f t="shared" si="3"/>
        <v>4.4002270611236675E-2</v>
      </c>
      <c r="M53" s="202">
        <f t="shared" si="3"/>
        <v>4.4002270611236675E-2</v>
      </c>
      <c r="N53" s="202">
        <f t="shared" si="3"/>
        <v>4.4002270611236675E-2</v>
      </c>
      <c r="O53" s="202">
        <f t="shared" si="3"/>
        <v>4.4002270611236675E-2</v>
      </c>
      <c r="P53" s="202">
        <f t="shared" si="3"/>
        <v>4.4002270611236682E-2</v>
      </c>
      <c r="Q53" s="202">
        <f t="shared" si="3"/>
        <v>4.4002270611236682E-2</v>
      </c>
    </row>
    <row r="54" spans="1:17" x14ac:dyDescent="0.25">
      <c r="A54" s="76" t="s">
        <v>80</v>
      </c>
      <c r="B54" s="202">
        <f t="shared" ref="B54:Q54" si="4">IF(B$9=0,0,B$9/B$5)</f>
        <v>2.7239500854575084E-2</v>
      </c>
      <c r="C54" s="202">
        <f t="shared" si="4"/>
        <v>2.7239500854575074E-2</v>
      </c>
      <c r="D54" s="202">
        <f t="shared" si="4"/>
        <v>2.7239500854575081E-2</v>
      </c>
      <c r="E54" s="202">
        <f t="shared" si="4"/>
        <v>2.7239500854575081E-2</v>
      </c>
      <c r="F54" s="202">
        <f t="shared" si="4"/>
        <v>2.7239500854575077E-2</v>
      </c>
      <c r="G54" s="202">
        <f t="shared" si="4"/>
        <v>2.7239500854575074E-2</v>
      </c>
      <c r="H54" s="202">
        <f t="shared" si="4"/>
        <v>2.7239500854575088E-2</v>
      </c>
      <c r="I54" s="202">
        <f t="shared" si="4"/>
        <v>2.7239500854575084E-2</v>
      </c>
      <c r="J54" s="202">
        <f t="shared" si="4"/>
        <v>2.7239500854575084E-2</v>
      </c>
      <c r="K54" s="202">
        <f t="shared" si="4"/>
        <v>2.7239500854575081E-2</v>
      </c>
      <c r="L54" s="202">
        <f t="shared" si="4"/>
        <v>2.7239500854575084E-2</v>
      </c>
      <c r="M54" s="202">
        <f t="shared" si="4"/>
        <v>2.7239500854575081E-2</v>
      </c>
      <c r="N54" s="202">
        <f t="shared" si="4"/>
        <v>2.7239500854575081E-2</v>
      </c>
      <c r="O54" s="202">
        <f t="shared" si="4"/>
        <v>2.7239500854575081E-2</v>
      </c>
      <c r="P54" s="202">
        <f t="shared" si="4"/>
        <v>2.7239500854575081E-2</v>
      </c>
      <c r="Q54" s="202">
        <f t="shared" si="4"/>
        <v>2.7239500854575084E-2</v>
      </c>
    </row>
    <row r="55" spans="1:17" x14ac:dyDescent="0.25">
      <c r="A55" s="129" t="s">
        <v>79</v>
      </c>
      <c r="B55" s="201">
        <f t="shared" ref="B55:Q55" si="5">IF(B$10=0,0,B$10/B$5)</f>
        <v>2.8287173964366426E-2</v>
      </c>
      <c r="C55" s="201">
        <f t="shared" si="5"/>
        <v>2.8287173964366419E-2</v>
      </c>
      <c r="D55" s="201">
        <f t="shared" si="5"/>
        <v>2.8287173964366422E-2</v>
      </c>
      <c r="E55" s="201">
        <f t="shared" si="5"/>
        <v>2.8287173964366429E-2</v>
      </c>
      <c r="F55" s="201">
        <f t="shared" si="5"/>
        <v>2.8287173964366426E-2</v>
      </c>
      <c r="G55" s="201">
        <f t="shared" si="5"/>
        <v>2.8287173964366422E-2</v>
      </c>
      <c r="H55" s="201">
        <f t="shared" si="5"/>
        <v>2.8287173964366429E-2</v>
      </c>
      <c r="I55" s="201">
        <f t="shared" si="5"/>
        <v>2.8287173964366433E-2</v>
      </c>
      <c r="J55" s="201">
        <f t="shared" si="5"/>
        <v>2.8287173964366433E-2</v>
      </c>
      <c r="K55" s="201">
        <f t="shared" si="5"/>
        <v>2.8287173964366426E-2</v>
      </c>
      <c r="L55" s="201">
        <f t="shared" si="5"/>
        <v>2.8287173964366422E-2</v>
      </c>
      <c r="M55" s="201">
        <f t="shared" si="5"/>
        <v>2.8287173964366429E-2</v>
      </c>
      <c r="N55" s="201">
        <f t="shared" si="5"/>
        <v>2.8287173964366426E-2</v>
      </c>
      <c r="O55" s="201">
        <f t="shared" si="5"/>
        <v>2.8287173964366429E-2</v>
      </c>
      <c r="P55" s="201">
        <f t="shared" si="5"/>
        <v>2.8287173964366429E-2</v>
      </c>
      <c r="Q55" s="201">
        <f t="shared" si="5"/>
        <v>2.8287173964366429E-2</v>
      </c>
    </row>
    <row r="56" spans="1:17" x14ac:dyDescent="0.25">
      <c r="A56" s="127" t="s">
        <v>295</v>
      </c>
      <c r="B56" s="200">
        <f t="shared" ref="B56:Q56" si="6">IF(B$15=0,0,B$15/B$5)</f>
        <v>0.18437840413457685</v>
      </c>
      <c r="C56" s="200">
        <f t="shared" si="6"/>
        <v>0.18437840413457682</v>
      </c>
      <c r="D56" s="200">
        <f t="shared" si="6"/>
        <v>0.18437840413457685</v>
      </c>
      <c r="E56" s="200">
        <f t="shared" si="6"/>
        <v>0.18437840413457682</v>
      </c>
      <c r="F56" s="200">
        <f t="shared" si="6"/>
        <v>0.18437840413457685</v>
      </c>
      <c r="G56" s="200">
        <f t="shared" si="6"/>
        <v>0.18437840413457679</v>
      </c>
      <c r="H56" s="200">
        <f t="shared" si="6"/>
        <v>0.1843784041345769</v>
      </c>
      <c r="I56" s="200">
        <f t="shared" si="6"/>
        <v>0.18437840413457687</v>
      </c>
      <c r="J56" s="200">
        <f t="shared" si="6"/>
        <v>0.18437840413457687</v>
      </c>
      <c r="K56" s="200">
        <f t="shared" si="6"/>
        <v>0.18437840413457687</v>
      </c>
      <c r="L56" s="200">
        <f t="shared" si="6"/>
        <v>0.18437840413457687</v>
      </c>
      <c r="M56" s="200">
        <f t="shared" si="6"/>
        <v>0.18437840413457685</v>
      </c>
      <c r="N56" s="200">
        <f t="shared" si="6"/>
        <v>0.18437840413457685</v>
      </c>
      <c r="O56" s="200">
        <f t="shared" si="6"/>
        <v>0.18437840413457682</v>
      </c>
      <c r="P56" s="200">
        <f t="shared" si="6"/>
        <v>0.18437840413457687</v>
      </c>
      <c r="Q56" s="200">
        <f t="shared" si="6"/>
        <v>0.18437840413457687</v>
      </c>
    </row>
    <row r="57" spans="1:17" x14ac:dyDescent="0.25">
      <c r="A57" s="142" t="s">
        <v>301</v>
      </c>
      <c r="B57" s="199">
        <f t="shared" ref="B57:Q57" si="7">IF(B$16=0,0,B$16/B$5)</f>
        <v>8.2970281860559575E-2</v>
      </c>
      <c r="C57" s="199">
        <f t="shared" si="7"/>
        <v>8.2970281860559561E-2</v>
      </c>
      <c r="D57" s="199">
        <f t="shared" si="7"/>
        <v>8.2970281860559589E-2</v>
      </c>
      <c r="E57" s="199">
        <f t="shared" si="7"/>
        <v>8.2970281860559561E-2</v>
      </c>
      <c r="F57" s="199">
        <f t="shared" si="7"/>
        <v>8.2970281860559561E-2</v>
      </c>
      <c r="G57" s="199">
        <f t="shared" si="7"/>
        <v>8.2970281860559561E-2</v>
      </c>
      <c r="H57" s="199">
        <f t="shared" si="7"/>
        <v>8.2970281860559603E-2</v>
      </c>
      <c r="I57" s="199">
        <f t="shared" si="7"/>
        <v>8.2970281860559575E-2</v>
      </c>
      <c r="J57" s="199">
        <f t="shared" si="7"/>
        <v>8.2970281860559575E-2</v>
      </c>
      <c r="K57" s="199">
        <f t="shared" si="7"/>
        <v>8.2970281860559589E-2</v>
      </c>
      <c r="L57" s="199">
        <f t="shared" si="7"/>
        <v>8.2970281860559589E-2</v>
      </c>
      <c r="M57" s="199">
        <f t="shared" si="7"/>
        <v>8.2970281860559561E-2</v>
      </c>
      <c r="N57" s="199">
        <f t="shared" si="7"/>
        <v>8.2970281860559575E-2</v>
      </c>
      <c r="O57" s="199">
        <f t="shared" si="7"/>
        <v>8.2970281860559547E-2</v>
      </c>
      <c r="P57" s="199">
        <f t="shared" si="7"/>
        <v>8.2970281860559589E-2</v>
      </c>
      <c r="Q57" s="199">
        <f t="shared" si="7"/>
        <v>8.2970281860559589E-2</v>
      </c>
    </row>
    <row r="58" spans="1:17" x14ac:dyDescent="0.25">
      <c r="A58" s="142" t="s">
        <v>300</v>
      </c>
      <c r="B58" s="199">
        <f t="shared" ref="B58:Q58" si="8">IF(B$22=0,0,B$22/B$5)</f>
        <v>0.10140812227401728</v>
      </c>
      <c r="C58" s="199">
        <f t="shared" si="8"/>
        <v>0.10140812227401727</v>
      </c>
      <c r="D58" s="199">
        <f t="shared" si="8"/>
        <v>0.10140812227401728</v>
      </c>
      <c r="E58" s="199">
        <f t="shared" si="8"/>
        <v>0.10140812227401727</v>
      </c>
      <c r="F58" s="199">
        <f t="shared" si="8"/>
        <v>0.10140812227401727</v>
      </c>
      <c r="G58" s="199">
        <f t="shared" si="8"/>
        <v>0.10140812227401726</v>
      </c>
      <c r="H58" s="199">
        <f t="shared" si="8"/>
        <v>0.10140812227401728</v>
      </c>
      <c r="I58" s="199">
        <f t="shared" si="8"/>
        <v>0.10140812227401728</v>
      </c>
      <c r="J58" s="199">
        <f t="shared" si="8"/>
        <v>0.1014081222740173</v>
      </c>
      <c r="K58" s="199">
        <f t="shared" si="8"/>
        <v>0.10140812227401728</v>
      </c>
      <c r="L58" s="199">
        <f t="shared" si="8"/>
        <v>0.10140812227401727</v>
      </c>
      <c r="M58" s="199">
        <f t="shared" si="8"/>
        <v>0.10140812227401727</v>
      </c>
      <c r="N58" s="199">
        <f t="shared" si="8"/>
        <v>0.10140812227401728</v>
      </c>
      <c r="O58" s="199">
        <f t="shared" si="8"/>
        <v>0.10140812227401727</v>
      </c>
      <c r="P58" s="199">
        <f t="shared" si="8"/>
        <v>0.10140812227401727</v>
      </c>
      <c r="Q58" s="199">
        <f t="shared" si="8"/>
        <v>0.10140812227401728</v>
      </c>
    </row>
    <row r="59" spans="1:17" x14ac:dyDescent="0.25">
      <c r="A59" s="127" t="s">
        <v>294</v>
      </c>
      <c r="B59" s="200">
        <f t="shared" ref="B59:Q59" si="9">IF(B$23=0,0,B$23/B$5)</f>
        <v>8.9555224865365921E-2</v>
      </c>
      <c r="C59" s="200">
        <f t="shared" si="9"/>
        <v>8.9555224865365907E-2</v>
      </c>
      <c r="D59" s="200">
        <f t="shared" si="9"/>
        <v>8.9555224865365907E-2</v>
      </c>
      <c r="E59" s="200">
        <f t="shared" si="9"/>
        <v>8.9555224865365921E-2</v>
      </c>
      <c r="F59" s="200">
        <f t="shared" si="9"/>
        <v>8.9555224865365907E-2</v>
      </c>
      <c r="G59" s="200">
        <f t="shared" si="9"/>
        <v>8.9555224865365907E-2</v>
      </c>
      <c r="H59" s="200">
        <f t="shared" si="9"/>
        <v>8.9555224865365934E-2</v>
      </c>
      <c r="I59" s="200">
        <f t="shared" si="9"/>
        <v>8.9555224865365934E-2</v>
      </c>
      <c r="J59" s="200">
        <f t="shared" si="9"/>
        <v>8.9555224865365948E-2</v>
      </c>
      <c r="K59" s="200">
        <f t="shared" si="9"/>
        <v>8.9555224865365921E-2</v>
      </c>
      <c r="L59" s="200">
        <f t="shared" si="9"/>
        <v>8.9555224865365921E-2</v>
      </c>
      <c r="M59" s="200">
        <f t="shared" si="9"/>
        <v>8.9555224865365921E-2</v>
      </c>
      <c r="N59" s="200">
        <f t="shared" si="9"/>
        <v>8.9555224865365907E-2</v>
      </c>
      <c r="O59" s="200">
        <f t="shared" si="9"/>
        <v>8.9555224865365934E-2</v>
      </c>
      <c r="P59" s="200">
        <f t="shared" si="9"/>
        <v>8.9555224865365921E-2</v>
      </c>
      <c r="Q59" s="200">
        <f t="shared" si="9"/>
        <v>8.9555224865365921E-2</v>
      </c>
    </row>
    <row r="60" spans="1:17" x14ac:dyDescent="0.25">
      <c r="A60" s="142" t="s">
        <v>299</v>
      </c>
      <c r="B60" s="199">
        <f t="shared" ref="B60:Q60" si="10">IF(B$24=0,0,B$24/B$5)</f>
        <v>6.7166418649024437E-2</v>
      </c>
      <c r="C60" s="199">
        <f t="shared" si="10"/>
        <v>6.7166418649024423E-2</v>
      </c>
      <c r="D60" s="199">
        <f t="shared" si="10"/>
        <v>6.7166418649024437E-2</v>
      </c>
      <c r="E60" s="199">
        <f t="shared" si="10"/>
        <v>6.7166418649024437E-2</v>
      </c>
      <c r="F60" s="199">
        <f t="shared" si="10"/>
        <v>6.7166418649024437E-2</v>
      </c>
      <c r="G60" s="199">
        <f t="shared" si="10"/>
        <v>6.7166418649024423E-2</v>
      </c>
      <c r="H60" s="199">
        <f t="shared" si="10"/>
        <v>6.7166418649024451E-2</v>
      </c>
      <c r="I60" s="199">
        <f t="shared" si="10"/>
        <v>6.7166418649024451E-2</v>
      </c>
      <c r="J60" s="199">
        <f t="shared" si="10"/>
        <v>6.7166418649024451E-2</v>
      </c>
      <c r="K60" s="199">
        <f t="shared" si="10"/>
        <v>6.7166418649024437E-2</v>
      </c>
      <c r="L60" s="199">
        <f t="shared" si="10"/>
        <v>6.7166418649024437E-2</v>
      </c>
      <c r="M60" s="199">
        <f t="shared" si="10"/>
        <v>6.7166418649024437E-2</v>
      </c>
      <c r="N60" s="199">
        <f t="shared" si="10"/>
        <v>6.7166418649024437E-2</v>
      </c>
      <c r="O60" s="199">
        <f t="shared" si="10"/>
        <v>6.7166418649024437E-2</v>
      </c>
      <c r="P60" s="199">
        <f t="shared" si="10"/>
        <v>6.7166418649024451E-2</v>
      </c>
      <c r="Q60" s="199">
        <f t="shared" si="10"/>
        <v>6.7166418649024451E-2</v>
      </c>
    </row>
    <row r="61" spans="1:17" x14ac:dyDescent="0.25">
      <c r="A61" s="142" t="s">
        <v>298</v>
      </c>
      <c r="B61" s="199">
        <f t="shared" ref="B61:Q61" si="11">IF(B$25=0,0,B$25/B$5)</f>
        <v>2.2388806216341484E-2</v>
      </c>
      <c r="C61" s="199">
        <f t="shared" si="11"/>
        <v>2.238880621634148E-2</v>
      </c>
      <c r="D61" s="199">
        <f t="shared" si="11"/>
        <v>2.2388806216341484E-2</v>
      </c>
      <c r="E61" s="199">
        <f t="shared" si="11"/>
        <v>2.2388806216341484E-2</v>
      </c>
      <c r="F61" s="199">
        <f t="shared" si="11"/>
        <v>2.2388806216341484E-2</v>
      </c>
      <c r="G61" s="199">
        <f t="shared" si="11"/>
        <v>2.238880621634148E-2</v>
      </c>
      <c r="H61" s="199">
        <f t="shared" si="11"/>
        <v>2.2388806216341487E-2</v>
      </c>
      <c r="I61" s="199">
        <f t="shared" si="11"/>
        <v>2.2388806216341487E-2</v>
      </c>
      <c r="J61" s="199">
        <f t="shared" si="11"/>
        <v>2.2388806216341491E-2</v>
      </c>
      <c r="K61" s="199">
        <f t="shared" si="11"/>
        <v>2.2388806216341484E-2</v>
      </c>
      <c r="L61" s="199">
        <f t="shared" si="11"/>
        <v>2.2388806216341484E-2</v>
      </c>
      <c r="M61" s="199">
        <f t="shared" si="11"/>
        <v>2.2388806216341484E-2</v>
      </c>
      <c r="N61" s="199">
        <f t="shared" si="11"/>
        <v>2.2388806216341484E-2</v>
      </c>
      <c r="O61" s="199">
        <f t="shared" si="11"/>
        <v>2.2388806216341484E-2</v>
      </c>
      <c r="P61" s="199">
        <f t="shared" si="11"/>
        <v>2.2388806216341484E-2</v>
      </c>
      <c r="Q61" s="199">
        <f t="shared" si="11"/>
        <v>2.2388806216341484E-2</v>
      </c>
    </row>
    <row r="62" spans="1:17" x14ac:dyDescent="0.25">
      <c r="A62" s="127" t="s">
        <v>293</v>
      </c>
      <c r="B62" s="200">
        <f t="shared" ref="B62:Q62" si="12">IF(B$26=0,0,B$26/B$5)</f>
        <v>0.26339772019225266</v>
      </c>
      <c r="C62" s="200">
        <f t="shared" si="12"/>
        <v>0.26339772019225266</v>
      </c>
      <c r="D62" s="200">
        <f t="shared" si="12"/>
        <v>0.26339772019225266</v>
      </c>
      <c r="E62" s="200">
        <f t="shared" si="12"/>
        <v>0.26339772019225272</v>
      </c>
      <c r="F62" s="200">
        <f t="shared" si="12"/>
        <v>0.26339772019225272</v>
      </c>
      <c r="G62" s="200">
        <f t="shared" si="12"/>
        <v>0.2633977201922526</v>
      </c>
      <c r="H62" s="200">
        <f t="shared" si="12"/>
        <v>0.26339772019225266</v>
      </c>
      <c r="I62" s="200">
        <f t="shared" si="12"/>
        <v>0.26339772019225272</v>
      </c>
      <c r="J62" s="200">
        <f t="shared" si="12"/>
        <v>0.26339772019225266</v>
      </c>
      <c r="K62" s="200">
        <f t="shared" si="12"/>
        <v>0.26339772019225266</v>
      </c>
      <c r="L62" s="200">
        <f t="shared" si="12"/>
        <v>0.2633977201922526</v>
      </c>
      <c r="M62" s="200">
        <f t="shared" si="12"/>
        <v>0.26339772019225266</v>
      </c>
      <c r="N62" s="200">
        <f t="shared" si="12"/>
        <v>0.26339772019225266</v>
      </c>
      <c r="O62" s="200">
        <f t="shared" si="12"/>
        <v>0.26339772019225266</v>
      </c>
      <c r="P62" s="200">
        <f t="shared" si="12"/>
        <v>0.26339772019225266</v>
      </c>
      <c r="Q62" s="200">
        <f t="shared" si="12"/>
        <v>0.26339772019225266</v>
      </c>
    </row>
    <row r="63" spans="1:17" x14ac:dyDescent="0.25">
      <c r="A63" s="142" t="s">
        <v>297</v>
      </c>
      <c r="B63" s="199">
        <f t="shared" ref="B63:Q63" si="13">IF(B$27=0,0,B$27/B$5)</f>
        <v>0.22384450551806795</v>
      </c>
      <c r="C63" s="199">
        <f t="shared" si="13"/>
        <v>0.2229143611908441</v>
      </c>
      <c r="D63" s="199">
        <f t="shared" si="13"/>
        <v>0.22367302129992336</v>
      </c>
      <c r="E63" s="199">
        <f t="shared" si="13"/>
        <v>0.22423459322381201</v>
      </c>
      <c r="F63" s="199">
        <f t="shared" si="13"/>
        <v>0.22423500249718561</v>
      </c>
      <c r="G63" s="199">
        <f t="shared" si="13"/>
        <v>0.22306203983327355</v>
      </c>
      <c r="H63" s="199">
        <f t="shared" si="13"/>
        <v>0.22390924739997725</v>
      </c>
      <c r="I63" s="199">
        <f t="shared" si="13"/>
        <v>0.22611259382763971</v>
      </c>
      <c r="J63" s="199">
        <f t="shared" si="13"/>
        <v>0.22610111889730231</v>
      </c>
      <c r="K63" s="199">
        <f t="shared" si="13"/>
        <v>0.22638205020038021</v>
      </c>
      <c r="L63" s="199">
        <f t="shared" si="13"/>
        <v>0.22540960461166906</v>
      </c>
      <c r="M63" s="199">
        <f t="shared" si="13"/>
        <v>0.22291436119084398</v>
      </c>
      <c r="N63" s="199">
        <f t="shared" si="13"/>
        <v>0.22291436119084407</v>
      </c>
      <c r="O63" s="199">
        <f t="shared" si="13"/>
        <v>0.22325768298379642</v>
      </c>
      <c r="P63" s="199">
        <f t="shared" si="13"/>
        <v>0.22291436119084426</v>
      </c>
      <c r="Q63" s="199">
        <f t="shared" si="13"/>
        <v>0.22546650031148208</v>
      </c>
    </row>
    <row r="64" spans="1:17" x14ac:dyDescent="0.25">
      <c r="A64" s="142" t="s">
        <v>296</v>
      </c>
      <c r="B64" s="199">
        <f t="shared" ref="B64:Q64" si="14">IF(B$33=0,0,B$33/B$5)</f>
        <v>3.9553214674184718E-2</v>
      </c>
      <c r="C64" s="199">
        <f t="shared" si="14"/>
        <v>4.0483359001408557E-2</v>
      </c>
      <c r="D64" s="199">
        <f t="shared" si="14"/>
        <v>3.9724698892329317E-2</v>
      </c>
      <c r="E64" s="199">
        <f t="shared" si="14"/>
        <v>3.9163126968440702E-2</v>
      </c>
      <c r="F64" s="199">
        <f t="shared" si="14"/>
        <v>3.9162717695067066E-2</v>
      </c>
      <c r="G64" s="199">
        <f t="shared" si="14"/>
        <v>4.0335680358979074E-2</v>
      </c>
      <c r="H64" s="199">
        <f t="shared" si="14"/>
        <v>3.9488472792275436E-2</v>
      </c>
      <c r="I64" s="199">
        <f t="shared" si="14"/>
        <v>3.7285126364613029E-2</v>
      </c>
      <c r="J64" s="199">
        <f t="shared" si="14"/>
        <v>3.7296601294950306E-2</v>
      </c>
      <c r="K64" s="199">
        <f t="shared" si="14"/>
        <v>3.7015669991872467E-2</v>
      </c>
      <c r="L64" s="199">
        <f t="shared" si="14"/>
        <v>3.7988115580583584E-2</v>
      </c>
      <c r="M64" s="199">
        <f t="shared" si="14"/>
        <v>4.0483359001408654E-2</v>
      </c>
      <c r="N64" s="199">
        <f t="shared" si="14"/>
        <v>4.0483359001408641E-2</v>
      </c>
      <c r="O64" s="199">
        <f t="shared" si="14"/>
        <v>4.0140037208456249E-2</v>
      </c>
      <c r="P64" s="199">
        <f t="shared" si="14"/>
        <v>4.0483359001408391E-2</v>
      </c>
      <c r="Q64" s="199">
        <f t="shared" si="14"/>
        <v>3.7931219880770611E-2</v>
      </c>
    </row>
    <row r="65" spans="1:17" x14ac:dyDescent="0.25">
      <c r="A65" s="127" t="s">
        <v>292</v>
      </c>
      <c r="B65" s="200">
        <f t="shared" ref="B65:Q65" si="15">IF(B$34=0,0,B$34/B$5)</f>
        <v>0.184828426664812</v>
      </c>
      <c r="C65" s="200">
        <f t="shared" si="15"/>
        <v>0.18583579322485275</v>
      </c>
      <c r="D65" s="200">
        <f t="shared" si="15"/>
        <v>0.16919639824698174</v>
      </c>
      <c r="E65" s="200">
        <f t="shared" si="15"/>
        <v>0.1710115152012977</v>
      </c>
      <c r="F65" s="200">
        <f t="shared" si="15"/>
        <v>0.16045369010409841</v>
      </c>
      <c r="G65" s="200">
        <f t="shared" si="15"/>
        <v>0.15400168080473256</v>
      </c>
      <c r="H65" s="200">
        <f t="shared" si="15"/>
        <v>0.13904494249886565</v>
      </c>
      <c r="I65" s="200">
        <f t="shared" si="15"/>
        <v>0.13868309970267034</v>
      </c>
      <c r="J65" s="200">
        <f t="shared" si="15"/>
        <v>0.11432207751075221</v>
      </c>
      <c r="K65" s="200">
        <f t="shared" si="15"/>
        <v>0.15401337116460201</v>
      </c>
      <c r="L65" s="200">
        <f t="shared" si="15"/>
        <v>0.16515260257179459</v>
      </c>
      <c r="M65" s="200">
        <f t="shared" si="15"/>
        <v>0.13708302562807448</v>
      </c>
      <c r="N65" s="200">
        <f t="shared" si="15"/>
        <v>0.1573653957080017</v>
      </c>
      <c r="O65" s="200">
        <f t="shared" si="15"/>
        <v>0.16330771090011975</v>
      </c>
      <c r="P65" s="200">
        <f t="shared" si="15"/>
        <v>0.11646359635142872</v>
      </c>
      <c r="Q65" s="200">
        <f t="shared" si="15"/>
        <v>0.11608795808817959</v>
      </c>
    </row>
    <row r="66" spans="1:17" x14ac:dyDescent="0.25">
      <c r="A66" s="127" t="s">
        <v>291</v>
      </c>
      <c r="B66" s="200">
        <f t="shared" ref="B66:Q66" si="16">IF(B$45=0,0,B$45/B$5)</f>
        <v>7.3751361653830741E-2</v>
      </c>
      <c r="C66" s="200">
        <f t="shared" si="16"/>
        <v>7.3751361653830727E-2</v>
      </c>
      <c r="D66" s="200">
        <f t="shared" si="16"/>
        <v>7.3751361653830741E-2</v>
      </c>
      <c r="E66" s="200">
        <f t="shared" si="16"/>
        <v>7.3751361653830741E-2</v>
      </c>
      <c r="F66" s="200">
        <f t="shared" si="16"/>
        <v>7.3751361653830741E-2</v>
      </c>
      <c r="G66" s="200">
        <f t="shared" si="16"/>
        <v>7.3751361653830727E-2</v>
      </c>
      <c r="H66" s="200">
        <f t="shared" si="16"/>
        <v>7.3751361653830755E-2</v>
      </c>
      <c r="I66" s="200">
        <f t="shared" si="16"/>
        <v>7.3751361653830755E-2</v>
      </c>
      <c r="J66" s="200">
        <f t="shared" si="16"/>
        <v>7.3751361653830755E-2</v>
      </c>
      <c r="K66" s="200">
        <f t="shared" si="16"/>
        <v>7.3751361653830741E-2</v>
      </c>
      <c r="L66" s="200">
        <f t="shared" si="16"/>
        <v>7.3751361653830741E-2</v>
      </c>
      <c r="M66" s="200">
        <f t="shared" si="16"/>
        <v>7.3751361653830741E-2</v>
      </c>
      <c r="N66" s="200">
        <f t="shared" si="16"/>
        <v>7.3751361653830741E-2</v>
      </c>
      <c r="O66" s="200">
        <f t="shared" si="16"/>
        <v>7.3751361653830741E-2</v>
      </c>
      <c r="P66" s="200">
        <f t="shared" si="16"/>
        <v>7.3751361653830755E-2</v>
      </c>
      <c r="Q66" s="200">
        <f t="shared" si="16"/>
        <v>7.3751361653830741E-2</v>
      </c>
    </row>
    <row r="67" spans="1:17" x14ac:dyDescent="0.25">
      <c r="A67" s="72" t="s">
        <v>290</v>
      </c>
      <c r="B67" s="71">
        <f t="shared" ref="B67:Q67" si="17">IF(B$46=0,0,B$46/B$5)</f>
        <v>4.2747203581293927E-2</v>
      </c>
      <c r="C67" s="71">
        <f t="shared" si="17"/>
        <v>4.1739837021253383E-2</v>
      </c>
      <c r="D67" s="71">
        <f t="shared" si="17"/>
        <v>5.8379231999124273E-2</v>
      </c>
      <c r="E67" s="71">
        <f t="shared" si="17"/>
        <v>5.6564115044808391E-2</v>
      </c>
      <c r="F67" s="71">
        <f t="shared" si="17"/>
        <v>6.7121940142007605E-2</v>
      </c>
      <c r="G67" s="71">
        <f t="shared" si="17"/>
        <v>7.3573949441373507E-2</v>
      </c>
      <c r="H67" s="71">
        <f t="shared" si="17"/>
        <v>8.8530687747240475E-2</v>
      </c>
      <c r="I67" s="71">
        <f t="shared" si="17"/>
        <v>8.8892530543435599E-2</v>
      </c>
      <c r="J67" s="71">
        <f t="shared" si="17"/>
        <v>0.11325355273535379</v>
      </c>
      <c r="K67" s="71">
        <f t="shared" si="17"/>
        <v>7.3562259081504044E-2</v>
      </c>
      <c r="L67" s="71">
        <f t="shared" si="17"/>
        <v>6.242302767431139E-2</v>
      </c>
      <c r="M67" s="71">
        <f t="shared" si="17"/>
        <v>9.0492604618031616E-2</v>
      </c>
      <c r="N67" s="71">
        <f t="shared" si="17"/>
        <v>7.0210234538104349E-2</v>
      </c>
      <c r="O67" s="71">
        <f t="shared" si="17"/>
        <v>6.4267919345986399E-2</v>
      </c>
      <c r="P67" s="71">
        <f t="shared" si="17"/>
        <v>0.11111203389467736</v>
      </c>
      <c r="Q67" s="71">
        <f t="shared" si="17"/>
        <v>0.11148767215792652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34.705077026456031</v>
      </c>
      <c r="C71" s="253">
        <f t="shared" si="18"/>
        <v>34.697912839022138</v>
      </c>
      <c r="D71" s="253">
        <f t="shared" si="18"/>
        <v>34.803816787488209</v>
      </c>
      <c r="E71" s="253">
        <f t="shared" si="18"/>
        <v>34.757370944850649</v>
      </c>
      <c r="F71" s="253">
        <f t="shared" si="18"/>
        <v>34.839611665315715</v>
      </c>
      <c r="G71" s="253">
        <f t="shared" si="18"/>
        <v>34.878102647207136</v>
      </c>
      <c r="H71" s="253">
        <f t="shared" si="18"/>
        <v>34.989987088512862</v>
      </c>
      <c r="I71" s="253">
        <f t="shared" si="18"/>
        <v>35.036589817996237</v>
      </c>
      <c r="J71" s="253">
        <f t="shared" si="18"/>
        <v>35.219756005156142</v>
      </c>
      <c r="K71" s="253">
        <f t="shared" si="18"/>
        <v>34.908816120048712</v>
      </c>
      <c r="L71" s="253">
        <f t="shared" si="18"/>
        <v>34.847172056293751</v>
      </c>
      <c r="M71" s="253">
        <f t="shared" si="18"/>
        <v>35.082274449631086</v>
      </c>
      <c r="N71" s="253">
        <f t="shared" si="18"/>
        <v>34.957540273599847</v>
      </c>
      <c r="O71" s="253">
        <f t="shared" si="18"/>
        <v>33.416407449848258</v>
      </c>
      <c r="P71" s="253">
        <f t="shared" si="18"/>
        <v>33.751146719992747</v>
      </c>
      <c r="Q71" s="253">
        <f t="shared" si="18"/>
        <v>32.225292352245482</v>
      </c>
    </row>
    <row r="72" spans="1:17" x14ac:dyDescent="0.25">
      <c r="A72" s="132" t="s">
        <v>83</v>
      </c>
      <c r="B72" s="282">
        <f>IF(B$6=0,0,B$6/MAE!B$5*1000)</f>
        <v>0.90898939934638767</v>
      </c>
      <c r="C72" s="282">
        <f>IF(C$6=0,0,C$6/MAE!C$5*1000)</f>
        <v>0.9088017561831877</v>
      </c>
      <c r="D72" s="282">
        <f>IF(D$6=0,0,D$6/MAE!D$5*1000)</f>
        <v>0.91157557415890367</v>
      </c>
      <c r="E72" s="282">
        <f>IF(E$6=0,0,E$6/MAE!E$5*1000)</f>
        <v>0.910359072649079</v>
      </c>
      <c r="F72" s="282">
        <f>IF(F$6=0,0,F$6/MAE!F$5*1000)</f>
        <v>0.9125131074331071</v>
      </c>
      <c r="G72" s="282">
        <f>IF(G$6=0,0,G$6/MAE!G$5*1000)</f>
        <v>0.91352125660053485</v>
      </c>
      <c r="H72" s="282">
        <f>IF(H$6=0,0,H$6/MAE!H$5*1000)</f>
        <v>0.91645171461453578</v>
      </c>
      <c r="I72" s="282">
        <f>IF(I$6=0,0,I$6/MAE!I$5*1000)</f>
        <v>0.91767232527760123</v>
      </c>
      <c r="J72" s="282">
        <f>IF(J$6=0,0,J$6/MAE!J$5*1000)</f>
        <v>0.92246978250036238</v>
      </c>
      <c r="K72" s="282">
        <f>IF(K$6=0,0,K$6/MAE!K$5*1000)</f>
        <v>0.91432569859064539</v>
      </c>
      <c r="L72" s="282">
        <f>IF(L$6=0,0,L$6/MAE!L$5*1000)</f>
        <v>0.91271112789128694</v>
      </c>
      <c r="M72" s="282">
        <f>IF(M$6=0,0,M$6/MAE!M$5*1000)</f>
        <v>0.91886888927996491</v>
      </c>
      <c r="N72" s="282">
        <f>IF(N$6=0,0,N$6/MAE!N$5*1000)</f>
        <v>0.91560187322746711</v>
      </c>
      <c r="O72" s="282">
        <f>IF(O$6=0,0,O$6/MAE!O$5*1000)</f>
        <v>0.87523678777593339</v>
      </c>
      <c r="P72" s="282">
        <f>IF(P$6=0,0,P$6/MAE!P$5*1000)</f>
        <v>0.88400422107897225</v>
      </c>
      <c r="Q72" s="282">
        <f>IF(Q$6=0,0,Q$6/MAE!Q$5*1000)</f>
        <v>0.84403930631531032</v>
      </c>
    </row>
    <row r="73" spans="1:17" x14ac:dyDescent="0.25">
      <c r="A73" s="76" t="s">
        <v>82</v>
      </c>
      <c r="B73" s="281">
        <f>IF(B$7=0,0,B$7/MAE!B$5*1000)</f>
        <v>1.2362255831110871</v>
      </c>
      <c r="C73" s="281">
        <f>IF(C$7=0,0,C$7/MAE!C$5*1000)</f>
        <v>1.2359703884091351</v>
      </c>
      <c r="D73" s="281">
        <f>IF(D$7=0,0,D$7/MAE!D$5*1000)</f>
        <v>1.2397427808561088</v>
      </c>
      <c r="E73" s="281">
        <f>IF(E$7=0,0,E$7/MAE!E$5*1000)</f>
        <v>1.2380883388027475</v>
      </c>
      <c r="F73" s="281">
        <f>IF(F$7=0,0,F$7/MAE!F$5*1000)</f>
        <v>1.2410178261090254</v>
      </c>
      <c r="G73" s="281">
        <f>IF(G$7=0,0,G$7/MAE!G$5*1000)</f>
        <v>1.2423889089767273</v>
      </c>
      <c r="H73" s="281">
        <f>IF(H$7=0,0,H$7/MAE!H$5*1000)</f>
        <v>1.2463743318757687</v>
      </c>
      <c r="I73" s="281">
        <f>IF(I$7=0,0,I$7/MAE!I$5*1000)</f>
        <v>1.2480343623775374</v>
      </c>
      <c r="J73" s="281">
        <f>IF(J$7=0,0,J$7/MAE!J$5*1000)</f>
        <v>1.2545589042004925</v>
      </c>
      <c r="K73" s="281">
        <f>IF(K$7=0,0,K$7/MAE!K$5*1000)</f>
        <v>1.2434829500832776</v>
      </c>
      <c r="L73" s="281">
        <f>IF(L$7=0,0,L$7/MAE!L$5*1000)</f>
        <v>1.2412871339321503</v>
      </c>
      <c r="M73" s="281">
        <f>IF(M$7=0,0,M$7/MAE!M$5*1000)</f>
        <v>1.249661689420752</v>
      </c>
      <c r="N73" s="281">
        <f>IF(N$7=0,0,N$7/MAE!N$5*1000)</f>
        <v>1.2452185475893554</v>
      </c>
      <c r="O73" s="281">
        <f>IF(O$7=0,0,O$7/MAE!O$5*1000)</f>
        <v>1.1903220313752692</v>
      </c>
      <c r="P73" s="281">
        <f>IF(P$7=0,0,P$7/MAE!P$5*1000)</f>
        <v>1.2022457406674023</v>
      </c>
      <c r="Q73" s="281">
        <f>IF(Q$7=0,0,Q$7/MAE!Q$5*1000)</f>
        <v>1.1478934565888219</v>
      </c>
    </row>
    <row r="74" spans="1:17" x14ac:dyDescent="0.25">
      <c r="A74" s="76" t="s">
        <v>81</v>
      </c>
      <c r="B74" s="281">
        <f>IF(B$8=0,0,B$8/MAE!B$5*1000)</f>
        <v>1.5271021909019313</v>
      </c>
      <c r="C74" s="281">
        <f>IF(C$8=0,0,C$8/MAE!C$5*1000)</f>
        <v>1.5267869503877554</v>
      </c>
      <c r="D74" s="281">
        <f>IF(D$8=0,0,D$8/MAE!D$5*1000)</f>
        <v>1.5314469645869584</v>
      </c>
      <c r="E74" s="281">
        <f>IF(E$8=0,0,E$8/MAE!E$5*1000)</f>
        <v>1.5294032420504529</v>
      </c>
      <c r="F74" s="281">
        <f>IF(F$8=0,0,F$8/MAE!F$5*1000)</f>
        <v>1.5330220204876202</v>
      </c>
      <c r="G74" s="281">
        <f>IF(G$8=0,0,G$8/MAE!G$5*1000)</f>
        <v>1.5347157110888987</v>
      </c>
      <c r="H74" s="281">
        <f>IF(H$8=0,0,H$8/MAE!H$5*1000)</f>
        <v>1.5396388805524204</v>
      </c>
      <c r="I74" s="281">
        <f>IF(I$8=0,0,I$8/MAE!I$5*1000)</f>
        <v>1.54168950646637</v>
      </c>
      <c r="J74" s="281">
        <f>IF(J$8=0,0,J$8/MAE!J$5*1000)</f>
        <v>1.5497492346006088</v>
      </c>
      <c r="K74" s="281">
        <f>IF(K$8=0,0,K$8/MAE!K$5*1000)</f>
        <v>1.5360671736322846</v>
      </c>
      <c r="L74" s="281">
        <f>IF(L$8=0,0,L$8/MAE!L$5*1000)</f>
        <v>1.5333546948573624</v>
      </c>
      <c r="M74" s="281">
        <f>IF(M$8=0,0,M$8/MAE!M$5*1000)</f>
        <v>1.5436997339903411</v>
      </c>
      <c r="N74" s="281">
        <f>IF(N$8=0,0,N$8/MAE!N$5*1000)</f>
        <v>1.5382111470221449</v>
      </c>
      <c r="O74" s="281">
        <f>IF(O$8=0,0,O$8/MAE!O$5*1000)</f>
        <v>1.4703978034635681</v>
      </c>
      <c r="P74" s="281">
        <f>IF(P$8=0,0,P$8/MAE!P$5*1000)</f>
        <v>1.4851270914126737</v>
      </c>
      <c r="Q74" s="281">
        <f>IF(Q$8=0,0,Q$8/MAE!Q$5*1000)</f>
        <v>1.4179860346097215</v>
      </c>
    </row>
    <row r="75" spans="1:17" x14ac:dyDescent="0.25">
      <c r="A75" s="76" t="s">
        <v>80</v>
      </c>
      <c r="B75" s="281">
        <f>IF(B$9=0,0,B$9/MAE!B$5*1000)</f>
        <v>0.9453489753202432</v>
      </c>
      <c r="C75" s="281">
        <f>IF(C$9=0,0,C$9/MAE!C$5*1000)</f>
        <v>0.94515382643051493</v>
      </c>
      <c r="D75" s="281">
        <f>IF(D$9=0,0,D$9/MAE!D$5*1000)</f>
        <v>0.94803859712525973</v>
      </c>
      <c r="E75" s="281">
        <f>IF(E$9=0,0,E$9/MAE!E$5*1000)</f>
        <v>0.94677343555504212</v>
      </c>
      <c r="F75" s="281">
        <f>IF(F$9=0,0,F$9/MAE!F$5*1000)</f>
        <v>0.9490136317304313</v>
      </c>
      <c r="G75" s="281">
        <f>IF(G$9=0,0,G$9/MAE!G$5*1000)</f>
        <v>0.95006210686455628</v>
      </c>
      <c r="H75" s="281">
        <f>IF(H$9=0,0,H$9/MAE!H$5*1000)</f>
        <v>0.95310978319911732</v>
      </c>
      <c r="I75" s="281">
        <f>IF(I$9=0,0,I$9/MAE!I$5*1000)</f>
        <v>0.95437921828870509</v>
      </c>
      <c r="J75" s="281">
        <f>IF(J$9=0,0,J$9/MAE!J$5*1000)</f>
        <v>0.95936857380037677</v>
      </c>
      <c r="K75" s="281">
        <f>IF(K$9=0,0,K$9/MAE!K$5*1000)</f>
        <v>0.95089872653427121</v>
      </c>
      <c r="L75" s="281">
        <f>IF(L$9=0,0,L$9/MAE!L$5*1000)</f>
        <v>0.94921957300693849</v>
      </c>
      <c r="M75" s="281">
        <f>IF(M$9=0,0,M$9/MAE!M$5*1000)</f>
        <v>0.95562364485116347</v>
      </c>
      <c r="N75" s="281">
        <f>IF(N$9=0,0,N$9/MAE!N$5*1000)</f>
        <v>0.9522259481565658</v>
      </c>
      <c r="O75" s="281">
        <f>IF(O$9=0,0,O$9/MAE!O$5*1000)</f>
        <v>0.91024625928697056</v>
      </c>
      <c r="P75" s="281">
        <f>IF(P$9=0,0,P$9/MAE!P$5*1000)</f>
        <v>0.9193643899221311</v>
      </c>
      <c r="Q75" s="281">
        <f>IF(Q$9=0,0,Q$9/MAE!Q$5*1000)</f>
        <v>0.87780087856792266</v>
      </c>
    </row>
    <row r="76" spans="1:17" x14ac:dyDescent="0.25">
      <c r="A76" s="129" t="s">
        <v>79</v>
      </c>
      <c r="B76" s="280">
        <f>IF(B$10=0,0,B$10/MAE!B$5*1000)</f>
        <v>0.9817085512940984</v>
      </c>
      <c r="C76" s="280">
        <f>IF(C$10=0,0,C$10/MAE!C$5*1000)</f>
        <v>0.98150589667784238</v>
      </c>
      <c r="D76" s="280">
        <f>IF(D$10=0,0,D$10/MAE!D$5*1000)</f>
        <v>0.98450162009161568</v>
      </c>
      <c r="E76" s="280">
        <f>IF(E$10=0,0,E$10/MAE!E$5*1000)</f>
        <v>0.98318779846100512</v>
      </c>
      <c r="F76" s="280">
        <f>IF(F$10=0,0,F$10/MAE!F$5*1000)</f>
        <v>0.98551415602775538</v>
      </c>
      <c r="G76" s="280">
        <f>IF(G$10=0,0,G$10/MAE!G$5*1000)</f>
        <v>0.9866029571285776</v>
      </c>
      <c r="H76" s="280">
        <f>IF(H$10=0,0,H$10/MAE!H$5*1000)</f>
        <v>0.98976785178369864</v>
      </c>
      <c r="I76" s="280">
        <f>IF(I$10=0,0,I$10/MAE!I$5*1000)</f>
        <v>0.99108611129980917</v>
      </c>
      <c r="J76" s="280">
        <f>IF(J$10=0,0,J$10/MAE!J$5*1000)</f>
        <v>0.99626736510039104</v>
      </c>
      <c r="K76" s="280">
        <f>IF(K$10=0,0,K$10/MAE!K$5*1000)</f>
        <v>0.98747175447789703</v>
      </c>
      <c r="L76" s="280">
        <f>IF(L$10=0,0,L$10/MAE!L$5*1000)</f>
        <v>0.9857280181225897</v>
      </c>
      <c r="M76" s="280">
        <f>IF(M$10=0,0,M$10/MAE!M$5*1000)</f>
        <v>0.99237840042236203</v>
      </c>
      <c r="N76" s="280">
        <f>IF(N$10=0,0,N$10/MAE!N$5*1000)</f>
        <v>0.98885002308566439</v>
      </c>
      <c r="O76" s="280">
        <f>IF(O$10=0,0,O$10/MAE!O$5*1000)</f>
        <v>0.94525573079800795</v>
      </c>
      <c r="P76" s="280">
        <f>IF(P$10=0,0,P$10/MAE!P$5*1000)</f>
        <v>0.95472455876529005</v>
      </c>
      <c r="Q76" s="280">
        <f>IF(Q$10=0,0,Q$10/MAE!Q$5*1000)</f>
        <v>0.911562450820535</v>
      </c>
    </row>
    <row r="77" spans="1:17" x14ac:dyDescent="0.25">
      <c r="A77" s="127" t="s">
        <v>295</v>
      </c>
      <c r="B77" s="305">
        <f>IF(B$15=0,0,B$15/MAE!B$5*1000)</f>
        <v>6.3988667175055296</v>
      </c>
      <c r="C77" s="305">
        <f>IF(C$15=0,0,C$15/MAE!C$5*1000)</f>
        <v>6.3975457960595445</v>
      </c>
      <c r="D77" s="305">
        <f>IF(D$15=0,0,D$15/MAE!D$5*1000)</f>
        <v>6.417072197069273</v>
      </c>
      <c r="E77" s="305">
        <f>IF(E$15=0,0,E$15/MAE!E$5*1000)</f>
        <v>6.4085085867250697</v>
      </c>
      <c r="F77" s="305">
        <f>IF(F$15=0,0,F$15/MAE!F$5*1000)</f>
        <v>6.423671999519299</v>
      </c>
      <c r="G77" s="305">
        <f>IF(G$15=0,0,G$15/MAE!G$5*1000)</f>
        <v>6.4307689053340127</v>
      </c>
      <c r="H77" s="305">
        <f>IF(H$15=0,0,H$15/MAE!H$5*1000)</f>
        <v>6.4513979800694523</v>
      </c>
      <c r="I77" s="305">
        <f>IF(I$15=0,0,I$15/MAE!I$5*1000)</f>
        <v>6.4599905169599108</v>
      </c>
      <c r="J77" s="305">
        <f>IF(J$15=0,0,J$15/MAE!J$5*1000)</f>
        <v>6.4937624062398696</v>
      </c>
      <c r="K77" s="305">
        <f>IF(K$15=0,0,K$15/MAE!K$5*1000)</f>
        <v>6.4364318064419734</v>
      </c>
      <c r="L77" s="305">
        <f>IF(L$15=0,0,L$15/MAE!L$5*1000)</f>
        <v>6.4250659723424626</v>
      </c>
      <c r="M77" s="305">
        <f>IF(M$15=0,0,M$15/MAE!M$5*1000)</f>
        <v>6.4684137764342191</v>
      </c>
      <c r="N77" s="305">
        <f>IF(N$15=0,0,N$15/MAE!N$5*1000)</f>
        <v>6.4454154881165389</v>
      </c>
      <c r="O77" s="305">
        <f>IF(O$15=0,0,O$15/MAE!O$5*1000)</f>
        <v>6.1612638775138047</v>
      </c>
      <c r="P77" s="305">
        <f>IF(P$15=0,0,P$15/MAE!P$5*1000)</f>
        <v>6.2229825699442198</v>
      </c>
      <c r="Q77" s="305">
        <f>IF(Q$15=0,0,Q$15/MAE!Q$5*1000)</f>
        <v>5.9416479766772072</v>
      </c>
    </row>
    <row r="78" spans="1:17" x14ac:dyDescent="0.25">
      <c r="A78" s="127" t="s">
        <v>294</v>
      </c>
      <c r="B78" s="305">
        <f>IF(B$23=0,0,B$23/MAE!B$5*1000)</f>
        <v>3.1080209770741152</v>
      </c>
      <c r="C78" s="305">
        <f>IF(C$23=0,0,C$23/MAE!C$5*1000)</f>
        <v>3.1073793866574944</v>
      </c>
      <c r="D78" s="305">
        <f>IF(D$23=0,0,D$23/MAE!D$5*1000)</f>
        <v>3.1168636385765041</v>
      </c>
      <c r="E78" s="305">
        <f>IF(E$23=0,0,E$23/MAE!E$5*1000)</f>
        <v>3.1127041706950354</v>
      </c>
      <c r="F78" s="305">
        <f>IF(F$23=0,0,F$23/MAE!F$5*1000)</f>
        <v>3.1200692569093742</v>
      </c>
      <c r="G78" s="305">
        <f>IF(G$23=0,0,G$23/MAE!G$5*1000)</f>
        <v>3.1235163254479499</v>
      </c>
      <c r="H78" s="305">
        <f>IF(H$23=0,0,H$23/MAE!H$5*1000)</f>
        <v>3.1335361617480197</v>
      </c>
      <c r="I78" s="305">
        <f>IF(I$23=0,0,I$23/MAE!I$5*1000)</f>
        <v>3.1377096796662434</v>
      </c>
      <c r="J78" s="305">
        <f>IF(J$23=0,0,J$23/MAE!J$5*1000)</f>
        <v>3.1541131687450807</v>
      </c>
      <c r="K78" s="305">
        <f>IF(K$23=0,0,K$23/MAE!K$5*1000)</f>
        <v>3.1262668774146731</v>
      </c>
      <c r="L78" s="305">
        <f>IF(L$23=0,0,L$23/MAE!L$5*1000)</f>
        <v>3.1207463294234827</v>
      </c>
      <c r="M78" s="305">
        <f>IF(M$23=0,0,M$23/MAE!M$5*1000)</f>
        <v>3.1418009771251931</v>
      </c>
      <c r="N78" s="305">
        <f>IF(N$23=0,0,N$23/MAE!N$5*1000)</f>
        <v>3.1306303799423194</v>
      </c>
      <c r="O78" s="305">
        <f>IF(O$23=0,0,O$23/MAE!O$5*1000)</f>
        <v>2.99261388336385</v>
      </c>
      <c r="P78" s="305">
        <f>IF(P$23=0,0,P$23/MAE!P$5*1000)</f>
        <v>3.0225915339729075</v>
      </c>
      <c r="Q78" s="305">
        <f>IF(Q$23=0,0,Q$23/MAE!Q$5*1000)</f>
        <v>2.885943302957501</v>
      </c>
    </row>
    <row r="79" spans="1:17" x14ac:dyDescent="0.25">
      <c r="A79" s="127" t="s">
        <v>293</v>
      </c>
      <c r="B79" s="305">
        <f>IF(B$26=0,0,B$26/MAE!B$5*1000)</f>
        <v>9.1412381678650423</v>
      </c>
      <c r="C79" s="305">
        <f>IF(C$26=0,0,C$26/MAE!C$5*1000)</f>
        <v>9.1393511372279246</v>
      </c>
      <c r="D79" s="305">
        <f>IF(D$26=0,0,D$26/MAE!D$5*1000)</f>
        <v>9.1672459958132464</v>
      </c>
      <c r="E79" s="305">
        <f>IF(E$26=0,0,E$26/MAE!E$5*1000)</f>
        <v>9.1550122667501057</v>
      </c>
      <c r="F79" s="305">
        <f>IF(F$26=0,0,F$26/MAE!F$5*1000)</f>
        <v>9.1766742850275715</v>
      </c>
      <c r="G79" s="305">
        <f>IF(G$26=0,0,G$26/MAE!G$5*1000)</f>
        <v>9.1868127219057332</v>
      </c>
      <c r="H79" s="305">
        <f>IF(H$26=0,0,H$26/MAE!H$5*1000)</f>
        <v>9.2162828286706446</v>
      </c>
      <c r="I79" s="305">
        <f>IF(I$26=0,0,I$26/MAE!I$5*1000)</f>
        <v>9.2285578813713016</v>
      </c>
      <c r="J79" s="305">
        <f>IF(J$26=0,0,J$26/MAE!J$5*1000)</f>
        <v>9.2768034374855279</v>
      </c>
      <c r="K79" s="305">
        <f>IF(K$26=0,0,K$26/MAE!K$5*1000)</f>
        <v>9.1949025806313891</v>
      </c>
      <c r="L79" s="305">
        <f>IF(L$26=0,0,L$26/MAE!L$5*1000)</f>
        <v>9.1786656747749458</v>
      </c>
      <c r="M79" s="305">
        <f>IF(M$26=0,0,M$26/MAE!M$5*1000)</f>
        <v>9.2405911091917421</v>
      </c>
      <c r="N79" s="305">
        <f>IF(N$26=0,0,N$26/MAE!N$5*1000)</f>
        <v>9.2077364115950555</v>
      </c>
      <c r="O79" s="305">
        <f>IF(O$26=0,0,O$26/MAE!O$5*1000)</f>
        <v>8.8018055393054357</v>
      </c>
      <c r="P79" s="305">
        <f>IF(P$26=0,0,P$26/MAE!P$5*1000)</f>
        <v>8.8899750999203153</v>
      </c>
      <c r="Q79" s="305">
        <f>IF(Q$26=0,0,Q$26/MAE!Q$5*1000)</f>
        <v>8.488068538110296</v>
      </c>
    </row>
    <row r="80" spans="1:17" x14ac:dyDescent="0.25">
      <c r="A80" s="127" t="s">
        <v>292</v>
      </c>
      <c r="B80" s="305">
        <f>IF(B$34=0,0,B$34/MAE!B$5*1000)</f>
        <v>6.4144847840809804</v>
      </c>
      <c r="C80" s="305">
        <f>IF(C$34=0,0,C$34/MAE!C$5*1000)</f>
        <v>6.4481141556864809</v>
      </c>
      <c r="D80" s="305">
        <f>IF(D$34=0,0,D$34/MAE!D$5*1000)</f>
        <v>5.888680445690845</v>
      </c>
      <c r="E80" s="305">
        <f>IF(E$34=0,0,E$34/MAE!E$5*1000)</f>
        <v>5.9439106696924684</v>
      </c>
      <c r="F80" s="305">
        <f>IF(F$34=0,0,F$34/MAE!F$5*1000)</f>
        <v>5.5901442534936994</v>
      </c>
      <c r="G80" s="305">
        <f>IF(G$34=0,0,G$34/MAE!G$5*1000)</f>
        <v>5.3712864309498922</v>
      </c>
      <c r="H80" s="305">
        <f>IF(H$34=0,0,H$34/MAE!H$5*1000)</f>
        <v>4.865180742758322</v>
      </c>
      <c r="I80" s="305">
        <f>IF(I$34=0,0,I$34/MAE!I$5*1000)</f>
        <v>4.8589828789707372</v>
      </c>
      <c r="J80" s="305">
        <f>IF(J$34=0,0,J$34/MAE!J$5*1000)</f>
        <v>4.0263956759312407</v>
      </c>
      <c r="K80" s="305">
        <f>IF(K$34=0,0,K$34/MAE!K$5*1000)</f>
        <v>5.3764244540139039</v>
      </c>
      <c r="L80" s="305">
        <f>IF(L$34=0,0,L$34/MAE!L$5*1000)</f>
        <v>5.7551011573640274</v>
      </c>
      <c r="M80" s="305">
        <f>IF(M$34=0,0,M$34/MAE!M$5*1000)</f>
        <v>4.8091843274699206</v>
      </c>
      <c r="N80" s="305">
        <f>IF(N$34=0,0,N$34/MAE!N$5*1000)</f>
        <v>5.5011071581334461</v>
      </c>
      <c r="O80" s="305">
        <f>IF(O$34=0,0,O$34/MAE!O$5*1000)</f>
        <v>5.4571570071404265</v>
      </c>
      <c r="P80" s="305">
        <f>IF(P$34=0,0,P$34/MAE!P$5*1000)</f>
        <v>3.9307799279950815</v>
      </c>
      <c r="Q80" s="305">
        <f>IF(Q$34=0,0,Q$34/MAE!Q$5*1000)</f>
        <v>3.7409683879668081</v>
      </c>
    </row>
    <row r="81" spans="1:17" x14ac:dyDescent="0.25">
      <c r="A81" s="127" t="s">
        <v>291</v>
      </c>
      <c r="B81" s="305">
        <f>IF(B$45=0,0,B$45/MAE!B$5*1000)</f>
        <v>2.5595466870022117</v>
      </c>
      <c r="C81" s="305">
        <f>IF(C$45=0,0,C$45/MAE!C$5*1000)</f>
        <v>2.5590183184238184</v>
      </c>
      <c r="D81" s="305">
        <f>IF(D$45=0,0,D$45/MAE!D$5*1000)</f>
        <v>2.5668288788277085</v>
      </c>
      <c r="E81" s="305">
        <f>IF(E$45=0,0,E$45/MAE!E$5*1000)</f>
        <v>2.5634034346900285</v>
      </c>
      <c r="F81" s="305">
        <f>IF(F$45=0,0,F$45/MAE!F$5*1000)</f>
        <v>2.5694687998077197</v>
      </c>
      <c r="G81" s="305">
        <f>IF(G$45=0,0,G$45/MAE!G$5*1000)</f>
        <v>2.5723075621336049</v>
      </c>
      <c r="H81" s="305">
        <f>IF(H$45=0,0,H$45/MAE!H$5*1000)</f>
        <v>2.5805591920277804</v>
      </c>
      <c r="I81" s="305">
        <f>IF(I$45=0,0,I$45/MAE!I$5*1000)</f>
        <v>2.5839962067839646</v>
      </c>
      <c r="J81" s="305">
        <f>IF(J$45=0,0,J$45/MAE!J$5*1000)</f>
        <v>2.5975049624959481</v>
      </c>
      <c r="K81" s="305">
        <f>IF(K$45=0,0,K$45/MAE!K$5*1000)</f>
        <v>2.5745727225767889</v>
      </c>
      <c r="L81" s="305">
        <f>IF(L$45=0,0,L$45/MAE!L$5*1000)</f>
        <v>2.5700263889369852</v>
      </c>
      <c r="M81" s="305">
        <f>IF(M$45=0,0,M$45/MAE!M$5*1000)</f>
        <v>2.5873655105736879</v>
      </c>
      <c r="N81" s="305">
        <f>IF(N$45=0,0,N$45/MAE!N$5*1000)</f>
        <v>2.5781661952466157</v>
      </c>
      <c r="O81" s="305">
        <f>IF(O$45=0,0,O$45/MAE!O$5*1000)</f>
        <v>2.4645055510055225</v>
      </c>
      <c r="P81" s="305">
        <f>IF(P$45=0,0,P$45/MAE!P$5*1000)</f>
        <v>2.4891930279776879</v>
      </c>
      <c r="Q81" s="305">
        <f>IF(Q$45=0,0,Q$45/MAE!Q$5*1000)</f>
        <v>2.3766591906708823</v>
      </c>
    </row>
    <row r="82" spans="1:17" x14ac:dyDescent="0.25">
      <c r="A82" s="72" t="s">
        <v>290</v>
      </c>
      <c r="B82" s="304">
        <f>IF(B$46=0,0,B$46/MAE!B$5*1000)</f>
        <v>1.4835449929544027</v>
      </c>
      <c r="C82" s="304">
        <f>IF(C$46=0,0,C$46/MAE!C$5*1000)</f>
        <v>1.4482852268784394</v>
      </c>
      <c r="D82" s="304">
        <f>IF(D$46=0,0,D$46/MAE!D$5*1000)</f>
        <v>2.0318200946917906</v>
      </c>
      <c r="E82" s="304">
        <f>IF(E$46=0,0,E$46/MAE!E$5*1000)</f>
        <v>1.9660199287796125</v>
      </c>
      <c r="F82" s="304">
        <f>IF(F$46=0,0,F$46/MAE!F$5*1000)</f>
        <v>2.3385023287701117</v>
      </c>
      <c r="G82" s="304">
        <f>IF(G$46=0,0,G$46/MAE!G$5*1000)</f>
        <v>2.5661197607766542</v>
      </c>
      <c r="H82" s="304">
        <f>IF(H$46=0,0,H$46/MAE!H$5*1000)</f>
        <v>3.0976876212131077</v>
      </c>
      <c r="I82" s="304">
        <f>IF(I$46=0,0,I$46/MAE!I$5*1000)</f>
        <v>3.1144911305340548</v>
      </c>
      <c r="J82" s="304">
        <f>IF(J$46=0,0,J$46/MAE!J$5*1000)</f>
        <v>3.9887624940562438</v>
      </c>
      <c r="K82" s="304">
        <f>IF(K$46=0,0,K$46/MAE!K$5*1000)</f>
        <v>2.567971375651608</v>
      </c>
      <c r="L82" s="304">
        <f>IF(L$46=0,0,L$46/MAE!L$5*1000)</f>
        <v>2.1752659856415155</v>
      </c>
      <c r="M82" s="304">
        <f>IF(M$46=0,0,M$46/MAE!M$5*1000)</f>
        <v>3.1746863908717384</v>
      </c>
      <c r="N82" s="304">
        <f>IF(N$46=0,0,N$46/MAE!N$5*1000)</f>
        <v>2.4543771014846736</v>
      </c>
      <c r="O82" s="304">
        <f>IF(O$46=0,0,O$46/MAE!O$5*1000)</f>
        <v>2.1476029788194668</v>
      </c>
      <c r="P82" s="304">
        <f>IF(P$46=0,0,P$46/MAE!P$5*1000)</f>
        <v>3.7501585583360617</v>
      </c>
      <c r="Q82" s="304">
        <f>IF(Q$46=0,0,Q$46/MAE!Q$5*1000)</f>
        <v>3.5927228289604809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395.53613311984515</v>
      </c>
      <c r="C5" s="96">
        <v>393.32083760545208</v>
      </c>
      <c r="D5" s="96">
        <v>390.7412489691003</v>
      </c>
      <c r="E5" s="96">
        <v>361.80481323047121</v>
      </c>
      <c r="F5" s="96">
        <v>362.28723525832845</v>
      </c>
      <c r="G5" s="96">
        <v>369.52231170522128</v>
      </c>
      <c r="H5" s="96">
        <v>353.07349999444097</v>
      </c>
      <c r="I5" s="96">
        <v>325.24401435042228</v>
      </c>
      <c r="J5" s="96">
        <v>334.57357188307901</v>
      </c>
      <c r="K5" s="96">
        <v>357.51617239838737</v>
      </c>
      <c r="L5" s="96">
        <v>362.40726497971838</v>
      </c>
      <c r="M5" s="96">
        <v>282.60403550130769</v>
      </c>
      <c r="N5" s="96">
        <v>296.0501885202666</v>
      </c>
      <c r="O5" s="96">
        <v>296.1512824956302</v>
      </c>
      <c r="P5" s="96">
        <v>281.84536590898347</v>
      </c>
      <c r="Q5" s="96">
        <v>291.43435611531908</v>
      </c>
    </row>
    <row r="6" spans="1:17" x14ac:dyDescent="0.25">
      <c r="A6" s="76" t="s">
        <v>83</v>
      </c>
      <c r="B6" s="95">
        <v>8.8122631489852772</v>
      </c>
      <c r="C6" s="95">
        <v>8.7610990120277634</v>
      </c>
      <c r="D6" s="95">
        <v>8.7302044718084577</v>
      </c>
      <c r="E6" s="95">
        <v>8.0728993968290457</v>
      </c>
      <c r="F6" s="95">
        <v>8.1027906709960469</v>
      </c>
      <c r="G6" s="95">
        <v>8.2737386630828134</v>
      </c>
      <c r="H6" s="95">
        <v>7.9308034404359038</v>
      </c>
      <c r="I6" s="95">
        <v>7.3154226545045304</v>
      </c>
      <c r="J6" s="95">
        <v>7.5646050300429346</v>
      </c>
      <c r="K6" s="95">
        <v>8.01196593429834</v>
      </c>
      <c r="L6" s="95">
        <v>8.1072341476669596</v>
      </c>
      <c r="M6" s="95">
        <v>6.3646478896569638</v>
      </c>
      <c r="N6" s="95">
        <v>6.6437684818323088</v>
      </c>
      <c r="O6" s="95">
        <v>6.6357913067004031</v>
      </c>
      <c r="P6" s="95">
        <v>6.3785031628272666</v>
      </c>
      <c r="Q6" s="95">
        <v>6.5912566926181597</v>
      </c>
    </row>
    <row r="7" spans="1:17" x14ac:dyDescent="0.25">
      <c r="A7" s="76" t="s">
        <v>82</v>
      </c>
      <c r="B7" s="95">
        <v>3.0222181059274487</v>
      </c>
      <c r="C7" s="95">
        <v>3.0046710605801983</v>
      </c>
      <c r="D7" s="95">
        <v>2.99407559409826</v>
      </c>
      <c r="E7" s="95">
        <v>2.7686489057282566</v>
      </c>
      <c r="F7" s="95">
        <v>2.778900296145161</v>
      </c>
      <c r="G7" s="95">
        <v>2.8375279276765748</v>
      </c>
      <c r="H7" s="95">
        <v>2.7199162515927657</v>
      </c>
      <c r="I7" s="95">
        <v>2.5088677477250818</v>
      </c>
      <c r="J7" s="95">
        <v>2.5943263267867951</v>
      </c>
      <c r="K7" s="95">
        <v>2.7477514120193494</v>
      </c>
      <c r="L7" s="95">
        <v>2.7804242129212553</v>
      </c>
      <c r="M7" s="95">
        <v>2.1827938822037032</v>
      </c>
      <c r="N7" s="95">
        <v>2.2785199508818335</v>
      </c>
      <c r="O7" s="95">
        <v>2.2757841311826019</v>
      </c>
      <c r="P7" s="95">
        <v>2.1875456306172403</v>
      </c>
      <c r="Q7" s="95">
        <v>2.26051072017066</v>
      </c>
    </row>
    <row r="8" spans="1:17" x14ac:dyDescent="0.25">
      <c r="A8" s="76" t="s">
        <v>81</v>
      </c>
      <c r="B8" s="95">
        <v>20.319634411872176</v>
      </c>
      <c r="C8" s="95">
        <v>20.201658298313269</v>
      </c>
      <c r="D8" s="95">
        <v>20.130420552462311</v>
      </c>
      <c r="E8" s="95">
        <v>18.614782787810697</v>
      </c>
      <c r="F8" s="95">
        <v>18.683707166589425</v>
      </c>
      <c r="G8" s="95">
        <v>19.077885216418395</v>
      </c>
      <c r="H8" s="95">
        <v>18.287132803181443</v>
      </c>
      <c r="I8" s="95">
        <v>16.868165577304175</v>
      </c>
      <c r="J8" s="95">
        <v>17.442739292049094</v>
      </c>
      <c r="K8" s="95">
        <v>18.474280210760895</v>
      </c>
      <c r="L8" s="95">
        <v>18.693953095466505</v>
      </c>
      <c r="M8" s="95">
        <v>14.675834810154891</v>
      </c>
      <c r="N8" s="95">
        <v>15.319441145319921</v>
      </c>
      <c r="O8" s="95">
        <v>15.301047086996947</v>
      </c>
      <c r="P8" s="95">
        <v>14.707782799080935</v>
      </c>
      <c r="Q8" s="95">
        <v>15.198357566549619</v>
      </c>
    </row>
    <row r="9" spans="1:17" x14ac:dyDescent="0.25">
      <c r="A9" s="76" t="s">
        <v>80</v>
      </c>
      <c r="B9" s="95">
        <v>8.9775106900937711</v>
      </c>
      <c r="C9" s="95">
        <v>8.9253871233414106</v>
      </c>
      <c r="D9" s="95">
        <v>8.8939132487651289</v>
      </c>
      <c r="E9" s="95">
        <v>8.2242823903221396</v>
      </c>
      <c r="F9" s="95">
        <v>8.2547341856030911</v>
      </c>
      <c r="G9" s="95">
        <v>8.4288877940987366</v>
      </c>
      <c r="H9" s="95">
        <v>8.0795218508362705</v>
      </c>
      <c r="I9" s="95">
        <v>7.452601445626474</v>
      </c>
      <c r="J9" s="95">
        <v>7.7064564885772233</v>
      </c>
      <c r="K9" s="95">
        <v>8.1622063036227956</v>
      </c>
      <c r="L9" s="95">
        <v>8.2592609863397293</v>
      </c>
      <c r="M9" s="95">
        <v>6.4839977542724228</v>
      </c>
      <c r="N9" s="95">
        <v>6.7683524152391703</v>
      </c>
      <c r="O9" s="95">
        <v>6.760225652134995</v>
      </c>
      <c r="P9" s="95">
        <v>6.4981128414977603</v>
      </c>
      <c r="Q9" s="95">
        <v>6.7148559250577282</v>
      </c>
    </row>
    <row r="10" spans="1:17" x14ac:dyDescent="0.25">
      <c r="A10" s="76" t="s">
        <v>79</v>
      </c>
      <c r="B10" s="95">
        <v>14.478245943913638</v>
      </c>
      <c r="C10" s="95">
        <v>14.247836827778039</v>
      </c>
      <c r="D10" s="95">
        <v>14.316540302622458</v>
      </c>
      <c r="E10" s="95">
        <v>13.320051572412462</v>
      </c>
      <c r="F10" s="95">
        <v>13.369430870309092</v>
      </c>
      <c r="G10" s="95">
        <v>13.477204619407857</v>
      </c>
      <c r="H10" s="95">
        <v>13.039258953835546</v>
      </c>
      <c r="I10" s="95">
        <v>12.316962002457331</v>
      </c>
      <c r="J10" s="95">
        <v>12.734950965664298</v>
      </c>
      <c r="K10" s="95">
        <v>13.528501392782399</v>
      </c>
      <c r="L10" s="95">
        <v>13.547780555347014</v>
      </c>
      <c r="M10" s="95">
        <v>10.35058095720639</v>
      </c>
      <c r="N10" s="95">
        <v>10.804503992105026</v>
      </c>
      <c r="O10" s="95">
        <v>10.832445075993782</v>
      </c>
      <c r="P10" s="95">
        <v>10.37311325264829</v>
      </c>
      <c r="Q10" s="95">
        <v>11.021206296171876</v>
      </c>
    </row>
    <row r="11" spans="1:17" x14ac:dyDescent="0.25">
      <c r="A11" s="92" t="s">
        <v>125</v>
      </c>
      <c r="B11" s="91">
        <v>1.9566778734283405</v>
      </c>
      <c r="C11" s="91">
        <v>2.3280791098543254</v>
      </c>
      <c r="D11" s="91">
        <v>2.0087758045753819</v>
      </c>
      <c r="E11" s="91">
        <v>1.6445945785629581</v>
      </c>
      <c r="F11" s="91">
        <v>1.6505282036740152</v>
      </c>
      <c r="G11" s="91">
        <v>2.1411828972201921</v>
      </c>
      <c r="H11" s="91">
        <v>1.7368413293295</v>
      </c>
      <c r="I11" s="91">
        <v>0.84499325486741694</v>
      </c>
      <c r="J11" s="91">
        <v>0.87785307163881698</v>
      </c>
      <c r="K11" s="91">
        <v>0.8240477562175329</v>
      </c>
      <c r="L11" s="91">
        <v>1.2041496228235162</v>
      </c>
      <c r="M11" s="91">
        <v>1.6912722676854328</v>
      </c>
      <c r="N11" s="91">
        <v>1.7654427363539735</v>
      </c>
      <c r="O11" s="91">
        <v>1.6563156012933569</v>
      </c>
      <c r="P11" s="91">
        <v>1.6949540171993718</v>
      </c>
      <c r="Q11" s="91">
        <v>0.96137045625531747</v>
      </c>
    </row>
    <row r="12" spans="1:17" x14ac:dyDescent="0.25">
      <c r="A12" s="92" t="s">
        <v>26</v>
      </c>
      <c r="B12" s="91">
        <v>3.8968439540040944</v>
      </c>
      <c r="C12" s="91">
        <v>3.8742188173741603</v>
      </c>
      <c r="D12" s="91">
        <v>3.8605570371674265</v>
      </c>
      <c r="E12" s="91">
        <v>3.569892168896367</v>
      </c>
      <c r="F12" s="91">
        <v>3.583110297888414</v>
      </c>
      <c r="G12" s="91">
        <v>3.6587046869970923</v>
      </c>
      <c r="H12" s="91">
        <v>3.5070563503106711</v>
      </c>
      <c r="I12" s="91">
        <v>3.2349306937654405</v>
      </c>
      <c r="J12" s="91">
        <v>3.3451208704708439</v>
      </c>
      <c r="K12" s="91">
        <v>3.54294696866291</v>
      </c>
      <c r="L12" s="91">
        <v>3.5850752341263648</v>
      </c>
      <c r="M12" s="91">
        <v>2.8144914908754841</v>
      </c>
      <c r="N12" s="91">
        <v>2.9379205548590965</v>
      </c>
      <c r="O12" s="91">
        <v>2.934392992624828</v>
      </c>
      <c r="P12" s="91">
        <v>2.8206183888779552</v>
      </c>
      <c r="Q12" s="91">
        <v>2.9146994770436145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8.6247241164812039</v>
      </c>
      <c r="C14" s="89">
        <v>8.0455389005495537</v>
      </c>
      <c r="D14" s="89">
        <v>8.4472074608796497</v>
      </c>
      <c r="E14" s="89">
        <v>8.1055648249531362</v>
      </c>
      <c r="F14" s="89">
        <v>8.135792368746662</v>
      </c>
      <c r="G14" s="89">
        <v>7.6773170351905726</v>
      </c>
      <c r="H14" s="89">
        <v>7.7953612741953746</v>
      </c>
      <c r="I14" s="89">
        <v>8.2370380538244738</v>
      </c>
      <c r="J14" s="89">
        <v>8.5119770235546373</v>
      </c>
      <c r="K14" s="89">
        <v>9.1615066679019552</v>
      </c>
      <c r="L14" s="89">
        <v>8.7585556983971333</v>
      </c>
      <c r="M14" s="89">
        <v>5.8448171986454733</v>
      </c>
      <c r="N14" s="89">
        <v>6.101140700891956</v>
      </c>
      <c r="O14" s="89">
        <v>6.2417364820755967</v>
      </c>
      <c r="P14" s="89">
        <v>5.8575408465709629</v>
      </c>
      <c r="Q14" s="89">
        <v>7.1451363628729441</v>
      </c>
    </row>
    <row r="15" spans="1:17" x14ac:dyDescent="0.25">
      <c r="A15" s="74" t="s">
        <v>295</v>
      </c>
      <c r="B15" s="313">
        <v>78.69566379144733</v>
      </c>
      <c r="C15" s="313">
        <v>78.261472590562633</v>
      </c>
      <c r="D15" s="313">
        <v>77.986339686383644</v>
      </c>
      <c r="E15" s="313">
        <v>72.113627981430284</v>
      </c>
      <c r="F15" s="313">
        <v>72.369058680984011</v>
      </c>
      <c r="G15" s="313">
        <v>73.89624196194363</v>
      </c>
      <c r="H15" s="313">
        <v>70.832554003500064</v>
      </c>
      <c r="I15" s="313">
        <v>65.311010473907004</v>
      </c>
      <c r="J15" s="313">
        <v>67.526223606206457</v>
      </c>
      <c r="K15" s="313">
        <v>71.534129791162684</v>
      </c>
      <c r="L15" s="313">
        <v>72.373457909291076</v>
      </c>
      <c r="M15" s="313">
        <v>56.851675698046684</v>
      </c>
      <c r="N15" s="313">
        <v>59.313692875352935</v>
      </c>
      <c r="O15" s="313">
        <v>59.248920340056344</v>
      </c>
      <c r="P15" s="313">
        <v>56.935036417803538</v>
      </c>
      <c r="Q15" s="313">
        <v>58.862405762865208</v>
      </c>
    </row>
    <row r="16" spans="1:17" x14ac:dyDescent="0.25">
      <c r="A16" s="310" t="s">
        <v>301</v>
      </c>
      <c r="B16" s="309">
        <v>31.24123380062915</v>
      </c>
      <c r="C16" s="309">
        <v>31.082563758638859</v>
      </c>
      <c r="D16" s="309">
        <v>30.973799331109877</v>
      </c>
      <c r="E16" s="309">
        <v>28.640704763760006</v>
      </c>
      <c r="F16" s="309">
        <v>28.735169619090424</v>
      </c>
      <c r="G16" s="309">
        <v>29.341790340194301</v>
      </c>
      <c r="H16" s="309">
        <v>28.124823846980391</v>
      </c>
      <c r="I16" s="309">
        <v>25.917133289088202</v>
      </c>
      <c r="J16" s="309">
        <v>26.790488218220577</v>
      </c>
      <c r="K16" s="309">
        <v>28.389335986206813</v>
      </c>
      <c r="L16" s="309">
        <v>28.715640527392679</v>
      </c>
      <c r="M16" s="309">
        <v>22.57776301640898</v>
      </c>
      <c r="N16" s="309">
        <v>23.536703359031065</v>
      </c>
      <c r="O16" s="309">
        <v>23.514888267517257</v>
      </c>
      <c r="P16" s="309">
        <v>22.586512472345433</v>
      </c>
      <c r="Q16" s="309">
        <v>23.368194572930747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0.42906977180669637</v>
      </c>
      <c r="C18" s="83">
        <v>0.14454887329034891</v>
      </c>
      <c r="D18" s="83">
        <v>0.14168066846036745</v>
      </c>
      <c r="E18" s="83">
        <v>0.14367324361044351</v>
      </c>
      <c r="F18" s="83">
        <v>0.2839977582323438</v>
      </c>
      <c r="G18" s="83">
        <v>0.28536999237663546</v>
      </c>
      <c r="H18" s="83">
        <v>0.28306667491753451</v>
      </c>
      <c r="I18" s="83">
        <v>0.5674289388815168</v>
      </c>
      <c r="J18" s="83">
        <v>0.70081758790405735</v>
      </c>
      <c r="K18" s="83">
        <v>0.56733658189857528</v>
      </c>
      <c r="L18" s="83">
        <v>0.71005528742324553</v>
      </c>
      <c r="M18" s="83">
        <v>0.14295374696635146</v>
      </c>
      <c r="N18" s="83">
        <v>0.2855301782567996</v>
      </c>
      <c r="O18" s="83">
        <v>0.447630587200746</v>
      </c>
      <c r="P18" s="83">
        <v>0.59871500538988576</v>
      </c>
      <c r="Q18" s="83">
        <v>0.31039831009069951</v>
      </c>
    </row>
    <row r="19" spans="1:17" x14ac:dyDescent="0.25">
      <c r="A19" s="154" t="s">
        <v>125</v>
      </c>
      <c r="B19" s="83">
        <v>0</v>
      </c>
      <c r="C19" s="83">
        <v>7.8438499080909444E-3</v>
      </c>
      <c r="D19" s="83">
        <v>2.9324597365582255E-17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2.915946141267918E-17</v>
      </c>
      <c r="M19" s="83">
        <v>2.06905459753225E-4</v>
      </c>
      <c r="N19" s="83">
        <v>0.24052593672032557</v>
      </c>
      <c r="O19" s="83">
        <v>0</v>
      </c>
      <c r="P19" s="83">
        <v>3.2373434635461773E-2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30.812164028822455</v>
      </c>
      <c r="C21" s="83">
        <v>30.93017103544042</v>
      </c>
      <c r="D21" s="83">
        <v>30.83211866264951</v>
      </c>
      <c r="E21" s="83">
        <v>28.497031520149562</v>
      </c>
      <c r="F21" s="83">
        <v>28.451171860858082</v>
      </c>
      <c r="G21" s="83">
        <v>29.056420347817664</v>
      </c>
      <c r="H21" s="83">
        <v>27.841757172062856</v>
      </c>
      <c r="I21" s="83">
        <v>25.349704350206686</v>
      </c>
      <c r="J21" s="83">
        <v>26.089670630316519</v>
      </c>
      <c r="K21" s="83">
        <v>27.821999404308237</v>
      </c>
      <c r="L21" s="83">
        <v>28.005585239969434</v>
      </c>
      <c r="M21" s="83">
        <v>22.434602363982876</v>
      </c>
      <c r="N21" s="83">
        <v>23.010647244053938</v>
      </c>
      <c r="O21" s="83">
        <v>23.067257680316512</v>
      </c>
      <c r="P21" s="83">
        <v>21.955424032320085</v>
      </c>
      <c r="Q21" s="83">
        <v>23.057796262840046</v>
      </c>
    </row>
    <row r="22" spans="1:17" x14ac:dyDescent="0.25">
      <c r="A22" s="152" t="s">
        <v>300</v>
      </c>
      <c r="B22" s="264">
        <v>47.454429990818184</v>
      </c>
      <c r="C22" s="264">
        <v>47.178908831923778</v>
      </c>
      <c r="D22" s="264">
        <v>47.012540355273771</v>
      </c>
      <c r="E22" s="264">
        <v>43.472923217670285</v>
      </c>
      <c r="F22" s="264">
        <v>43.633889061893591</v>
      </c>
      <c r="G22" s="264">
        <v>44.55445162174933</v>
      </c>
      <c r="H22" s="264">
        <v>42.707730156519681</v>
      </c>
      <c r="I22" s="264">
        <v>39.393877184818798</v>
      </c>
      <c r="J22" s="264">
        <v>40.735735387985883</v>
      </c>
      <c r="K22" s="264">
        <v>43.144793804955867</v>
      </c>
      <c r="L22" s="264">
        <v>43.657817381898397</v>
      </c>
      <c r="M22" s="264">
        <v>34.273912681637704</v>
      </c>
      <c r="N22" s="264">
        <v>35.776989516321869</v>
      </c>
      <c r="O22" s="264">
        <v>35.734032072539087</v>
      </c>
      <c r="P22" s="264">
        <v>34.348523945458105</v>
      </c>
      <c r="Q22" s="264">
        <v>35.494211189934461</v>
      </c>
    </row>
    <row r="23" spans="1:17" x14ac:dyDescent="0.25">
      <c r="A23" s="74" t="s">
        <v>294</v>
      </c>
      <c r="B23" s="313">
        <v>30.493104344348499</v>
      </c>
      <c r="C23" s="313">
        <v>30.31606090606742</v>
      </c>
      <c r="D23" s="313">
        <v>30.20915642277512</v>
      </c>
      <c r="E23" s="313">
        <v>27.934681421455526</v>
      </c>
      <c r="F23" s="313">
        <v>28.038114299792213</v>
      </c>
      <c r="G23" s="313">
        <v>28.629646222072459</v>
      </c>
      <c r="H23" s="313">
        <v>27.442986297064579</v>
      </c>
      <c r="I23" s="313">
        <v>25.313582056671088</v>
      </c>
      <c r="J23" s="313">
        <v>26.17582868385449</v>
      </c>
      <c r="K23" s="313">
        <v>27.723833152446986</v>
      </c>
      <c r="L23" s="313">
        <v>28.053490077329386</v>
      </c>
      <c r="M23" s="313">
        <v>22.023612882769527</v>
      </c>
      <c r="N23" s="313">
        <v>22.989454823479068</v>
      </c>
      <c r="O23" s="313">
        <v>22.961851377059251</v>
      </c>
      <c r="P23" s="313">
        <v>22.071556331956025</v>
      </c>
      <c r="Q23" s="313">
        <v>22.807748099480492</v>
      </c>
    </row>
    <row r="24" spans="1:17" x14ac:dyDescent="0.25">
      <c r="A24" s="310" t="s">
        <v>299</v>
      </c>
      <c r="B24" s="312">
        <v>21.568293316734302</v>
      </c>
      <c r="C24" s="312">
        <v>21.443067470145245</v>
      </c>
      <c r="D24" s="312">
        <v>21.367452103914108</v>
      </c>
      <c r="E24" s="312">
        <v>19.758677102980737</v>
      </c>
      <c r="F24" s="312">
        <v>19.831836943755466</v>
      </c>
      <c r="G24" s="312">
        <v>20.250237571709789</v>
      </c>
      <c r="H24" s="312">
        <v>19.410892746704214</v>
      </c>
      <c r="I24" s="312">
        <v>17.904728771791742</v>
      </c>
      <c r="J24" s="312">
        <v>18.514610532482443</v>
      </c>
      <c r="K24" s="312">
        <v>19.609540522462499</v>
      </c>
      <c r="L24" s="312">
        <v>19.842712493720782</v>
      </c>
      <c r="M24" s="312">
        <v>15.57767740488576</v>
      </c>
      <c r="N24" s="312">
        <v>16.260833899533974</v>
      </c>
      <c r="O24" s="312">
        <v>16.241309510602882</v>
      </c>
      <c r="P24" s="312">
        <v>15.611588625042065</v>
      </c>
      <c r="Q24" s="312">
        <v>16.132309631339858</v>
      </c>
    </row>
    <row r="25" spans="1:17" x14ac:dyDescent="0.25">
      <c r="A25" s="149" t="s">
        <v>298</v>
      </c>
      <c r="B25" s="148">
        <v>8.9248110276141972</v>
      </c>
      <c r="C25" s="148">
        <v>8.872993435922174</v>
      </c>
      <c r="D25" s="148">
        <v>8.8417043188610123</v>
      </c>
      <c r="E25" s="148">
        <v>8.1760043184747886</v>
      </c>
      <c r="F25" s="148">
        <v>8.2062773560367486</v>
      </c>
      <c r="G25" s="148">
        <v>8.3794086503626719</v>
      </c>
      <c r="H25" s="148">
        <v>8.0320935503603668</v>
      </c>
      <c r="I25" s="148">
        <v>7.4088532848793447</v>
      </c>
      <c r="J25" s="148">
        <v>7.6612181513720481</v>
      </c>
      <c r="K25" s="148">
        <v>8.1142926299844866</v>
      </c>
      <c r="L25" s="148">
        <v>8.2107775836086017</v>
      </c>
      <c r="M25" s="148">
        <v>6.445935477883765</v>
      </c>
      <c r="N25" s="148">
        <v>6.7286209239450949</v>
      </c>
      <c r="O25" s="148">
        <v>6.7205418664563679</v>
      </c>
      <c r="P25" s="148">
        <v>6.4599677069139609</v>
      </c>
      <c r="Q25" s="148">
        <v>6.6754384681406336</v>
      </c>
    </row>
    <row r="26" spans="1:17" x14ac:dyDescent="0.25">
      <c r="A26" s="127" t="s">
        <v>293</v>
      </c>
      <c r="B26" s="311">
        <v>88.517454159126984</v>
      </c>
      <c r="C26" s="311">
        <v>88.128875125133817</v>
      </c>
      <c r="D26" s="311">
        <v>87.761071172008883</v>
      </c>
      <c r="E26" s="311">
        <v>81.110646209117718</v>
      </c>
      <c r="F26" s="311">
        <v>81.383988071883152</v>
      </c>
      <c r="G26" s="311">
        <v>83.18844828757031</v>
      </c>
      <c r="H26" s="311">
        <v>79.678625193663976</v>
      </c>
      <c r="I26" s="311">
        <v>73.292691766277812</v>
      </c>
      <c r="J26" s="311">
        <v>75.76783368585248</v>
      </c>
      <c r="K26" s="311">
        <v>80.262504474111211</v>
      </c>
      <c r="L26" s="311">
        <v>81.261108516476241</v>
      </c>
      <c r="M26" s="311">
        <v>64.01648463605126</v>
      </c>
      <c r="N26" s="311">
        <v>66.751726336834082</v>
      </c>
      <c r="O26" s="311">
        <v>66.666100515684633</v>
      </c>
      <c r="P26" s="311">
        <v>64.062375563347302</v>
      </c>
      <c r="Q26" s="311">
        <v>66.114416055390961</v>
      </c>
    </row>
    <row r="27" spans="1:17" x14ac:dyDescent="0.25">
      <c r="A27" s="310" t="s">
        <v>297</v>
      </c>
      <c r="B27" s="309">
        <v>72.579043975079202</v>
      </c>
      <c r="C27" s="309">
        <v>71.910367704617926</v>
      </c>
      <c r="D27" s="309">
        <v>71.902619423647764</v>
      </c>
      <c r="E27" s="309">
        <v>66.653497221546857</v>
      </c>
      <c r="F27" s="309">
        <v>66.873460690754968</v>
      </c>
      <c r="G27" s="309">
        <v>67.92801230390215</v>
      </c>
      <c r="H27" s="309">
        <v>65.357957086219486</v>
      </c>
      <c r="I27" s="309">
        <v>60.82026973192287</v>
      </c>
      <c r="J27" s="309">
        <v>62.866599143650127</v>
      </c>
      <c r="K27" s="309">
        <v>66.701231301763443</v>
      </c>
      <c r="L27" s="309">
        <v>67.178074687762802</v>
      </c>
      <c r="M27" s="309">
        <v>52.234276846177075</v>
      </c>
      <c r="N27" s="309">
        <v>54.452811751476851</v>
      </c>
      <c r="O27" s="309">
        <v>54.486129761565365</v>
      </c>
      <c r="P27" s="309">
        <v>52.254518953568613</v>
      </c>
      <c r="Q27" s="309">
        <v>54.6819270891828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0.99680678538721057</v>
      </c>
      <c r="C29" s="83">
        <v>0.33441780125708659</v>
      </c>
      <c r="D29" s="83">
        <v>0.32889769430906873</v>
      </c>
      <c r="E29" s="83">
        <v>0.33436063193237298</v>
      </c>
      <c r="F29" s="83">
        <v>0.66092920881162132</v>
      </c>
      <c r="G29" s="83">
        <v>0.66064872417721032</v>
      </c>
      <c r="H29" s="83">
        <v>0.65780534990925399</v>
      </c>
      <c r="I29" s="83">
        <v>1.3315971612880013</v>
      </c>
      <c r="J29" s="83">
        <v>1.6445395848224853</v>
      </c>
      <c r="K29" s="83">
        <v>1.33296701950178</v>
      </c>
      <c r="L29" s="83">
        <v>1.6611207779069779</v>
      </c>
      <c r="M29" s="83">
        <v>0.33072743255440529</v>
      </c>
      <c r="N29" s="83">
        <v>0.66058193489605177</v>
      </c>
      <c r="O29" s="83">
        <v>1.0372006867307406</v>
      </c>
      <c r="P29" s="83">
        <v>1.3851436619636293</v>
      </c>
      <c r="Q29" s="83">
        <v>0.72633671839785929</v>
      </c>
    </row>
    <row r="30" spans="1:17" x14ac:dyDescent="0.25">
      <c r="A30" s="154" t="s">
        <v>125</v>
      </c>
      <c r="B30" s="83">
        <v>0</v>
      </c>
      <c r="C30" s="83">
        <v>1.8146962891820148E-2</v>
      </c>
      <c r="D30" s="83">
        <v>6.807415976287368E-17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6.8216360166762439E-17</v>
      </c>
      <c r="M30" s="83">
        <v>4.7868148221242397E-4</v>
      </c>
      <c r="N30" s="83">
        <v>0.55646338205448231</v>
      </c>
      <c r="O30" s="83">
        <v>0</v>
      </c>
      <c r="P30" s="83">
        <v>7.4896833046805777E-2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71.582237189691995</v>
      </c>
      <c r="C32" s="83">
        <v>71.557802940469017</v>
      </c>
      <c r="D32" s="83">
        <v>71.5737217293387</v>
      </c>
      <c r="E32" s="83">
        <v>66.319136589614487</v>
      </c>
      <c r="F32" s="83">
        <v>66.212531481943344</v>
      </c>
      <c r="G32" s="83">
        <v>67.267363579724943</v>
      </c>
      <c r="H32" s="83">
        <v>64.700151736310232</v>
      </c>
      <c r="I32" s="83">
        <v>59.488672570634868</v>
      </c>
      <c r="J32" s="83">
        <v>61.222059558827645</v>
      </c>
      <c r="K32" s="83">
        <v>65.368264282261663</v>
      </c>
      <c r="L32" s="83">
        <v>65.516953909855829</v>
      </c>
      <c r="M32" s="83">
        <v>51.903070732140456</v>
      </c>
      <c r="N32" s="83">
        <v>53.235766434526319</v>
      </c>
      <c r="O32" s="83">
        <v>53.448929074834624</v>
      </c>
      <c r="P32" s="83">
        <v>50.794478458558181</v>
      </c>
      <c r="Q32" s="83">
        <v>53.95559037078494</v>
      </c>
    </row>
    <row r="33" spans="1:17" x14ac:dyDescent="0.25">
      <c r="A33" s="152" t="s">
        <v>296</v>
      </c>
      <c r="B33" s="264">
        <v>15.938410184047777</v>
      </c>
      <c r="C33" s="264">
        <v>16.218507420515891</v>
      </c>
      <c r="D33" s="264">
        <v>15.858451748361119</v>
      </c>
      <c r="E33" s="264">
        <v>14.457148987570857</v>
      </c>
      <c r="F33" s="264">
        <v>14.510527381128183</v>
      </c>
      <c r="G33" s="264">
        <v>15.260435983668161</v>
      </c>
      <c r="H33" s="264">
        <v>14.320668107444488</v>
      </c>
      <c r="I33" s="264">
        <v>12.472422034354935</v>
      </c>
      <c r="J33" s="264">
        <v>12.901234542202349</v>
      </c>
      <c r="K33" s="264">
        <v>13.561273172347764</v>
      </c>
      <c r="L33" s="264">
        <v>14.083033828713443</v>
      </c>
      <c r="M33" s="264">
        <v>11.782207789874182</v>
      </c>
      <c r="N33" s="264">
        <v>12.298914585357231</v>
      </c>
      <c r="O33" s="264">
        <v>12.179970754119269</v>
      </c>
      <c r="P33" s="264">
        <v>11.807856609778694</v>
      </c>
      <c r="Q33" s="264">
        <v>11.432488966208169</v>
      </c>
    </row>
    <row r="34" spans="1:17" x14ac:dyDescent="0.25">
      <c r="A34" s="86" t="s">
        <v>292</v>
      </c>
      <c r="B34" s="85">
        <v>91.484738499474062</v>
      </c>
      <c r="C34" s="85">
        <v>91.444082004246255</v>
      </c>
      <c r="D34" s="85">
        <v>83.100829185981766</v>
      </c>
      <c r="E34" s="85">
        <v>77.971812209092406</v>
      </c>
      <c r="F34" s="85">
        <v>73.457591267261691</v>
      </c>
      <c r="G34" s="85">
        <v>72.199378217153793</v>
      </c>
      <c r="H34" s="85">
        <v>62.491669278635428</v>
      </c>
      <c r="I34" s="85">
        <v>57.025519802290439</v>
      </c>
      <c r="J34" s="85">
        <v>48.668741787864967</v>
      </c>
      <c r="K34" s="85">
        <v>69.444951407039696</v>
      </c>
      <c r="L34" s="85">
        <v>75.225211408973976</v>
      </c>
      <c r="M34" s="85">
        <v>48.858197087319859</v>
      </c>
      <c r="N34" s="85">
        <v>58.432619138284934</v>
      </c>
      <c r="O34" s="85">
        <v>60.613598395146497</v>
      </c>
      <c r="P34" s="85">
        <v>41.599234429207051</v>
      </c>
      <c r="Q34" s="85">
        <v>42.813889424394283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4.9617943732127533E-15</v>
      </c>
      <c r="Q37" s="87">
        <v>0</v>
      </c>
    </row>
    <row r="38" spans="1:17" x14ac:dyDescent="0.25">
      <c r="A38" s="150" t="s">
        <v>125</v>
      </c>
      <c r="B38" s="87">
        <v>1.124316135616658</v>
      </c>
      <c r="C38" s="87">
        <v>1.3214985559663437</v>
      </c>
      <c r="D38" s="87">
        <v>1.0224176998863237</v>
      </c>
      <c r="E38" s="87">
        <v>0.8242296038307656</v>
      </c>
      <c r="F38" s="87">
        <v>0.77633465113912747</v>
      </c>
      <c r="G38" s="87">
        <v>0.9257192118208758</v>
      </c>
      <c r="H38" s="87">
        <v>0.67898789942269111</v>
      </c>
      <c r="I38" s="87">
        <v>0.37481950199865366</v>
      </c>
      <c r="J38" s="87">
        <v>0.31791299552442909</v>
      </c>
      <c r="K38" s="87">
        <v>0.39842167629836706</v>
      </c>
      <c r="L38" s="87">
        <v>0.63964342678496455</v>
      </c>
      <c r="M38" s="87">
        <v>0.76063389954316163</v>
      </c>
      <c r="N38" s="87">
        <v>1.4867918017611204</v>
      </c>
      <c r="O38" s="87">
        <v>0.91033282279651839</v>
      </c>
      <c r="P38" s="87">
        <v>0.71666598597664077</v>
      </c>
      <c r="Q38" s="87">
        <v>0.37469598159885625</v>
      </c>
    </row>
    <row r="39" spans="1:17" x14ac:dyDescent="0.25">
      <c r="A39" s="150" t="s">
        <v>29</v>
      </c>
      <c r="B39" s="87">
        <v>0.56087382136864394</v>
      </c>
      <c r="C39" s="87">
        <v>1.1181452201394948</v>
      </c>
      <c r="D39" s="87">
        <v>0.57868888311760913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81.424737500662275</v>
      </c>
      <c r="C41" s="87">
        <v>79.28652374753274</v>
      </c>
      <c r="D41" s="87">
        <v>72.003166138867556</v>
      </c>
      <c r="E41" s="87">
        <v>65.635799446039996</v>
      </c>
      <c r="F41" s="87">
        <v>61.465542046853415</v>
      </c>
      <c r="G41" s="87">
        <v>57.434623250617513</v>
      </c>
      <c r="H41" s="87">
        <v>49.849659215542381</v>
      </c>
      <c r="I41" s="87">
        <v>51.940868893413558</v>
      </c>
      <c r="J41" s="87">
        <v>43.565972807795752</v>
      </c>
      <c r="K41" s="87">
        <v>62.242888336688615</v>
      </c>
      <c r="L41" s="87">
        <v>68.71070059147651</v>
      </c>
      <c r="M41" s="87">
        <v>46.097598222746853</v>
      </c>
      <c r="N41" s="87">
        <v>55.588645300949004</v>
      </c>
      <c r="O41" s="87">
        <v>58.173829383041358</v>
      </c>
      <c r="P41" s="87">
        <v>39.129322804965305</v>
      </c>
      <c r="Q41" s="87">
        <v>41.365471845400727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8.3748110418264936</v>
      </c>
      <c r="C44" s="87">
        <v>9.7179144806076714</v>
      </c>
      <c r="D44" s="87">
        <v>9.496556464110272</v>
      </c>
      <c r="E44" s="87">
        <v>11.51178315922165</v>
      </c>
      <c r="F44" s="87">
        <v>11.215714569269151</v>
      </c>
      <c r="G44" s="87">
        <v>13.839035754715406</v>
      </c>
      <c r="H44" s="87">
        <v>11.963022163670352</v>
      </c>
      <c r="I44" s="87">
        <v>4.7098314068782283</v>
      </c>
      <c r="J44" s="87">
        <v>4.7848559845447856</v>
      </c>
      <c r="K44" s="87">
        <v>6.8036413940527041</v>
      </c>
      <c r="L44" s="87">
        <v>5.8748673907124989</v>
      </c>
      <c r="M44" s="87">
        <v>1.9999649650298499</v>
      </c>
      <c r="N44" s="87">
        <v>1.3571820355748117</v>
      </c>
      <c r="O44" s="87">
        <v>1.5294361893086166</v>
      </c>
      <c r="P44" s="87">
        <v>1.7532456382650994</v>
      </c>
      <c r="Q44" s="87">
        <v>1.0737215973947021</v>
      </c>
    </row>
    <row r="45" spans="1:17" x14ac:dyDescent="0.25">
      <c r="A45" s="86" t="s">
        <v>291</v>
      </c>
      <c r="B45" s="85">
        <v>33.191312804537695</v>
      </c>
      <c r="C45" s="85">
        <v>32.998603525953953</v>
      </c>
      <c r="D45" s="85">
        <v>32.882239507876541</v>
      </c>
      <c r="E45" s="85">
        <v>30.406505637609186</v>
      </c>
      <c r="F45" s="85">
        <v>30.519090862792499</v>
      </c>
      <c r="G45" s="85">
        <v>31.16296499395855</v>
      </c>
      <c r="H45" s="85">
        <v>29.871302448920048</v>
      </c>
      <c r="I45" s="85">
        <v>27.553476050135934</v>
      </c>
      <c r="J45" s="85">
        <v>28.492019308779465</v>
      </c>
      <c r="K45" s="85">
        <v>30.177000278891768</v>
      </c>
      <c r="L45" s="85">
        <v>30.535827179176895</v>
      </c>
      <c r="M45" s="85">
        <v>23.972391135490586</v>
      </c>
      <c r="N45" s="85">
        <v>25.023696427723767</v>
      </c>
      <c r="O45" s="85">
        <v>24.993650466700668</v>
      </c>
      <c r="P45" s="85">
        <v>24.024576901849688</v>
      </c>
      <c r="Q45" s="85">
        <v>24.825911228590957</v>
      </c>
    </row>
    <row r="46" spans="1:17" x14ac:dyDescent="0.25">
      <c r="A46" s="86" t="s">
        <v>290</v>
      </c>
      <c r="B46" s="85">
        <v>17.543987220118321</v>
      </c>
      <c r="C46" s="85">
        <v>17.031091131447351</v>
      </c>
      <c r="D46" s="85">
        <v>23.736458824317712</v>
      </c>
      <c r="E46" s="85">
        <v>21.266874718663455</v>
      </c>
      <c r="F46" s="85">
        <v>25.329828885972098</v>
      </c>
      <c r="G46" s="85">
        <v>28.350387801838192</v>
      </c>
      <c r="H46" s="85">
        <v>32.699729472774941</v>
      </c>
      <c r="I46" s="85">
        <v>30.285714773522457</v>
      </c>
      <c r="J46" s="85">
        <v>39.899846707400798</v>
      </c>
      <c r="K46" s="85">
        <v>27.449048041251256</v>
      </c>
      <c r="L46" s="85">
        <v>23.569516890729293</v>
      </c>
      <c r="M46" s="85">
        <v>26.8238187681354</v>
      </c>
      <c r="N46" s="85">
        <v>21.72441293321349</v>
      </c>
      <c r="O46" s="85">
        <v>19.861868147974036</v>
      </c>
      <c r="P46" s="85">
        <v>33.007528578148381</v>
      </c>
      <c r="Q46" s="85">
        <v>34.223798344029149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1.0000000000000002</v>
      </c>
      <c r="J50" s="77">
        <f t="shared" si="0"/>
        <v>1</v>
      </c>
      <c r="K50" s="77">
        <f t="shared" si="0"/>
        <v>0.99999999999999989</v>
      </c>
      <c r="L50" s="77">
        <f t="shared" si="0"/>
        <v>0.99999999999999978</v>
      </c>
      <c r="M50" s="77">
        <f t="shared" si="0"/>
        <v>1</v>
      </c>
      <c r="N50" s="77">
        <f t="shared" si="0"/>
        <v>0.99999999999999978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2.2279287304240326E-2</v>
      </c>
      <c r="C51" s="75">
        <f t="shared" si="1"/>
        <v>2.2274688179160736E-2</v>
      </c>
      <c r="D51" s="75">
        <f t="shared" si="1"/>
        <v>2.2342674326914586E-2</v>
      </c>
      <c r="E51" s="75">
        <f t="shared" si="1"/>
        <v>2.231285793228675E-2</v>
      </c>
      <c r="F51" s="75">
        <f t="shared" si="1"/>
        <v>2.2365653223245258E-2</v>
      </c>
      <c r="G51" s="75">
        <f t="shared" si="1"/>
        <v>2.2390362911788166E-2</v>
      </c>
      <c r="H51" s="75">
        <f t="shared" si="1"/>
        <v>2.2462188299492234E-2</v>
      </c>
      <c r="I51" s="75">
        <f t="shared" si="1"/>
        <v>2.2492105409272177E-2</v>
      </c>
      <c r="J51" s="75">
        <f t="shared" si="1"/>
        <v>2.2609690859523364E-2</v>
      </c>
      <c r="K51" s="75">
        <f t="shared" si="1"/>
        <v>2.2410079747023158E-2</v>
      </c>
      <c r="L51" s="75">
        <f t="shared" si="1"/>
        <v>2.2370506695335343E-2</v>
      </c>
      <c r="M51" s="75">
        <f t="shared" si="1"/>
        <v>2.2521433136532522E-2</v>
      </c>
      <c r="N51" s="75">
        <f t="shared" si="1"/>
        <v>2.2441358727179121E-2</v>
      </c>
      <c r="O51" s="75">
        <f t="shared" si="1"/>
        <v>2.2406762012919246E-2</v>
      </c>
      <c r="P51" s="75">
        <f t="shared" si="1"/>
        <v>2.263121531998891E-2</v>
      </c>
      <c r="Q51" s="75">
        <f t="shared" si="1"/>
        <v>2.2616608352139626E-2</v>
      </c>
    </row>
    <row r="52" spans="1:17" x14ac:dyDescent="0.25">
      <c r="A52" s="76" t="s">
        <v>82</v>
      </c>
      <c r="B52" s="75">
        <f t="shared" ref="B52:Q52" si="2">IF(B$7=0,0,B$7/B$5)</f>
        <v>7.6408142085257584E-3</v>
      </c>
      <c r="C52" s="75">
        <f t="shared" si="2"/>
        <v>7.6392369112013416E-3</v>
      </c>
      <c r="D52" s="75">
        <f t="shared" si="2"/>
        <v>7.6625531652918235E-3</v>
      </c>
      <c r="E52" s="75">
        <f t="shared" si="2"/>
        <v>7.6523274552586324E-3</v>
      </c>
      <c r="F52" s="75">
        <f t="shared" si="2"/>
        <v>7.6704339145807045E-3</v>
      </c>
      <c r="G52" s="75">
        <f t="shared" si="2"/>
        <v>7.6789082493620943E-3</v>
      </c>
      <c r="H52" s="75">
        <f t="shared" si="2"/>
        <v>7.70354119364832E-3</v>
      </c>
      <c r="I52" s="75">
        <f t="shared" si="2"/>
        <v>7.7138014445424776E-3</v>
      </c>
      <c r="J52" s="75">
        <f t="shared" si="2"/>
        <v>7.7541280746867098E-3</v>
      </c>
      <c r="K52" s="75">
        <f t="shared" si="2"/>
        <v>7.6856702553793161E-3</v>
      </c>
      <c r="L52" s="75">
        <f t="shared" si="2"/>
        <v>7.6720984417264866E-3</v>
      </c>
      <c r="M52" s="75">
        <f t="shared" si="2"/>
        <v>7.723859563192978E-3</v>
      </c>
      <c r="N52" s="75">
        <f t="shared" si="2"/>
        <v>7.6963975678260837E-3</v>
      </c>
      <c r="O52" s="75">
        <f t="shared" si="2"/>
        <v>7.6845324187180646E-3</v>
      </c>
      <c r="P52" s="75">
        <f t="shared" si="2"/>
        <v>7.7615100165374581E-3</v>
      </c>
      <c r="Q52" s="75">
        <f t="shared" si="2"/>
        <v>7.7565004699589627E-3</v>
      </c>
    </row>
    <row r="53" spans="1:17" x14ac:dyDescent="0.25">
      <c r="A53" s="76" t="s">
        <v>81</v>
      </c>
      <c r="B53" s="75">
        <f t="shared" ref="B53:Q53" si="3">IF(B$8=0,0,B$8/B$5)</f>
        <v>5.1372384746744354E-2</v>
      </c>
      <c r="C53" s="75">
        <f t="shared" si="3"/>
        <v>5.1361779918149039E-2</v>
      </c>
      <c r="D53" s="75">
        <f t="shared" si="3"/>
        <v>5.1518544831324474E-2</v>
      </c>
      <c r="E53" s="75">
        <f t="shared" si="3"/>
        <v>5.1449793112489636E-2</v>
      </c>
      <c r="F53" s="75">
        <f t="shared" si="3"/>
        <v>5.1571530399813922E-2</v>
      </c>
      <c r="G53" s="75">
        <f t="shared" si="3"/>
        <v>5.1628506891452278E-2</v>
      </c>
      <c r="H53" s="75">
        <f t="shared" si="3"/>
        <v>5.1794124462666749E-2</v>
      </c>
      <c r="I53" s="75">
        <f t="shared" si="3"/>
        <v>5.1863108414134218E-2</v>
      </c>
      <c r="J53" s="75">
        <f t="shared" si="3"/>
        <v>5.2134241189093919E-2</v>
      </c>
      <c r="K53" s="75">
        <f t="shared" si="3"/>
        <v>5.1673970681736431E-2</v>
      </c>
      <c r="L53" s="75">
        <f t="shared" si="3"/>
        <v>5.158272171092565E-2</v>
      </c>
      <c r="M53" s="75">
        <f t="shared" si="3"/>
        <v>5.1930733346116642E-2</v>
      </c>
      <c r="N53" s="75">
        <f t="shared" si="3"/>
        <v>5.1746094883068125E-2</v>
      </c>
      <c r="O53" s="75">
        <f t="shared" si="3"/>
        <v>5.1666320530699437E-2</v>
      </c>
      <c r="P53" s="75">
        <f t="shared" si="3"/>
        <v>5.2183873066873589E-2</v>
      </c>
      <c r="Q53" s="75">
        <f t="shared" si="3"/>
        <v>5.2150191793227385E-2</v>
      </c>
    </row>
    <row r="54" spans="1:17" x14ac:dyDescent="0.25">
      <c r="A54" s="76" t="s">
        <v>80</v>
      </c>
      <c r="B54" s="75">
        <f t="shared" ref="B54:Q54" si="4">IF(B$9=0,0,B$9/B$5)</f>
        <v>2.2697068455623592E-2</v>
      </c>
      <c r="C54" s="75">
        <f t="shared" si="4"/>
        <v>2.2692383087759626E-2</v>
      </c>
      <c r="D54" s="75">
        <f t="shared" si="4"/>
        <v>2.2761644111621439E-2</v>
      </c>
      <c r="E54" s="75">
        <f t="shared" si="4"/>
        <v>2.2731268600020633E-2</v>
      </c>
      <c r="F54" s="75">
        <f t="shared" si="4"/>
        <v>2.278505390817058E-2</v>
      </c>
      <c r="G54" s="75">
        <f t="shared" si="4"/>
        <v>2.2810226952744077E-2</v>
      </c>
      <c r="H54" s="75">
        <f t="shared" si="4"/>
        <v>2.2883399209976053E-2</v>
      </c>
      <c r="I54" s="75">
        <f t="shared" si="4"/>
        <v>2.291387732533931E-2</v>
      </c>
      <c r="J54" s="75">
        <f t="shared" si="4"/>
        <v>2.3033667737720608E-2</v>
      </c>
      <c r="K54" s="75">
        <f t="shared" si="4"/>
        <v>2.2830313518034332E-2</v>
      </c>
      <c r="L54" s="75">
        <f t="shared" si="4"/>
        <v>2.2789998392559675E-2</v>
      </c>
      <c r="M54" s="75">
        <f t="shared" si="4"/>
        <v>2.294375500608313E-2</v>
      </c>
      <c r="N54" s="75">
        <f t="shared" si="4"/>
        <v>2.2862179041564203E-2</v>
      </c>
      <c r="O54" s="75">
        <f t="shared" si="4"/>
        <v>2.2826933569787072E-2</v>
      </c>
      <c r="P54" s="75">
        <f t="shared" si="4"/>
        <v>2.305559582482616E-2</v>
      </c>
      <c r="Q54" s="75">
        <f t="shared" si="4"/>
        <v>2.3040714947144717E-2</v>
      </c>
    </row>
    <row r="55" spans="1:17" x14ac:dyDescent="0.25">
      <c r="A55" s="76" t="s">
        <v>79</v>
      </c>
      <c r="B55" s="75">
        <f t="shared" ref="B55:Q55" si="5">IF(B$10=0,0,B$10/B$5)</f>
        <v>3.6604104483993663E-2</v>
      </c>
      <c r="C55" s="75">
        <f t="shared" si="5"/>
        <v>3.6224464776692882E-2</v>
      </c>
      <c r="D55" s="75">
        <f t="shared" si="5"/>
        <v>3.663943937425098E-2</v>
      </c>
      <c r="E55" s="75">
        <f t="shared" si="5"/>
        <v>3.6815573163554161E-2</v>
      </c>
      <c r="F55" s="75">
        <f t="shared" si="5"/>
        <v>3.6902848262859819E-2</v>
      </c>
      <c r="G55" s="75">
        <f t="shared" si="5"/>
        <v>3.6471964459236811E-2</v>
      </c>
      <c r="H55" s="75">
        <f t="shared" si="5"/>
        <v>3.6930721093599052E-2</v>
      </c>
      <c r="I55" s="75">
        <f t="shared" si="5"/>
        <v>3.7869911386553205E-2</v>
      </c>
      <c r="J55" s="75">
        <f t="shared" si="5"/>
        <v>3.8063230439834887E-2</v>
      </c>
      <c r="K55" s="75">
        <f t="shared" si="5"/>
        <v>3.7840250140369375E-2</v>
      </c>
      <c r="L55" s="75">
        <f t="shared" si="5"/>
        <v>3.7382751022127542E-2</v>
      </c>
      <c r="M55" s="75">
        <f t="shared" si="5"/>
        <v>3.6625736567581654E-2</v>
      </c>
      <c r="N55" s="75">
        <f t="shared" si="5"/>
        <v>3.6495514649420281E-2</v>
      </c>
      <c r="O55" s="75">
        <f t="shared" si="5"/>
        <v>3.6577403902188464E-2</v>
      </c>
      <c r="P55" s="75">
        <f t="shared" si="5"/>
        <v>3.6804271090971521E-2</v>
      </c>
      <c r="Q55" s="75">
        <f t="shared" si="5"/>
        <v>3.7817114094162739E-2</v>
      </c>
    </row>
    <row r="56" spans="1:17" x14ac:dyDescent="0.25">
      <c r="A56" s="74" t="s">
        <v>295</v>
      </c>
      <c r="B56" s="73">
        <f t="shared" ref="B56:Q56" si="6">IF(B$15=0,0,B$15/B$5)</f>
        <v>0.19895948107376324</v>
      </c>
      <c r="C56" s="73">
        <f t="shared" si="6"/>
        <v>0.19897616680321489</v>
      </c>
      <c r="D56" s="73">
        <f t="shared" si="6"/>
        <v>0.19958563343935767</v>
      </c>
      <c r="E56" s="73">
        <f t="shared" si="6"/>
        <v>0.19931638647243091</v>
      </c>
      <c r="F56" s="73">
        <f t="shared" si="6"/>
        <v>0.19975602681497001</v>
      </c>
      <c r="G56" s="73">
        <f t="shared" si="6"/>
        <v>0.19997775403855131</v>
      </c>
      <c r="H56" s="73">
        <f t="shared" si="6"/>
        <v>0.20061702168136464</v>
      </c>
      <c r="I56" s="73">
        <f t="shared" si="6"/>
        <v>0.20080618733090672</v>
      </c>
      <c r="J56" s="73">
        <f t="shared" si="6"/>
        <v>0.20182772723544451</v>
      </c>
      <c r="K56" s="73">
        <f t="shared" si="6"/>
        <v>0.20008641654244044</v>
      </c>
      <c r="L56" s="73">
        <f t="shared" si="6"/>
        <v>0.19970200628660509</v>
      </c>
      <c r="M56" s="73">
        <f t="shared" si="6"/>
        <v>0.20117078511351835</v>
      </c>
      <c r="N56" s="73">
        <f t="shared" si="6"/>
        <v>0.20035012702345406</v>
      </c>
      <c r="O56" s="73">
        <f t="shared" si="6"/>
        <v>0.2000630213071273</v>
      </c>
      <c r="P56" s="73">
        <f t="shared" si="6"/>
        <v>0.20200806294679194</v>
      </c>
      <c r="Q56" s="73">
        <f t="shared" si="6"/>
        <v>0.20197483422158249</v>
      </c>
    </row>
    <row r="57" spans="1:17" x14ac:dyDescent="0.25">
      <c r="A57" s="142" t="s">
        <v>301</v>
      </c>
      <c r="B57" s="199">
        <f t="shared" ref="B57:Q57" si="7">IF(B$16=0,0,B$16/B$5)</f>
        <v>7.8984525520360588E-2</v>
      </c>
      <c r="C57" s="199">
        <f t="shared" si="7"/>
        <v>7.9025977743438031E-2</v>
      </c>
      <c r="D57" s="199">
        <f t="shared" si="7"/>
        <v>7.9269335942464769E-2</v>
      </c>
      <c r="E57" s="199">
        <f t="shared" si="7"/>
        <v>7.9160651590104061E-2</v>
      </c>
      <c r="F57" s="199">
        <f t="shared" si="7"/>
        <v>7.9315986936721219E-2</v>
      </c>
      <c r="G57" s="199">
        <f t="shared" si="7"/>
        <v>7.9404651385708749E-2</v>
      </c>
      <c r="H57" s="199">
        <f t="shared" si="7"/>
        <v>7.9657136113084698E-2</v>
      </c>
      <c r="I57" s="199">
        <f t="shared" si="7"/>
        <v>7.9685196792475738E-2</v>
      </c>
      <c r="J57" s="199">
        <f t="shared" si="7"/>
        <v>8.0073533804346189E-2</v>
      </c>
      <c r="K57" s="199">
        <f t="shared" si="7"/>
        <v>7.9407137852695542E-2</v>
      </c>
      <c r="L57" s="199">
        <f t="shared" si="7"/>
        <v>7.9235830244737807E-2</v>
      </c>
      <c r="M57" s="199">
        <f t="shared" si="7"/>
        <v>7.9891863456084677E-2</v>
      </c>
      <c r="N57" s="199">
        <f t="shared" si="7"/>
        <v>7.950240963085832E-2</v>
      </c>
      <c r="O57" s="199">
        <f t="shared" si="7"/>
        <v>7.9401608763467801E-2</v>
      </c>
      <c r="P57" s="199">
        <f t="shared" si="7"/>
        <v>8.0137959336323852E-2</v>
      </c>
      <c r="Q57" s="199">
        <f t="shared" si="7"/>
        <v>8.0183389784298703E-2</v>
      </c>
    </row>
    <row r="58" spans="1:17" x14ac:dyDescent="0.25">
      <c r="A58" s="142" t="s">
        <v>300</v>
      </c>
      <c r="B58" s="199">
        <f t="shared" ref="B58:Q58" si="8">IF(B$22=0,0,B$22/B$5)</f>
        <v>0.11997495555340268</v>
      </c>
      <c r="C58" s="199">
        <f t="shared" si="8"/>
        <v>0.11995018905977688</v>
      </c>
      <c r="D58" s="199">
        <f t="shared" si="8"/>
        <v>0.1203162974968929</v>
      </c>
      <c r="E58" s="199">
        <f t="shared" si="8"/>
        <v>0.12015573488232686</v>
      </c>
      <c r="F58" s="199">
        <f t="shared" si="8"/>
        <v>0.12044003987824882</v>
      </c>
      <c r="G58" s="199">
        <f t="shared" si="8"/>
        <v>0.12057310265284256</v>
      </c>
      <c r="H58" s="199">
        <f t="shared" si="8"/>
        <v>0.12095988556827998</v>
      </c>
      <c r="I58" s="199">
        <f t="shared" si="8"/>
        <v>0.12112099053843095</v>
      </c>
      <c r="J58" s="199">
        <f t="shared" si="8"/>
        <v>0.12175419343109833</v>
      </c>
      <c r="K58" s="199">
        <f t="shared" si="8"/>
        <v>0.12067927868974489</v>
      </c>
      <c r="L58" s="199">
        <f t="shared" si="8"/>
        <v>0.12046617604186728</v>
      </c>
      <c r="M58" s="199">
        <f t="shared" si="8"/>
        <v>0.12127892165743369</v>
      </c>
      <c r="N58" s="199">
        <f t="shared" si="8"/>
        <v>0.12084771739259574</v>
      </c>
      <c r="O58" s="199">
        <f t="shared" si="8"/>
        <v>0.12066141254365952</v>
      </c>
      <c r="P58" s="199">
        <f t="shared" si="8"/>
        <v>0.12187010361046809</v>
      </c>
      <c r="Q58" s="199">
        <f t="shared" si="8"/>
        <v>0.12179144443728379</v>
      </c>
    </row>
    <row r="59" spans="1:17" x14ac:dyDescent="0.25">
      <c r="A59" s="127" t="s">
        <v>294</v>
      </c>
      <c r="B59" s="200">
        <f t="shared" ref="B59:Q59" si="9">IF(B$23=0,0,B$23/B$5)</f>
        <v>7.7093094134864454E-2</v>
      </c>
      <c r="C59" s="200">
        <f t="shared" si="9"/>
        <v>7.7077179766605858E-2</v>
      </c>
      <c r="D59" s="200">
        <f t="shared" si="9"/>
        <v>7.7312432466437792E-2</v>
      </c>
      <c r="E59" s="200">
        <f t="shared" si="9"/>
        <v>7.7209258694026867E-2</v>
      </c>
      <c r="F59" s="200">
        <f t="shared" si="9"/>
        <v>7.7391946420082042E-2</v>
      </c>
      <c r="G59" s="200">
        <f t="shared" si="9"/>
        <v>7.7477449439943863E-2</v>
      </c>
      <c r="H59" s="200">
        <f t="shared" si="9"/>
        <v>7.7725987074919692E-2</v>
      </c>
      <c r="I59" s="200">
        <f t="shared" si="9"/>
        <v>7.7829509352316306E-2</v>
      </c>
      <c r="J59" s="200">
        <f t="shared" si="9"/>
        <v>7.8236390688389362E-2</v>
      </c>
      <c r="K59" s="200">
        <f t="shared" si="9"/>
        <v>7.7545675672410608E-2</v>
      </c>
      <c r="L59" s="200">
        <f t="shared" si="9"/>
        <v>7.740874090617185E-2</v>
      </c>
      <c r="M59" s="200">
        <f t="shared" si="9"/>
        <v>7.7930992187362505E-2</v>
      </c>
      <c r="N59" s="200">
        <f t="shared" si="9"/>
        <v>7.7653910434531903E-2</v>
      </c>
      <c r="O59" s="200">
        <f t="shared" si="9"/>
        <v>7.7534195305732162E-2</v>
      </c>
      <c r="P59" s="200">
        <f t="shared" si="9"/>
        <v>7.8310871852630026E-2</v>
      </c>
      <c r="Q59" s="200">
        <f t="shared" si="9"/>
        <v>7.8260327311772335E-2</v>
      </c>
    </row>
    <row r="60" spans="1:17" x14ac:dyDescent="0.25">
      <c r="A60" s="142" t="s">
        <v>299</v>
      </c>
      <c r="B60" s="199">
        <f t="shared" ref="B60:Q60" si="10">IF(B$24=0,0,B$24/B$5)</f>
        <v>5.4529261705148019E-2</v>
      </c>
      <c r="C60" s="199">
        <f t="shared" si="10"/>
        <v>5.4518005200769985E-2</v>
      </c>
      <c r="D60" s="199">
        <f t="shared" si="10"/>
        <v>5.4684403451870624E-2</v>
      </c>
      <c r="E60" s="199">
        <f t="shared" si="10"/>
        <v>5.461142688114095E-2</v>
      </c>
      <c r="F60" s="199">
        <f t="shared" si="10"/>
        <v>5.4740645028838512E-2</v>
      </c>
      <c r="G60" s="199">
        <f t="shared" si="10"/>
        <v>5.4801122774594445E-2</v>
      </c>
      <c r="H60" s="199">
        <f t="shared" si="10"/>
        <v>5.4976917687138319E-2</v>
      </c>
      <c r="I60" s="199">
        <f t="shared" si="10"/>
        <v>5.5050140761394445E-2</v>
      </c>
      <c r="J60" s="199">
        <f t="shared" si="10"/>
        <v>5.5337934877153445E-2</v>
      </c>
      <c r="K60" s="199">
        <f t="shared" si="10"/>
        <v>5.4849380353656281E-2</v>
      </c>
      <c r="L60" s="199">
        <f t="shared" si="10"/>
        <v>5.4752524055584957E-2</v>
      </c>
      <c r="M60" s="199">
        <f t="shared" si="10"/>
        <v>5.5121921303256396E-2</v>
      </c>
      <c r="N60" s="199">
        <f t="shared" si="10"/>
        <v>5.4925936648815246E-2</v>
      </c>
      <c r="O60" s="199">
        <f t="shared" si="10"/>
        <v>5.484126009429835E-2</v>
      </c>
      <c r="P60" s="199">
        <f t="shared" si="10"/>
        <v>5.5390616676250504E-2</v>
      </c>
      <c r="Q60" s="199">
        <f t="shared" si="10"/>
        <v>5.5354865659546282E-2</v>
      </c>
    </row>
    <row r="61" spans="1:17" x14ac:dyDescent="0.25">
      <c r="A61" s="142" t="s">
        <v>298</v>
      </c>
      <c r="B61" s="199">
        <f t="shared" ref="B61:Q61" si="11">IF(B$25=0,0,B$25/B$5)</f>
        <v>2.2563832429716432E-2</v>
      </c>
      <c r="C61" s="199">
        <f t="shared" si="11"/>
        <v>2.2559174565835866E-2</v>
      </c>
      <c r="D61" s="199">
        <f t="shared" si="11"/>
        <v>2.2628029014567161E-2</v>
      </c>
      <c r="E61" s="199">
        <f t="shared" si="11"/>
        <v>2.2597831812885914E-2</v>
      </c>
      <c r="F61" s="199">
        <f t="shared" si="11"/>
        <v>2.2651301391243533E-2</v>
      </c>
      <c r="G61" s="199">
        <f t="shared" si="11"/>
        <v>2.2676326665349425E-2</v>
      </c>
      <c r="H61" s="199">
        <f t="shared" si="11"/>
        <v>2.274906938778138E-2</v>
      </c>
      <c r="I61" s="199">
        <f t="shared" si="11"/>
        <v>2.2779368590921851E-2</v>
      </c>
      <c r="J61" s="199">
        <f t="shared" si="11"/>
        <v>2.2898455811235917E-2</v>
      </c>
      <c r="K61" s="199">
        <f t="shared" si="11"/>
        <v>2.2696295318754334E-2</v>
      </c>
      <c r="L61" s="199">
        <f t="shared" si="11"/>
        <v>2.2656216850586886E-2</v>
      </c>
      <c r="M61" s="199">
        <f t="shared" si="11"/>
        <v>2.2809070884106105E-2</v>
      </c>
      <c r="N61" s="199">
        <f t="shared" si="11"/>
        <v>2.272797378571666E-2</v>
      </c>
      <c r="O61" s="199">
        <f t="shared" si="11"/>
        <v>2.2692935211433809E-2</v>
      </c>
      <c r="P61" s="199">
        <f t="shared" si="11"/>
        <v>2.292025517637953E-2</v>
      </c>
      <c r="Q61" s="199">
        <f t="shared" si="11"/>
        <v>2.2905461652226056E-2</v>
      </c>
    </row>
    <row r="62" spans="1:17" x14ac:dyDescent="0.25">
      <c r="A62" s="127" t="s">
        <v>293</v>
      </c>
      <c r="B62" s="200">
        <f t="shared" ref="B62:Q62" si="12">IF(B$26=0,0,B$26/B$5)</f>
        <v>0.22379106925310085</v>
      </c>
      <c r="C62" s="200">
        <f t="shared" si="12"/>
        <v>0.2240635804135494</v>
      </c>
      <c r="D62" s="200">
        <f t="shared" si="12"/>
        <v>0.22460150138627674</v>
      </c>
      <c r="E62" s="200">
        <f t="shared" si="12"/>
        <v>0.22418343604912158</v>
      </c>
      <c r="F62" s="200">
        <f t="shared" si="12"/>
        <v>0.22463940252781031</v>
      </c>
      <c r="G62" s="200">
        <f t="shared" si="12"/>
        <v>0.22512429061098796</v>
      </c>
      <c r="H62" s="200">
        <f t="shared" si="12"/>
        <v>0.22567149671362619</v>
      </c>
      <c r="I62" s="200">
        <f t="shared" si="12"/>
        <v>0.22534678128560817</v>
      </c>
      <c r="J62" s="200">
        <f t="shared" si="12"/>
        <v>0.22646090442651731</v>
      </c>
      <c r="K62" s="200">
        <f t="shared" si="12"/>
        <v>0.22450034619601239</v>
      </c>
      <c r="L62" s="200">
        <f t="shared" si="12"/>
        <v>0.22422593686421796</v>
      </c>
      <c r="M62" s="200">
        <f t="shared" si="12"/>
        <v>0.22652360403308902</v>
      </c>
      <c r="N62" s="200">
        <f t="shared" si="12"/>
        <v>0.22547435848791728</v>
      </c>
      <c r="O62" s="200">
        <f t="shared" si="12"/>
        <v>0.22510826208111495</v>
      </c>
      <c r="P62" s="200">
        <f t="shared" si="12"/>
        <v>0.22729618192138384</v>
      </c>
      <c r="Q62" s="200">
        <f t="shared" si="12"/>
        <v>0.22685868933458836</v>
      </c>
    </row>
    <row r="63" spans="1:17" x14ac:dyDescent="0.25">
      <c r="A63" s="142" t="s">
        <v>297</v>
      </c>
      <c r="B63" s="199">
        <f t="shared" ref="B63:Q63" si="13">IF(B$27=0,0,B$27/B$5)</f>
        <v>0.1834953570552508</v>
      </c>
      <c r="C63" s="199">
        <f t="shared" si="13"/>
        <v>0.18282877699134933</v>
      </c>
      <c r="D63" s="199">
        <f t="shared" si="13"/>
        <v>0.18401594306551905</v>
      </c>
      <c r="E63" s="199">
        <f t="shared" si="13"/>
        <v>0.18422501521307372</v>
      </c>
      <c r="F63" s="199">
        <f t="shared" si="13"/>
        <v>0.18458685314449716</v>
      </c>
      <c r="G63" s="199">
        <f t="shared" si="13"/>
        <v>0.1838265516104757</v>
      </c>
      <c r="H63" s="199">
        <f t="shared" si="13"/>
        <v>0.18511147703593878</v>
      </c>
      <c r="I63" s="199">
        <f t="shared" si="13"/>
        <v>0.18699889021291655</v>
      </c>
      <c r="J63" s="199">
        <f t="shared" si="13"/>
        <v>0.18790067245843214</v>
      </c>
      <c r="K63" s="199">
        <f t="shared" si="13"/>
        <v>0.1865684308888744</v>
      </c>
      <c r="L63" s="199">
        <f t="shared" si="13"/>
        <v>0.18536624725644596</v>
      </c>
      <c r="M63" s="199">
        <f t="shared" si="13"/>
        <v>0.18483202744617344</v>
      </c>
      <c r="N63" s="199">
        <f t="shared" si="13"/>
        <v>0.18393101529050096</v>
      </c>
      <c r="O63" s="199">
        <f t="shared" si="13"/>
        <v>0.18398073208536359</v>
      </c>
      <c r="P63" s="199">
        <f t="shared" si="13"/>
        <v>0.18540137704603313</v>
      </c>
      <c r="Q63" s="199">
        <f t="shared" si="13"/>
        <v>0.1876303391887861</v>
      </c>
    </row>
    <row r="64" spans="1:17" x14ac:dyDescent="0.25">
      <c r="A64" s="142" t="s">
        <v>296</v>
      </c>
      <c r="B64" s="199">
        <f t="shared" ref="B64:Q64" si="14">IF(B$33=0,0,B$33/B$5)</f>
        <v>4.0295712197850032E-2</v>
      </c>
      <c r="C64" s="199">
        <f t="shared" si="14"/>
        <v>4.1234803422200067E-2</v>
      </c>
      <c r="D64" s="199">
        <f t="shared" si="14"/>
        <v>4.0585558320757685E-2</v>
      </c>
      <c r="E64" s="199">
        <f t="shared" si="14"/>
        <v>3.9958420836047837E-2</v>
      </c>
      <c r="F64" s="199">
        <f t="shared" si="14"/>
        <v>4.0052549383313131E-2</v>
      </c>
      <c r="G64" s="199">
        <f t="shared" si="14"/>
        <v>4.129773900051225E-2</v>
      </c>
      <c r="H64" s="199">
        <f t="shared" si="14"/>
        <v>4.0560019677687402E-2</v>
      </c>
      <c r="I64" s="199">
        <f t="shared" si="14"/>
        <v>3.8347891072691591E-2</v>
      </c>
      <c r="J64" s="199">
        <f t="shared" si="14"/>
        <v>3.8560231968085182E-2</v>
      </c>
      <c r="K64" s="199">
        <f t="shared" si="14"/>
        <v>3.7931915307137964E-2</v>
      </c>
      <c r="L64" s="199">
        <f t="shared" si="14"/>
        <v>3.8859689607772023E-2</v>
      </c>
      <c r="M64" s="199">
        <f t="shared" si="14"/>
        <v>4.1691576586915587E-2</v>
      </c>
      <c r="N64" s="199">
        <f t="shared" si="14"/>
        <v>4.1543343197416302E-2</v>
      </c>
      <c r="O64" s="199">
        <f t="shared" si="14"/>
        <v>4.1127529995751373E-2</v>
      </c>
      <c r="P64" s="199">
        <f t="shared" si="14"/>
        <v>4.1894804875350744E-2</v>
      </c>
      <c r="Q64" s="199">
        <f t="shared" si="14"/>
        <v>3.9228350145802275E-2</v>
      </c>
    </row>
    <row r="65" spans="1:17" x14ac:dyDescent="0.25">
      <c r="A65" s="127" t="s">
        <v>292</v>
      </c>
      <c r="B65" s="200">
        <f t="shared" ref="B65:Q65" si="15">IF(B$34=0,0,B$34/B$5)</f>
        <v>0.23129299914492191</v>
      </c>
      <c r="C65" s="200">
        <f t="shared" si="15"/>
        <v>0.23249234025067247</v>
      </c>
      <c r="D65" s="200">
        <f t="shared" si="15"/>
        <v>0.21267483124760486</v>
      </c>
      <c r="E65" s="200">
        <f t="shared" si="15"/>
        <v>0.21550794615721164</v>
      </c>
      <c r="F65" s="200">
        <f t="shared" si="15"/>
        <v>0.20276063884746823</v>
      </c>
      <c r="G65" s="200">
        <f t="shared" si="15"/>
        <v>0.19538570724993012</v>
      </c>
      <c r="H65" s="200">
        <f t="shared" si="15"/>
        <v>0.17699337186058806</v>
      </c>
      <c r="I65" s="200">
        <f t="shared" si="15"/>
        <v>0.17533149661856767</v>
      </c>
      <c r="J65" s="200">
        <f t="shared" si="15"/>
        <v>0.14546499149332953</v>
      </c>
      <c r="K65" s="200">
        <f t="shared" si="15"/>
        <v>0.19424282527184758</v>
      </c>
      <c r="L65" s="200">
        <f t="shared" si="15"/>
        <v>0.20757092552541365</v>
      </c>
      <c r="M65" s="200">
        <f t="shared" si="15"/>
        <v>0.17288570207658543</v>
      </c>
      <c r="N65" s="200">
        <f t="shared" si="15"/>
        <v>0.19737403117473384</v>
      </c>
      <c r="O65" s="200">
        <f t="shared" si="15"/>
        <v>0.20467106501907811</v>
      </c>
      <c r="P65" s="200">
        <f t="shared" si="15"/>
        <v>0.14759594962664996</v>
      </c>
      <c r="Q65" s="200">
        <f t="shared" si="15"/>
        <v>0.14690748885986882</v>
      </c>
    </row>
    <row r="66" spans="1:17" x14ac:dyDescent="0.25">
      <c r="A66" s="127" t="s">
        <v>291</v>
      </c>
      <c r="B66" s="200">
        <f t="shared" ref="B66:Q66" si="16">IF(B$45=0,0,B$45/B$5)</f>
        <v>8.3914742612101439E-2</v>
      </c>
      <c r="C66" s="200">
        <f t="shared" si="16"/>
        <v>8.3897420047334248E-2</v>
      </c>
      <c r="D66" s="200">
        <f t="shared" si="16"/>
        <v>8.4153489283842822E-2</v>
      </c>
      <c r="E66" s="200">
        <f t="shared" si="16"/>
        <v>8.4041186091795061E-2</v>
      </c>
      <c r="F66" s="200">
        <f t="shared" si="16"/>
        <v>8.4240039097791833E-2</v>
      </c>
      <c r="G66" s="200">
        <f t="shared" si="16"/>
        <v>8.4333107925613313E-2</v>
      </c>
      <c r="H66" s="200">
        <f t="shared" si="16"/>
        <v>8.4603637626132697E-2</v>
      </c>
      <c r="I66" s="200">
        <f t="shared" si="16"/>
        <v>8.471632016092831E-2</v>
      </c>
      <c r="J66" s="200">
        <f t="shared" si="16"/>
        <v>8.5159204740583527E-2</v>
      </c>
      <c r="K66" s="200">
        <f t="shared" si="16"/>
        <v>8.440737121470672E-2</v>
      </c>
      <c r="L66" s="200">
        <f t="shared" si="16"/>
        <v>8.4258319658370509E-2</v>
      </c>
      <c r="M66" s="200">
        <f t="shared" si="16"/>
        <v>8.4826782791570077E-2</v>
      </c>
      <c r="N66" s="200">
        <f t="shared" si="16"/>
        <v>8.4525183222474889E-2</v>
      </c>
      <c r="O66" s="200">
        <f t="shared" si="16"/>
        <v>8.43948749979479E-2</v>
      </c>
      <c r="P66" s="200">
        <f t="shared" si="16"/>
        <v>8.524027643444726E-2</v>
      </c>
      <c r="Q66" s="200">
        <f t="shared" si="16"/>
        <v>8.5185259416592163E-2</v>
      </c>
    </row>
    <row r="67" spans="1:17" x14ac:dyDescent="0.25">
      <c r="A67" s="72" t="s">
        <v>290</v>
      </c>
      <c r="B67" s="71">
        <f t="shared" ref="B67:Q67" si="17">IF(B$46=0,0,B$46/B$5)</f>
        <v>4.4354954582120555E-2</v>
      </c>
      <c r="C67" s="71">
        <f t="shared" si="17"/>
        <v>4.3300759845659578E-2</v>
      </c>
      <c r="D67" s="71">
        <f t="shared" si="17"/>
        <v>6.0747256367076778E-2</v>
      </c>
      <c r="E67" s="71">
        <f t="shared" si="17"/>
        <v>5.8779966271804034E-2</v>
      </c>
      <c r="F67" s="71">
        <f t="shared" si="17"/>
        <v>6.9916426583207375E-2</v>
      </c>
      <c r="G67" s="71">
        <f t="shared" si="17"/>
        <v>7.6721721270390092E-2</v>
      </c>
      <c r="H67" s="71">
        <f t="shared" si="17"/>
        <v>9.2614510783986304E-2</v>
      </c>
      <c r="I67" s="71">
        <f t="shared" si="17"/>
        <v>9.3116901271831615E-2</v>
      </c>
      <c r="J67" s="71">
        <f t="shared" si="17"/>
        <v>0.11925582311487623</v>
      </c>
      <c r="K67" s="71">
        <f t="shared" si="17"/>
        <v>7.6777080760039682E-2</v>
      </c>
      <c r="L67" s="71">
        <f t="shared" si="17"/>
        <v>6.503599449654611E-2</v>
      </c>
      <c r="M67" s="71">
        <f t="shared" si="17"/>
        <v>9.4916616178367622E-2</v>
      </c>
      <c r="N67" s="71">
        <f t="shared" si="17"/>
        <v>7.3380844787829982E-2</v>
      </c>
      <c r="O67" s="71">
        <f t="shared" si="17"/>
        <v>6.7066628854687144E-2</v>
      </c>
      <c r="P67" s="71">
        <f t="shared" si="17"/>
        <v>0.11711219189889936</v>
      </c>
      <c r="Q67" s="71">
        <f t="shared" si="17"/>
        <v>0.11743227119896245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0.55457309231965424</v>
      </c>
      <c r="C71" s="253">
        <f>IF(C$5=0,0,C$5/MAE_fec!C$5)</f>
        <v>0.5546875967740752</v>
      </c>
      <c r="D71" s="253">
        <f>IF(D$5=0,0,D$5/MAE_fec!D$5)</f>
        <v>0.55299974721946399</v>
      </c>
      <c r="E71" s="253">
        <f>IF(E$5=0,0,E$5/MAE_fec!E$5)</f>
        <v>0.55373871390594687</v>
      </c>
      <c r="F71" s="253">
        <f>IF(F$5=0,0,F$5/MAE_fec!F$5)</f>
        <v>0.5524315847904302</v>
      </c>
      <c r="G71" s="253">
        <f>IF(G$5=0,0,G$5/MAE_fec!G$5)</f>
        <v>0.55182192908921535</v>
      </c>
      <c r="H71" s="253">
        <f>IF(H$5=0,0,H$5/MAE_fec!H$5)</f>
        <v>0.55005741605638092</v>
      </c>
      <c r="I71" s="253">
        <f>IF(I$5=0,0,I$5/MAE_fec!I$5)</f>
        <v>0.54932577587410414</v>
      </c>
      <c r="J71" s="253">
        <f>IF(J$5=0,0,J$5/MAE_fec!J$5)</f>
        <v>0.54646891599521152</v>
      </c>
      <c r="K71" s="253">
        <f>IF(K$5=0,0,K$5/MAE_fec!K$5)</f>
        <v>0.55133642514734071</v>
      </c>
      <c r="L71" s="253">
        <f>IF(L$5=0,0,L$5/MAE_fec!L$5)</f>
        <v>0.55231173004976764</v>
      </c>
      <c r="M71" s="253">
        <f>IF(M$5=0,0,M$5/MAE_fec!M$5)</f>
        <v>0.5486104361160058</v>
      </c>
      <c r="N71" s="253">
        <f>IF(N$5=0,0,N$5/MAE_fec!N$5)</f>
        <v>0.55056796717155176</v>
      </c>
      <c r="O71" s="253">
        <f>IF(O$5=0,0,O$5/MAE_fec!O$5)</f>
        <v>0.57595963643425452</v>
      </c>
      <c r="P71" s="253">
        <f>IF(P$5=0,0,P$5/MAE_fec!P$5)</f>
        <v>0.57024734731020887</v>
      </c>
      <c r="Q71" s="253">
        <f>IF(Q$5=0,0,Q$5/MAE_fec!Q$5)</f>
        <v>0.59724832517810833</v>
      </c>
    </row>
    <row r="72" spans="1:17" x14ac:dyDescent="0.25">
      <c r="A72" s="76" t="s">
        <v>83</v>
      </c>
      <c r="B72" s="308">
        <f>IF(B$6=0,0,B$6/MAE_fec!B$6)</f>
        <v>0.47173085343199256</v>
      </c>
      <c r="C72" s="308">
        <f>IF(C$6=0,0,C$6/MAE_fec!C$6)</f>
        <v>0.47173085343199256</v>
      </c>
      <c r="D72" s="308">
        <f>IF(D$6=0,0,D$6/MAE_fec!D$6)</f>
        <v>0.47173085343199261</v>
      </c>
      <c r="E72" s="308">
        <f>IF(E$6=0,0,E$6/MAE_fec!E$6)</f>
        <v>0.4717308534319925</v>
      </c>
      <c r="F72" s="308">
        <f>IF(F$6=0,0,F$6/MAE_fec!F$6)</f>
        <v>0.47173085343199256</v>
      </c>
      <c r="G72" s="308">
        <f>IF(G$6=0,0,G$6/MAE_fec!G$6)</f>
        <v>0.47173085343199256</v>
      </c>
      <c r="H72" s="308">
        <f>IF(H$6=0,0,H$6/MAE_fec!H$6)</f>
        <v>0.47173085343199256</v>
      </c>
      <c r="I72" s="308">
        <f>IF(I$6=0,0,I$6/MAE_fec!I$6)</f>
        <v>0.47173085343199256</v>
      </c>
      <c r="J72" s="308">
        <f>IF(J$6=0,0,J$6/MAE_fec!J$6)</f>
        <v>0.47173085343199256</v>
      </c>
      <c r="K72" s="308">
        <f>IF(K$6=0,0,K$6/MAE_fec!K$6)</f>
        <v>0.47173085343199256</v>
      </c>
      <c r="L72" s="308">
        <f>IF(L$6=0,0,L$6/MAE_fec!L$6)</f>
        <v>0.47173085343199261</v>
      </c>
      <c r="M72" s="308">
        <f>IF(M$6=0,0,M$6/MAE_fec!M$6)</f>
        <v>0.4717308534319925</v>
      </c>
      <c r="N72" s="308">
        <f>IF(N$6=0,0,N$6/MAE_fec!N$6)</f>
        <v>0.47173085343199256</v>
      </c>
      <c r="O72" s="308">
        <f>IF(O$6=0,0,O$6/MAE_fec!O$6)</f>
        <v>0.49272584671759012</v>
      </c>
      <c r="P72" s="308">
        <f>IF(P$6=0,0,P$6/MAE_fec!P$6)</f>
        <v>0.49272584671759018</v>
      </c>
      <c r="Q72" s="308">
        <f>IF(Q$6=0,0,Q$6/MAE_fec!Q$6)</f>
        <v>0.51572313284683835</v>
      </c>
    </row>
    <row r="73" spans="1:17" x14ac:dyDescent="0.25">
      <c r="A73" s="76" t="s">
        <v>82</v>
      </c>
      <c r="B73" s="308">
        <f>IF(B$7=0,0,B$7/MAE_fec!B$7)</f>
        <v>0.11895801792339106</v>
      </c>
      <c r="C73" s="308">
        <f>IF(C$7=0,0,C$7/MAE_fec!C$7)</f>
        <v>0.11895801792339107</v>
      </c>
      <c r="D73" s="308">
        <f>IF(D$7=0,0,D$7/MAE_fec!D$7)</f>
        <v>0.11895801792339107</v>
      </c>
      <c r="E73" s="308">
        <f>IF(E$7=0,0,E$7/MAE_fec!E$7)</f>
        <v>0.11895801792339109</v>
      </c>
      <c r="F73" s="308">
        <f>IF(F$7=0,0,F$7/MAE_fec!F$7)</f>
        <v>0.11895801792339106</v>
      </c>
      <c r="G73" s="308">
        <f>IF(G$7=0,0,G$7/MAE_fec!G$7)</f>
        <v>0.11895801792339106</v>
      </c>
      <c r="H73" s="308">
        <f>IF(H$7=0,0,H$7/MAE_fec!H$7)</f>
        <v>0.11895801792339107</v>
      </c>
      <c r="I73" s="308">
        <f>IF(I$7=0,0,I$7/MAE_fec!I$7)</f>
        <v>0.11895801792339106</v>
      </c>
      <c r="J73" s="308">
        <f>IF(J$7=0,0,J$7/MAE_fec!J$7)</f>
        <v>0.11895801792339107</v>
      </c>
      <c r="K73" s="308">
        <f>IF(K$7=0,0,K$7/MAE_fec!K$7)</f>
        <v>0.11895801792339106</v>
      </c>
      <c r="L73" s="308">
        <f>IF(L$7=0,0,L$7/MAE_fec!L$7)</f>
        <v>0.11895801792339106</v>
      </c>
      <c r="M73" s="308">
        <f>IF(M$7=0,0,M$7/MAE_fec!M$7)</f>
        <v>0.11895801792339106</v>
      </c>
      <c r="N73" s="308">
        <f>IF(N$7=0,0,N$7/MAE_fec!N$7)</f>
        <v>0.11895801792339106</v>
      </c>
      <c r="O73" s="308">
        <f>IF(O$7=0,0,O$7/MAE_fec!O$7)</f>
        <v>0.12425239875389919</v>
      </c>
      <c r="P73" s="308">
        <f>IF(P$7=0,0,P$7/MAE_fec!P$7)</f>
        <v>0.12425239875389925</v>
      </c>
      <c r="Q73" s="308">
        <f>IF(Q$7=0,0,Q$7/MAE_fec!Q$7)</f>
        <v>0.13005170476843969</v>
      </c>
    </row>
    <row r="74" spans="1:17" x14ac:dyDescent="0.25">
      <c r="A74" s="76" t="s">
        <v>81</v>
      </c>
      <c r="B74" s="308">
        <f>IF(B$8=0,0,B$8/MAE_fec!B$8)</f>
        <v>0.64746073039152996</v>
      </c>
      <c r="C74" s="308">
        <f>IF(C$8=0,0,C$8/MAE_fec!C$8)</f>
        <v>0.64746073039152996</v>
      </c>
      <c r="D74" s="308">
        <f>IF(D$8=0,0,D$8/MAE_fec!D$8)</f>
        <v>0.64746073039153007</v>
      </c>
      <c r="E74" s="308">
        <f>IF(E$8=0,0,E$8/MAE_fec!E$8)</f>
        <v>0.64746073039152996</v>
      </c>
      <c r="F74" s="308">
        <f>IF(F$8=0,0,F$8/MAE_fec!F$8)</f>
        <v>0.64746073039152996</v>
      </c>
      <c r="G74" s="308">
        <f>IF(G$8=0,0,G$8/MAE_fec!G$8)</f>
        <v>0.64746073039153007</v>
      </c>
      <c r="H74" s="308">
        <f>IF(H$8=0,0,H$8/MAE_fec!H$8)</f>
        <v>0.64746073039153007</v>
      </c>
      <c r="I74" s="308">
        <f>IF(I$8=0,0,I$8/MAE_fec!I$8)</f>
        <v>0.64746073039152996</v>
      </c>
      <c r="J74" s="308">
        <f>IF(J$8=0,0,J$8/MAE_fec!J$8)</f>
        <v>0.64746073039153007</v>
      </c>
      <c r="K74" s="308">
        <f>IF(K$8=0,0,K$8/MAE_fec!K$8)</f>
        <v>0.64746073039153007</v>
      </c>
      <c r="L74" s="308">
        <f>IF(L$8=0,0,L$8/MAE_fec!L$8)</f>
        <v>0.64746073039152996</v>
      </c>
      <c r="M74" s="308">
        <f>IF(M$8=0,0,M$8/MAE_fec!M$8)</f>
        <v>0.64746073039153007</v>
      </c>
      <c r="N74" s="308">
        <f>IF(N$8=0,0,N$8/MAE_fec!N$8)</f>
        <v>0.64746073039152996</v>
      </c>
      <c r="O74" s="308">
        <f>IF(O$8=0,0,O$8/MAE_fec!O$8)</f>
        <v>0.67627680970532023</v>
      </c>
      <c r="P74" s="308">
        <f>IF(P$8=0,0,P$8/MAE_fec!P$8)</f>
        <v>0.67627680970532034</v>
      </c>
      <c r="Q74" s="308">
        <f>IF(Q$8=0,0,Q$8/MAE_fec!Q$8)</f>
        <v>0.70784107896169346</v>
      </c>
    </row>
    <row r="75" spans="1:17" x14ac:dyDescent="0.25">
      <c r="A75" s="76" t="s">
        <v>80</v>
      </c>
      <c r="B75" s="308">
        <f>IF(B$9=0,0,B$9/MAE_fec!B$9)</f>
        <v>0.46209302832771776</v>
      </c>
      <c r="C75" s="308">
        <f>IF(C$9=0,0,C$9/MAE_fec!C$9)</f>
        <v>0.46209302832771781</v>
      </c>
      <c r="D75" s="308">
        <f>IF(D$9=0,0,D$9/MAE_fec!D$9)</f>
        <v>0.46209302832771781</v>
      </c>
      <c r="E75" s="308">
        <f>IF(E$9=0,0,E$9/MAE_fec!E$9)</f>
        <v>0.46209302832771787</v>
      </c>
      <c r="F75" s="308">
        <f>IF(F$9=0,0,F$9/MAE_fec!F$9)</f>
        <v>0.46209302832771787</v>
      </c>
      <c r="G75" s="308">
        <f>IF(G$9=0,0,G$9/MAE_fec!G$9)</f>
        <v>0.46209302832771776</v>
      </c>
      <c r="H75" s="308">
        <f>IF(H$9=0,0,H$9/MAE_fec!H$9)</f>
        <v>0.4620930283277177</v>
      </c>
      <c r="I75" s="308">
        <f>IF(I$9=0,0,I$9/MAE_fec!I$9)</f>
        <v>0.46209302832771781</v>
      </c>
      <c r="J75" s="308">
        <f>IF(J$9=0,0,J$9/MAE_fec!J$9)</f>
        <v>0.4620930283277177</v>
      </c>
      <c r="K75" s="308">
        <f>IF(K$9=0,0,K$9/MAE_fec!K$9)</f>
        <v>0.46209302832771781</v>
      </c>
      <c r="L75" s="308">
        <f>IF(L$9=0,0,L$9/MAE_fec!L$9)</f>
        <v>0.4620930283277177</v>
      </c>
      <c r="M75" s="308">
        <f>IF(M$9=0,0,M$9/MAE_fec!M$9)</f>
        <v>0.46209302832771781</v>
      </c>
      <c r="N75" s="308">
        <f>IF(N$9=0,0,N$9/MAE_fec!N$9)</f>
        <v>0.46209302832771787</v>
      </c>
      <c r="O75" s="308">
        <f>IF(O$9=0,0,O$9/MAE_fec!O$9)</f>
        <v>0.48265907771049477</v>
      </c>
      <c r="P75" s="308">
        <f>IF(P$9=0,0,P$9/MAE_fec!P$9)</f>
        <v>0.48265907771049482</v>
      </c>
      <c r="Q75" s="308">
        <f>IF(Q$9=0,0,Q$9/MAE_fec!Q$9)</f>
        <v>0.50518651155008654</v>
      </c>
    </row>
    <row r="76" spans="1:17" x14ac:dyDescent="0.25">
      <c r="A76" s="76" t="s">
        <v>79</v>
      </c>
      <c r="B76" s="308">
        <f>IF(B$10=0,0,B$10/MAE_fec!B$10)</f>
        <v>0.71762741095493376</v>
      </c>
      <c r="C76" s="308">
        <f>IF(C$10=0,0,C$10/MAE_fec!C$10)</f>
        <v>0.71033116764235804</v>
      </c>
      <c r="D76" s="308">
        <f>IF(D$10=0,0,D$10/MAE_fec!D$10)</f>
        <v>0.71628225349578456</v>
      </c>
      <c r="E76" s="308">
        <f>IF(E$10=0,0,E$10/MAE_fec!E$10)</f>
        <v>0.72068733910914662</v>
      </c>
      <c r="F76" s="308">
        <f>IF(F$10=0,0,F$10/MAE_fec!F$10)</f>
        <v>0.72069054953362255</v>
      </c>
      <c r="G76" s="308">
        <f>IF(G$10=0,0,G$10/MAE_fec!G$10)</f>
        <v>0.71148958927188266</v>
      </c>
      <c r="H76" s="308">
        <f>IF(H$10=0,0,H$10/MAE_fec!H$10)</f>
        <v>0.71813525958562352</v>
      </c>
      <c r="I76" s="308">
        <f>IF(I$10=0,0,I$10/MAE_fec!I$10)</f>
        <v>0.73541876190627964</v>
      </c>
      <c r="J76" s="308">
        <f>IF(J$10=0,0,J$10/MAE_fec!J$10)</f>
        <v>0.73532875019381205</v>
      </c>
      <c r="K76" s="308">
        <f>IF(K$10=0,0,K$10/MAE_fec!K$10)</f>
        <v>0.73753243308622229</v>
      </c>
      <c r="L76" s="308">
        <f>IF(L$10=0,0,L$10/MAE_fec!L$10)</f>
        <v>0.72990436998266717</v>
      </c>
      <c r="M76" s="308">
        <f>IF(M$10=0,0,M$10/MAE_fec!M$10)</f>
        <v>0.71033116764235793</v>
      </c>
      <c r="N76" s="308">
        <f>IF(N$10=0,0,N$10/MAE_fec!N$10)</f>
        <v>0.71033116764235804</v>
      </c>
      <c r="O76" s="308">
        <f>IF(O$10=0,0,O$10/MAE_fec!O$10)</f>
        <v>0.74475832332179059</v>
      </c>
      <c r="P76" s="308">
        <f>IF(P$10=0,0,P$10/MAE_fec!P$10)</f>
        <v>0.74194537728478915</v>
      </c>
      <c r="Q76" s="308">
        <f>IF(Q$10=0,0,Q$10/MAE_fec!Q$10)</f>
        <v>0.79846110057724928</v>
      </c>
    </row>
    <row r="77" spans="1:17" x14ac:dyDescent="0.25">
      <c r="A77" s="74" t="s">
        <v>295</v>
      </c>
      <c r="B77" s="307">
        <f>IF(B$15=0,0,B$15/MAE_fec!B$15)</f>
        <v>0.59843003405570094</v>
      </c>
      <c r="C77" s="307">
        <f>IF(C$15=0,0,C$15/MAE_fec!C$15)</f>
        <v>0.59860379146591702</v>
      </c>
      <c r="D77" s="307">
        <f>IF(D$15=0,0,D$15/MAE_fec!D$15)</f>
        <v>0.59861026218690072</v>
      </c>
      <c r="E77" s="307">
        <f>IF(E$15=0,0,E$15/MAE_fec!E$15)</f>
        <v>0.59860155544608507</v>
      </c>
      <c r="F77" s="307">
        <f>IF(F$15=0,0,F$15/MAE_fec!F$15)</f>
        <v>0.59850576851879322</v>
      </c>
      <c r="G77" s="307">
        <f>IF(G$15=0,0,G$15/MAE_fec!G$15)</f>
        <v>0.59850886835931505</v>
      </c>
      <c r="H77" s="307">
        <f>IF(H$15=0,0,H$15/MAE_fec!H$15)</f>
        <v>0.59850220030342505</v>
      </c>
      <c r="I77" s="307">
        <f>IF(I$15=0,0,I$15/MAE_fec!I$15)</f>
        <v>0.59826971154039144</v>
      </c>
      <c r="J77" s="307">
        <f>IF(J$15=0,0,J$15/MAE_fec!J$15)</f>
        <v>0.59818599601083755</v>
      </c>
      <c r="K77" s="307">
        <f>IF(K$15=0,0,K$15/MAE_fec!K$15)</f>
        <v>0.59830721572214363</v>
      </c>
      <c r="L77" s="307">
        <f>IF(L$15=0,0,L$15/MAE_fec!L$15)</f>
        <v>0.59821409727604891</v>
      </c>
      <c r="M77" s="307">
        <f>IF(M$15=0,0,M$15/MAE_fec!M$15)</f>
        <v>0.59857548216098122</v>
      </c>
      <c r="N77" s="307">
        <f>IF(N$15=0,0,N$15/MAE_fec!N$15)</f>
        <v>0.59826074900481963</v>
      </c>
      <c r="O77" s="307">
        <f>IF(O$15=0,0,O$15/MAE_fec!O$15)</f>
        <v>0.6249551055441781</v>
      </c>
      <c r="P77" s="307">
        <f>IF(P$15=0,0,P$15/MAE_fec!P$15)</f>
        <v>0.62477253001171373</v>
      </c>
      <c r="Q77" s="307">
        <f>IF(Q$15=0,0,Q$15/MAE_fec!Q$15)</f>
        <v>0.65424761665102393</v>
      </c>
    </row>
    <row r="78" spans="1:17" x14ac:dyDescent="0.25">
      <c r="A78" s="127" t="s">
        <v>294</v>
      </c>
      <c r="B78" s="305">
        <f>IF(B$23=0,0,B$23/MAE_fec!B$23)</f>
        <v>0.47740101903754278</v>
      </c>
      <c r="C78" s="305">
        <f>IF(C$23=0,0,C$23/MAE_fec!C$23)</f>
        <v>0.47740101903754284</v>
      </c>
      <c r="D78" s="305">
        <f>IF(D$23=0,0,D$23/MAE_fec!D$23)</f>
        <v>0.47740101903754278</v>
      </c>
      <c r="E78" s="305">
        <f>IF(E$23=0,0,E$23/MAE_fec!E$23)</f>
        <v>0.47740101903754278</v>
      </c>
      <c r="F78" s="305">
        <f>IF(F$23=0,0,F$23/MAE_fec!F$23)</f>
        <v>0.47740101903754284</v>
      </c>
      <c r="G78" s="305">
        <f>IF(G$23=0,0,G$23/MAE_fec!G$23)</f>
        <v>0.47740101903754278</v>
      </c>
      <c r="H78" s="305">
        <f>IF(H$23=0,0,H$23/MAE_fec!H$23)</f>
        <v>0.47740101903754284</v>
      </c>
      <c r="I78" s="305">
        <f>IF(I$23=0,0,I$23/MAE_fec!I$23)</f>
        <v>0.4774010190375429</v>
      </c>
      <c r="J78" s="305">
        <f>IF(J$23=0,0,J$23/MAE_fec!J$23)</f>
        <v>0.47740101903754278</v>
      </c>
      <c r="K78" s="305">
        <f>IF(K$23=0,0,K$23/MAE_fec!K$23)</f>
        <v>0.47740101903754278</v>
      </c>
      <c r="L78" s="305">
        <f>IF(L$23=0,0,L$23/MAE_fec!L$23)</f>
        <v>0.47740101903754284</v>
      </c>
      <c r="M78" s="305">
        <f>IF(M$23=0,0,M$23/MAE_fec!M$23)</f>
        <v>0.47740101903754284</v>
      </c>
      <c r="N78" s="305">
        <f>IF(N$23=0,0,N$23/MAE_fec!N$23)</f>
        <v>0.47740101903754284</v>
      </c>
      <c r="O78" s="305">
        <f>IF(O$23=0,0,O$23/MAE_fec!O$23)</f>
        <v>0.49864837039544085</v>
      </c>
      <c r="P78" s="305">
        <f>IF(P$23=0,0,P$23/MAE_fec!P$23)</f>
        <v>0.4986483703954408</v>
      </c>
      <c r="Q78" s="305">
        <f>IF(Q$23=0,0,Q$23/MAE_fec!Q$23)</f>
        <v>0.5219220819903595</v>
      </c>
    </row>
    <row r="79" spans="1:17" x14ac:dyDescent="0.25">
      <c r="A79" s="127" t="s">
        <v>293</v>
      </c>
      <c r="B79" s="305">
        <f>IF(B$26=0,0,B$26/MAE_fec!B$26)</f>
        <v>0.4711829138787833</v>
      </c>
      <c r="C79" s="305">
        <f>IF(C$26=0,0,C$26/MAE_fec!C$26)</f>
        <v>0.47185408003330953</v>
      </c>
      <c r="D79" s="305">
        <f>IF(D$26=0,0,D$26/MAE_fec!D$26)</f>
        <v>0.4715476405834752</v>
      </c>
      <c r="E79" s="305">
        <f>IF(E$26=0,0,E$26/MAE_fec!E$26)</f>
        <v>0.4712988687458956</v>
      </c>
      <c r="F79" s="305">
        <f>IF(F$26=0,0,F$26/MAE_fec!F$26)</f>
        <v>0.4711426547436901</v>
      </c>
      <c r="G79" s="305">
        <f>IF(G$26=0,0,G$26/MAE_fec!G$26)</f>
        <v>0.47163855571385643</v>
      </c>
      <c r="H79" s="305">
        <f>IF(H$26=0,0,H$26/MAE_fec!H$26)</f>
        <v>0.47127317681136244</v>
      </c>
      <c r="I79" s="305">
        <f>IF(I$26=0,0,I$26/MAE_fec!I$26)</f>
        <v>0.46996912266399238</v>
      </c>
      <c r="J79" s="305">
        <f>IF(J$26=0,0,J$26/MAE_fec!J$26)</f>
        <v>0.46983643164005678</v>
      </c>
      <c r="K79" s="305">
        <f>IF(K$26=0,0,K$26/MAE_fec!K$26)</f>
        <v>0.46991757645323184</v>
      </c>
      <c r="L79" s="305">
        <f>IF(L$26=0,0,L$26/MAE_fec!L$26)</f>
        <v>0.47017345108801284</v>
      </c>
      <c r="M79" s="305">
        <f>IF(M$26=0,0,M$26/MAE_fec!M$26)</f>
        <v>0.47180823398340727</v>
      </c>
      <c r="N79" s="305">
        <f>IF(N$26=0,0,N$26/MAE_fec!N$26)</f>
        <v>0.47129853330315052</v>
      </c>
      <c r="O79" s="305">
        <f>IF(O$26=0,0,O$26/MAE_fec!O$26)</f>
        <v>0.49223384580531904</v>
      </c>
      <c r="P79" s="305">
        <f>IF(P$26=0,0,P$26/MAE_fec!P$26)</f>
        <v>0.49208871170108237</v>
      </c>
      <c r="Q79" s="305">
        <f>IF(Q$26=0,0,Q$26/MAE_fec!Q$26)</f>
        <v>0.51439690578297148</v>
      </c>
    </row>
    <row r="80" spans="1:17" x14ac:dyDescent="0.25">
      <c r="A80" s="127" t="s">
        <v>292</v>
      </c>
      <c r="B80" s="305">
        <f>IF(B$34=0,0,B$34/MAE_fec!B$34)</f>
        <v>0.69398888516377</v>
      </c>
      <c r="C80" s="305">
        <f>IF(C$34=0,0,C$34/MAE_fec!C$34)</f>
        <v>0.69394929385852866</v>
      </c>
      <c r="D80" s="305">
        <f>IF(D$34=0,0,D$34/MAE_fec!D$34)</f>
        <v>0.69510420516274585</v>
      </c>
      <c r="E80" s="305">
        <f>IF(E$34=0,0,E$34/MAE_fec!E$34)</f>
        <v>0.6978190492092714</v>
      </c>
      <c r="F80" s="305">
        <f>IF(F$34=0,0,F$34/MAE_fec!F$34)</f>
        <v>0.6980916486180947</v>
      </c>
      <c r="G80" s="305">
        <f>IF(G$34=0,0,G$34/MAE_fec!G$34)</f>
        <v>0.70011000742145035</v>
      </c>
      <c r="H80" s="305">
        <f>IF(H$34=0,0,H$34/MAE_fec!H$34)</f>
        <v>0.70018020817647131</v>
      </c>
      <c r="I80" s="305">
        <f>IF(I$34=0,0,I$34/MAE_fec!I$34)</f>
        <v>0.69449060932193762</v>
      </c>
      <c r="J80" s="305">
        <f>IF(J$34=0,0,J$34/MAE_fec!J$34)</f>
        <v>0.69533460157016547</v>
      </c>
      <c r="K80" s="305">
        <f>IF(K$34=0,0,K$34/MAE_fec!K$34)</f>
        <v>0.69534965754008493</v>
      </c>
      <c r="L80" s="305">
        <f>IF(L$34=0,0,L$34/MAE_fec!L$34)</f>
        <v>0.69416924226268295</v>
      </c>
      <c r="M80" s="305">
        <f>IF(M$34=0,0,M$34/MAE_fec!M$34)</f>
        <v>0.69189383572398211</v>
      </c>
      <c r="N80" s="305">
        <f>IF(N$34=0,0,N$34/MAE_fec!N$34)</f>
        <v>0.69054456748525284</v>
      </c>
      <c r="O80" s="305">
        <f>IF(O$34=0,0,O$34/MAE_fec!O$34)</f>
        <v>0.72184143386283584</v>
      </c>
      <c r="P80" s="305">
        <f>IF(P$34=0,0,P$34/MAE_fec!P$34)</f>
        <v>0.72268246374907552</v>
      </c>
      <c r="Q80" s="305">
        <f>IF(Q$34=0,0,Q$34/MAE_fec!Q$34)</f>
        <v>0.75580838118482019</v>
      </c>
    </row>
    <row r="81" spans="1:17" x14ac:dyDescent="0.25">
      <c r="A81" s="127" t="s">
        <v>291</v>
      </c>
      <c r="B81" s="305">
        <f>IF(B$45=0,0,B$45/MAE_fec!B$45)</f>
        <v>0.63099659800225216</v>
      </c>
      <c r="C81" s="305">
        <f>IF(C$45=0,0,C$45/MAE_fec!C$45)</f>
        <v>0.63099659800225216</v>
      </c>
      <c r="D81" s="305">
        <f>IF(D$45=0,0,D$45/MAE_fec!D$45)</f>
        <v>0.63099659800225216</v>
      </c>
      <c r="E81" s="305">
        <f>IF(E$45=0,0,E$45/MAE_fec!E$45)</f>
        <v>0.63099659800225205</v>
      </c>
      <c r="F81" s="305">
        <f>IF(F$45=0,0,F$45/MAE_fec!F$45)</f>
        <v>0.63099659800225205</v>
      </c>
      <c r="G81" s="305">
        <f>IF(G$45=0,0,G$45/MAE_fec!G$45)</f>
        <v>0.63099659800225205</v>
      </c>
      <c r="H81" s="305">
        <f>IF(H$45=0,0,H$45/MAE_fec!H$45)</f>
        <v>0.63099659800225216</v>
      </c>
      <c r="I81" s="305">
        <f>IF(I$45=0,0,I$45/MAE_fec!I$45)</f>
        <v>0.63099659800225205</v>
      </c>
      <c r="J81" s="305">
        <f>IF(J$45=0,0,J$45/MAE_fec!J$45)</f>
        <v>0.63099659800225216</v>
      </c>
      <c r="K81" s="305">
        <f>IF(K$45=0,0,K$45/MAE_fec!K$45)</f>
        <v>0.63099659800225227</v>
      </c>
      <c r="L81" s="305">
        <f>IF(L$45=0,0,L$45/MAE_fec!L$45)</f>
        <v>0.63099659800225227</v>
      </c>
      <c r="M81" s="305">
        <f>IF(M$45=0,0,M$45/MAE_fec!M$45)</f>
        <v>0.63099659800225216</v>
      </c>
      <c r="N81" s="305">
        <f>IF(N$45=0,0,N$45/MAE_fec!N$45)</f>
        <v>0.63099659800225216</v>
      </c>
      <c r="O81" s="305">
        <f>IF(O$45=0,0,O$45/MAE_fec!O$45)</f>
        <v>0.6590799197564059</v>
      </c>
      <c r="P81" s="305">
        <f>IF(P$45=0,0,P$45/MAE_fec!P$45)</f>
        <v>0.65907991975640612</v>
      </c>
      <c r="Q81" s="305">
        <f>IF(Q$45=0,0,Q$45/MAE_fec!Q$45)</f>
        <v>0.68984154835302269</v>
      </c>
    </row>
    <row r="82" spans="1:17" x14ac:dyDescent="0.25">
      <c r="A82" s="72" t="s">
        <v>290</v>
      </c>
      <c r="B82" s="304">
        <f>IF(B$46=0,0,B$46/MAE_fec!B$46)</f>
        <v>0.57543095832047531</v>
      </c>
      <c r="C82" s="304">
        <f>IF(C$46=0,0,C$46/MAE_fec!C$46)</f>
        <v>0.57543095832047519</v>
      </c>
      <c r="D82" s="304">
        <f>IF(D$46=0,0,D$46/MAE_fec!D$46)</f>
        <v>0.57543095832047519</v>
      </c>
      <c r="E82" s="304">
        <f>IF(E$46=0,0,E$46/MAE_fec!E$46)</f>
        <v>0.57543095832047508</v>
      </c>
      <c r="F82" s="304">
        <f>IF(F$46=0,0,F$46/MAE_fec!F$46)</f>
        <v>0.57543095832047519</v>
      </c>
      <c r="G82" s="304">
        <f>IF(G$46=0,0,G$46/MAE_fec!G$46)</f>
        <v>0.57543095832047519</v>
      </c>
      <c r="H82" s="304">
        <f>IF(H$46=0,0,H$46/MAE_fec!H$46)</f>
        <v>0.57543095832047519</v>
      </c>
      <c r="I82" s="304">
        <f>IF(I$46=0,0,I$46/MAE_fec!I$46)</f>
        <v>0.57543095832047519</v>
      </c>
      <c r="J82" s="304">
        <f>IF(J$46=0,0,J$46/MAE_fec!J$46)</f>
        <v>0.57543095832047519</v>
      </c>
      <c r="K82" s="304">
        <f>IF(K$46=0,0,K$46/MAE_fec!K$46)</f>
        <v>0.57543095832047531</v>
      </c>
      <c r="L82" s="304">
        <f>IF(L$46=0,0,L$46/MAE_fec!L$46)</f>
        <v>0.57543095832047519</v>
      </c>
      <c r="M82" s="304">
        <f>IF(M$46=0,0,M$46/MAE_fec!M$46)</f>
        <v>0.57543095832047519</v>
      </c>
      <c r="N82" s="304">
        <f>IF(N$46=0,0,N$46/MAE_fec!N$46)</f>
        <v>0.57543095832047519</v>
      </c>
      <c r="O82" s="304">
        <f>IF(O$46=0,0,O$46/MAE_fec!O$46)</f>
        <v>0.60104125923331353</v>
      </c>
      <c r="P82" s="304">
        <f>IF(P$46=0,0,P$46/MAE_fec!P$46)</f>
        <v>0.60104125923331353</v>
      </c>
      <c r="Q82" s="304">
        <f>IF(Q$46=0,0,Q$46/MAE_fec!Q$46)</f>
        <v>0.62909401495163608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937.59960344977401</v>
      </c>
      <c r="C5" s="96">
        <v>930.4608993831722</v>
      </c>
      <c r="D5" s="96">
        <v>898.54737695038818</v>
      </c>
      <c r="E5" s="96">
        <v>823.90413249136805</v>
      </c>
      <c r="F5" s="96">
        <v>812.00771287470002</v>
      </c>
      <c r="G5" s="96">
        <v>812.22592942629922</v>
      </c>
      <c r="H5" s="96">
        <v>759.47424879945606</v>
      </c>
      <c r="I5" s="96">
        <v>719.32656568914012</v>
      </c>
      <c r="J5" s="96">
        <v>709.24461048705598</v>
      </c>
      <c r="K5" s="96">
        <v>805.73229348854397</v>
      </c>
      <c r="L5" s="96">
        <v>836.70678410403752</v>
      </c>
      <c r="M5" s="96">
        <v>631.44893717067828</v>
      </c>
      <c r="N5" s="96">
        <v>689.52375896012256</v>
      </c>
      <c r="O5" s="96">
        <v>664.27063040705241</v>
      </c>
      <c r="P5" s="96">
        <v>583.7672067997089</v>
      </c>
      <c r="Q5" s="96">
        <v>575.91010322074203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24.676393643492304</v>
      </c>
      <c r="C10" s="158">
        <v>26.579327703063903</v>
      </c>
      <c r="D10" s="158">
        <v>24.822524548054808</v>
      </c>
      <c r="E10" s="158">
        <v>21.815265423754759</v>
      </c>
      <c r="F10" s="158">
        <v>21.895207430534562</v>
      </c>
      <c r="G10" s="158">
        <v>24.793975973925392</v>
      </c>
      <c r="H10" s="158">
        <v>22.079174030021626</v>
      </c>
      <c r="I10" s="158">
        <v>16.318694688231208</v>
      </c>
      <c r="J10" s="158">
        <v>16.896347983905528</v>
      </c>
      <c r="K10" s="158">
        <v>17.330405429468243</v>
      </c>
      <c r="L10" s="158">
        <v>19.516080975801593</v>
      </c>
      <c r="M10" s="158">
        <v>19.309000131326279</v>
      </c>
      <c r="N10" s="158">
        <v>20.155793173833466</v>
      </c>
      <c r="O10" s="158">
        <v>18.726111651190259</v>
      </c>
      <c r="P10" s="158">
        <v>18.526488707971716</v>
      </c>
      <c r="Q10" s="158">
        <v>14.427155004281946</v>
      </c>
    </row>
    <row r="11" spans="1:17" x14ac:dyDescent="0.25">
      <c r="A11" s="92" t="s">
        <v>125</v>
      </c>
      <c r="B11" s="91">
        <v>10.460202232576002</v>
      </c>
      <c r="C11" s="91">
        <v>12.44567572067637</v>
      </c>
      <c r="D11" s="91">
        <v>10.738712509151085</v>
      </c>
      <c r="E11" s="91">
        <v>8.7918364673001754</v>
      </c>
      <c r="F11" s="91">
        <v>8.8235570276830657</v>
      </c>
      <c r="G11" s="91">
        <v>11.446547449638986</v>
      </c>
      <c r="H11" s="91">
        <v>9.2849782774160143</v>
      </c>
      <c r="I11" s="91">
        <v>4.5172485727500717</v>
      </c>
      <c r="J11" s="91">
        <v>4.6929138334564744</v>
      </c>
      <c r="K11" s="91">
        <v>4.4052760530444877</v>
      </c>
      <c r="L11" s="91">
        <v>6.4372622310819967</v>
      </c>
      <c r="M11" s="91">
        <v>9.0413706776068068</v>
      </c>
      <c r="N11" s="91">
        <v>9.4378785098329221</v>
      </c>
      <c r="O11" s="91">
        <v>8.4772067907662425</v>
      </c>
      <c r="P11" s="91">
        <v>8.6749624850597407</v>
      </c>
      <c r="Q11" s="91">
        <v>4.7009884999421523</v>
      </c>
    </row>
    <row r="12" spans="1:17" x14ac:dyDescent="0.25">
      <c r="A12" s="92" t="s">
        <v>26</v>
      </c>
      <c r="B12" s="91">
        <v>14.216191410916304</v>
      </c>
      <c r="C12" s="91">
        <v>14.133651982387535</v>
      </c>
      <c r="D12" s="91">
        <v>14.083812038903725</v>
      </c>
      <c r="E12" s="91">
        <v>13.023428956454584</v>
      </c>
      <c r="F12" s="91">
        <v>13.071650402851494</v>
      </c>
      <c r="G12" s="91">
        <v>13.347428524286407</v>
      </c>
      <c r="H12" s="91">
        <v>12.79419575260561</v>
      </c>
      <c r="I12" s="91">
        <v>11.801446115481136</v>
      </c>
      <c r="J12" s="91">
        <v>12.203434150449052</v>
      </c>
      <c r="K12" s="91">
        <v>12.925129376423754</v>
      </c>
      <c r="L12" s="91">
        <v>13.078818744719596</v>
      </c>
      <c r="M12" s="91">
        <v>10.26762945371947</v>
      </c>
      <c r="N12" s="91">
        <v>10.717914664000546</v>
      </c>
      <c r="O12" s="91">
        <v>10.248904860424016</v>
      </c>
      <c r="P12" s="91">
        <v>9.8515262229119731</v>
      </c>
      <c r="Q12" s="91">
        <v>9.726166504339794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139.25130196005665</v>
      </c>
      <c r="C15" s="204">
        <v>138.2855727723767</v>
      </c>
      <c r="D15" s="204">
        <v>137.7844475114627</v>
      </c>
      <c r="E15" s="204">
        <v>127.41813212299802</v>
      </c>
      <c r="F15" s="204">
        <v>127.97385784548885</v>
      </c>
      <c r="G15" s="204">
        <v>130.67100258191309</v>
      </c>
      <c r="H15" s="204">
        <v>125.26058634477255</v>
      </c>
      <c r="I15" s="204">
        <v>115.72508162650426</v>
      </c>
      <c r="J15" s="204">
        <v>119.73546749250865</v>
      </c>
      <c r="K15" s="204">
        <v>126.71143258933515</v>
      </c>
      <c r="L15" s="204">
        <v>128.29977034305043</v>
      </c>
      <c r="M15" s="204">
        <v>100.474187262274</v>
      </c>
      <c r="N15" s="204">
        <v>105.33335467011406</v>
      </c>
      <c r="O15" s="204">
        <v>100.46228565303313</v>
      </c>
      <c r="P15" s="204">
        <v>96.711768356907754</v>
      </c>
      <c r="Q15" s="204">
        <v>95.264553485996913</v>
      </c>
    </row>
    <row r="16" spans="1:17" x14ac:dyDescent="0.25">
      <c r="A16" s="152" t="s">
        <v>301</v>
      </c>
      <c r="B16" s="264">
        <v>139.25130196005665</v>
      </c>
      <c r="C16" s="264">
        <v>138.2855727723767</v>
      </c>
      <c r="D16" s="264">
        <v>137.7844475114627</v>
      </c>
      <c r="E16" s="264">
        <v>127.41813212299802</v>
      </c>
      <c r="F16" s="264">
        <v>127.97385784548885</v>
      </c>
      <c r="G16" s="264">
        <v>130.67100258191309</v>
      </c>
      <c r="H16" s="264">
        <v>125.26058634477255</v>
      </c>
      <c r="I16" s="264">
        <v>115.72508162650426</v>
      </c>
      <c r="J16" s="264">
        <v>119.73546749250865</v>
      </c>
      <c r="K16" s="264">
        <v>126.71143258933515</v>
      </c>
      <c r="L16" s="264">
        <v>128.29977034305043</v>
      </c>
      <c r="M16" s="264">
        <v>100.474187262274</v>
      </c>
      <c r="N16" s="264">
        <v>105.33335467011406</v>
      </c>
      <c r="O16" s="264">
        <v>100.46228565303313</v>
      </c>
      <c r="P16" s="264">
        <v>96.711768356907754</v>
      </c>
      <c r="Q16" s="264">
        <v>95.264553485996913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2.3223985017776063</v>
      </c>
      <c r="C18" s="83">
        <v>0.7823904381555602</v>
      </c>
      <c r="D18" s="83">
        <v>0.76686588938137823</v>
      </c>
      <c r="E18" s="83">
        <v>0.77765097341032408</v>
      </c>
      <c r="F18" s="83">
        <v>1.5371764956775746</v>
      </c>
      <c r="G18" s="83">
        <v>1.5446038996342133</v>
      </c>
      <c r="H18" s="83">
        <v>1.5321368805906432</v>
      </c>
      <c r="I18" s="83">
        <v>3.0712863131206136</v>
      </c>
      <c r="J18" s="83">
        <v>3.7932705194180674</v>
      </c>
      <c r="K18" s="83">
        <v>3.0707864183880886</v>
      </c>
      <c r="L18" s="83">
        <v>3.8432708245733314</v>
      </c>
      <c r="M18" s="83">
        <v>0.77375659995857204</v>
      </c>
      <c r="N18" s="83">
        <v>1.5454709274990119</v>
      </c>
      <c r="O18" s="83">
        <v>2.3196235844455222</v>
      </c>
      <c r="P18" s="83">
        <v>3.1025436745701738</v>
      </c>
      <c r="Q18" s="83">
        <v>1.536759269384387</v>
      </c>
    </row>
    <row r="19" spans="1:17" x14ac:dyDescent="0.25">
      <c r="A19" s="154" t="s">
        <v>125</v>
      </c>
      <c r="B19" s="83">
        <v>0</v>
      </c>
      <c r="C19" s="83">
        <v>4.9857092341380603E-2</v>
      </c>
      <c r="D19" s="83">
        <v>1.8639305645325327E-16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1.8534341902402636E-16</v>
      </c>
      <c r="M19" s="83">
        <v>1.3151328408530206E-3</v>
      </c>
      <c r="N19" s="83">
        <v>1.5288313746534914</v>
      </c>
      <c r="O19" s="83">
        <v>0</v>
      </c>
      <c r="P19" s="83">
        <v>0.19700415578510896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136.92890345827905</v>
      </c>
      <c r="C21" s="83">
        <v>137.45332524187975</v>
      </c>
      <c r="D21" s="83">
        <v>137.01758162208131</v>
      </c>
      <c r="E21" s="83">
        <v>126.6404811495877</v>
      </c>
      <c r="F21" s="83">
        <v>126.43668134981128</v>
      </c>
      <c r="G21" s="83">
        <v>129.12639868227888</v>
      </c>
      <c r="H21" s="83">
        <v>123.72844946418191</v>
      </c>
      <c r="I21" s="83">
        <v>112.65379531338365</v>
      </c>
      <c r="J21" s="83">
        <v>115.94219697309057</v>
      </c>
      <c r="K21" s="83">
        <v>123.64064617094706</v>
      </c>
      <c r="L21" s="83">
        <v>124.45649951847709</v>
      </c>
      <c r="M21" s="83">
        <v>99.699115529474582</v>
      </c>
      <c r="N21" s="83">
        <v>102.25905236796156</v>
      </c>
      <c r="O21" s="83">
        <v>98.142662068587612</v>
      </c>
      <c r="P21" s="83">
        <v>93.412220526552474</v>
      </c>
      <c r="Q21" s="83">
        <v>93.727794216612523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112.51868250761549</v>
      </c>
      <c r="C23" s="204">
        <v>111.86539728624061</v>
      </c>
      <c r="D23" s="204">
        <v>111.47092280183357</v>
      </c>
      <c r="E23" s="204">
        <v>103.07817512829538</v>
      </c>
      <c r="F23" s="204">
        <v>103.45983948975196</v>
      </c>
      <c r="G23" s="204">
        <v>105.64257535700079</v>
      </c>
      <c r="H23" s="204">
        <v>101.26383418854972</v>
      </c>
      <c r="I23" s="204">
        <v>93.406393471805771</v>
      </c>
      <c r="J23" s="204">
        <v>96.588058853975809</v>
      </c>
      <c r="K23" s="204">
        <v>102.30015104882021</v>
      </c>
      <c r="L23" s="204">
        <v>103.51657566890498</v>
      </c>
      <c r="M23" s="204">
        <v>81.266501358568703</v>
      </c>
      <c r="N23" s="204">
        <v>84.830430483396484</v>
      </c>
      <c r="O23" s="204">
        <v>81.118299459255667</v>
      </c>
      <c r="P23" s="204">
        <v>77.973116656272822</v>
      </c>
      <c r="Q23" s="204">
        <v>76.980916286598855</v>
      </c>
    </row>
    <row r="24" spans="1:17" x14ac:dyDescent="0.25">
      <c r="A24" s="152" t="s">
        <v>299</v>
      </c>
      <c r="B24" s="151">
        <v>112.51868250761549</v>
      </c>
      <c r="C24" s="151">
        <v>111.86539728624061</v>
      </c>
      <c r="D24" s="151">
        <v>111.47092280183357</v>
      </c>
      <c r="E24" s="151">
        <v>103.07817512829538</v>
      </c>
      <c r="F24" s="151">
        <v>103.45983948975196</v>
      </c>
      <c r="G24" s="151">
        <v>105.64257535700079</v>
      </c>
      <c r="H24" s="151">
        <v>101.26383418854972</v>
      </c>
      <c r="I24" s="151">
        <v>93.406393471805771</v>
      </c>
      <c r="J24" s="151">
        <v>96.588058853975809</v>
      </c>
      <c r="K24" s="151">
        <v>102.30015104882021</v>
      </c>
      <c r="L24" s="151">
        <v>103.51657566890498</v>
      </c>
      <c r="M24" s="151">
        <v>81.266501358568703</v>
      </c>
      <c r="N24" s="151">
        <v>84.830430483396484</v>
      </c>
      <c r="O24" s="151">
        <v>81.118299459255667</v>
      </c>
      <c r="P24" s="151">
        <v>77.973116656272822</v>
      </c>
      <c r="Q24" s="151">
        <v>76.980916286598855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375.68437916580348</v>
      </c>
      <c r="C26" s="204">
        <v>371.52868985392212</v>
      </c>
      <c r="D26" s="204">
        <v>371.44219559026715</v>
      </c>
      <c r="E26" s="204">
        <v>344.35887627760439</v>
      </c>
      <c r="F26" s="204">
        <v>345.86140591621393</v>
      </c>
      <c r="G26" s="204">
        <v>351.30337910586337</v>
      </c>
      <c r="H26" s="204">
        <v>338.03674024482484</v>
      </c>
      <c r="I26" s="204">
        <v>315.37675648083825</v>
      </c>
      <c r="J26" s="204">
        <v>326.28939621111215</v>
      </c>
      <c r="K26" s="204">
        <v>345.72853376115438</v>
      </c>
      <c r="L26" s="204">
        <v>348.55854236337404</v>
      </c>
      <c r="M26" s="204">
        <v>269.94170403542591</v>
      </c>
      <c r="N26" s="204">
        <v>282.99671812418654</v>
      </c>
      <c r="O26" s="204">
        <v>270.32543001175725</v>
      </c>
      <c r="P26" s="204">
        <v>259.83329909796208</v>
      </c>
      <c r="Q26" s="204">
        <v>258.87540691161462</v>
      </c>
    </row>
    <row r="27" spans="1:17" x14ac:dyDescent="0.25">
      <c r="A27" s="152" t="s">
        <v>297</v>
      </c>
      <c r="B27" s="264">
        <v>375.68437916580348</v>
      </c>
      <c r="C27" s="264">
        <v>371.52868985392212</v>
      </c>
      <c r="D27" s="264">
        <v>371.44219559026715</v>
      </c>
      <c r="E27" s="264">
        <v>344.35887627760439</v>
      </c>
      <c r="F27" s="264">
        <v>345.86140591621393</v>
      </c>
      <c r="G27" s="264">
        <v>351.30337910586337</v>
      </c>
      <c r="H27" s="264">
        <v>338.03674024482484</v>
      </c>
      <c r="I27" s="264">
        <v>315.37675648083825</v>
      </c>
      <c r="J27" s="264">
        <v>326.28939621111215</v>
      </c>
      <c r="K27" s="264">
        <v>345.72853376115438</v>
      </c>
      <c r="L27" s="264">
        <v>348.55854236337404</v>
      </c>
      <c r="M27" s="264">
        <v>269.94170403542591</v>
      </c>
      <c r="N27" s="264">
        <v>282.99671812418654</v>
      </c>
      <c r="O27" s="264">
        <v>270.32543001175725</v>
      </c>
      <c r="P27" s="264">
        <v>259.83329909796208</v>
      </c>
      <c r="Q27" s="264">
        <v>258.87540691161462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6.2655704258060014</v>
      </c>
      <c r="C29" s="83">
        <v>2.1020305199924403</v>
      </c>
      <c r="D29" s="83">
        <v>2.0673331048586219</v>
      </c>
      <c r="E29" s="83">
        <v>2.1016711740936764</v>
      </c>
      <c r="F29" s="83">
        <v>4.1543642810104258</v>
      </c>
      <c r="G29" s="83">
        <v>4.15260125505994</v>
      </c>
      <c r="H29" s="83">
        <v>4.134728822825358</v>
      </c>
      <c r="I29" s="83">
        <v>8.3699428165633876</v>
      </c>
      <c r="J29" s="83">
        <v>10.336986804045935</v>
      </c>
      <c r="K29" s="83">
        <v>8.3785532546519139</v>
      </c>
      <c r="L29" s="83">
        <v>10.441210244874961</v>
      </c>
      <c r="M29" s="83">
        <v>2.0788341841098967</v>
      </c>
      <c r="N29" s="83">
        <v>4.1521814415605514</v>
      </c>
      <c r="O29" s="83">
        <v>6.241678047185836</v>
      </c>
      <c r="P29" s="83">
        <v>8.3355332267740785</v>
      </c>
      <c r="Q29" s="83">
        <v>4.1760462483620024</v>
      </c>
    </row>
    <row r="30" spans="1:17" x14ac:dyDescent="0.25">
      <c r="A30" s="154" t="s">
        <v>125</v>
      </c>
      <c r="B30" s="83">
        <v>0</v>
      </c>
      <c r="C30" s="83">
        <v>0.13394991123194952</v>
      </c>
      <c r="D30" s="83">
        <v>5.0248230030473649E-16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5.0353193773396339E-16</v>
      </c>
      <c r="M30" s="83">
        <v>3.5333373652091603E-3</v>
      </c>
      <c r="N30" s="83">
        <v>4.1074763349864387</v>
      </c>
      <c r="O30" s="83">
        <v>0</v>
      </c>
      <c r="P30" s="83">
        <v>0.52928656567158672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369.41880873999747</v>
      </c>
      <c r="C32" s="83">
        <v>369.29270942269773</v>
      </c>
      <c r="D32" s="83">
        <v>369.37486248540853</v>
      </c>
      <c r="E32" s="83">
        <v>342.25720510351073</v>
      </c>
      <c r="F32" s="83">
        <v>341.7070416352035</v>
      </c>
      <c r="G32" s="83">
        <v>347.15077785080342</v>
      </c>
      <c r="H32" s="83">
        <v>333.90201142199948</v>
      </c>
      <c r="I32" s="83">
        <v>307.00681366427489</v>
      </c>
      <c r="J32" s="83">
        <v>315.95240940706623</v>
      </c>
      <c r="K32" s="83">
        <v>337.34998050650245</v>
      </c>
      <c r="L32" s="83">
        <v>338.11733211849906</v>
      </c>
      <c r="M32" s="83">
        <v>267.85933651395084</v>
      </c>
      <c r="N32" s="83">
        <v>274.73706034763956</v>
      </c>
      <c r="O32" s="83">
        <v>264.08375196457143</v>
      </c>
      <c r="P32" s="83">
        <v>250.96847930551644</v>
      </c>
      <c r="Q32" s="83">
        <v>254.69936066325261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285.46884617280614</v>
      </c>
      <c r="C34" s="204">
        <v>282.20191176756884</v>
      </c>
      <c r="D34" s="204">
        <v>253.02728649876991</v>
      </c>
      <c r="E34" s="204">
        <v>227.23368353871552</v>
      </c>
      <c r="F34" s="204">
        <v>212.81740219271074</v>
      </c>
      <c r="G34" s="204">
        <v>199.8149964075966</v>
      </c>
      <c r="H34" s="204">
        <v>172.83391399128735</v>
      </c>
      <c r="I34" s="204">
        <v>178.49963942176061</v>
      </c>
      <c r="J34" s="204">
        <v>149.7353399455539</v>
      </c>
      <c r="K34" s="204">
        <v>213.66177065976598</v>
      </c>
      <c r="L34" s="204">
        <v>236.81581475290659</v>
      </c>
      <c r="M34" s="204">
        <v>160.45754438308342</v>
      </c>
      <c r="N34" s="204">
        <v>196.20746250859196</v>
      </c>
      <c r="O34" s="204">
        <v>193.63850363181615</v>
      </c>
      <c r="P34" s="204">
        <v>130.72253398059462</v>
      </c>
      <c r="Q34" s="204">
        <v>130.36207153224979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1.8771621057567248E-14</v>
      </c>
      <c r="Q37" s="87">
        <v>0</v>
      </c>
    </row>
    <row r="38" spans="1:17" x14ac:dyDescent="0.25">
      <c r="A38" s="88" t="s">
        <v>125</v>
      </c>
      <c r="B38" s="87">
        <v>5.3561050762860942</v>
      </c>
      <c r="C38" s="87">
        <v>6.2954581008783013</v>
      </c>
      <c r="D38" s="87">
        <v>4.8706733444169164</v>
      </c>
      <c r="E38" s="87">
        <v>3.9265294032998241</v>
      </c>
      <c r="F38" s="87">
        <v>3.6983636845009338</v>
      </c>
      <c r="G38" s="87">
        <v>4.4100135296287331</v>
      </c>
      <c r="H38" s="87">
        <v>3.2346156206679861</v>
      </c>
      <c r="I38" s="87">
        <v>1.7855944371419288</v>
      </c>
      <c r="J38" s="87">
        <v>1.5144987741475269</v>
      </c>
      <c r="K38" s="87">
        <v>1.8980323196675126</v>
      </c>
      <c r="L38" s="87">
        <v>3.047183347001341</v>
      </c>
      <c r="M38" s="87">
        <v>3.6235672169766682</v>
      </c>
      <c r="N38" s="87">
        <v>7.0828949834697177</v>
      </c>
      <c r="O38" s="87">
        <v>4.1519277204390868</v>
      </c>
      <c r="P38" s="87">
        <v>3.2686346124831882</v>
      </c>
      <c r="Q38" s="87">
        <v>1.6327411950448831</v>
      </c>
    </row>
    <row r="39" spans="1:17" x14ac:dyDescent="0.25">
      <c r="A39" s="88" t="s">
        <v>29</v>
      </c>
      <c r="B39" s="87">
        <v>3.0882123948562863</v>
      </c>
      <c r="C39" s="87">
        <v>6.1565895866880007</v>
      </c>
      <c r="D39" s="87">
        <v>3.1863034314000003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277.02452870166377</v>
      </c>
      <c r="C41" s="87">
        <v>269.74986408000257</v>
      </c>
      <c r="D41" s="87">
        <v>244.970309722953</v>
      </c>
      <c r="E41" s="87">
        <v>223.30715413541571</v>
      </c>
      <c r="F41" s="87">
        <v>209.1190385082098</v>
      </c>
      <c r="G41" s="87">
        <v>195.40498287796785</v>
      </c>
      <c r="H41" s="87">
        <v>169.59929837061935</v>
      </c>
      <c r="I41" s="87">
        <v>176.71404498461868</v>
      </c>
      <c r="J41" s="87">
        <v>148.22084117140636</v>
      </c>
      <c r="K41" s="87">
        <v>211.76373834009846</v>
      </c>
      <c r="L41" s="87">
        <v>233.76863140590524</v>
      </c>
      <c r="M41" s="87">
        <v>156.83397716610673</v>
      </c>
      <c r="N41" s="87">
        <v>189.12456752512225</v>
      </c>
      <c r="O41" s="87">
        <v>189.48657591137706</v>
      </c>
      <c r="P41" s="87">
        <v>127.45389936811141</v>
      </c>
      <c r="Q41" s="87">
        <v>128.72933033720491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1.0000000000000002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2.6318690358548329E-2</v>
      </c>
      <c r="C55" s="201">
        <f t="shared" si="5"/>
        <v>2.8565765332733552E-2</v>
      </c>
      <c r="D55" s="201">
        <f t="shared" si="5"/>
        <v>2.7625170563961642E-2</v>
      </c>
      <c r="E55" s="201">
        <f t="shared" si="5"/>
        <v>2.6477917227807225E-2</v>
      </c>
      <c r="F55" s="201">
        <f t="shared" si="5"/>
        <v>2.6964285047269231E-2</v>
      </c>
      <c r="G55" s="201">
        <f t="shared" si="5"/>
        <v>3.0525959681486848E-2</v>
      </c>
      <c r="H55" s="201">
        <f t="shared" si="5"/>
        <v>2.9071655905283721E-2</v>
      </c>
      <c r="I55" s="201">
        <f t="shared" si="5"/>
        <v>2.2686072594298425E-2</v>
      </c>
      <c r="J55" s="201">
        <f t="shared" si="5"/>
        <v>2.3823019215193451E-2</v>
      </c>
      <c r="K55" s="201">
        <f t="shared" si="5"/>
        <v>2.1508887715587944E-2</v>
      </c>
      <c r="L55" s="201">
        <f t="shared" si="5"/>
        <v>2.3324874790754572E-2</v>
      </c>
      <c r="M55" s="201">
        <f t="shared" si="5"/>
        <v>3.0578878187433118E-2</v>
      </c>
      <c r="N55" s="201">
        <f t="shared" si="5"/>
        <v>2.9231470144307443E-2</v>
      </c>
      <c r="O55" s="201">
        <f t="shared" si="5"/>
        <v>2.819048561535116E-2</v>
      </c>
      <c r="P55" s="201">
        <f t="shared" si="5"/>
        <v>3.1736090160898969E-2</v>
      </c>
      <c r="Q55" s="201">
        <f t="shared" si="5"/>
        <v>2.5051053842603151E-2</v>
      </c>
    </row>
    <row r="56" spans="1:17" x14ac:dyDescent="0.25">
      <c r="A56" s="127" t="s">
        <v>295</v>
      </c>
      <c r="B56" s="200">
        <f t="shared" ref="B56:Q56" si="6">IF(B$15=0,0,B$15/B$5)</f>
        <v>0.14851894289172038</v>
      </c>
      <c r="C56" s="200">
        <f t="shared" si="6"/>
        <v>0.14862050932398121</v>
      </c>
      <c r="D56" s="200">
        <f t="shared" si="6"/>
        <v>0.15334132739788772</v>
      </c>
      <c r="E56" s="200">
        <f t="shared" si="6"/>
        <v>0.15465164829032213</v>
      </c>
      <c r="F56" s="200">
        <f t="shared" si="6"/>
        <v>0.15760177621026655</v>
      </c>
      <c r="G56" s="200">
        <f t="shared" si="6"/>
        <v>0.16088011703124294</v>
      </c>
      <c r="H56" s="200">
        <f t="shared" si="6"/>
        <v>0.16493065636231782</v>
      </c>
      <c r="I56" s="200">
        <f t="shared" si="6"/>
        <v>0.16087975496308213</v>
      </c>
      <c r="J56" s="200">
        <f t="shared" si="6"/>
        <v>0.16882111717462797</v>
      </c>
      <c r="K56" s="200">
        <f t="shared" si="6"/>
        <v>0.15726244760616231</v>
      </c>
      <c r="L56" s="200">
        <f t="shared" si="6"/>
        <v>0.15333898658469275</v>
      </c>
      <c r="M56" s="200">
        <f t="shared" si="6"/>
        <v>0.15911688395971788</v>
      </c>
      <c r="N56" s="200">
        <f t="shared" si="6"/>
        <v>0.1527624730857256</v>
      </c>
      <c r="O56" s="200">
        <f t="shared" si="6"/>
        <v>0.15123698242005937</v>
      </c>
      <c r="P56" s="200">
        <f t="shared" si="6"/>
        <v>0.16566838155759861</v>
      </c>
      <c r="Q56" s="200">
        <f t="shared" si="6"/>
        <v>0.16541566635701602</v>
      </c>
    </row>
    <row r="57" spans="1:17" x14ac:dyDescent="0.25">
      <c r="A57" s="142" t="s">
        <v>301</v>
      </c>
      <c r="B57" s="199">
        <f t="shared" ref="B57:Q57" si="7">IF(B$16=0,0,B$16/B$5)</f>
        <v>0.14851894289172038</v>
      </c>
      <c r="C57" s="199">
        <f t="shared" si="7"/>
        <v>0.14862050932398121</v>
      </c>
      <c r="D57" s="199">
        <f t="shared" si="7"/>
        <v>0.15334132739788772</v>
      </c>
      <c r="E57" s="199">
        <f t="shared" si="7"/>
        <v>0.15465164829032213</v>
      </c>
      <c r="F57" s="199">
        <f t="shared" si="7"/>
        <v>0.15760177621026655</v>
      </c>
      <c r="G57" s="199">
        <f t="shared" si="7"/>
        <v>0.16088011703124294</v>
      </c>
      <c r="H57" s="199">
        <f t="shared" si="7"/>
        <v>0.16493065636231782</v>
      </c>
      <c r="I57" s="199">
        <f t="shared" si="7"/>
        <v>0.16087975496308213</v>
      </c>
      <c r="J57" s="199">
        <f t="shared" si="7"/>
        <v>0.16882111717462797</v>
      </c>
      <c r="K57" s="199">
        <f t="shared" si="7"/>
        <v>0.15726244760616231</v>
      </c>
      <c r="L57" s="199">
        <f t="shared" si="7"/>
        <v>0.15333898658469275</v>
      </c>
      <c r="M57" s="199">
        <f t="shared" si="7"/>
        <v>0.15911688395971788</v>
      </c>
      <c r="N57" s="199">
        <f t="shared" si="7"/>
        <v>0.1527624730857256</v>
      </c>
      <c r="O57" s="199">
        <f t="shared" si="7"/>
        <v>0.15123698242005937</v>
      </c>
      <c r="P57" s="199">
        <f t="shared" si="7"/>
        <v>0.16566838155759861</v>
      </c>
      <c r="Q57" s="199">
        <f t="shared" si="7"/>
        <v>0.16541566635701602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0.12000717800393457</v>
      </c>
      <c r="C59" s="200">
        <f t="shared" si="9"/>
        <v>0.12022579063816569</v>
      </c>
      <c r="D59" s="200">
        <f t="shared" si="9"/>
        <v>0.1240568117622898</v>
      </c>
      <c r="E59" s="200">
        <f t="shared" si="9"/>
        <v>0.1251094284678507</v>
      </c>
      <c r="F59" s="200">
        <f t="shared" si="9"/>
        <v>0.12741238518964257</v>
      </c>
      <c r="G59" s="200">
        <f t="shared" si="9"/>
        <v>0.13006550459626359</v>
      </c>
      <c r="H59" s="200">
        <f t="shared" si="9"/>
        <v>0.13333412469036732</v>
      </c>
      <c r="I59" s="200">
        <f t="shared" si="9"/>
        <v>0.12985255644259316</v>
      </c>
      <c r="J59" s="200">
        <f t="shared" si="9"/>
        <v>0.13618441004105253</v>
      </c>
      <c r="K59" s="200">
        <f t="shared" si="9"/>
        <v>0.12696543489140258</v>
      </c>
      <c r="L59" s="200">
        <f t="shared" si="9"/>
        <v>0.1237190586183099</v>
      </c>
      <c r="M59" s="200">
        <f t="shared" si="9"/>
        <v>0.1286984529939951</v>
      </c>
      <c r="N59" s="200">
        <f t="shared" si="9"/>
        <v>0.12302756704327357</v>
      </c>
      <c r="O59" s="200">
        <f t="shared" si="9"/>
        <v>0.12211634196373836</v>
      </c>
      <c r="P59" s="200">
        <f t="shared" si="9"/>
        <v>0.13356885372806745</v>
      </c>
      <c r="Q59" s="200">
        <f t="shared" si="9"/>
        <v>0.13366828582462401</v>
      </c>
    </row>
    <row r="60" spans="1:17" x14ac:dyDescent="0.25">
      <c r="A60" s="142" t="s">
        <v>299</v>
      </c>
      <c r="B60" s="199">
        <f t="shared" ref="B60:Q60" si="10">IF(B$24=0,0,B$24/B$5)</f>
        <v>0.12000717800393457</v>
      </c>
      <c r="C60" s="199">
        <f t="shared" si="10"/>
        <v>0.12022579063816569</v>
      </c>
      <c r="D60" s="199">
        <f t="shared" si="10"/>
        <v>0.1240568117622898</v>
      </c>
      <c r="E60" s="199">
        <f t="shared" si="10"/>
        <v>0.1251094284678507</v>
      </c>
      <c r="F60" s="199">
        <f t="shared" si="10"/>
        <v>0.12741238518964257</v>
      </c>
      <c r="G60" s="199">
        <f t="shared" si="10"/>
        <v>0.13006550459626359</v>
      </c>
      <c r="H60" s="199">
        <f t="shared" si="10"/>
        <v>0.13333412469036732</v>
      </c>
      <c r="I60" s="199">
        <f t="shared" si="10"/>
        <v>0.12985255644259316</v>
      </c>
      <c r="J60" s="199">
        <f t="shared" si="10"/>
        <v>0.13618441004105253</v>
      </c>
      <c r="K60" s="199">
        <f t="shared" si="10"/>
        <v>0.12696543489140258</v>
      </c>
      <c r="L60" s="199">
        <f t="shared" si="10"/>
        <v>0.1237190586183099</v>
      </c>
      <c r="M60" s="199">
        <f t="shared" si="10"/>
        <v>0.1286984529939951</v>
      </c>
      <c r="N60" s="199">
        <f t="shared" si="10"/>
        <v>0.12302756704327357</v>
      </c>
      <c r="O60" s="199">
        <f t="shared" si="10"/>
        <v>0.12211634196373836</v>
      </c>
      <c r="P60" s="199">
        <f t="shared" si="10"/>
        <v>0.13356885372806745</v>
      </c>
      <c r="Q60" s="199">
        <f t="shared" si="10"/>
        <v>0.13366828582462401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0.40068743393610917</v>
      </c>
      <c r="C62" s="200">
        <f t="shared" si="12"/>
        <v>0.3992953278318504</v>
      </c>
      <c r="D62" s="200">
        <f t="shared" si="12"/>
        <v>0.41338075778588101</v>
      </c>
      <c r="E62" s="200">
        <f t="shared" si="12"/>
        <v>0.41795988476998225</v>
      </c>
      <c r="F62" s="200">
        <f t="shared" si="12"/>
        <v>0.42593364623567731</v>
      </c>
      <c r="G62" s="200">
        <f t="shared" si="12"/>
        <v>0.43251928604889534</v>
      </c>
      <c r="H62" s="200">
        <f t="shared" si="12"/>
        <v>0.44509309009380982</v>
      </c>
      <c r="I62" s="200">
        <f t="shared" si="12"/>
        <v>0.43843335075313983</v>
      </c>
      <c r="J62" s="200">
        <f t="shared" si="12"/>
        <v>0.46005199248118511</v>
      </c>
      <c r="K62" s="200">
        <f t="shared" si="12"/>
        <v>0.42908610782406231</v>
      </c>
      <c r="L62" s="200">
        <f t="shared" si="12"/>
        <v>0.41658386066107683</v>
      </c>
      <c r="M62" s="200">
        <f t="shared" si="12"/>
        <v>0.42749569782308727</v>
      </c>
      <c r="N62" s="200">
        <f t="shared" si="12"/>
        <v>0.41042344726594576</v>
      </c>
      <c r="O62" s="200">
        <f t="shared" si="12"/>
        <v>0.40695074814026772</v>
      </c>
      <c r="P62" s="200">
        <f t="shared" si="12"/>
        <v>0.4450974567797385</v>
      </c>
      <c r="Q62" s="200">
        <f t="shared" si="12"/>
        <v>0.44950662519005957</v>
      </c>
    </row>
    <row r="63" spans="1:17" x14ac:dyDescent="0.25">
      <c r="A63" s="142" t="s">
        <v>297</v>
      </c>
      <c r="B63" s="199">
        <f t="shared" ref="B63:Q63" si="13">IF(B$27=0,0,B$27/B$5)</f>
        <v>0.40068743393610917</v>
      </c>
      <c r="C63" s="199">
        <f t="shared" si="13"/>
        <v>0.3992953278318504</v>
      </c>
      <c r="D63" s="199">
        <f t="shared" si="13"/>
        <v>0.41338075778588101</v>
      </c>
      <c r="E63" s="199">
        <f t="shared" si="13"/>
        <v>0.41795988476998225</v>
      </c>
      <c r="F63" s="199">
        <f t="shared" si="13"/>
        <v>0.42593364623567731</v>
      </c>
      <c r="G63" s="199">
        <f t="shared" si="13"/>
        <v>0.43251928604889534</v>
      </c>
      <c r="H63" s="199">
        <f t="shared" si="13"/>
        <v>0.44509309009380982</v>
      </c>
      <c r="I63" s="199">
        <f t="shared" si="13"/>
        <v>0.43843335075313983</v>
      </c>
      <c r="J63" s="199">
        <f t="shared" si="13"/>
        <v>0.46005199248118511</v>
      </c>
      <c r="K63" s="199">
        <f t="shared" si="13"/>
        <v>0.42908610782406231</v>
      </c>
      <c r="L63" s="199">
        <f t="shared" si="13"/>
        <v>0.41658386066107683</v>
      </c>
      <c r="M63" s="199">
        <f t="shared" si="13"/>
        <v>0.42749569782308727</v>
      </c>
      <c r="N63" s="199">
        <f t="shared" si="13"/>
        <v>0.41042344726594576</v>
      </c>
      <c r="O63" s="199">
        <f t="shared" si="13"/>
        <v>0.40695074814026772</v>
      </c>
      <c r="P63" s="199">
        <f t="shared" si="13"/>
        <v>0.4450974567797385</v>
      </c>
      <c r="Q63" s="199">
        <f t="shared" si="13"/>
        <v>0.44950662519005957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0.30446775480968763</v>
      </c>
      <c r="C65" s="200">
        <f t="shared" si="15"/>
        <v>0.30329260687326909</v>
      </c>
      <c r="D65" s="200">
        <f t="shared" si="15"/>
        <v>0.28159593248997977</v>
      </c>
      <c r="E65" s="200">
        <f t="shared" si="15"/>
        <v>0.27580112124403772</v>
      </c>
      <c r="F65" s="200">
        <f t="shared" si="15"/>
        <v>0.26208790731714438</v>
      </c>
      <c r="G65" s="200">
        <f t="shared" si="15"/>
        <v>0.24600913264211133</v>
      </c>
      <c r="H65" s="200">
        <f t="shared" si="15"/>
        <v>0.22757047294822136</v>
      </c>
      <c r="I65" s="200">
        <f t="shared" si="15"/>
        <v>0.24814826524688641</v>
      </c>
      <c r="J65" s="200">
        <f t="shared" si="15"/>
        <v>0.21111946108794102</v>
      </c>
      <c r="K65" s="200">
        <f t="shared" si="15"/>
        <v>0.26517712196278487</v>
      </c>
      <c r="L65" s="200">
        <f t="shared" si="15"/>
        <v>0.28303321934516612</v>
      </c>
      <c r="M65" s="200">
        <f t="shared" si="15"/>
        <v>0.25411008703576665</v>
      </c>
      <c r="N65" s="200">
        <f t="shared" si="15"/>
        <v>0.28455504246074759</v>
      </c>
      <c r="O65" s="200">
        <f t="shared" si="15"/>
        <v>0.29150544186058347</v>
      </c>
      <c r="P65" s="200">
        <f t="shared" si="15"/>
        <v>0.22392921777369665</v>
      </c>
      <c r="Q65" s="200">
        <f t="shared" si="15"/>
        <v>0.2263583687856974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1.3145891560943073</v>
      </c>
      <c r="C71" s="230">
        <f>IF(C$5=0,0,C$5/MAE_fec!C$5)</f>
        <v>1.3121987721607102</v>
      </c>
      <c r="D71" s="230">
        <f>IF(D$5=0,0,D$5/MAE_fec!D$5)</f>
        <v>1.2716765215580592</v>
      </c>
      <c r="E71" s="230">
        <f>IF(E$5=0,0,E$5/MAE_fec!E$5)</f>
        <v>1.2609771844493014</v>
      </c>
      <c r="F71" s="230">
        <f>IF(F$5=0,0,F$5/MAE_fec!F$5)</f>
        <v>1.2381852409609868</v>
      </c>
      <c r="G71" s="230">
        <f>IF(G$5=0,0,G$5/MAE_fec!G$5)</f>
        <v>1.2129283267470106</v>
      </c>
      <c r="H71" s="230">
        <f>IF(H$5=0,0,H$5/MAE_fec!H$5)</f>
        <v>1.1831939889642444</v>
      </c>
      <c r="I71" s="230">
        <f>IF(I$5=0,0,I$5/MAE_fec!I$5)</f>
        <v>1.2149174354314405</v>
      </c>
      <c r="J71" s="230">
        <f>IF(J$5=0,0,J$5/MAE_fec!J$5)</f>
        <v>1.1584302109903417</v>
      </c>
      <c r="K71" s="230">
        <f>IF(K$5=0,0,K$5/MAE_fec!K$5)</f>
        <v>1.2425439647600836</v>
      </c>
      <c r="L71" s="230">
        <f>IF(L$5=0,0,L$5/MAE_fec!L$5)</f>
        <v>1.2751481996331955</v>
      </c>
      <c r="M71" s="230">
        <f>IF(M$5=0,0,M$5/MAE_fec!M$5)</f>
        <v>1.2258122082074485</v>
      </c>
      <c r="N71" s="230">
        <f>IF(N$5=0,0,N$5/MAE_fec!N$5)</f>
        <v>1.2823153269540091</v>
      </c>
      <c r="O71" s="230">
        <f>IF(O$5=0,0,O$5/MAE_fec!O$5)</f>
        <v>1.2918838897442366</v>
      </c>
      <c r="P71" s="230">
        <f>IF(P$5=0,0,P$5/MAE_fec!P$5)</f>
        <v>1.18111468695116</v>
      </c>
      <c r="Q71" s="230">
        <f>IF(Q$5=0,0,Q$5/MAE_fec!Q$5)</f>
        <v>1.1802360887939922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1.2231078647706246</v>
      </c>
      <c r="C76" s="273">
        <f>IF(C$10=0,0,C$10/MAE_fec!C$10)</f>
        <v>1.3251222</v>
      </c>
      <c r="D76" s="273">
        <f>IF(D$10=0,0,D$10/MAE_fec!D$10)</f>
        <v>1.2419155358001022</v>
      </c>
      <c r="E76" s="273">
        <f>IF(E$10=0,0,E$10/MAE_fec!E$10)</f>
        <v>1.1803246785296118</v>
      </c>
      <c r="F76" s="273">
        <f>IF(F$10=0,0,F$10/MAE_fec!F$10)</f>
        <v>1.1802797911396654</v>
      </c>
      <c r="G76" s="273">
        <f>IF(G$10=0,0,G$10/MAE_fec!G$10)</f>
        <v>1.3089254248393369</v>
      </c>
      <c r="H76" s="273">
        <f>IF(H$10=0,0,H$10/MAE_fec!H$10)</f>
        <v>1.2160072462416804</v>
      </c>
      <c r="I76" s="273">
        <f>IF(I$10=0,0,I$10/MAE_fec!I$10)</f>
        <v>0.97435343562408228</v>
      </c>
      <c r="J76" s="273">
        <f>IF(J$10=0,0,J$10/MAE_fec!J$10)</f>
        <v>0.97561195793712185</v>
      </c>
      <c r="K76" s="273">
        <f>IF(K$10=0,0,K$10/MAE_fec!K$10)</f>
        <v>0.9448005888949077</v>
      </c>
      <c r="L76" s="273">
        <f>IF(L$10=0,0,L$10/MAE_fec!L$10)</f>
        <v>1.0514543493658108</v>
      </c>
      <c r="M76" s="273">
        <f>IF(M$10=0,0,M$10/MAE_fec!M$10)</f>
        <v>1.3251222</v>
      </c>
      <c r="N76" s="273">
        <f>IF(N$10=0,0,N$10/MAE_fec!N$10)</f>
        <v>1.3251222</v>
      </c>
      <c r="O76" s="273">
        <f>IF(O$10=0,0,O$10/MAE_fec!O$10)</f>
        <v>1.2874681032617783</v>
      </c>
      <c r="P76" s="273">
        <f>IF(P$10=0,0,P$10/MAE_fec!P$10)</f>
        <v>1.3251222000000002</v>
      </c>
      <c r="Q76" s="273">
        <f>IF(Q$10=0,0,Q$10/MAE_fec!Q$10)</f>
        <v>1.0452142672366767</v>
      </c>
    </row>
    <row r="77" spans="1:17" x14ac:dyDescent="0.25">
      <c r="A77" s="127" t="s">
        <v>295</v>
      </c>
      <c r="B77" s="296">
        <f>IF(B$15=0,0,B$15/MAE_fec!B$15)</f>
        <v>1.0589168114153955</v>
      </c>
      <c r="C77" s="296">
        <f>IF(C$15=0,0,C$15/MAE_fec!C$15)</f>
        <v>1.0577141654316724</v>
      </c>
      <c r="D77" s="296">
        <f>IF(D$15=0,0,D$15/MAE_fec!D$15)</f>
        <v>1.0576106608131366</v>
      </c>
      <c r="E77" s="296">
        <f>IF(E$15=0,0,E$15/MAE_fec!E$15)</f>
        <v>1.0576737603674868</v>
      </c>
      <c r="F77" s="296">
        <f>IF(F$15=0,0,F$15/MAE_fec!F$15)</f>
        <v>1.0583679480724684</v>
      </c>
      <c r="G77" s="296">
        <f>IF(G$15=0,0,G$15/MAE_fec!G$15)</f>
        <v>1.0583454828860543</v>
      </c>
      <c r="H77" s="296">
        <f>IF(H$15=0,0,H$15/MAE_fec!H$15)</f>
        <v>1.0583938076684214</v>
      </c>
      <c r="I77" s="296">
        <f>IF(I$15=0,0,I$15/MAE_fec!I$15)</f>
        <v>1.0600787018957176</v>
      </c>
      <c r="J77" s="296">
        <f>IF(J$15=0,0,J$15/MAE_fec!J$15)</f>
        <v>1.0606854056806228</v>
      </c>
      <c r="K77" s="296">
        <f>IF(K$15=0,0,K$15/MAE_fec!K$15)</f>
        <v>1.0598069013213194</v>
      </c>
      <c r="L77" s="296">
        <f>IF(L$15=0,0,L$15/MAE_fec!L$15)</f>
        <v>1.0604817499902721</v>
      </c>
      <c r="M77" s="296">
        <f>IF(M$15=0,0,M$15/MAE_fec!M$15)</f>
        <v>1.0578647743766456</v>
      </c>
      <c r="N77" s="296">
        <f>IF(N$15=0,0,N$15/MAE_fec!N$15)</f>
        <v>1.0624327807840575</v>
      </c>
      <c r="O77" s="296">
        <f>IF(O$15=0,0,O$15/MAE_fec!O$15)</f>
        <v>1.0596719395586034</v>
      </c>
      <c r="P77" s="296">
        <f>IF(P$15=0,0,P$15/MAE_fec!P$15)</f>
        <v>1.0612596390534297</v>
      </c>
      <c r="Q77" s="296">
        <f>IF(Q$15=0,0,Q$15/MAE_fec!Q$15)</f>
        <v>1.0588525266980804</v>
      </c>
    </row>
    <row r="78" spans="1:17" x14ac:dyDescent="0.25">
      <c r="A78" s="127" t="s">
        <v>294</v>
      </c>
      <c r="B78" s="296">
        <f>IF(B$23=0,0,B$23/MAE_fec!B$23)</f>
        <v>1.7615961000000002</v>
      </c>
      <c r="C78" s="296">
        <f>IF(C$23=0,0,C$23/MAE_fec!C$23)</f>
        <v>1.7615961000000002</v>
      </c>
      <c r="D78" s="296">
        <f>IF(D$23=0,0,D$23/MAE_fec!D$23)</f>
        <v>1.7615961000000002</v>
      </c>
      <c r="E78" s="296">
        <f>IF(E$23=0,0,E$23/MAE_fec!E$23)</f>
        <v>1.7615961000000002</v>
      </c>
      <c r="F78" s="296">
        <f>IF(F$23=0,0,F$23/MAE_fec!F$23)</f>
        <v>1.7615961000000002</v>
      </c>
      <c r="G78" s="296">
        <f>IF(G$23=0,0,G$23/MAE_fec!G$23)</f>
        <v>1.7615961000000002</v>
      </c>
      <c r="H78" s="296">
        <f>IF(H$23=0,0,H$23/MAE_fec!H$23)</f>
        <v>1.7615961000000002</v>
      </c>
      <c r="I78" s="296">
        <f>IF(I$23=0,0,I$23/MAE_fec!I$23)</f>
        <v>1.7615961000000002</v>
      </c>
      <c r="J78" s="296">
        <f>IF(J$23=0,0,J$23/MAE_fec!J$23)</f>
        <v>1.7615961000000002</v>
      </c>
      <c r="K78" s="296">
        <f>IF(K$23=0,0,K$23/MAE_fec!K$23)</f>
        <v>1.7615961</v>
      </c>
      <c r="L78" s="296">
        <f>IF(L$23=0,0,L$23/MAE_fec!L$23)</f>
        <v>1.7615961000000002</v>
      </c>
      <c r="M78" s="296">
        <f>IF(M$23=0,0,M$23/MAE_fec!M$23)</f>
        <v>1.7615961000000002</v>
      </c>
      <c r="N78" s="296">
        <f>IF(N$23=0,0,N$23/MAE_fec!N$23)</f>
        <v>1.7615961000000002</v>
      </c>
      <c r="O78" s="296">
        <f>IF(O$23=0,0,O$23/MAE_fec!O$23)</f>
        <v>1.7615961000000002</v>
      </c>
      <c r="P78" s="296">
        <f>IF(P$23=0,0,P$23/MAE_fec!P$23)</f>
        <v>1.7615961000000002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1.999787072003504</v>
      </c>
      <c r="C79" s="296">
        <f>IF(C$26=0,0,C$26/MAE_fec!C$26)</f>
        <v>1.9892155426707201</v>
      </c>
      <c r="D79" s="296">
        <f>IF(D$26=0,0,D$26/MAE_fec!D$26)</f>
        <v>1.9957902587633933</v>
      </c>
      <c r="E79" s="296">
        <f>IF(E$26=0,0,E$26/MAE_fec!E$26)</f>
        <v>2.0009204268181375</v>
      </c>
      <c r="F79" s="296">
        <f>IF(F$26=0,0,F$26/MAE_fec!F$26)</f>
        <v>2.0022373542670691</v>
      </c>
      <c r="G79" s="296">
        <f>IF(G$26=0,0,G$26/MAE_fec!G$26)</f>
        <v>1.9917214679389956</v>
      </c>
      <c r="H79" s="296">
        <f>IF(H$26=0,0,H$26/MAE_fec!H$26)</f>
        <v>1.9993774750371076</v>
      </c>
      <c r="I79" s="296">
        <f>IF(I$26=0,0,I$26/MAE_fec!I$26)</f>
        <v>2.0222662584772246</v>
      </c>
      <c r="J79" s="296">
        <f>IF(J$26=0,0,J$26/MAE_fec!J$26)</f>
        <v>2.0233209548188862</v>
      </c>
      <c r="K79" s="296">
        <f>IF(K$26=0,0,K$26/MAE_fec!K$26)</f>
        <v>2.0241570551561097</v>
      </c>
      <c r="L79" s="296">
        <f>IF(L$26=0,0,L$26/MAE_fec!L$26)</f>
        <v>2.0167454734630712</v>
      </c>
      <c r="M79" s="296">
        <f>IF(M$26=0,0,M$26/MAE_fec!M$26)</f>
        <v>1.9894987889994504</v>
      </c>
      <c r="N79" s="296">
        <f>IF(N$26=0,0,N$26/MAE_fec!N$26)</f>
        <v>1.9980897199348751</v>
      </c>
      <c r="O79" s="296">
        <f>IF(O$26=0,0,O$26/MAE_fec!O$26)</f>
        <v>1.9959668407837636</v>
      </c>
      <c r="P79" s="296">
        <f>IF(P$26=0,0,P$26/MAE_fec!P$26)</f>
        <v>1.9958834227701148</v>
      </c>
      <c r="Q79" s="296">
        <f>IF(Q$26=0,0,Q$26/MAE_fec!Q$26)</f>
        <v>2.014155402765355</v>
      </c>
    </row>
    <row r="80" spans="1:17" x14ac:dyDescent="0.25">
      <c r="A80" s="127" t="s">
        <v>292</v>
      </c>
      <c r="B80" s="296">
        <f>IF(B$34=0,0,B$34/MAE_fec!B$34)</f>
        <v>2.1655219171402278</v>
      </c>
      <c r="C80" s="296">
        <f>IF(C$34=0,0,C$34/MAE_fec!C$34)</f>
        <v>2.141569067176349</v>
      </c>
      <c r="D80" s="296">
        <f>IF(D$34=0,0,D$34/MAE_fec!D$34)</f>
        <v>2.1164690243052711</v>
      </c>
      <c r="E80" s="296">
        <f>IF(E$34=0,0,E$34/MAE_fec!E$34)</f>
        <v>2.0336579143509517</v>
      </c>
      <c r="F80" s="296">
        <f>IF(F$34=0,0,F$34/MAE_fec!F$34)</f>
        <v>2.0224737646351594</v>
      </c>
      <c r="G80" s="296">
        <f>IF(G$34=0,0,G$34/MAE_fec!G$34)</f>
        <v>1.9375856423179358</v>
      </c>
      <c r="H80" s="296">
        <f>IF(H$34=0,0,H$34/MAE_fec!H$34)</f>
        <v>1.9364962926305815</v>
      </c>
      <c r="I80" s="296">
        <f>IF(I$34=0,0,I$34/MAE_fec!I$34)</f>
        <v>2.1738744999705473</v>
      </c>
      <c r="J80" s="296">
        <f>IF(J$34=0,0,J$34/MAE_fec!J$34)</f>
        <v>2.1392819932726361</v>
      </c>
      <c r="K80" s="296">
        <f>IF(K$34=0,0,K$34/MAE_fec!K$34)</f>
        <v>2.1393871843449199</v>
      </c>
      <c r="L80" s="296">
        <f>IF(L$34=0,0,L$34/MAE_fec!L$34)</f>
        <v>2.1853079785859419</v>
      </c>
      <c r="M80" s="296">
        <f>IF(M$34=0,0,M$34/MAE_fec!M$34)</f>
        <v>2.2722816737516403</v>
      </c>
      <c r="N80" s="296">
        <f>IF(N$34=0,0,N$34/MAE_fec!N$34)</f>
        <v>2.3187390764519371</v>
      </c>
      <c r="O80" s="296">
        <f>IF(O$34=0,0,O$34/MAE_fec!O$34)</f>
        <v>2.3060220612778601</v>
      </c>
      <c r="P80" s="296">
        <f>IF(P$34=0,0,P$34/MAE_fec!P$34)</f>
        <v>2.2709764787952404</v>
      </c>
      <c r="Q80" s="296">
        <f>IF(Q$34=0,0,Q$34/MAE_fec!Q$34)</f>
        <v>2.3013266857402175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1542.5016259464235</v>
      </c>
      <c r="C3" s="46">
        <v>1420.8790948122496</v>
      </c>
      <c r="D3" s="46">
        <v>1357.1974842192976</v>
      </c>
      <c r="E3" s="46">
        <v>1303.0807195417444</v>
      </c>
      <c r="F3" s="46">
        <v>1126.486796912101</v>
      </c>
      <c r="G3" s="46">
        <v>1118.4274757818687</v>
      </c>
      <c r="H3" s="46">
        <v>1113.6281836851354</v>
      </c>
      <c r="I3" s="46">
        <v>1183.6096469881638</v>
      </c>
      <c r="J3" s="46">
        <v>1129.8863026596875</v>
      </c>
      <c r="K3" s="46">
        <v>1012.1069768848477</v>
      </c>
      <c r="L3" s="46">
        <v>1033</v>
      </c>
      <c r="M3" s="46">
        <v>1124.145649306527</v>
      </c>
      <c r="N3" s="46">
        <v>1060.143714932572</v>
      </c>
      <c r="O3" s="46">
        <v>1067.8453384443878</v>
      </c>
      <c r="P3" s="46">
        <v>1079.5060086634269</v>
      </c>
      <c r="Q3" s="46">
        <v>1077.2062384965611</v>
      </c>
    </row>
    <row r="5" spans="1:17" x14ac:dyDescent="0.25">
      <c r="A5" s="31" t="s">
        <v>257</v>
      </c>
      <c r="B5" s="46">
        <v>2385.1349610044408</v>
      </c>
      <c r="C5" s="46">
        <v>2245.5246502440905</v>
      </c>
      <c r="D5" s="46">
        <v>2170.8733615887591</v>
      </c>
      <c r="E5" s="46">
        <v>2031.7852542330761</v>
      </c>
      <c r="F5" s="46">
        <v>1813.7031749103535</v>
      </c>
      <c r="G5" s="46">
        <v>1504.148355964249</v>
      </c>
      <c r="H5" s="46">
        <v>1398.1537522329716</v>
      </c>
      <c r="I5" s="46">
        <v>1405.1129989651108</v>
      </c>
      <c r="J5" s="46">
        <v>1377.6045948545384</v>
      </c>
      <c r="K5" s="46">
        <v>1282.2178025682879</v>
      </c>
      <c r="L5" s="46">
        <v>1489.1477927944477</v>
      </c>
      <c r="M5" s="46">
        <v>1389.3776091081495</v>
      </c>
      <c r="N5" s="46">
        <v>1391.2483045078131</v>
      </c>
      <c r="O5" s="46">
        <v>1447.2308381988173</v>
      </c>
      <c r="P5" s="46">
        <v>1257.4339201059609</v>
      </c>
      <c r="Q5" s="46">
        <v>1281.8104600301378</v>
      </c>
    </row>
    <row r="6" spans="1:17" x14ac:dyDescent="0.25">
      <c r="A6" s="294" t="s">
        <v>256</v>
      </c>
      <c r="B6" s="293">
        <v>2981.4187012555512</v>
      </c>
      <c r="C6" s="293">
        <v>2858.1013779906316</v>
      </c>
      <c r="D6" s="293">
        <v>2788.9889537364393</v>
      </c>
      <c r="E6" s="293">
        <v>2815.8204725791911</v>
      </c>
      <c r="F6" s="293">
        <v>2654.5929977725496</v>
      </c>
      <c r="G6" s="293">
        <v>2083.1124360164586</v>
      </c>
      <c r="H6" s="293">
        <v>1828.4438411299741</v>
      </c>
      <c r="I6" s="293">
        <v>1547.1415706678936</v>
      </c>
      <c r="J6" s="293">
        <v>1534.5415553540051</v>
      </c>
      <c r="K6" s="293">
        <v>1549.0468659392427</v>
      </c>
      <c r="L6" s="293">
        <v>1619.2344776075668</v>
      </c>
      <c r="M6" s="293">
        <v>1594.964771893553</v>
      </c>
      <c r="N6" s="293">
        <v>1512.7002433289351</v>
      </c>
      <c r="O6" s="293">
        <v>1530.6066308526194</v>
      </c>
      <c r="P6" s="293">
        <v>1422.474461159652</v>
      </c>
      <c r="Q6" s="293">
        <v>1445.0465183640383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26.831518842751848</v>
      </c>
      <c r="F7" s="291">
        <v>0</v>
      </c>
      <c r="G7" s="291">
        <v>0</v>
      </c>
      <c r="H7" s="291">
        <v>0</v>
      </c>
      <c r="I7" s="291">
        <v>0</v>
      </c>
      <c r="J7" s="291">
        <v>144.50452013343244</v>
      </c>
      <c r="K7" s="291">
        <v>14.505310585237567</v>
      </c>
      <c r="L7" s="291">
        <v>152.47987280227932</v>
      </c>
      <c r="M7" s="291">
        <v>274.536383911082</v>
      </c>
      <c r="N7" s="291">
        <v>0</v>
      </c>
      <c r="O7" s="291">
        <v>144.13397664775741</v>
      </c>
      <c r="P7" s="291">
        <v>133.95139981368501</v>
      </c>
      <c r="Q7" s="291">
        <v>22.572057204386283</v>
      </c>
    </row>
    <row r="8" spans="1:17" x14ac:dyDescent="0.25">
      <c r="A8" s="290" t="s">
        <v>254</v>
      </c>
      <c r="B8" s="289"/>
      <c r="C8" s="289">
        <f>B6+C7-C6</f>
        <v>123.31732326491965</v>
      </c>
      <c r="D8" s="289">
        <f t="shared" ref="D8:Q8" si="0">C6+D7-D6</f>
        <v>69.112424254192319</v>
      </c>
      <c r="E8" s="289">
        <f t="shared" si="0"/>
        <v>0</v>
      </c>
      <c r="F8" s="289">
        <f t="shared" si="0"/>
        <v>161.22747480664157</v>
      </c>
      <c r="G8" s="289">
        <f t="shared" si="0"/>
        <v>571.48056175609099</v>
      </c>
      <c r="H8" s="289">
        <f t="shared" si="0"/>
        <v>254.66859488648447</v>
      </c>
      <c r="I8" s="289">
        <f t="shared" si="0"/>
        <v>281.30227046208051</v>
      </c>
      <c r="J8" s="289">
        <f t="shared" si="0"/>
        <v>157.10453544732081</v>
      </c>
      <c r="K8" s="289">
        <f t="shared" si="0"/>
        <v>0</v>
      </c>
      <c r="L8" s="289">
        <f t="shared" si="0"/>
        <v>82.292261133955208</v>
      </c>
      <c r="M8" s="289">
        <f t="shared" si="0"/>
        <v>298.80608962509586</v>
      </c>
      <c r="N8" s="289">
        <f t="shared" si="0"/>
        <v>82.264528564617876</v>
      </c>
      <c r="O8" s="289">
        <f t="shared" si="0"/>
        <v>126.22758912407312</v>
      </c>
      <c r="P8" s="289">
        <f t="shared" si="0"/>
        <v>242.08356950665234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596.28374025111043</v>
      </c>
      <c r="C9" s="287">
        <f t="shared" ref="C9:Q9" si="1">C6-C5</f>
        <v>612.57672774654111</v>
      </c>
      <c r="D9" s="287">
        <f t="shared" si="1"/>
        <v>618.11559214768022</v>
      </c>
      <c r="E9" s="287">
        <f t="shared" si="1"/>
        <v>784.03521834611502</v>
      </c>
      <c r="F9" s="287">
        <f t="shared" si="1"/>
        <v>840.88982286219607</v>
      </c>
      <c r="G9" s="287">
        <f t="shared" si="1"/>
        <v>578.96408005220951</v>
      </c>
      <c r="H9" s="287">
        <f t="shared" si="1"/>
        <v>430.29008889700253</v>
      </c>
      <c r="I9" s="287">
        <f t="shared" si="1"/>
        <v>142.02857170278276</v>
      </c>
      <c r="J9" s="287">
        <f t="shared" si="1"/>
        <v>156.93696049946675</v>
      </c>
      <c r="K9" s="287">
        <f t="shared" si="1"/>
        <v>266.82906337095483</v>
      </c>
      <c r="L9" s="287">
        <f t="shared" si="1"/>
        <v>130.08668481311906</v>
      </c>
      <c r="M9" s="287">
        <f t="shared" si="1"/>
        <v>205.58716278540351</v>
      </c>
      <c r="N9" s="287">
        <f t="shared" si="1"/>
        <v>121.45193882112198</v>
      </c>
      <c r="O9" s="287">
        <f t="shared" si="1"/>
        <v>83.375792653802137</v>
      </c>
      <c r="P9" s="287">
        <f t="shared" si="1"/>
        <v>165.04054105369119</v>
      </c>
      <c r="Q9" s="287">
        <f t="shared" si="1"/>
        <v>163.23605833390047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199.87768361723897</v>
      </c>
      <c r="C12" s="38">
        <v>186.50541000000001</v>
      </c>
      <c r="D12" s="38">
        <v>178.80032999999997</v>
      </c>
      <c r="E12" s="38">
        <v>167.19736</v>
      </c>
      <c r="F12" s="38">
        <v>148.8032</v>
      </c>
      <c r="G12" s="38">
        <v>123.86609349261434</v>
      </c>
      <c r="H12" s="38">
        <v>114.40122999999998</v>
      </c>
      <c r="I12" s="38">
        <v>115.20166</v>
      </c>
      <c r="J12" s="38">
        <v>110.90008</v>
      </c>
      <c r="K12" s="38">
        <v>103.5968</v>
      </c>
      <c r="L12" s="38">
        <v>116.58188823326341</v>
      </c>
      <c r="M12" s="38">
        <v>103.13932077782047</v>
      </c>
      <c r="N12" s="38">
        <v>103.70630664685916</v>
      </c>
      <c r="O12" s="38">
        <v>104.32783119098181</v>
      </c>
      <c r="P12" s="38">
        <v>87.489660127274732</v>
      </c>
      <c r="Q12" s="38">
        <v>88.659627045161741</v>
      </c>
    </row>
    <row r="13" spans="1:17" x14ac:dyDescent="0.25">
      <c r="A13" s="55" t="s">
        <v>33</v>
      </c>
      <c r="B13" s="54">
        <v>0.69256566791458629</v>
      </c>
      <c r="C13" s="54">
        <v>0.70035999999999998</v>
      </c>
      <c r="D13" s="54">
        <v>1.3999900000000001</v>
      </c>
      <c r="E13" s="54">
        <v>0.70042000000000004</v>
      </c>
      <c r="F13" s="54">
        <v>0</v>
      </c>
      <c r="G13" s="54">
        <v>1.4089733863630183</v>
      </c>
      <c r="H13" s="54">
        <v>0.70006000000000002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4.0958335738710527</v>
      </c>
      <c r="C14" s="51">
        <v>2.0088199999999992</v>
      </c>
      <c r="D14" s="51">
        <v>1.0009699999999988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1.0766064260977015</v>
      </c>
      <c r="M14" s="51">
        <v>1.0795116510769653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1.0766064260977015</v>
      </c>
      <c r="M16" s="51">
        <v>1.0795116510769653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2.0417627470860338</v>
      </c>
      <c r="C17" s="51">
        <v>1.00068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2.0540708267850185</v>
      </c>
      <c r="C19" s="51">
        <v>1.0081399999999991</v>
      </c>
      <c r="D19" s="51">
        <v>1.0009699999999988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147.32591419290918</v>
      </c>
      <c r="C20" s="51">
        <v>119.1613</v>
      </c>
      <c r="D20" s="51">
        <v>114.49847</v>
      </c>
      <c r="E20" s="51">
        <v>116.46605</v>
      </c>
      <c r="F20" s="51">
        <v>102.702</v>
      </c>
      <c r="G20" s="51">
        <v>84.343974956842374</v>
      </c>
      <c r="H20" s="51">
        <v>75.000829999999993</v>
      </c>
      <c r="I20" s="51">
        <v>78.731380000000001</v>
      </c>
      <c r="J20" s="51">
        <v>77.170190000000005</v>
      </c>
      <c r="K20" s="51">
        <v>73.066730000000007</v>
      </c>
      <c r="L20" s="51">
        <v>78.722906178292817</v>
      </c>
      <c r="M20" s="51">
        <v>67.817042195594055</v>
      </c>
      <c r="N20" s="51">
        <v>72.369894848211942</v>
      </c>
      <c r="O20" s="51">
        <v>70.866227066200864</v>
      </c>
      <c r="P20" s="51">
        <v>54.385758939934881</v>
      </c>
      <c r="Q20" s="51">
        <v>55.914069134113703</v>
      </c>
    </row>
    <row r="21" spans="1:17" x14ac:dyDescent="0.25">
      <c r="A21" s="53" t="s">
        <v>66</v>
      </c>
      <c r="B21" s="51">
        <v>147.32591419290918</v>
      </c>
      <c r="C21" s="51">
        <v>119.1613</v>
      </c>
      <c r="D21" s="51">
        <v>114.49847</v>
      </c>
      <c r="E21" s="51">
        <v>116.46605</v>
      </c>
      <c r="F21" s="51">
        <v>102.702</v>
      </c>
      <c r="G21" s="51">
        <v>84.343974956842374</v>
      </c>
      <c r="H21" s="51">
        <v>75.000829999999993</v>
      </c>
      <c r="I21" s="51">
        <v>78.731380000000001</v>
      </c>
      <c r="J21" s="51">
        <v>77.170190000000005</v>
      </c>
      <c r="K21" s="51">
        <v>73.066730000000007</v>
      </c>
      <c r="L21" s="51">
        <v>78.722906178292817</v>
      </c>
      <c r="M21" s="51">
        <v>67.817042195594055</v>
      </c>
      <c r="N21" s="51">
        <v>72.369894848211942</v>
      </c>
      <c r="O21" s="51">
        <v>70.866227066200864</v>
      </c>
      <c r="P21" s="51">
        <v>54.385758939934881</v>
      </c>
      <c r="Q21" s="51">
        <v>55.914069134113703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0.64480421207411731</v>
      </c>
      <c r="C29" s="51">
        <v>18.710229999999999</v>
      </c>
      <c r="D29" s="51">
        <v>12.50043</v>
      </c>
      <c r="E29" s="51">
        <v>2.9017499999999998</v>
      </c>
      <c r="F29" s="51">
        <v>3.1998799999999998</v>
      </c>
      <c r="G29" s="51">
        <v>3.1282791956562845</v>
      </c>
      <c r="H29" s="51">
        <v>4.70038</v>
      </c>
      <c r="I29" s="51">
        <v>3.0971600000000001</v>
      </c>
      <c r="J29" s="51">
        <v>3.0027300000000001</v>
      </c>
      <c r="K29" s="51">
        <v>3.0030000000000001</v>
      </c>
      <c r="L29" s="51">
        <v>3.6782115889792646</v>
      </c>
      <c r="M29" s="51">
        <v>3.0326433421749885</v>
      </c>
      <c r="N29" s="51">
        <v>1.2420022426040673</v>
      </c>
      <c r="O29" s="51">
        <v>1.050927947325861</v>
      </c>
      <c r="P29" s="51">
        <v>4.0364945759563433</v>
      </c>
      <c r="Q29" s="51">
        <v>1.2658911285323864</v>
      </c>
    </row>
    <row r="30" spans="1:17" x14ac:dyDescent="0.25">
      <c r="A30" s="63" t="s">
        <v>21</v>
      </c>
      <c r="B30" s="62">
        <v>47.118565970470037</v>
      </c>
      <c r="C30" s="62">
        <v>45.924700000000001</v>
      </c>
      <c r="D30" s="62">
        <v>49.400469999999999</v>
      </c>
      <c r="E30" s="62">
        <v>47.12914</v>
      </c>
      <c r="F30" s="62">
        <v>42.901319999999998</v>
      </c>
      <c r="G30" s="62">
        <v>34.98486595375266</v>
      </c>
      <c r="H30" s="62">
        <v>33.999960000000002</v>
      </c>
      <c r="I30" s="62">
        <v>33.37312</v>
      </c>
      <c r="J30" s="62">
        <v>30.727160000000001</v>
      </c>
      <c r="K30" s="62">
        <v>27.527069999999998</v>
      </c>
      <c r="L30" s="62">
        <v>33.104164039893632</v>
      </c>
      <c r="M30" s="62">
        <v>31.210123588974461</v>
      </c>
      <c r="N30" s="62">
        <v>30.094409556043153</v>
      </c>
      <c r="O30" s="62">
        <v>32.41067617745508</v>
      </c>
      <c r="P30" s="62">
        <v>29.067406611383504</v>
      </c>
      <c r="Q30" s="62">
        <v>31.47966678251565</v>
      </c>
    </row>
    <row r="32" spans="1:17" x14ac:dyDescent="0.25">
      <c r="A32" s="31" t="s">
        <v>63</v>
      </c>
      <c r="B32" s="70">
        <v>361.40647276204481</v>
      </c>
      <c r="C32" s="70">
        <v>288.90720206769601</v>
      </c>
      <c r="D32" s="70">
        <v>277.70847314763603</v>
      </c>
      <c r="E32" s="70">
        <v>276.43751825878803</v>
      </c>
      <c r="F32" s="70">
        <v>241.22592354960003</v>
      </c>
      <c r="G32" s="70">
        <v>203.90549503782788</v>
      </c>
      <c r="H32" s="70">
        <v>179.04274351714801</v>
      </c>
      <c r="I32" s="70">
        <v>184.92385594082404</v>
      </c>
      <c r="J32" s="70">
        <v>181.25694098701203</v>
      </c>
      <c r="K32" s="70">
        <v>171.61875547700404</v>
      </c>
      <c r="L32" s="70">
        <v>187.74820775266193</v>
      </c>
      <c r="M32" s="70">
        <v>162.14024636963194</v>
      </c>
      <c r="N32" s="70">
        <v>169.98203269602703</v>
      </c>
      <c r="O32" s="70">
        <v>166.45022562871188</v>
      </c>
      <c r="P32" s="70">
        <v>127.74098779217258</v>
      </c>
      <c r="Q32" s="70">
        <v>131.33067482904679</v>
      </c>
    </row>
    <row r="34" spans="1:17" x14ac:dyDescent="0.25">
      <c r="A34" s="184" t="s">
        <v>252</v>
      </c>
      <c r="B34" s="190">
        <f t="shared" ref="B34:Q34" si="2">IF(B$12=0,"",B$12/B$3*1000)</f>
        <v>129.58020935284344</v>
      </c>
      <c r="C34" s="190">
        <f t="shared" si="2"/>
        <v>131.26057711803006</v>
      </c>
      <c r="D34" s="190">
        <f t="shared" si="2"/>
        <v>131.74230874945331</v>
      </c>
      <c r="E34" s="190">
        <f t="shared" si="2"/>
        <v>128.30928851345331</v>
      </c>
      <c r="F34" s="190">
        <f t="shared" si="2"/>
        <v>132.09493480784312</v>
      </c>
      <c r="G34" s="190">
        <f t="shared" si="2"/>
        <v>110.7502240196864</v>
      </c>
      <c r="H34" s="190">
        <f t="shared" si="2"/>
        <v>102.72838966901139</v>
      </c>
      <c r="I34" s="190">
        <f t="shared" si="2"/>
        <v>97.330788316185476</v>
      </c>
      <c r="J34" s="190">
        <f t="shared" si="2"/>
        <v>98.151539441577057</v>
      </c>
      <c r="K34" s="190">
        <f t="shared" si="2"/>
        <v>102.35755939442231</v>
      </c>
      <c r="L34" s="190">
        <f t="shared" si="2"/>
        <v>112.85758783471773</v>
      </c>
      <c r="M34" s="190">
        <f t="shared" si="2"/>
        <v>91.74907258809921</v>
      </c>
      <c r="N34" s="190">
        <f t="shared" si="2"/>
        <v>97.822875508397615</v>
      </c>
      <c r="O34" s="190">
        <f t="shared" si="2"/>
        <v>97.699383454690334</v>
      </c>
      <c r="P34" s="190">
        <f t="shared" si="2"/>
        <v>81.046014959748732</v>
      </c>
      <c r="Q34" s="190">
        <f t="shared" si="2"/>
        <v>82.305155574388905</v>
      </c>
    </row>
    <row r="35" spans="1:17" x14ac:dyDescent="0.25">
      <c r="A35" s="286" t="s">
        <v>251</v>
      </c>
      <c r="B35" s="285">
        <f t="shared" ref="B35:Q35" si="3">IF(B$12=0,"",B$12/B$5*1000)</f>
        <v>83.801414546816844</v>
      </c>
      <c r="C35" s="285">
        <f t="shared" si="3"/>
        <v>83.056496387036631</v>
      </c>
      <c r="D35" s="285">
        <f t="shared" si="3"/>
        <v>82.363316609654518</v>
      </c>
      <c r="E35" s="285">
        <f t="shared" si="3"/>
        <v>82.290862014898721</v>
      </c>
      <c r="F35" s="285">
        <f t="shared" si="3"/>
        <v>82.04385483713726</v>
      </c>
      <c r="G35" s="285">
        <f t="shared" si="3"/>
        <v>82.349651882050395</v>
      </c>
      <c r="H35" s="285">
        <f t="shared" si="3"/>
        <v>81.823068326563799</v>
      </c>
      <c r="I35" s="285">
        <f t="shared" si="3"/>
        <v>81.98747010727817</v>
      </c>
      <c r="J35" s="285">
        <f t="shared" si="3"/>
        <v>80.502112445196929</v>
      </c>
      <c r="K35" s="285">
        <f t="shared" si="3"/>
        <v>80.795009859085681</v>
      </c>
      <c r="L35" s="285">
        <f t="shared" si="3"/>
        <v>78.287654722633448</v>
      </c>
      <c r="M35" s="285">
        <f t="shared" si="3"/>
        <v>74.234189540470766</v>
      </c>
      <c r="N35" s="285">
        <f t="shared" si="3"/>
        <v>74.541910535192144</v>
      </c>
      <c r="O35" s="285">
        <f t="shared" si="3"/>
        <v>72.087899481761511</v>
      </c>
      <c r="P35" s="285">
        <f t="shared" si="3"/>
        <v>69.577938632275959</v>
      </c>
      <c r="Q35" s="285">
        <f t="shared" si="3"/>
        <v>69.167501600101772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34.27686393292489</v>
      </c>
      <c r="D36" s="285">
        <f>IF(TEL_ued!D$5=0,"",TEL_ued!D$5/D$5*1000)</f>
        <v>34.276863932924883</v>
      </c>
      <c r="E36" s="285">
        <f>IF(TEL_ued!E$5=0,"",TEL_ued!E$5/E$5*1000)</f>
        <v>34.27686393292489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34.27686393292489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1.8081381884239245</v>
      </c>
      <c r="C37" s="283">
        <f t="shared" si="4"/>
        <v>1.5490553441194868</v>
      </c>
      <c r="D37" s="283">
        <f t="shared" si="4"/>
        <v>1.5531765134193884</v>
      </c>
      <c r="E37" s="283">
        <f t="shared" si="4"/>
        <v>1.6533605450396347</v>
      </c>
      <c r="F37" s="283">
        <f t="shared" si="4"/>
        <v>1.6211070968204986</v>
      </c>
      <c r="G37" s="283">
        <f t="shared" si="4"/>
        <v>1.6461768454010861</v>
      </c>
      <c r="H37" s="283">
        <f t="shared" si="4"/>
        <v>1.5650421198893407</v>
      </c>
      <c r="I37" s="283">
        <f t="shared" si="4"/>
        <v>1.605218674286673</v>
      </c>
      <c r="J37" s="283">
        <f t="shared" si="4"/>
        <v>1.6344166838023202</v>
      </c>
      <c r="K37" s="283">
        <f t="shared" si="4"/>
        <v>1.6566028629938767</v>
      </c>
      <c r="L37" s="283">
        <f t="shared" si="4"/>
        <v>1.6104406147291512</v>
      </c>
      <c r="M37" s="283">
        <f t="shared" si="4"/>
        <v>1.5720507479287111</v>
      </c>
      <c r="N37" s="283">
        <f t="shared" si="4"/>
        <v>1.639071317763249</v>
      </c>
      <c r="O37" s="283">
        <f t="shared" si="4"/>
        <v>1.5954537128641084</v>
      </c>
      <c r="P37" s="283">
        <f t="shared" si="4"/>
        <v>1.4600695397186663</v>
      </c>
      <c r="Q37" s="283">
        <f t="shared" si="4"/>
        <v>1.4812906303130411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199.87768361723903</v>
      </c>
      <c r="C5" s="96">
        <v>186.50541000000001</v>
      </c>
      <c r="D5" s="96">
        <v>178.80032999999997</v>
      </c>
      <c r="E5" s="96">
        <v>167.19736</v>
      </c>
      <c r="F5" s="96">
        <v>148.80319999999998</v>
      </c>
      <c r="G5" s="96">
        <v>123.86609349261434</v>
      </c>
      <c r="H5" s="96">
        <v>114.40123</v>
      </c>
      <c r="I5" s="96">
        <v>115.20166</v>
      </c>
      <c r="J5" s="96">
        <v>110.90008</v>
      </c>
      <c r="K5" s="96">
        <v>103.5968</v>
      </c>
      <c r="L5" s="96">
        <v>116.58188823326341</v>
      </c>
      <c r="M5" s="96">
        <v>103.13932077782049</v>
      </c>
      <c r="N5" s="96">
        <v>103.70630664685919</v>
      </c>
      <c r="O5" s="96">
        <v>104.32783119098181</v>
      </c>
      <c r="P5" s="96">
        <v>87.489660127274718</v>
      </c>
      <c r="Q5" s="96">
        <v>88.659627045161741</v>
      </c>
    </row>
    <row r="6" spans="1:17" x14ac:dyDescent="0.25">
      <c r="A6" s="132" t="s">
        <v>83</v>
      </c>
      <c r="B6" s="160">
        <v>6.4262995452227871</v>
      </c>
      <c r="C6" s="160">
        <v>5.9963654259660348</v>
      </c>
      <c r="D6" s="160">
        <v>5.7486381599510565</v>
      </c>
      <c r="E6" s="160">
        <v>5.3755892057865582</v>
      </c>
      <c r="F6" s="160">
        <v>4.784195609945626</v>
      </c>
      <c r="G6" s="160">
        <v>3.9824386888755079</v>
      </c>
      <c r="H6" s="160">
        <v>3.6781323408258677</v>
      </c>
      <c r="I6" s="160">
        <v>3.7038670944606609</v>
      </c>
      <c r="J6" s="160">
        <v>3.5655663042099817</v>
      </c>
      <c r="K6" s="160">
        <v>3.3307573746022601</v>
      </c>
      <c r="L6" s="160">
        <v>3.7482430343215096</v>
      </c>
      <c r="M6" s="160">
        <v>3.3160488865697944</v>
      </c>
      <c r="N6" s="160">
        <v>3.3342781404135025</v>
      </c>
      <c r="O6" s="160">
        <v>3.3542608759693575</v>
      </c>
      <c r="P6" s="160">
        <v>2.8128941306137412</v>
      </c>
      <c r="Q6" s="160">
        <v>2.8505099251150465</v>
      </c>
    </row>
    <row r="7" spans="1:17" x14ac:dyDescent="0.25">
      <c r="A7" s="76" t="s">
        <v>82</v>
      </c>
      <c r="B7" s="159">
        <v>5.2728611653110056</v>
      </c>
      <c r="C7" s="159">
        <v>4.9200947084849522</v>
      </c>
      <c r="D7" s="159">
        <v>4.7168313107290727</v>
      </c>
      <c r="E7" s="159">
        <v>4.410739861158202</v>
      </c>
      <c r="F7" s="159">
        <v>3.9254938338015397</v>
      </c>
      <c r="G7" s="159">
        <v>3.267642001128622</v>
      </c>
      <c r="H7" s="159">
        <v>3.0179547411904557</v>
      </c>
      <c r="I7" s="159">
        <v>3.0390704364805425</v>
      </c>
      <c r="J7" s="159">
        <v>2.9255928649928054</v>
      </c>
      <c r="K7" s="159">
        <v>2.7329291278787777</v>
      </c>
      <c r="L7" s="159">
        <v>3.0754814640586745</v>
      </c>
      <c r="M7" s="159">
        <v>2.7208606248777798</v>
      </c>
      <c r="N7" s="159">
        <v>2.7358179613649254</v>
      </c>
      <c r="O7" s="159">
        <v>2.7522140520774219</v>
      </c>
      <c r="P7" s="159">
        <v>2.3080156969138392</v>
      </c>
      <c r="Q7" s="159">
        <v>2.3388799385559356</v>
      </c>
    </row>
    <row r="8" spans="1:17" x14ac:dyDescent="0.25">
      <c r="A8" s="76" t="s">
        <v>81</v>
      </c>
      <c r="B8" s="159">
        <v>3.7898689625672848</v>
      </c>
      <c r="C8" s="159">
        <v>3.5363180717235592</v>
      </c>
      <c r="D8" s="159">
        <v>3.3902225045865206</v>
      </c>
      <c r="E8" s="159">
        <v>3.1702192752074576</v>
      </c>
      <c r="F8" s="159">
        <v>2.8214486930448563</v>
      </c>
      <c r="G8" s="159">
        <v>2.3486176883111969</v>
      </c>
      <c r="H8" s="159">
        <v>2.1691549702306401</v>
      </c>
      <c r="I8" s="159">
        <v>2.1843318762203898</v>
      </c>
      <c r="J8" s="159">
        <v>2.102769871713579</v>
      </c>
      <c r="K8" s="159">
        <v>1.9642928106628712</v>
      </c>
      <c r="L8" s="159">
        <v>2.2105023022921721</v>
      </c>
      <c r="M8" s="159">
        <v>1.9556185741309042</v>
      </c>
      <c r="N8" s="159">
        <v>1.9663691597310398</v>
      </c>
      <c r="O8" s="159">
        <v>1.9781538499306468</v>
      </c>
      <c r="P8" s="159">
        <v>1.6588862821568215</v>
      </c>
      <c r="Q8" s="159">
        <v>1.6810699558370787</v>
      </c>
    </row>
    <row r="9" spans="1:17" x14ac:dyDescent="0.25">
      <c r="A9" s="76" t="s">
        <v>80</v>
      </c>
      <c r="B9" s="159">
        <v>7.4149610137186013</v>
      </c>
      <c r="C9" s="159">
        <v>6.9188831838069644</v>
      </c>
      <c r="D9" s="159">
        <v>6.6330440307127585</v>
      </c>
      <c r="E9" s="159">
        <v>6.2026029297537217</v>
      </c>
      <c r="F9" s="159">
        <v>5.5202257037834155</v>
      </c>
      <c r="G9" s="159">
        <v>4.5951215640871252</v>
      </c>
      <c r="H9" s="159">
        <v>4.243998854799079</v>
      </c>
      <c r="I9" s="159">
        <v>4.2736928013007631</v>
      </c>
      <c r="J9" s="159">
        <v>4.1141149663961327</v>
      </c>
      <c r="K9" s="159">
        <v>3.8431815860795311</v>
      </c>
      <c r="L9" s="159">
        <v>4.3248958088325118</v>
      </c>
      <c r="M9" s="159">
        <v>3.8262102537343781</v>
      </c>
      <c r="N9" s="159">
        <v>3.8472440081694264</v>
      </c>
      <c r="O9" s="159">
        <v>3.8703010107338747</v>
      </c>
      <c r="P9" s="159">
        <v>3.2456470737850864</v>
      </c>
      <c r="Q9" s="159">
        <v>3.289049913594285</v>
      </c>
    </row>
    <row r="10" spans="1:17" x14ac:dyDescent="0.25">
      <c r="A10" s="129" t="s">
        <v>79</v>
      </c>
      <c r="B10" s="158">
        <v>12.523045267613636</v>
      </c>
      <c r="C10" s="158">
        <v>11.68522493265176</v>
      </c>
      <c r="D10" s="158">
        <v>11.202474362981546</v>
      </c>
      <c r="E10" s="158">
        <v>10.475507170250729</v>
      </c>
      <c r="F10" s="158">
        <v>9.3230478552786558</v>
      </c>
      <c r="G10" s="158">
        <v>7.760649752680477</v>
      </c>
      <c r="H10" s="158">
        <v>7.1676425103273314</v>
      </c>
      <c r="I10" s="158">
        <v>7.2177922866412878</v>
      </c>
      <c r="J10" s="158">
        <v>6.9482830543579128</v>
      </c>
      <c r="K10" s="158">
        <v>6.4907066787120966</v>
      </c>
      <c r="L10" s="158">
        <v>7.3042684771393516</v>
      </c>
      <c r="M10" s="158">
        <v>6.462043984084727</v>
      </c>
      <c r="N10" s="158">
        <v>6.4975676582416968</v>
      </c>
      <c r="O10" s="158">
        <v>6.5365083736838763</v>
      </c>
      <c r="P10" s="158">
        <v>5.4815372801703672</v>
      </c>
      <c r="Q10" s="158">
        <v>5.5548398540703472</v>
      </c>
    </row>
    <row r="11" spans="1:17" x14ac:dyDescent="0.25">
      <c r="A11" s="92" t="s">
        <v>125</v>
      </c>
      <c r="B11" s="91">
        <v>0.98952261309117828</v>
      </c>
      <c r="C11" s="91">
        <v>0.54271987116442033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3.7569135802840905</v>
      </c>
      <c r="C12" s="91">
        <v>3.5055674797955279</v>
      </c>
      <c r="D12" s="91">
        <v>3.3607423088944635</v>
      </c>
      <c r="E12" s="91">
        <v>3.1426521510752186</v>
      </c>
      <c r="F12" s="91">
        <v>2.7969143565835966</v>
      </c>
      <c r="G12" s="91">
        <v>2.328194925804143</v>
      </c>
      <c r="H12" s="91">
        <v>2.1502927530981992</v>
      </c>
      <c r="I12" s="91">
        <v>2.1653376859923861</v>
      </c>
      <c r="J12" s="91">
        <v>2.0844849163073738</v>
      </c>
      <c r="K12" s="91">
        <v>1.9472120036136289</v>
      </c>
      <c r="L12" s="91">
        <v>2.1912805431418052</v>
      </c>
      <c r="M12" s="91">
        <v>1.938613195225418</v>
      </c>
      <c r="N12" s="91">
        <v>1.9492702974725089</v>
      </c>
      <c r="O12" s="91">
        <v>1.9609525121051627</v>
      </c>
      <c r="P12" s="91">
        <v>1.6444611840511101</v>
      </c>
      <c r="Q12" s="91">
        <v>1.6664519562211042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7.7766090742383671</v>
      </c>
      <c r="C14" s="157">
        <v>7.6369375816918117</v>
      </c>
      <c r="D14" s="157">
        <v>7.8417320540870818</v>
      </c>
      <c r="E14" s="157">
        <v>7.3328550191755113</v>
      </c>
      <c r="F14" s="157">
        <v>6.5261334986950592</v>
      </c>
      <c r="G14" s="157">
        <v>5.4324548268763344</v>
      </c>
      <c r="H14" s="157">
        <v>5.0173497572291321</v>
      </c>
      <c r="I14" s="157">
        <v>5.0524546006489022</v>
      </c>
      <c r="J14" s="157">
        <v>4.8637981380505391</v>
      </c>
      <c r="K14" s="157">
        <v>4.5434946750984677</v>
      </c>
      <c r="L14" s="157">
        <v>5.1129879339975464</v>
      </c>
      <c r="M14" s="157">
        <v>4.5234307888593088</v>
      </c>
      <c r="N14" s="157">
        <v>4.5482973607691877</v>
      </c>
      <c r="O14" s="157">
        <v>4.5755558615787137</v>
      </c>
      <c r="P14" s="157">
        <v>3.8370760961192572</v>
      </c>
      <c r="Q14" s="157">
        <v>3.8883878978492428</v>
      </c>
    </row>
    <row r="15" spans="1:17" x14ac:dyDescent="0.25">
      <c r="A15" s="156" t="s">
        <v>306</v>
      </c>
      <c r="B15" s="206">
        <v>10.902805369909764</v>
      </c>
      <c r="C15" s="206">
        <v>10.173382785239781</v>
      </c>
      <c r="D15" s="206">
        <v>9.7530908042677762</v>
      </c>
      <c r="E15" s="206">
        <v>9.1201791088072923</v>
      </c>
      <c r="F15" s="206">
        <v>8.1168257439212734</v>
      </c>
      <c r="G15" s="206">
        <v>6.756571743482743</v>
      </c>
      <c r="H15" s="206">
        <v>6.2402881712238605</v>
      </c>
      <c r="I15" s="206">
        <v>6.2839495362362205</v>
      </c>
      <c r="J15" s="206">
        <v>6.0493095870715727</v>
      </c>
      <c r="K15" s="206">
        <v>5.650934746214217</v>
      </c>
      <c r="L15" s="206">
        <v>6.3592373798863528</v>
      </c>
      <c r="M15" s="206">
        <v>5.6259804500169857</v>
      </c>
      <c r="N15" s="206">
        <v>5.6569080476644338</v>
      </c>
      <c r="O15" s="206">
        <v>5.6908105875306036</v>
      </c>
      <c r="P15" s="206">
        <v>4.7723323533901558</v>
      </c>
      <c r="Q15" s="206">
        <v>4.8361509916898804</v>
      </c>
    </row>
    <row r="16" spans="1:17" x14ac:dyDescent="0.25">
      <c r="A16" s="88" t="s">
        <v>33</v>
      </c>
      <c r="B16" s="87">
        <v>9.1730552041667066E-2</v>
      </c>
      <c r="C16" s="87">
        <v>9.2762913907284777E-2</v>
      </c>
      <c r="D16" s="87">
        <v>0.18542913907284767</v>
      </c>
      <c r="E16" s="87">
        <v>9.277086092715231E-2</v>
      </c>
      <c r="F16" s="87">
        <v>0</v>
      </c>
      <c r="G16" s="87">
        <v>0.18661899157126066</v>
      </c>
      <c r="H16" s="87">
        <v>9.2723178807947004E-2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0.13936955417150404</v>
      </c>
      <c r="C19" s="87">
        <v>6.0656970706699294E-2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0.27206236116357863</v>
      </c>
      <c r="C21" s="87">
        <v>0.13352847682119193</v>
      </c>
      <c r="D21" s="87">
        <v>0.13257880794701968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10.314238371132468</v>
      </c>
      <c r="C22" s="87">
        <v>7.408258264864207</v>
      </c>
      <c r="D22" s="87">
        <v>7.7793967645326774</v>
      </c>
      <c r="E22" s="87">
        <v>8.643070499535769</v>
      </c>
      <c r="F22" s="87">
        <v>7.6930005783583599</v>
      </c>
      <c r="G22" s="87">
        <v>6.1556111365927695</v>
      </c>
      <c r="H22" s="87">
        <v>5.5249981049986951</v>
      </c>
      <c r="I22" s="87">
        <v>5.8737296686865514</v>
      </c>
      <c r="J22" s="87">
        <v>5.6515970042901156</v>
      </c>
      <c r="K22" s="87">
        <v>5.2531864018433563</v>
      </c>
      <c r="L22" s="87">
        <v>5.8720570369751917</v>
      </c>
      <c r="M22" s="87">
        <v>5.2243058351593712</v>
      </c>
      <c r="N22" s="87">
        <v>5.4924044393725042</v>
      </c>
      <c r="O22" s="87">
        <v>5.5516148329179069</v>
      </c>
      <c r="P22" s="87">
        <v>4.23769731021713</v>
      </c>
      <c r="Q22" s="87">
        <v>4.6684832925465178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8.5404531400545339E-2</v>
      </c>
      <c r="C25" s="87">
        <v>2.4781761589403972</v>
      </c>
      <c r="D25" s="87">
        <v>1.6556860927152315</v>
      </c>
      <c r="E25" s="87">
        <v>0.38433774834437084</v>
      </c>
      <c r="F25" s="87">
        <v>0.42382516556291383</v>
      </c>
      <c r="G25" s="87">
        <v>0.41434161531871311</v>
      </c>
      <c r="H25" s="87">
        <v>0.62256688741721844</v>
      </c>
      <c r="I25" s="87">
        <v>0.41021986754966888</v>
      </c>
      <c r="J25" s="87">
        <v>0.39771258278145688</v>
      </c>
      <c r="K25" s="87">
        <v>0.39774834437086087</v>
      </c>
      <c r="L25" s="87">
        <v>0.4871803429111608</v>
      </c>
      <c r="M25" s="87">
        <v>0.40167461485761435</v>
      </c>
      <c r="N25" s="87">
        <v>0.16450360829192948</v>
      </c>
      <c r="O25" s="87">
        <v>0.13919575461269681</v>
      </c>
      <c r="P25" s="87">
        <v>0.53463504317302568</v>
      </c>
      <c r="Q25" s="87">
        <v>0.16766769914336241</v>
      </c>
    </row>
    <row r="26" spans="1:17" x14ac:dyDescent="0.25">
      <c r="A26" s="156" t="s">
        <v>305</v>
      </c>
      <c r="B26" s="204">
        <v>55.422593963707975</v>
      </c>
      <c r="C26" s="204">
        <v>51.714695824968885</v>
      </c>
      <c r="D26" s="204">
        <v>49.578211588361206</v>
      </c>
      <c r="E26" s="204">
        <v>46.360910469770403</v>
      </c>
      <c r="F26" s="204">
        <v>41.260530864933145</v>
      </c>
      <c r="G26" s="204">
        <v>34.34590636270395</v>
      </c>
      <c r="H26" s="204">
        <v>31.721464870387962</v>
      </c>
      <c r="I26" s="204">
        <v>31.94341014253412</v>
      </c>
      <c r="J26" s="204">
        <v>30.750657067613833</v>
      </c>
      <c r="K26" s="204">
        <v>28.725584959922273</v>
      </c>
      <c r="L26" s="204">
        <v>32.326123347755633</v>
      </c>
      <c r="M26" s="204">
        <v>28.59873395425301</v>
      </c>
      <c r="N26" s="204">
        <v>28.755949242294207</v>
      </c>
      <c r="O26" s="204">
        <v>28.928287153280571</v>
      </c>
      <c r="P26" s="204">
        <v>24.259356129733298</v>
      </c>
      <c r="Q26" s="204">
        <v>24.583767541090225</v>
      </c>
    </row>
    <row r="27" spans="1:17" x14ac:dyDescent="0.25">
      <c r="A27" s="88" t="s">
        <v>33</v>
      </c>
      <c r="B27" s="87">
        <v>0.46629697287847421</v>
      </c>
      <c r="C27" s="87">
        <v>0.471544812362031</v>
      </c>
      <c r="D27" s="87">
        <v>0.94259812362030915</v>
      </c>
      <c r="E27" s="87">
        <v>0.47158520971302431</v>
      </c>
      <c r="F27" s="87">
        <v>0</v>
      </c>
      <c r="G27" s="87">
        <v>0.94864654048724184</v>
      </c>
      <c r="H27" s="87">
        <v>0.47134282560706403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0.70846190037181223</v>
      </c>
      <c r="C30" s="87">
        <v>0.30833960109238812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1.3829836692481914</v>
      </c>
      <c r="C32" s="87">
        <v>0.67876975717439236</v>
      </c>
      <c r="D32" s="87">
        <v>0.67394227373068349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52.430711719923387</v>
      </c>
      <c r="C33" s="87">
        <v>37.658646179726389</v>
      </c>
      <c r="D33" s="87">
        <v>39.545266886374449</v>
      </c>
      <c r="E33" s="87">
        <v>43.935608372640161</v>
      </c>
      <c r="F33" s="87">
        <v>39.106086273321665</v>
      </c>
      <c r="G33" s="87">
        <v>31.291023277679916</v>
      </c>
      <c r="H33" s="87">
        <v>28.085407033743373</v>
      </c>
      <c r="I33" s="87">
        <v>29.858125815823303</v>
      </c>
      <c r="J33" s="87">
        <v>28.728951438474759</v>
      </c>
      <c r="K33" s="87">
        <v>26.703697542703729</v>
      </c>
      <c r="L33" s="87">
        <v>29.849623271290564</v>
      </c>
      <c r="M33" s="87">
        <v>26.55688799539347</v>
      </c>
      <c r="N33" s="87">
        <v>27.919722566810233</v>
      </c>
      <c r="O33" s="87">
        <v>28.220708733999363</v>
      </c>
      <c r="P33" s="87">
        <v>21.54162799360375</v>
      </c>
      <c r="Q33" s="87">
        <v>23.731456737111465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0.43413970128610546</v>
      </c>
      <c r="C36" s="87">
        <v>12.597395474613688</v>
      </c>
      <c r="D36" s="87">
        <v>8.4164043046357619</v>
      </c>
      <c r="E36" s="87">
        <v>1.9537168874172186</v>
      </c>
      <c r="F36" s="87">
        <v>2.1544445916114787</v>
      </c>
      <c r="G36" s="87">
        <v>2.1062365445367921</v>
      </c>
      <c r="H36" s="87">
        <v>3.1647150110375275</v>
      </c>
      <c r="I36" s="87">
        <v>2.0852843267108172</v>
      </c>
      <c r="J36" s="87">
        <v>2.0217056291390727</v>
      </c>
      <c r="K36" s="87">
        <v>2.0218874172185433</v>
      </c>
      <c r="L36" s="87">
        <v>2.4765000764650682</v>
      </c>
      <c r="M36" s="87">
        <v>2.0418459588595401</v>
      </c>
      <c r="N36" s="87">
        <v>0.83622667548397489</v>
      </c>
      <c r="O36" s="87">
        <v>0.7075784192812089</v>
      </c>
      <c r="P36" s="87">
        <v>2.7177281361295473</v>
      </c>
      <c r="Q36" s="87">
        <v>0.85231080397875891</v>
      </c>
    </row>
    <row r="37" spans="1:17" x14ac:dyDescent="0.25">
      <c r="A37" s="156" t="s">
        <v>304</v>
      </c>
      <c r="B37" s="204">
        <v>10.651907099087802</v>
      </c>
      <c r="C37" s="204">
        <v>10.961741515769003</v>
      </c>
      <c r="D37" s="204">
        <v>13.653495838996488</v>
      </c>
      <c r="E37" s="204">
        <v>13.372994460408805</v>
      </c>
      <c r="F37" s="204">
        <v>12.521960512577385</v>
      </c>
      <c r="G37" s="204">
        <v>9.9524651885591595</v>
      </c>
      <c r="H37" s="204">
        <v>10.286044718648819</v>
      </c>
      <c r="I37" s="204">
        <v>9.7976642428497502</v>
      </c>
      <c r="J37" s="204">
        <v>8.5247299977006499</v>
      </c>
      <c r="K37" s="204">
        <v>7.2009155269531586</v>
      </c>
      <c r="L37" s="204">
        <v>9.4816641260158327</v>
      </c>
      <c r="M37" s="204">
        <v>9.6345294577411948</v>
      </c>
      <c r="N37" s="204">
        <v>8.8533243626219829</v>
      </c>
      <c r="O37" s="204">
        <v>10.290464894271572</v>
      </c>
      <c r="P37" s="204">
        <v>9.85286411025956</v>
      </c>
      <c r="Q37" s="204">
        <v>11.295897753390449</v>
      </c>
    </row>
    <row r="38" spans="1:17" x14ac:dyDescent="0.25">
      <c r="A38" s="156" t="s">
        <v>303</v>
      </c>
      <c r="B38" s="204">
        <v>84.087711888584479</v>
      </c>
      <c r="C38" s="204">
        <v>77.114595648018764</v>
      </c>
      <c r="D38" s="204">
        <v>69.784659431208169</v>
      </c>
      <c r="E38" s="204">
        <v>64.458110824805402</v>
      </c>
      <c r="F38" s="204">
        <v>56.549459290917447</v>
      </c>
      <c r="G38" s="204">
        <v>47.693363563447548</v>
      </c>
      <c r="H38" s="204">
        <v>42.607206113717872</v>
      </c>
      <c r="I38" s="204">
        <v>43.643766971654124</v>
      </c>
      <c r="J38" s="204">
        <v>43.209534343982021</v>
      </c>
      <c r="K38" s="204">
        <v>41.368739817450596</v>
      </c>
      <c r="L38" s="204">
        <v>44.737795965068443</v>
      </c>
      <c r="M38" s="204">
        <v>37.937031157292282</v>
      </c>
      <c r="N38" s="204">
        <v>39.244884852708125</v>
      </c>
      <c r="O38" s="204">
        <v>37.656082764953268</v>
      </c>
      <c r="P38" s="204">
        <v>29.966467591873748</v>
      </c>
      <c r="Q38" s="204">
        <v>28.639144196944137</v>
      </c>
    </row>
    <row r="39" spans="1:17" x14ac:dyDescent="0.25">
      <c r="A39" s="152" t="s">
        <v>310</v>
      </c>
      <c r="B39" s="264">
        <v>65.696500910574969</v>
      </c>
      <c r="C39" s="264">
        <v>59.723382620479697</v>
      </c>
      <c r="D39" s="264">
        <v>52.403282118883816</v>
      </c>
      <c r="E39" s="264">
        <v>48.068215577429712</v>
      </c>
      <c r="F39" s="264">
        <v>41.822931276810777</v>
      </c>
      <c r="G39" s="264">
        <v>35.540915949762812</v>
      </c>
      <c r="H39" s="264">
        <v>31.136801554161636</v>
      </c>
      <c r="I39" s="264">
        <v>32.219383315424153</v>
      </c>
      <c r="J39" s="264">
        <v>32.416147701302251</v>
      </c>
      <c r="K39" s="264">
        <v>31.457960662469034</v>
      </c>
      <c r="L39" s="264">
        <v>33.274201432086016</v>
      </c>
      <c r="M39" s="264">
        <v>27.514431595992352</v>
      </c>
      <c r="N39" s="264">
        <v>28.952971033477027</v>
      </c>
      <c r="O39" s="264">
        <v>26.990582565565497</v>
      </c>
      <c r="P39" s="264">
        <v>20.746683063744438</v>
      </c>
      <c r="Q39" s="264">
        <v>19.000568319166391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1.0766064260977015</v>
      </c>
      <c r="M41" s="208">
        <v>1.0795116510769653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65.696500910574969</v>
      </c>
      <c r="C44" s="208">
        <v>59.723382620479697</v>
      </c>
      <c r="D44" s="208">
        <v>52.403282118883816</v>
      </c>
      <c r="E44" s="208">
        <v>48.068215577429712</v>
      </c>
      <c r="F44" s="208">
        <v>41.822931276810777</v>
      </c>
      <c r="G44" s="208">
        <v>35.540915949762812</v>
      </c>
      <c r="H44" s="208">
        <v>31.136801554161636</v>
      </c>
      <c r="I44" s="208">
        <v>32.219383315424153</v>
      </c>
      <c r="J44" s="208">
        <v>32.416147701302251</v>
      </c>
      <c r="K44" s="208">
        <v>31.457960662469034</v>
      </c>
      <c r="L44" s="208">
        <v>32.197595005988312</v>
      </c>
      <c r="M44" s="208">
        <v>26.434919944915386</v>
      </c>
      <c r="N44" s="208">
        <v>28.952971033477027</v>
      </c>
      <c r="O44" s="208">
        <v>26.990582565565497</v>
      </c>
      <c r="P44" s="208">
        <v>20.746683063744438</v>
      </c>
      <c r="Q44" s="208">
        <v>19.000568319166391</v>
      </c>
    </row>
    <row r="45" spans="1:17" x14ac:dyDescent="0.25">
      <c r="A45" s="152" t="s">
        <v>309</v>
      </c>
      <c r="B45" s="264">
        <v>15.990781209200986</v>
      </c>
      <c r="C45" s="264">
        <v>14.920961418351677</v>
      </c>
      <c r="D45" s="264">
        <v>14.304533179592738</v>
      </c>
      <c r="E45" s="264">
        <v>13.376262692917361</v>
      </c>
      <c r="F45" s="264">
        <v>11.9046777577512</v>
      </c>
      <c r="G45" s="264">
        <v>9.909638557108023</v>
      </c>
      <c r="H45" s="264">
        <v>9.1524226511283295</v>
      </c>
      <c r="I45" s="264">
        <v>9.2164593198131222</v>
      </c>
      <c r="J45" s="264">
        <v>8.8723207277049738</v>
      </c>
      <c r="K45" s="264">
        <v>8.2880376277808505</v>
      </c>
      <c r="L45" s="264">
        <v>9.3268814904999839</v>
      </c>
      <c r="M45" s="264">
        <v>8.2514379933582447</v>
      </c>
      <c r="N45" s="264">
        <v>8.2967984699078361</v>
      </c>
      <c r="O45" s="264">
        <v>8.3465221950448854</v>
      </c>
      <c r="P45" s="264">
        <v>6.9994207849722283</v>
      </c>
      <c r="Q45" s="264">
        <v>7.0930214544784889</v>
      </c>
    </row>
    <row r="46" spans="1:17" x14ac:dyDescent="0.25">
      <c r="A46" s="150" t="s">
        <v>33</v>
      </c>
      <c r="B46" s="87">
        <v>0.134538142994445</v>
      </c>
      <c r="C46" s="87">
        <v>0.13605227373068432</v>
      </c>
      <c r="D46" s="87">
        <v>0.27196273730684323</v>
      </c>
      <c r="E46" s="87">
        <v>0.13606392935982337</v>
      </c>
      <c r="F46" s="87">
        <v>0</v>
      </c>
      <c r="G46" s="87">
        <v>0.27370785430451561</v>
      </c>
      <c r="H46" s="87">
        <v>0.13599399558498895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0.20440867945153923</v>
      </c>
      <c r="C49" s="87">
        <v>8.8963557036492294E-2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0.39902479637324861</v>
      </c>
      <c r="C51" s="87">
        <v>0.1958417660044148</v>
      </c>
      <c r="D51" s="87">
        <v>0.19444891832229552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15.127549610994286</v>
      </c>
      <c r="C52" s="87">
        <v>10.86544545513417</v>
      </c>
      <c r="D52" s="87">
        <v>11.409781921314593</v>
      </c>
      <c r="E52" s="87">
        <v>12.676503399319127</v>
      </c>
      <c r="F52" s="87">
        <v>11.283067514925593</v>
      </c>
      <c r="G52" s="87">
        <v>9.0282296670027282</v>
      </c>
      <c r="H52" s="87">
        <v>8.1033305539980862</v>
      </c>
      <c r="I52" s="87">
        <v>8.614803514073607</v>
      </c>
      <c r="J52" s="87">
        <v>8.2890089396255036</v>
      </c>
      <c r="K52" s="87">
        <v>7.7046733893702548</v>
      </c>
      <c r="L52" s="87">
        <v>8.6123503208969474</v>
      </c>
      <c r="M52" s="87">
        <v>7.6623152249004107</v>
      </c>
      <c r="N52" s="87">
        <v>8.0555265110796732</v>
      </c>
      <c r="O52" s="87">
        <v>8.1423684216129306</v>
      </c>
      <c r="P52" s="87">
        <v>6.2152893883184577</v>
      </c>
      <c r="Q52" s="87">
        <v>6.8471088290682243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0.1252599793874665</v>
      </c>
      <c r="C55" s="87">
        <v>3.6346583664459153</v>
      </c>
      <c r="D55" s="87">
        <v>2.4283396026490061</v>
      </c>
      <c r="E55" s="87">
        <v>0.56369536423841049</v>
      </c>
      <c r="F55" s="87">
        <v>0.62161024282560695</v>
      </c>
      <c r="G55" s="87">
        <v>0.60770103580077917</v>
      </c>
      <c r="H55" s="87">
        <v>0.91309810154525373</v>
      </c>
      <c r="I55" s="87">
        <v>0.60165580573951427</v>
      </c>
      <c r="J55" s="87">
        <v>0.58331178807947015</v>
      </c>
      <c r="K55" s="87">
        <v>0.58336423841059593</v>
      </c>
      <c r="L55" s="87">
        <v>0.71453116960303587</v>
      </c>
      <c r="M55" s="87">
        <v>0.5891227684578344</v>
      </c>
      <c r="N55" s="87">
        <v>0.24127195882816321</v>
      </c>
      <c r="O55" s="87">
        <v>0.20415377343195532</v>
      </c>
      <c r="P55" s="87">
        <v>0.78413139665377085</v>
      </c>
      <c r="Q55" s="87">
        <v>0.24591262541026482</v>
      </c>
    </row>
    <row r="56" spans="1:17" x14ac:dyDescent="0.25">
      <c r="A56" s="152" t="s">
        <v>308</v>
      </c>
      <c r="B56" s="264">
        <v>2.400429768808519</v>
      </c>
      <c r="C56" s="264">
        <v>2.4702516091873812</v>
      </c>
      <c r="D56" s="264">
        <v>3.076844132731603</v>
      </c>
      <c r="E56" s="264">
        <v>3.0136325544583227</v>
      </c>
      <c r="F56" s="264">
        <v>2.821850256355467</v>
      </c>
      <c r="G56" s="264">
        <v>2.242809056576712</v>
      </c>
      <c r="H56" s="264">
        <v>2.3179819084279027</v>
      </c>
      <c r="I56" s="264">
        <v>2.2079243364168453</v>
      </c>
      <c r="J56" s="264">
        <v>1.9210659149747942</v>
      </c>
      <c r="K56" s="264">
        <v>1.6227415272007117</v>
      </c>
      <c r="L56" s="264">
        <v>2.1367130424824414</v>
      </c>
      <c r="M56" s="264">
        <v>2.1711615679416778</v>
      </c>
      <c r="N56" s="264">
        <v>1.9951153493232638</v>
      </c>
      <c r="O56" s="264">
        <v>2.31897800434289</v>
      </c>
      <c r="P56" s="264">
        <v>2.2203637431570842</v>
      </c>
      <c r="Q56" s="264">
        <v>2.5455544232992562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3.385629341515668</v>
      </c>
      <c r="C58" s="242">
        <v>3.4841079033702953</v>
      </c>
      <c r="D58" s="242">
        <v>4.3396619682054141</v>
      </c>
      <c r="E58" s="242">
        <v>4.2505066940514196</v>
      </c>
      <c r="F58" s="242">
        <v>3.9800118917966461</v>
      </c>
      <c r="G58" s="242">
        <v>3.1633169393380012</v>
      </c>
      <c r="H58" s="242">
        <v>3.2693427086481068</v>
      </c>
      <c r="I58" s="242">
        <v>3.1141146116221474</v>
      </c>
      <c r="J58" s="242">
        <v>2.7095219419615226</v>
      </c>
      <c r="K58" s="242">
        <v>2.2887573715242193</v>
      </c>
      <c r="L58" s="242">
        <v>3.0136763278929446</v>
      </c>
      <c r="M58" s="242">
        <v>3.0622634351194269</v>
      </c>
      <c r="N58" s="242">
        <v>2.8139632136498238</v>
      </c>
      <c r="O58" s="242">
        <v>3.2707476285506032</v>
      </c>
      <c r="P58" s="242">
        <v>3.1316594783781135</v>
      </c>
      <c r="Q58" s="242">
        <v>3.5903169748743577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0.99999999999999989</v>
      </c>
      <c r="D62" s="77">
        <f t="shared" si="0"/>
        <v>1.0000000000000002</v>
      </c>
      <c r="E62" s="77">
        <f t="shared" si="0"/>
        <v>0.99999999999999989</v>
      </c>
      <c r="F62" s="77">
        <f t="shared" si="0"/>
        <v>1</v>
      </c>
      <c r="G62" s="77">
        <f t="shared" si="0"/>
        <v>1</v>
      </c>
      <c r="H62" s="77">
        <f t="shared" si="0"/>
        <v>0.99999999999999989</v>
      </c>
      <c r="I62" s="77">
        <f t="shared" si="0"/>
        <v>1</v>
      </c>
      <c r="J62" s="77">
        <f t="shared" si="0"/>
        <v>1</v>
      </c>
      <c r="K62" s="77">
        <f t="shared" si="0"/>
        <v>0.99999999999999989</v>
      </c>
      <c r="L62" s="77">
        <f t="shared" si="0"/>
        <v>1.0000000000000002</v>
      </c>
      <c r="M62" s="77">
        <f t="shared" si="0"/>
        <v>0.99999999999999989</v>
      </c>
      <c r="N62" s="77">
        <f t="shared" si="0"/>
        <v>0.99999999999999978</v>
      </c>
      <c r="O62" s="77">
        <f t="shared" si="0"/>
        <v>0.99999999999999978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3.2151160794563725E-2</v>
      </c>
      <c r="C63" s="203">
        <f t="shared" si="1"/>
        <v>3.2151160794563732E-2</v>
      </c>
      <c r="D63" s="203">
        <f t="shared" si="1"/>
        <v>3.2151160794563732E-2</v>
      </c>
      <c r="E63" s="203">
        <f t="shared" si="1"/>
        <v>3.2151160794563732E-2</v>
      </c>
      <c r="F63" s="203">
        <f t="shared" si="1"/>
        <v>3.2151160794563739E-2</v>
      </c>
      <c r="G63" s="203">
        <f t="shared" si="1"/>
        <v>3.2151160794563732E-2</v>
      </c>
      <c r="H63" s="203">
        <f t="shared" si="1"/>
        <v>3.2151160794563725E-2</v>
      </c>
      <c r="I63" s="203">
        <f t="shared" si="1"/>
        <v>3.2151160794563732E-2</v>
      </c>
      <c r="J63" s="203">
        <f t="shared" si="1"/>
        <v>3.2151160794563732E-2</v>
      </c>
      <c r="K63" s="203">
        <f t="shared" si="1"/>
        <v>3.2151160794563732E-2</v>
      </c>
      <c r="L63" s="203">
        <f t="shared" si="1"/>
        <v>3.2151160794563732E-2</v>
      </c>
      <c r="M63" s="203">
        <f t="shared" si="1"/>
        <v>3.2151160794563732E-2</v>
      </c>
      <c r="N63" s="203">
        <f t="shared" si="1"/>
        <v>3.2151160794563725E-2</v>
      </c>
      <c r="O63" s="203">
        <f t="shared" si="1"/>
        <v>3.2151160794563732E-2</v>
      </c>
      <c r="P63" s="203">
        <f t="shared" si="1"/>
        <v>3.2151160794563739E-2</v>
      </c>
      <c r="Q63" s="203">
        <f t="shared" si="1"/>
        <v>3.2151160794563732E-2</v>
      </c>
    </row>
    <row r="64" spans="1:17" x14ac:dyDescent="0.25">
      <c r="A64" s="76" t="s">
        <v>82</v>
      </c>
      <c r="B64" s="202">
        <f t="shared" ref="B64:Q64" si="2">IF(B$7=0,0,B$7/B$5)</f>
        <v>2.6380439626308698E-2</v>
      </c>
      <c r="C64" s="202">
        <f t="shared" si="2"/>
        <v>2.6380439626308705E-2</v>
      </c>
      <c r="D64" s="202">
        <f t="shared" si="2"/>
        <v>2.6380439626308705E-2</v>
      </c>
      <c r="E64" s="202">
        <f t="shared" si="2"/>
        <v>2.6380439626308705E-2</v>
      </c>
      <c r="F64" s="202">
        <f t="shared" si="2"/>
        <v>2.6380439626308712E-2</v>
      </c>
      <c r="G64" s="202">
        <f t="shared" si="2"/>
        <v>2.6380439626308705E-2</v>
      </c>
      <c r="H64" s="202">
        <f t="shared" si="2"/>
        <v>2.6380439626308701E-2</v>
      </c>
      <c r="I64" s="202">
        <f t="shared" si="2"/>
        <v>2.6380439626308705E-2</v>
      </c>
      <c r="J64" s="202">
        <f t="shared" si="2"/>
        <v>2.6380439626308705E-2</v>
      </c>
      <c r="K64" s="202">
        <f t="shared" si="2"/>
        <v>2.6380439626308705E-2</v>
      </c>
      <c r="L64" s="202">
        <f t="shared" si="2"/>
        <v>2.6380439626308705E-2</v>
      </c>
      <c r="M64" s="202">
        <f t="shared" si="2"/>
        <v>2.6380439626308701E-2</v>
      </c>
      <c r="N64" s="202">
        <f t="shared" si="2"/>
        <v>2.6380439626308698E-2</v>
      </c>
      <c r="O64" s="202">
        <f t="shared" si="2"/>
        <v>2.6380439626308705E-2</v>
      </c>
      <c r="P64" s="202">
        <f t="shared" si="2"/>
        <v>2.6380439626308712E-2</v>
      </c>
      <c r="Q64" s="202">
        <f t="shared" si="2"/>
        <v>2.6380439626308701E-2</v>
      </c>
    </row>
    <row r="65" spans="1:17" x14ac:dyDescent="0.25">
      <c r="A65" s="76" t="s">
        <v>81</v>
      </c>
      <c r="B65" s="202">
        <f t="shared" ref="B65:Q65" si="3">IF(B$8=0,0,B$8/B$5)</f>
        <v>1.8960940981409376E-2</v>
      </c>
      <c r="C65" s="202">
        <f t="shared" si="3"/>
        <v>1.896094098140938E-2</v>
      </c>
      <c r="D65" s="202">
        <f t="shared" si="3"/>
        <v>1.896094098140938E-2</v>
      </c>
      <c r="E65" s="202">
        <f t="shared" si="3"/>
        <v>1.896094098140938E-2</v>
      </c>
      <c r="F65" s="202">
        <f t="shared" si="3"/>
        <v>1.8960940981409383E-2</v>
      </c>
      <c r="G65" s="202">
        <f t="shared" si="3"/>
        <v>1.896094098140938E-2</v>
      </c>
      <c r="H65" s="202">
        <f t="shared" si="3"/>
        <v>1.896094098140938E-2</v>
      </c>
      <c r="I65" s="202">
        <f t="shared" si="3"/>
        <v>1.896094098140938E-2</v>
      </c>
      <c r="J65" s="202">
        <f t="shared" si="3"/>
        <v>1.8960940981409383E-2</v>
      </c>
      <c r="K65" s="202">
        <f t="shared" si="3"/>
        <v>1.896094098140938E-2</v>
      </c>
      <c r="L65" s="202">
        <f t="shared" si="3"/>
        <v>1.896094098140938E-2</v>
      </c>
      <c r="M65" s="202">
        <f t="shared" si="3"/>
        <v>1.8960940981409376E-2</v>
      </c>
      <c r="N65" s="202">
        <f t="shared" si="3"/>
        <v>1.8960940981409373E-2</v>
      </c>
      <c r="O65" s="202">
        <f t="shared" si="3"/>
        <v>1.896094098140938E-2</v>
      </c>
      <c r="P65" s="202">
        <f t="shared" si="3"/>
        <v>1.8960940981409383E-2</v>
      </c>
      <c r="Q65" s="202">
        <f t="shared" si="3"/>
        <v>1.896094098140938E-2</v>
      </c>
    </row>
    <row r="66" spans="1:17" x14ac:dyDescent="0.25">
      <c r="A66" s="76" t="s">
        <v>80</v>
      </c>
      <c r="B66" s="202">
        <f t="shared" ref="B66:Q66" si="4">IF(B$9=0,0,B$9/B$5)</f>
        <v>3.7097493224496604E-2</v>
      </c>
      <c r="C66" s="202">
        <f t="shared" si="4"/>
        <v>3.7097493224496618E-2</v>
      </c>
      <c r="D66" s="202">
        <f t="shared" si="4"/>
        <v>3.7097493224496618E-2</v>
      </c>
      <c r="E66" s="202">
        <f t="shared" si="4"/>
        <v>3.7097493224496618E-2</v>
      </c>
      <c r="F66" s="202">
        <f t="shared" si="4"/>
        <v>3.7097493224496625E-2</v>
      </c>
      <c r="G66" s="202">
        <f t="shared" si="4"/>
        <v>3.7097493224496618E-2</v>
      </c>
      <c r="H66" s="202">
        <f t="shared" si="4"/>
        <v>3.7097493224496618E-2</v>
      </c>
      <c r="I66" s="202">
        <f t="shared" si="4"/>
        <v>3.7097493224496618E-2</v>
      </c>
      <c r="J66" s="202">
        <f t="shared" si="4"/>
        <v>3.7097493224496618E-2</v>
      </c>
      <c r="K66" s="202">
        <f t="shared" si="4"/>
        <v>3.7097493224496618E-2</v>
      </c>
      <c r="L66" s="202">
        <f t="shared" si="4"/>
        <v>3.7097493224496618E-2</v>
      </c>
      <c r="M66" s="202">
        <f t="shared" si="4"/>
        <v>3.7097493224496611E-2</v>
      </c>
      <c r="N66" s="202">
        <f t="shared" si="4"/>
        <v>3.7097493224496611E-2</v>
      </c>
      <c r="O66" s="202">
        <f t="shared" si="4"/>
        <v>3.7097493224496618E-2</v>
      </c>
      <c r="P66" s="202">
        <f t="shared" si="4"/>
        <v>3.7097493224496625E-2</v>
      </c>
      <c r="Q66" s="202">
        <f t="shared" si="4"/>
        <v>3.7097493224496618E-2</v>
      </c>
    </row>
    <row r="67" spans="1:17" x14ac:dyDescent="0.25">
      <c r="A67" s="129" t="s">
        <v>79</v>
      </c>
      <c r="B67" s="201">
        <f t="shared" ref="B67:Q67" si="5">IF(B$10=0,0,B$10/B$5)</f>
        <v>6.2653544112483153E-2</v>
      </c>
      <c r="C67" s="201">
        <f t="shared" si="5"/>
        <v>6.2653544112483167E-2</v>
      </c>
      <c r="D67" s="201">
        <f t="shared" si="5"/>
        <v>6.2653544112483167E-2</v>
      </c>
      <c r="E67" s="201">
        <f t="shared" si="5"/>
        <v>6.2653544112483167E-2</v>
      </c>
      <c r="F67" s="201">
        <f t="shared" si="5"/>
        <v>6.2653544112483181E-2</v>
      </c>
      <c r="G67" s="201">
        <f t="shared" si="5"/>
        <v>6.2653544112483167E-2</v>
      </c>
      <c r="H67" s="201">
        <f t="shared" si="5"/>
        <v>6.2653544112483153E-2</v>
      </c>
      <c r="I67" s="201">
        <f t="shared" si="5"/>
        <v>6.2653544112483167E-2</v>
      </c>
      <c r="J67" s="201">
        <f t="shared" si="5"/>
        <v>6.2653544112483167E-2</v>
      </c>
      <c r="K67" s="201">
        <f t="shared" si="5"/>
        <v>6.2653544112483167E-2</v>
      </c>
      <c r="L67" s="201">
        <f t="shared" si="5"/>
        <v>6.2653544112483167E-2</v>
      </c>
      <c r="M67" s="201">
        <f t="shared" si="5"/>
        <v>6.2653544112483167E-2</v>
      </c>
      <c r="N67" s="201">
        <f t="shared" si="5"/>
        <v>6.2653544112483153E-2</v>
      </c>
      <c r="O67" s="201">
        <f t="shared" si="5"/>
        <v>6.2653544112483167E-2</v>
      </c>
      <c r="P67" s="201">
        <f t="shared" si="5"/>
        <v>6.2653544112483181E-2</v>
      </c>
      <c r="Q67" s="201">
        <f t="shared" si="5"/>
        <v>6.2653544112483167E-2</v>
      </c>
    </row>
    <row r="68" spans="1:17" x14ac:dyDescent="0.25">
      <c r="A68" s="127" t="s">
        <v>306</v>
      </c>
      <c r="B68" s="200">
        <f t="shared" ref="B68:Q68" si="6">IF(B$15=0,0,B$15/B$5)</f>
        <v>5.45473870449108E-2</v>
      </c>
      <c r="C68" s="200">
        <f t="shared" si="6"/>
        <v>5.4547387044910814E-2</v>
      </c>
      <c r="D68" s="200">
        <f t="shared" si="6"/>
        <v>5.4547387044910807E-2</v>
      </c>
      <c r="E68" s="200">
        <f t="shared" si="6"/>
        <v>5.4547387044910828E-2</v>
      </c>
      <c r="F68" s="200">
        <f t="shared" si="6"/>
        <v>5.4547387044910828E-2</v>
      </c>
      <c r="G68" s="200">
        <f t="shared" si="6"/>
        <v>5.4547387044910814E-2</v>
      </c>
      <c r="H68" s="200">
        <f t="shared" si="6"/>
        <v>5.45473870449108E-2</v>
      </c>
      <c r="I68" s="200">
        <f t="shared" si="6"/>
        <v>5.4547387044910814E-2</v>
      </c>
      <c r="J68" s="200">
        <f t="shared" si="6"/>
        <v>5.4547387044910814E-2</v>
      </c>
      <c r="K68" s="200">
        <f t="shared" si="6"/>
        <v>5.4547387044910814E-2</v>
      </c>
      <c r="L68" s="200">
        <f t="shared" si="6"/>
        <v>5.4547387044910814E-2</v>
      </c>
      <c r="M68" s="200">
        <f t="shared" si="6"/>
        <v>5.4547387044910814E-2</v>
      </c>
      <c r="N68" s="200">
        <f t="shared" si="6"/>
        <v>5.45473870449108E-2</v>
      </c>
      <c r="O68" s="200">
        <f t="shared" si="6"/>
        <v>5.4547387044910814E-2</v>
      </c>
      <c r="P68" s="200">
        <f t="shared" si="6"/>
        <v>5.4547387044910821E-2</v>
      </c>
      <c r="Q68" s="200">
        <f t="shared" si="6"/>
        <v>5.4547387044910821E-2</v>
      </c>
    </row>
    <row r="69" spans="1:17" x14ac:dyDescent="0.25">
      <c r="A69" s="127" t="s">
        <v>305</v>
      </c>
      <c r="B69" s="200">
        <f t="shared" ref="B69:Q69" si="7">IF(B$26=0,0,B$26/B$5)</f>
        <v>0.27728255081162995</v>
      </c>
      <c r="C69" s="200">
        <f t="shared" si="7"/>
        <v>0.27728255081163</v>
      </c>
      <c r="D69" s="200">
        <f t="shared" si="7"/>
        <v>0.27728255081163</v>
      </c>
      <c r="E69" s="200">
        <f t="shared" si="7"/>
        <v>0.27728255081163006</v>
      </c>
      <c r="F69" s="200">
        <f t="shared" si="7"/>
        <v>0.27728255081163006</v>
      </c>
      <c r="G69" s="200">
        <f t="shared" si="7"/>
        <v>0.27728255081163</v>
      </c>
      <c r="H69" s="200">
        <f t="shared" si="7"/>
        <v>0.27728255081162995</v>
      </c>
      <c r="I69" s="200">
        <f t="shared" si="7"/>
        <v>0.27728255081162995</v>
      </c>
      <c r="J69" s="200">
        <f t="shared" si="7"/>
        <v>0.27728255081163</v>
      </c>
      <c r="K69" s="200">
        <f t="shared" si="7"/>
        <v>0.27728255081163</v>
      </c>
      <c r="L69" s="200">
        <f t="shared" si="7"/>
        <v>0.27728255081163</v>
      </c>
      <c r="M69" s="200">
        <f t="shared" si="7"/>
        <v>0.27728255081162995</v>
      </c>
      <c r="N69" s="200">
        <f t="shared" si="7"/>
        <v>0.27728255081162995</v>
      </c>
      <c r="O69" s="200">
        <f t="shared" si="7"/>
        <v>0.27728255081163</v>
      </c>
      <c r="P69" s="200">
        <f t="shared" si="7"/>
        <v>0.27728255081163006</v>
      </c>
      <c r="Q69" s="200">
        <f t="shared" si="7"/>
        <v>0.27728255081163</v>
      </c>
    </row>
    <row r="70" spans="1:17" x14ac:dyDescent="0.25">
      <c r="A70" s="127" t="s">
        <v>304</v>
      </c>
      <c r="B70" s="200">
        <f t="shared" ref="B70:Q70" si="8">IF(B$37=0,0,B$37/B$5)</f>
        <v>5.3292127997070192E-2</v>
      </c>
      <c r="C70" s="200">
        <f t="shared" si="8"/>
        <v>5.8774388988335521E-2</v>
      </c>
      <c r="D70" s="200">
        <f t="shared" si="8"/>
        <v>7.6361692615424651E-2</v>
      </c>
      <c r="E70" s="200">
        <f t="shared" si="8"/>
        <v>7.9983287178749737E-2</v>
      </c>
      <c r="F70" s="200">
        <f t="shared" si="8"/>
        <v>8.4151150731821542E-2</v>
      </c>
      <c r="G70" s="200">
        <f t="shared" si="8"/>
        <v>8.0348583764390594E-2</v>
      </c>
      <c r="H70" s="200">
        <f t="shared" si="8"/>
        <v>8.991201159855379E-2</v>
      </c>
      <c r="I70" s="200">
        <f t="shared" si="8"/>
        <v>8.5047943257499495E-2</v>
      </c>
      <c r="J70" s="200">
        <f t="shared" si="8"/>
        <v>7.6868564907262918E-2</v>
      </c>
      <c r="K70" s="200">
        <f t="shared" si="8"/>
        <v>6.9509053628617465E-2</v>
      </c>
      <c r="L70" s="200">
        <f t="shared" si="8"/>
        <v>8.13305074201955E-2</v>
      </c>
      <c r="M70" s="200">
        <f t="shared" si="8"/>
        <v>9.3412768138114832E-2</v>
      </c>
      <c r="N70" s="200">
        <f t="shared" si="8"/>
        <v>8.5369199317543248E-2</v>
      </c>
      <c r="O70" s="200">
        <f t="shared" si="8"/>
        <v>9.8635855617796919E-2</v>
      </c>
      <c r="P70" s="200">
        <f t="shared" si="8"/>
        <v>0.11261746926352444</v>
      </c>
      <c r="Q70" s="200">
        <f t="shared" si="8"/>
        <v>0.12740745850009616</v>
      </c>
    </row>
    <row r="71" spans="1:17" x14ac:dyDescent="0.25">
      <c r="A71" s="127" t="s">
        <v>303</v>
      </c>
      <c r="B71" s="200">
        <f t="shared" ref="B71:Q71" si="9">IF(B$38=0,0,B$38/B$5)</f>
        <v>0.42069584941563776</v>
      </c>
      <c r="C71" s="200">
        <f t="shared" si="9"/>
        <v>0.41347109259736087</v>
      </c>
      <c r="D71" s="200">
        <f t="shared" si="9"/>
        <v>0.39029379549359994</v>
      </c>
      <c r="E71" s="200">
        <f t="shared" si="9"/>
        <v>0.38552110407009654</v>
      </c>
      <c r="F71" s="200">
        <f t="shared" si="9"/>
        <v>0.38002851612678662</v>
      </c>
      <c r="G71" s="200">
        <f t="shared" si="9"/>
        <v>0.38503970068525106</v>
      </c>
      <c r="H71" s="200">
        <f t="shared" si="9"/>
        <v>0.3724366085374945</v>
      </c>
      <c r="I71" s="200">
        <f t="shared" si="9"/>
        <v>0.37884668477567185</v>
      </c>
      <c r="J71" s="200">
        <f t="shared" si="9"/>
        <v>0.38962581761872506</v>
      </c>
      <c r="K71" s="200">
        <f t="shared" si="9"/>
        <v>0.39932449474743037</v>
      </c>
      <c r="L71" s="200">
        <f t="shared" si="9"/>
        <v>0.38374567990831143</v>
      </c>
      <c r="M71" s="200">
        <f t="shared" si="9"/>
        <v>0.36782316260366937</v>
      </c>
      <c r="N71" s="200">
        <f t="shared" si="9"/>
        <v>0.37842331986949301</v>
      </c>
      <c r="O71" s="200">
        <f t="shared" si="9"/>
        <v>0.36093995566744125</v>
      </c>
      <c r="P71" s="200">
        <f t="shared" si="9"/>
        <v>0.3425143902522918</v>
      </c>
      <c r="Q71" s="200">
        <f t="shared" si="9"/>
        <v>0.32302351308511407</v>
      </c>
    </row>
    <row r="72" spans="1:17" x14ac:dyDescent="0.25">
      <c r="A72" s="142" t="s">
        <v>310</v>
      </c>
      <c r="B72" s="199">
        <f t="shared" ref="B72:Q72" si="10">IF(B$39=0,0,B$39/B$5)</f>
        <v>0.32868352144995933</v>
      </c>
      <c r="C72" s="199">
        <f t="shared" si="10"/>
        <v>0.32022332553505922</v>
      </c>
      <c r="D72" s="199">
        <f t="shared" si="10"/>
        <v>0.29308269240265844</v>
      </c>
      <c r="E72" s="199">
        <f t="shared" si="10"/>
        <v>0.28749386699305368</v>
      </c>
      <c r="F72" s="199">
        <f t="shared" si="10"/>
        <v>0.28106204219271347</v>
      </c>
      <c r="G72" s="199">
        <f t="shared" si="10"/>
        <v>0.28693014325088068</v>
      </c>
      <c r="H72" s="199">
        <f t="shared" si="10"/>
        <v>0.27217191243627048</v>
      </c>
      <c r="I72" s="199">
        <f t="shared" si="10"/>
        <v>0.27967811675130505</v>
      </c>
      <c r="J72" s="199">
        <f t="shared" si="10"/>
        <v>0.2923004897859609</v>
      </c>
      <c r="K72" s="199">
        <f t="shared" si="10"/>
        <v>0.30365764832957226</v>
      </c>
      <c r="L72" s="199">
        <f t="shared" si="10"/>
        <v>0.28541484390361888</v>
      </c>
      <c r="M72" s="199">
        <f t="shared" si="10"/>
        <v>0.2667695636202907</v>
      </c>
      <c r="N72" s="199">
        <f t="shared" si="10"/>
        <v>0.27918235611328546</v>
      </c>
      <c r="O72" s="199">
        <f t="shared" si="10"/>
        <v>0.25870932288582443</v>
      </c>
      <c r="P72" s="199">
        <f t="shared" si="10"/>
        <v>0.2371329712969899</v>
      </c>
      <c r="Q72" s="199">
        <f t="shared" si="10"/>
        <v>0.21430913880889457</v>
      </c>
    </row>
    <row r="73" spans="1:17" x14ac:dyDescent="0.25">
      <c r="A73" s="142" t="s">
        <v>309</v>
      </c>
      <c r="B73" s="199">
        <f t="shared" ref="B73:Q73" si="11">IF(B$45=0,0,B$45/B$5)</f>
        <v>8.0002834332535827E-2</v>
      </c>
      <c r="C73" s="199">
        <f t="shared" si="11"/>
        <v>8.0002834332535855E-2</v>
      </c>
      <c r="D73" s="199">
        <f t="shared" si="11"/>
        <v>8.0002834332535855E-2</v>
      </c>
      <c r="E73" s="199">
        <f t="shared" si="11"/>
        <v>8.0002834332535883E-2</v>
      </c>
      <c r="F73" s="199">
        <f t="shared" si="11"/>
        <v>8.0002834332535869E-2</v>
      </c>
      <c r="G73" s="199">
        <f t="shared" si="11"/>
        <v>8.0002834332535855E-2</v>
      </c>
      <c r="H73" s="199">
        <f t="shared" si="11"/>
        <v>8.0002834332535841E-2</v>
      </c>
      <c r="I73" s="199">
        <f t="shared" si="11"/>
        <v>8.0002834332535855E-2</v>
      </c>
      <c r="J73" s="199">
        <f t="shared" si="11"/>
        <v>8.0002834332535855E-2</v>
      </c>
      <c r="K73" s="199">
        <f t="shared" si="11"/>
        <v>8.0002834332535855E-2</v>
      </c>
      <c r="L73" s="199">
        <f t="shared" si="11"/>
        <v>8.0002834332535855E-2</v>
      </c>
      <c r="M73" s="199">
        <f t="shared" si="11"/>
        <v>8.0002834332535841E-2</v>
      </c>
      <c r="N73" s="199">
        <f t="shared" si="11"/>
        <v>8.0002834332535841E-2</v>
      </c>
      <c r="O73" s="199">
        <f t="shared" si="11"/>
        <v>8.0002834332535855E-2</v>
      </c>
      <c r="P73" s="199">
        <f t="shared" si="11"/>
        <v>8.0002834332535869E-2</v>
      </c>
      <c r="Q73" s="199">
        <f t="shared" si="11"/>
        <v>8.0002834332535841E-2</v>
      </c>
    </row>
    <row r="74" spans="1:17" x14ac:dyDescent="0.25">
      <c r="A74" s="142" t="s">
        <v>308</v>
      </c>
      <c r="B74" s="199">
        <f t="shared" ref="B74:Q74" si="12">IF(B$56=0,0,B$56/B$5)</f>
        <v>1.200949363314258E-2</v>
      </c>
      <c r="C74" s="199">
        <f t="shared" si="12"/>
        <v>1.3244932729765754E-2</v>
      </c>
      <c r="D74" s="199">
        <f t="shared" si="12"/>
        <v>1.7208268758405556E-2</v>
      </c>
      <c r="E74" s="199">
        <f t="shared" si="12"/>
        <v>1.8024402744506986E-2</v>
      </c>
      <c r="F74" s="199">
        <f t="shared" si="12"/>
        <v>1.8963639601537248E-2</v>
      </c>
      <c r="G74" s="199">
        <f t="shared" si="12"/>
        <v>1.8106723101834501E-2</v>
      </c>
      <c r="H74" s="199">
        <f t="shared" si="12"/>
        <v>2.0261861768688175E-2</v>
      </c>
      <c r="I74" s="199">
        <f t="shared" si="12"/>
        <v>1.9165733691830875E-2</v>
      </c>
      <c r="J74" s="199">
        <f t="shared" si="12"/>
        <v>1.7322493500228259E-2</v>
      </c>
      <c r="K74" s="199">
        <f t="shared" si="12"/>
        <v>1.5664012085322247E-2</v>
      </c>
      <c r="L74" s="199">
        <f t="shared" si="12"/>
        <v>1.8328001672156737E-2</v>
      </c>
      <c r="M74" s="199">
        <f t="shared" si="12"/>
        <v>2.1050764650842782E-2</v>
      </c>
      <c r="N74" s="199">
        <f t="shared" si="12"/>
        <v>1.9238129423671719E-2</v>
      </c>
      <c r="O74" s="199">
        <f t="shared" si="12"/>
        <v>2.2227798449081002E-2</v>
      </c>
      <c r="P74" s="199">
        <f t="shared" si="12"/>
        <v>2.5378584622766074E-2</v>
      </c>
      <c r="Q74" s="199">
        <f t="shared" si="12"/>
        <v>2.8711539943683646E-2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1.6938505991489609E-2</v>
      </c>
      <c r="C76" s="276">
        <f t="shared" si="14"/>
        <v>1.868100181850111E-2</v>
      </c>
      <c r="D76" s="276">
        <f t="shared" si="14"/>
        <v>2.4270995295173195E-2</v>
      </c>
      <c r="E76" s="276">
        <f t="shared" si="14"/>
        <v>2.5422092155351135E-2</v>
      </c>
      <c r="F76" s="276">
        <f t="shared" si="14"/>
        <v>2.6746816545589386E-2</v>
      </c>
      <c r="G76" s="276">
        <f t="shared" si="14"/>
        <v>2.5538198954555853E-2</v>
      </c>
      <c r="H76" s="276">
        <f t="shared" si="14"/>
        <v>2.8577863268149362E-2</v>
      </c>
      <c r="I76" s="276">
        <f t="shared" si="14"/>
        <v>2.7031855371026314E-2</v>
      </c>
      <c r="J76" s="276">
        <f t="shared" si="14"/>
        <v>2.443210087820967E-2</v>
      </c>
      <c r="K76" s="276">
        <f t="shared" si="14"/>
        <v>2.2092935028149706E-2</v>
      </c>
      <c r="L76" s="276">
        <f t="shared" si="14"/>
        <v>2.585029607569073E-2</v>
      </c>
      <c r="M76" s="276">
        <f t="shared" si="14"/>
        <v>2.969055266241339E-2</v>
      </c>
      <c r="N76" s="276">
        <f t="shared" si="14"/>
        <v>2.7133964217161199E-2</v>
      </c>
      <c r="O76" s="276">
        <f t="shared" si="14"/>
        <v>3.1350672118959276E-2</v>
      </c>
      <c r="P76" s="276">
        <f t="shared" si="14"/>
        <v>3.5794623888381359E-2</v>
      </c>
      <c r="Q76" s="276">
        <f t="shared" si="14"/>
        <v>4.0495511818987348E-2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83.801414546816844</v>
      </c>
      <c r="C80" s="230">
        <f t="shared" si="15"/>
        <v>83.056496387036631</v>
      </c>
      <c r="D80" s="230">
        <f t="shared" si="15"/>
        <v>82.363316609654532</v>
      </c>
      <c r="E80" s="230">
        <f t="shared" si="15"/>
        <v>82.290862014898721</v>
      </c>
      <c r="F80" s="230">
        <f t="shared" si="15"/>
        <v>82.043854837137246</v>
      </c>
      <c r="G80" s="230">
        <f t="shared" si="15"/>
        <v>82.349651882050395</v>
      </c>
      <c r="H80" s="230">
        <f t="shared" si="15"/>
        <v>81.823068326563828</v>
      </c>
      <c r="I80" s="230">
        <f t="shared" si="15"/>
        <v>81.98747010727817</v>
      </c>
      <c r="J80" s="230">
        <f t="shared" si="15"/>
        <v>80.502112445196929</v>
      </c>
      <c r="K80" s="230">
        <f t="shared" si="15"/>
        <v>80.795009859085695</v>
      </c>
      <c r="L80" s="230">
        <f t="shared" si="15"/>
        <v>78.287654722633448</v>
      </c>
      <c r="M80" s="230">
        <f t="shared" si="15"/>
        <v>74.23418954047078</v>
      </c>
      <c r="N80" s="230">
        <f t="shared" si="15"/>
        <v>74.54191053519213</v>
      </c>
      <c r="O80" s="230">
        <f t="shared" si="15"/>
        <v>72.087899481761497</v>
      </c>
      <c r="P80" s="230">
        <f t="shared" si="15"/>
        <v>69.577938632275959</v>
      </c>
      <c r="Q80" s="230">
        <f t="shared" si="15"/>
        <v>69.167501600101772</v>
      </c>
    </row>
    <row r="81" spans="1:17" x14ac:dyDescent="0.25">
      <c r="A81" s="132" t="s">
        <v>83</v>
      </c>
      <c r="B81" s="275">
        <f>IF(B$6=0,0,B$6/TEL!B$5*1000)</f>
        <v>2.6943127539066007</v>
      </c>
      <c r="C81" s="275">
        <f>IF(C$6=0,0,C$6/TEL!C$5*1000)</f>
        <v>2.6703627703727166</v>
      </c>
      <c r="D81" s="275">
        <f>IF(D$6=0,0,D$6/TEL!D$5*1000)</f>
        <v>2.6480762358905641</v>
      </c>
      <c r="E81" s="275">
        <f>IF(E$6=0,0,E$6/TEL!E$5*1000)</f>
        <v>2.645746736564266</v>
      </c>
      <c r="F81" s="275">
        <f>IF(F$6=0,0,F$6/TEL!F$5*1000)</f>
        <v>2.6378051690746456</v>
      </c>
      <c r="G81" s="275">
        <f>IF(G$6=0,0,G$6/TEL!G$5*1000)</f>
        <v>2.6476368990361503</v>
      </c>
      <c r="H81" s="275">
        <f>IF(H$6=0,0,H$6/TEL!H$5*1000)</f>
        <v>2.6307066264719272</v>
      </c>
      <c r="I81" s="275">
        <f>IF(I$6=0,0,I$6/TEL!I$5*1000)</f>
        <v>2.6359923345585878</v>
      </c>
      <c r="J81" s="275">
        <f>IF(J$6=0,0,J$6/TEL!J$5*1000)</f>
        <v>2.5882363615275765</v>
      </c>
      <c r="K81" s="275">
        <f>IF(K$6=0,0,K$6/TEL!K$5*1000)</f>
        <v>2.5976533533778259</v>
      </c>
      <c r="L81" s="275">
        <f>IF(L$6=0,0,L$6/TEL!L$5*1000)</f>
        <v>2.5170389752166749</v>
      </c>
      <c r="M81" s="275">
        <f>IF(M$6=0,0,M$6/TEL!M$5*1000)</f>
        <v>2.3867153643697971</v>
      </c>
      <c r="N81" s="275">
        <f>IF(N$6=0,0,N$6/TEL!N$5*1000)</f>
        <v>2.3966089515509466</v>
      </c>
      <c r="O81" s="275">
        <f>IF(O$6=0,0,O$6/TEL!O$5*1000)</f>
        <v>2.3177096475804624</v>
      </c>
      <c r="P81" s="275">
        <f>IF(P$6=0,0,P$6/TEL!P$5*1000)</f>
        <v>2.2370114927205917</v>
      </c>
      <c r="Q81" s="275">
        <f>IF(Q$6=0,0,Q$6/TEL!Q$5*1000)</f>
        <v>2.2238154657031162</v>
      </c>
    </row>
    <row r="82" spans="1:17" x14ac:dyDescent="0.25">
      <c r="A82" s="76" t="s">
        <v>82</v>
      </c>
      <c r="B82" s="274">
        <f>IF(B$7=0,0,B$7/TEL!B$5*1000)</f>
        <v>2.2107181570515699</v>
      </c>
      <c r="C82" s="274">
        <f>IF(C$7=0,0,C$7/TEL!C$5*1000)</f>
        <v>2.1910668885109472</v>
      </c>
      <c r="D82" s="274">
        <f>IF(D$7=0,0,D$7/TEL!D$5*1000)</f>
        <v>2.1727805012435404</v>
      </c>
      <c r="E82" s="274">
        <f>IF(E$7=0,0,E$7/TEL!E$5*1000)</f>
        <v>2.1708691171809362</v>
      </c>
      <c r="F82" s="274">
        <f>IF(F$7=0,0,F$7/TEL!F$5*1000)</f>
        <v>2.1643529592407349</v>
      </c>
      <c r="G82" s="274">
        <f>IF(G$7=0,0,G$7/TEL!G$5*1000)</f>
        <v>2.1724200197219696</v>
      </c>
      <c r="H82" s="274">
        <f>IF(H$7=0,0,H$7/TEL!H$5*1000)</f>
        <v>2.158528514028248</v>
      </c>
      <c r="I82" s="274">
        <f>IF(I$7=0,0,I$7/TEL!I$5*1000)</f>
        <v>2.1628655052788415</v>
      </c>
      <c r="J82" s="274">
        <f>IF(J$7=0,0,J$7/TEL!J$5*1000)</f>
        <v>2.1236811171508321</v>
      </c>
      <c r="K82" s="274">
        <f>IF(K$7=0,0,K$7/TEL!K$5*1000)</f>
        <v>2.1314078796946268</v>
      </c>
      <c r="L82" s="274">
        <f>IF(L$7=0,0,L$7/TEL!L$5*1000)</f>
        <v>2.0652627488957331</v>
      </c>
      <c r="M82" s="274">
        <f>IF(M$7=0,0,M$7/TEL!M$5*1000)</f>
        <v>1.9583305553803463</v>
      </c>
      <c r="N82" s="274">
        <f>IF(N$7=0,0,N$7/TEL!N$5*1000)</f>
        <v>1.9664483705033411</v>
      </c>
      <c r="O82" s="274">
        <f>IF(O$7=0,0,O$7/TEL!O$5*1000)</f>
        <v>1.9017104800660203</v>
      </c>
      <c r="P82" s="274">
        <f>IF(P$7=0,0,P$7/TEL!P$5*1000)</f>
        <v>1.835496609411768</v>
      </c>
      <c r="Q82" s="274">
        <f>IF(Q$7=0,0,Q$7/TEL!Q$5*1000)</f>
        <v>1.8246691000640951</v>
      </c>
    </row>
    <row r="83" spans="1:17" x14ac:dyDescent="0.25">
      <c r="A83" s="76" t="s">
        <v>81</v>
      </c>
      <c r="B83" s="274">
        <f>IF(B$8=0,0,B$8/TEL!B$5*1000)</f>
        <v>1.5889536753808156</v>
      </c>
      <c r="C83" s="274">
        <f>IF(C$8=0,0,C$8/TEL!C$5*1000)</f>
        <v>1.5748293261172432</v>
      </c>
      <c r="D83" s="274">
        <f>IF(D$8=0,0,D$8/TEL!D$5*1000)</f>
        <v>1.5616859852687943</v>
      </c>
      <c r="E83" s="274">
        <f>IF(E$8=0,0,E$8/TEL!E$5*1000)</f>
        <v>1.5603121779737978</v>
      </c>
      <c r="F83" s="274">
        <f>IF(F$8=0,0,F$8/TEL!F$5*1000)</f>
        <v>1.5556286894542781</v>
      </c>
      <c r="G83" s="274">
        <f>IF(G$8=0,0,G$8/TEL!G$5*1000)</f>
        <v>1.5614268891751655</v>
      </c>
      <c r="H83" s="274">
        <f>IF(H$8=0,0,H$8/TEL!H$5*1000)</f>
        <v>1.5514423694578034</v>
      </c>
      <c r="I83" s="274">
        <f>IF(I$8=0,0,I$8/TEL!I$5*1000)</f>
        <v>1.5545595819191673</v>
      </c>
      <c r="J83" s="274">
        <f>IF(J$8=0,0,J$8/TEL!J$5*1000)</f>
        <v>1.5263958029521605</v>
      </c>
      <c r="K83" s="274">
        <f>IF(K$8=0,0,K$8/TEL!K$5*1000)</f>
        <v>1.5319494135305127</v>
      </c>
      <c r="L83" s="274">
        <f>IF(L$8=0,0,L$8/TEL!L$5*1000)</f>
        <v>1.4844076007688081</v>
      </c>
      <c r="M83" s="274">
        <f>IF(M$8=0,0,M$8/TEL!M$5*1000)</f>
        <v>1.4075500866796238</v>
      </c>
      <c r="N83" s="274">
        <f>IF(N$8=0,0,N$8/TEL!N$5*1000)</f>
        <v>1.4133847662992762</v>
      </c>
      <c r="O83" s="274">
        <f>IF(O$8=0,0,O$8/TEL!O$5*1000)</f>
        <v>1.366854407547452</v>
      </c>
      <c r="P83" s="274">
        <f>IF(P$8=0,0,P$8/TEL!P$5*1000)</f>
        <v>1.3192631880147079</v>
      </c>
      <c r="Q83" s="274">
        <f>IF(Q$8=0,0,Q$8/TEL!Q$5*1000)</f>
        <v>1.3114809156710685</v>
      </c>
    </row>
    <row r="84" spans="1:17" x14ac:dyDescent="0.25">
      <c r="A84" s="76" t="s">
        <v>80</v>
      </c>
      <c r="B84" s="274">
        <f>IF(B$9=0,0,B$9/TEL!B$5*1000)</f>
        <v>3.1088224083537703</v>
      </c>
      <c r="C84" s="274">
        <f>IF(C$9=0,0,C$9/TEL!C$5*1000)</f>
        <v>3.0811878119685199</v>
      </c>
      <c r="D84" s="274">
        <f>IF(D$9=0,0,D$9/TEL!D$5*1000)</f>
        <v>3.0554725798737281</v>
      </c>
      <c r="E84" s="274">
        <f>IF(E$9=0,0,E$9/TEL!E$5*1000)</f>
        <v>3.0527846960356917</v>
      </c>
      <c r="F84" s="274">
        <f>IF(F$9=0,0,F$9/TEL!F$5*1000)</f>
        <v>3.0436213489322834</v>
      </c>
      <c r="G84" s="274">
        <f>IF(G$9=0,0,G$9/TEL!G$5*1000)</f>
        <v>3.0549656527340203</v>
      </c>
      <c r="H84" s="274">
        <f>IF(H$9=0,0,H$9/TEL!H$5*1000)</f>
        <v>3.0354307228522246</v>
      </c>
      <c r="I84" s="274">
        <f>IF(I$9=0,0,I$9/TEL!I$5*1000)</f>
        <v>3.0415296167983707</v>
      </c>
      <c r="J84" s="274">
        <f>IF(J$9=0,0,J$9/TEL!J$5*1000)</f>
        <v>2.9864265709933577</v>
      </c>
      <c r="K84" s="274">
        <f>IF(K$9=0,0,K$9/TEL!K$5*1000)</f>
        <v>2.9972923308205686</v>
      </c>
      <c r="L84" s="274">
        <f>IF(L$9=0,0,L$9/TEL!L$5*1000)</f>
        <v>2.9042757406346253</v>
      </c>
      <c r="M84" s="274">
        <f>IF(M$9=0,0,M$9/TEL!M$5*1000)</f>
        <v>2.7539023435036118</v>
      </c>
      <c r="N84" s="274">
        <f>IF(N$9=0,0,N$9/TEL!N$5*1000)</f>
        <v>2.7653180210203234</v>
      </c>
      <c r="O84" s="274">
        <f>IF(O$9=0,0,O$9/TEL!O$5*1000)</f>
        <v>2.6742803625928415</v>
      </c>
      <c r="P84" s="274">
        <f>IF(P$9=0,0,P$9/TEL!P$5*1000)</f>
        <v>2.5811671069852986</v>
      </c>
      <c r="Q84" s="274">
        <f>IF(Q$9=0,0,Q$9/TEL!Q$5*1000)</f>
        <v>2.5659409219651343</v>
      </c>
    </row>
    <row r="85" spans="1:17" x14ac:dyDescent="0.25">
      <c r="A85" s="129" t="s">
        <v>79</v>
      </c>
      <c r="B85" s="273">
        <f>IF(B$10=0,0,B$10/TEL!B$5*1000)</f>
        <v>5.2504556229974773</v>
      </c>
      <c r="C85" s="273">
        <f>IF(C$10=0,0,C$10/TEL!C$5*1000)</f>
        <v>5.2037838602134983</v>
      </c>
      <c r="D85" s="273">
        <f>IF(D$10=0,0,D$10/TEL!D$5*1000)</f>
        <v>5.1603536904534062</v>
      </c>
      <c r="E85" s="273">
        <f>IF(E$10=0,0,E$10/TEL!E$5*1000)</f>
        <v>5.155814153304723</v>
      </c>
      <c r="F85" s="273">
        <f>IF(F$10=0,0,F$10/TEL!F$5*1000)</f>
        <v>5.1403382781967446</v>
      </c>
      <c r="G85" s="273">
        <f>IF(G$10=0,0,G$10/TEL!G$5*1000)</f>
        <v>5.1594975468396775</v>
      </c>
      <c r="H85" s="273">
        <f>IF(H$10=0,0,H$10/TEL!H$5*1000)</f>
        <v>5.1265052208170898</v>
      </c>
      <c r="I85" s="273">
        <f>IF(I$10=0,0,I$10/TEL!I$5*1000)</f>
        <v>5.136805575037247</v>
      </c>
      <c r="J85" s="273">
        <f>IF(J$10=0,0,J$10/TEL!J$5*1000)</f>
        <v>5.0437426532332257</v>
      </c>
      <c r="K85" s="273">
        <f>IF(K$10=0,0,K$10/TEL!K$5*1000)</f>
        <v>5.062093714274738</v>
      </c>
      <c r="L85" s="273">
        <f>IF(L$10=0,0,L$10/TEL!L$5*1000)</f>
        <v>4.9049990286273655</v>
      </c>
      <c r="M85" s="273">
        <f>IF(M$10=0,0,M$10/TEL!M$5*1000)</f>
        <v>4.651035069028322</v>
      </c>
      <c r="N85" s="273">
        <f>IF(N$10=0,0,N$10/TEL!N$5*1000)</f>
        <v>4.6703148799454341</v>
      </c>
      <c r="O85" s="273">
        <f>IF(O$10=0,0,O$10/TEL!O$5*1000)</f>
        <v>4.5165623901567979</v>
      </c>
      <c r="P85" s="273">
        <f>IF(P$10=0,0,P$10/TEL!P$5*1000)</f>
        <v>4.3593044473529483</v>
      </c>
      <c r="Q85" s="273">
        <f>IF(Q$10=0,0,Q$10/TEL!Q$5*1000)</f>
        <v>4.333589112652227</v>
      </c>
    </row>
    <row r="86" spans="1:17" x14ac:dyDescent="0.25">
      <c r="A86" s="127" t="s">
        <v>306</v>
      </c>
      <c r="B86" s="296">
        <f>IF(B$15=0,0,B$15/TEL!B$5*1000)</f>
        <v>4.5711481941962377</v>
      </c>
      <c r="C86" s="296">
        <f>IF(C$15=0,0,C$15/TEL!C$5*1000)</f>
        <v>4.5305148550179251</v>
      </c>
      <c r="D86" s="296">
        <f>IF(D$15=0,0,D$15/TEL!D$5*1000)</f>
        <v>4.4927037094093558</v>
      </c>
      <c r="E86" s="296">
        <f>IF(E$15=0,0,E$15/TEL!E$5*1000)</f>
        <v>4.4887515005860319</v>
      </c>
      <c r="F86" s="296">
        <f>IF(F$15=0,0,F$15/TEL!F$5*1000)</f>
        <v>4.4752779044578048</v>
      </c>
      <c r="G86" s="296">
        <f>IF(G$15=0,0,G$15/TEL!G$5*1000)</f>
        <v>4.4919583342238711</v>
      </c>
      <c r="H86" s="296">
        <f>IF(H$15=0,0,H$15/TEL!H$5*1000)</f>
        <v>4.4632345772112583</v>
      </c>
      <c r="I86" s="296">
        <f>IF(I$15=0,0,I$15/TEL!I$5*1000)</f>
        <v>4.472202264774757</v>
      </c>
      <c r="J86" s="296">
        <f>IF(J$15=0,0,J$15/TEL!J$5*1000)</f>
        <v>4.3911798854810877</v>
      </c>
      <c r="K86" s="296">
        <f>IF(K$15=0,0,K$15/TEL!K$5*1000)</f>
        <v>4.407156674080932</v>
      </c>
      <c r="L86" s="296">
        <f>IF(L$15=0,0,L$15/TEL!L$5*1000)</f>
        <v>4.270387002993826</v>
      </c>
      <c r="M86" s="296">
        <f>IF(M$15=0,0,M$15/TEL!M$5*1000)</f>
        <v>4.0492810688293295</v>
      </c>
      <c r="N86" s="296">
        <f>IF(N$15=0,0,N$15/TEL!N$5*1000)</f>
        <v>4.0660664450302413</v>
      </c>
      <c r="O86" s="296">
        <f>IF(O$15=0,0,O$15/TEL!O$5*1000)</f>
        <v>3.932206554286271</v>
      </c>
      <c r="P86" s="296">
        <f>IF(P$15=0,0,P$15/TEL!P$5*1000)</f>
        <v>3.7952947483618091</v>
      </c>
      <c r="Q86" s="296">
        <f>IF(Q$15=0,0,Q$15/TEL!Q$5*1000)</f>
        <v>3.7729064807102395</v>
      </c>
    </row>
    <row r="87" spans="1:17" x14ac:dyDescent="0.25">
      <c r="A87" s="127" t="s">
        <v>305</v>
      </c>
      <c r="B87" s="296">
        <f>IF(B$26=0,0,B$26/TEL!B$5*1000)</f>
        <v>23.236669987164213</v>
      </c>
      <c r="C87" s="296">
        <f>IF(C$26=0,0,C$26/TEL!C$5*1000)</f>
        <v>23.030117179674448</v>
      </c>
      <c r="D87" s="296">
        <f>IF(D$26=0,0,D$26/TEL!D$5*1000)</f>
        <v>22.837910522830899</v>
      </c>
      <c r="E87" s="296">
        <f>IF(E$26=0,0,E$26/TEL!E$5*1000)</f>
        <v>22.817820127978994</v>
      </c>
      <c r="F87" s="296">
        <f>IF(F$26=0,0,F$26/TEL!F$5*1000)</f>
        <v>22.749329347660506</v>
      </c>
      <c r="G87" s="296">
        <f>IF(G$26=0,0,G$26/TEL!G$5*1000)</f>
        <v>22.834121532304685</v>
      </c>
      <c r="H87" s="296">
        <f>IF(H$26=0,0,H$26/TEL!H$5*1000)</f>
        <v>22.688109100823898</v>
      </c>
      <c r="I87" s="296">
        <f>IF(I$26=0,0,I$26/TEL!I$5*1000)</f>
        <v>22.733694845938352</v>
      </c>
      <c r="J87" s="296">
        <f>IF(J$26=0,0,J$26/TEL!J$5*1000)</f>
        <v>22.321831084528867</v>
      </c>
      <c r="K87" s="296">
        <f>IF(K$26=0,0,K$26/TEL!K$5*1000)</f>
        <v>22.403046426578076</v>
      </c>
      <c r="L87" s="296">
        <f>IF(L$26=0,0,L$26/TEL!L$5*1000)</f>
        <v>21.707800598551955</v>
      </c>
      <c r="M87" s="296">
        <f>IF(M$26=0,0,M$26/TEL!M$5*1000)</f>
        <v>20.583845433215757</v>
      </c>
      <c r="N87" s="296">
        <f>IF(N$26=0,0,N$26/TEL!N$5*1000)</f>
        <v>20.669171095570391</v>
      </c>
      <c r="O87" s="296">
        <f>IF(O$26=0,0,O$26/TEL!O$5*1000)</f>
        <v>19.988716650955215</v>
      </c>
      <c r="P87" s="296">
        <f>IF(P$26=0,0,P$26/TEL!P$5*1000)</f>
        <v>19.292748304172534</v>
      </c>
      <c r="Q87" s="296">
        <f>IF(Q$26=0,0,Q$26/TEL!Q$5*1000)</f>
        <v>19.178941276943714</v>
      </c>
    </row>
    <row r="88" spans="1:17" x14ac:dyDescent="0.25">
      <c r="A88" s="127" t="s">
        <v>304</v>
      </c>
      <c r="B88" s="296">
        <f>IF(B$37=0,0,B$37/TEL!B$5*1000)</f>
        <v>4.4659557103645051</v>
      </c>
      <c r="C88" s="296">
        <f>IF(C$37=0,0,C$37/TEL!C$5*1000)</f>
        <v>4.8815948266599749</v>
      </c>
      <c r="D88" s="296">
        <f>IF(D$37=0,0,D$37/TEL!D$5*1000)</f>
        <v>6.2894022657333375</v>
      </c>
      <c r="E88" s="296">
        <f>IF(E$37=0,0,E$37/TEL!E$5*1000)</f>
        <v>6.5818936487245132</v>
      </c>
      <c r="F88" s="296">
        <f>IF(F$37=0,0,F$37/TEL!F$5*1000)</f>
        <v>6.9040847950196218</v>
      </c>
      <c r="G88" s="296">
        <f>IF(G$37=0,0,G$37/TEL!G$5*1000)</f>
        <v>6.6166779022133326</v>
      </c>
      <c r="H88" s="296">
        <f>IF(H$37=0,0,H$37/TEL!H$5*1000)</f>
        <v>7.3568766684072644</v>
      </c>
      <c r="I88" s="296">
        <f>IF(I$37=0,0,I$37/TEL!I$5*1000)</f>
        <v>6.9728657055097303</v>
      </c>
      <c r="J88" s="296">
        <f>IF(J$37=0,0,J$37/TEL!J$5*1000)</f>
        <v>6.1880818556653976</v>
      </c>
      <c r="K88" s="296">
        <f>IF(K$37=0,0,K$37/TEL!K$5*1000)</f>
        <v>5.6159846732198648</v>
      </c>
      <c r="L88" s="296">
        <f>IF(L$37=0,0,L$37/TEL!L$5*1000)</f>
        <v>6.3671746833288427</v>
      </c>
      <c r="M88" s="296">
        <f>IF(M$37=0,0,M$37/TEL!M$5*1000)</f>
        <v>6.9344211354648664</v>
      </c>
      <c r="N88" s="296">
        <f>IF(N$37=0,0,N$37/TEL!N$5*1000)</f>
        <v>6.363583217989297</v>
      </c>
      <c r="O88" s="296">
        <f>IF(O$37=0,0,O$37/TEL!O$5*1000)</f>
        <v>7.1104516450732866</v>
      </c>
      <c r="P88" s="296">
        <f>IF(P$37=0,0,P$37/TEL!P$5*1000)</f>
        <v>7.8356913653397262</v>
      </c>
      <c r="Q88" s="296">
        <f>IF(Q$37=0,0,Q$37/TEL!Q$5*1000)</f>
        <v>8.8124555896703001</v>
      </c>
    </row>
    <row r="89" spans="1:17" x14ac:dyDescent="0.25">
      <c r="A89" s="127" t="s">
        <v>303</v>
      </c>
      <c r="B89" s="296">
        <f>IF(B$38=0,0,B$38/TEL!B$5*1000)</f>
        <v>35.254907275005102</v>
      </c>
      <c r="C89" s="296">
        <f>IF(C$38=0,0,C$38/TEL!C$5*1000)</f>
        <v>34.341460308456796</v>
      </c>
      <c r="D89" s="296">
        <f>IF(D$38=0,0,D$38/TEL!D$5*1000)</f>
        <v>32.145891449023118</v>
      </c>
      <c r="E89" s="296">
        <f>IF(E$38=0,0,E$38/TEL!E$5*1000)</f>
        <v>31.724863978863731</v>
      </c>
      <c r="F89" s="296">
        <f>IF(F$38=0,0,F$38/TEL!F$5*1000)</f>
        <v>31.179004411078751</v>
      </c>
      <c r="G89" s="296">
        <f>IF(G$38=0,0,G$38/TEL!G$5*1000)</f>
        <v>31.707885312199306</v>
      </c>
      <c r="H89" s="296">
        <f>IF(H$38=0,0,H$38/TEL!H$5*1000)</f>
        <v>30.473906067677113</v>
      </c>
      <c r="I89" s="296">
        <f>IF(I$38=0,0,I$38/TEL!I$5*1000)</f>
        <v>31.06068124328683</v>
      </c>
      <c r="J89" s="296">
        <f>IF(J$38=0,0,J$38/TEL!J$5*1000)</f>
        <v>31.365701381494393</v>
      </c>
      <c r="K89" s="296">
        <f>IF(K$38=0,0,K$38/TEL!K$5*1000)</f>
        <v>32.263426490093046</v>
      </c>
      <c r="L89" s="296">
        <f>IF(L$38=0,0,L$38/TEL!L$5*1000)</f>
        <v>30.0425492899641</v>
      </c>
      <c r="M89" s="296">
        <f>IF(M$38=0,0,M$38/TEL!M$5*1000)</f>
        <v>27.305054370096194</v>
      </c>
      <c r="N89" s="296">
        <f>IF(N$38=0,0,N$38/TEL!N$5*1000)</f>
        <v>28.208397254142156</v>
      </c>
      <c r="O89" s="296">
        <f>IF(O$38=0,0,O$38/TEL!O$5*1000)</f>
        <v>26.019403243105963</v>
      </c>
      <c r="P89" s="296">
        <f>IF(P$38=0,0,P$38/TEL!P$5*1000)</f>
        <v>23.831445225645375</v>
      </c>
      <c r="Q89" s="296">
        <f>IF(Q$38=0,0,Q$38/TEL!Q$5*1000)</f>
        <v>22.342729358185121</v>
      </c>
    </row>
    <row r="90" spans="1:17" x14ac:dyDescent="0.25">
      <c r="A90" s="72" t="s">
        <v>302</v>
      </c>
      <c r="B90" s="272">
        <f>IF(B$58=0,0,B$58/TEL!B$5*1000)</f>
        <v>1.4194707623965621</v>
      </c>
      <c r="C90" s="272">
        <f>IF(C$58=0,0,C$58/TEL!C$5*1000)</f>
        <v>1.5515785600445622</v>
      </c>
      <c r="D90" s="272">
        <f>IF(D$58=0,0,D$58/TEL!D$5*1000)</f>
        <v>1.9990396699277848</v>
      </c>
      <c r="E90" s="272">
        <f>IF(E$58=0,0,E$58/TEL!E$5*1000)</f>
        <v>2.0920058776860397</v>
      </c>
      <c r="F90" s="272">
        <f>IF(F$58=0,0,F$58/TEL!F$5*1000)</f>
        <v>2.1944119340218764</v>
      </c>
      <c r="G90" s="272">
        <f>IF(G$58=0,0,G$58/TEL!G$5*1000)</f>
        <v>2.103061793602218</v>
      </c>
      <c r="H90" s="272">
        <f>IF(H$58=0,0,H$58/TEL!H$5*1000)</f>
        <v>2.3383284588169833</v>
      </c>
      <c r="I90" s="272">
        <f>IF(I$58=0,0,I$58/TEL!I$5*1000)</f>
        <v>2.2162734341762871</v>
      </c>
      <c r="J90" s="272">
        <f>IF(J$58=0,0,J$58/TEL!J$5*1000)</f>
        <v>1.9668357321700292</v>
      </c>
      <c r="K90" s="272">
        <f>IF(K$58=0,0,K$58/TEL!K$5*1000)</f>
        <v>1.7849989034154949</v>
      </c>
      <c r="L90" s="272">
        <f>IF(L$58=0,0,L$58/TEL!L$5*1000)</f>
        <v>2.0237590536515224</v>
      </c>
      <c r="M90" s="272">
        <f>IF(M$58=0,0,M$58/TEL!M$5*1000)</f>
        <v>2.204054113902925</v>
      </c>
      <c r="N90" s="272">
        <f>IF(N$58=0,0,N$58/TEL!N$5*1000)</f>
        <v>2.0226175331407354</v>
      </c>
      <c r="O90" s="272">
        <f>IF(O$58=0,0,O$58/TEL!O$5*1000)</f>
        <v>2.2600041003971998</v>
      </c>
      <c r="P90" s="272">
        <f>IF(P$58=0,0,P$58/TEL!P$5*1000)</f>
        <v>2.4905161442711963</v>
      </c>
      <c r="Q90" s="272">
        <f>IF(Q$58=0,0,Q$58/TEL!Q$5*1000)</f>
        <v>2.8009733785367477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81.754946520011316</v>
      </c>
      <c r="C5" s="96">
        <v>76.969542894445439</v>
      </c>
      <c r="D5" s="96">
        <v>74.410730830789134</v>
      </c>
      <c r="E5" s="96">
        <v>69.643226700270347</v>
      </c>
      <c r="F5" s="96">
        <v>62.168056941116042</v>
      </c>
      <c r="G5" s="96">
        <v>51.557488532319226</v>
      </c>
      <c r="H5" s="96">
        <v>47.92432592259793</v>
      </c>
      <c r="I5" s="96">
        <v>48.162867075911123</v>
      </c>
      <c r="J5" s="96">
        <v>47.219965251201124</v>
      </c>
      <c r="K5" s="96">
        <v>43.950405151007139</v>
      </c>
      <c r="L5" s="96">
        <v>51.043316269630701</v>
      </c>
      <c r="M5" s="96">
        <v>47.623507258852541</v>
      </c>
      <c r="N5" s="96">
        <v>47.687628830526755</v>
      </c>
      <c r="O5" s="96">
        <v>49.606534520473687</v>
      </c>
      <c r="P5" s="96">
        <v>43.100891384116359</v>
      </c>
      <c r="Q5" s="96">
        <v>43.936442726252885</v>
      </c>
    </row>
    <row r="6" spans="1:17" x14ac:dyDescent="0.25">
      <c r="A6" s="132" t="s">
        <v>83</v>
      </c>
      <c r="B6" s="160">
        <v>2.7570689752544597</v>
      </c>
      <c r="C6" s="160">
        <v>2.5726147628006815</v>
      </c>
      <c r="D6" s="160">
        <v>2.4663325774390863</v>
      </c>
      <c r="E6" s="160">
        <v>2.3062837514327343</v>
      </c>
      <c r="F6" s="160">
        <v>2.0525587384944082</v>
      </c>
      <c r="G6" s="160">
        <v>1.7085817549718751</v>
      </c>
      <c r="H6" s="160">
        <v>1.5780255016760971</v>
      </c>
      <c r="I6" s="160">
        <v>1.5890664577244422</v>
      </c>
      <c r="J6" s="160">
        <v>1.5643670367581981</v>
      </c>
      <c r="K6" s="160">
        <v>1.4613462770597789</v>
      </c>
      <c r="L6" s="160">
        <v>1.6878924786819895</v>
      </c>
      <c r="M6" s="160">
        <v>1.5655603929713968</v>
      </c>
      <c r="N6" s="160">
        <v>1.5741667189899051</v>
      </c>
      <c r="O6" s="160">
        <v>1.6268062781384751</v>
      </c>
      <c r="P6" s="160">
        <v>1.4014683666726537</v>
      </c>
      <c r="Q6" s="160">
        <v>1.4202096856249375</v>
      </c>
    </row>
    <row r="7" spans="1:17" x14ac:dyDescent="0.25">
      <c r="A7" s="76" t="s">
        <v>82</v>
      </c>
      <c r="B7" s="159">
        <v>0.57530192171127303</v>
      </c>
      <c r="C7" s="159">
        <v>0.53681290897897316</v>
      </c>
      <c r="D7" s="159">
        <v>0.5146356090887676</v>
      </c>
      <c r="E7" s="159">
        <v>0.48123912971320559</v>
      </c>
      <c r="F7" s="159">
        <v>0.42829577253217443</v>
      </c>
      <c r="G7" s="159">
        <v>0.35652004931991915</v>
      </c>
      <c r="H7" s="159">
        <v>0.32927761756118795</v>
      </c>
      <c r="I7" s="159">
        <v>0.33158147114234704</v>
      </c>
      <c r="J7" s="159">
        <v>0.32642758327281168</v>
      </c>
      <c r="K7" s="159">
        <v>0.30493082654942022</v>
      </c>
      <c r="L7" s="159">
        <v>0.35220293556062771</v>
      </c>
      <c r="M7" s="159">
        <v>0.3266765941350358</v>
      </c>
      <c r="N7" s="159">
        <v>0.32847242729763004</v>
      </c>
      <c r="O7" s="159">
        <v>0.3394564250894922</v>
      </c>
      <c r="P7" s="159">
        <v>0.29243644312160288</v>
      </c>
      <c r="Q7" s="159">
        <v>0.29634708768850476</v>
      </c>
    </row>
    <row r="8" spans="1:17" x14ac:dyDescent="0.25">
      <c r="A8" s="76" t="s">
        <v>81</v>
      </c>
      <c r="B8" s="159">
        <v>2.2298124816979414</v>
      </c>
      <c r="C8" s="159">
        <v>2.0806329330821005</v>
      </c>
      <c r="D8" s="159">
        <v>1.9946759455607612</v>
      </c>
      <c r="E8" s="159">
        <v>1.8652345448873779</v>
      </c>
      <c r="F8" s="159">
        <v>1.6600314085688046</v>
      </c>
      <c r="G8" s="159">
        <v>1.3818359124969075</v>
      </c>
      <c r="H8" s="159">
        <v>1.2762469824499996</v>
      </c>
      <c r="I8" s="159">
        <v>1.2851764875974745</v>
      </c>
      <c r="J8" s="159">
        <v>1.2652005357241047</v>
      </c>
      <c r="K8" s="159">
        <v>1.1818812651830632</v>
      </c>
      <c r="L8" s="159">
        <v>1.3651032130532068</v>
      </c>
      <c r="M8" s="159">
        <v>1.2661656768225635</v>
      </c>
      <c r="N8" s="159">
        <v>1.2731261458387078</v>
      </c>
      <c r="O8" s="159">
        <v>1.3156990183616832</v>
      </c>
      <c r="P8" s="159">
        <v>1.1334542895950186</v>
      </c>
      <c r="Q8" s="159">
        <v>1.1486115552631464</v>
      </c>
    </row>
    <row r="9" spans="1:17" x14ac:dyDescent="0.25">
      <c r="A9" s="76" t="s">
        <v>80</v>
      </c>
      <c r="B9" s="159">
        <v>3.0672724261390134</v>
      </c>
      <c r="C9" s="159">
        <v>2.8620648942191989</v>
      </c>
      <c r="D9" s="159">
        <v>2.7438246835188735</v>
      </c>
      <c r="E9" s="159">
        <v>2.5657684378277779</v>
      </c>
      <c r="F9" s="159">
        <v>2.2834963064475091</v>
      </c>
      <c r="G9" s="159">
        <v>1.9008177712876244</v>
      </c>
      <c r="H9" s="159">
        <v>1.7555723677854504</v>
      </c>
      <c r="I9" s="159">
        <v>1.7678555643065588</v>
      </c>
      <c r="J9" s="159">
        <v>1.740377161135898</v>
      </c>
      <c r="K9" s="159">
        <v>1.6257653257487588</v>
      </c>
      <c r="L9" s="159">
        <v>1.8778007023458219</v>
      </c>
      <c r="M9" s="159">
        <v>1.7417047842893847</v>
      </c>
      <c r="N9" s="159">
        <v>1.7512794255928352</v>
      </c>
      <c r="O9" s="159">
        <v>1.809841568850648</v>
      </c>
      <c r="P9" s="159">
        <v>1.559150429598654</v>
      </c>
      <c r="Q9" s="159">
        <v>1.5800003725517535</v>
      </c>
    </row>
    <row r="10" spans="1:17" x14ac:dyDescent="0.25">
      <c r="A10" s="129" t="s">
        <v>79</v>
      </c>
      <c r="B10" s="158">
        <v>8.4301339844897836</v>
      </c>
      <c r="C10" s="158">
        <v>7.9432578859663181</v>
      </c>
      <c r="D10" s="158">
        <v>7.7205240022598574</v>
      </c>
      <c r="E10" s="158">
        <v>7.2195125758128222</v>
      </c>
      <c r="F10" s="158">
        <v>6.4252603852189445</v>
      </c>
      <c r="G10" s="158">
        <v>5.3484864814057831</v>
      </c>
      <c r="H10" s="158">
        <v>4.939797606095305</v>
      </c>
      <c r="I10" s="158">
        <v>4.9743598411153922</v>
      </c>
      <c r="J10" s="158">
        <v>4.8970416099262239</v>
      </c>
      <c r="K10" s="158">
        <v>4.5745489115535811</v>
      </c>
      <c r="L10" s="158">
        <v>5.2837214713472838</v>
      </c>
      <c r="M10" s="158">
        <v>4.9007772518147217</v>
      </c>
      <c r="N10" s="158">
        <v>4.9277182034142664</v>
      </c>
      <c r="O10" s="158">
        <v>5.092499297250729</v>
      </c>
      <c r="P10" s="158">
        <v>4.3871091280556946</v>
      </c>
      <c r="Q10" s="158">
        <v>4.4457763184130288</v>
      </c>
    </row>
    <row r="11" spans="1:17" x14ac:dyDescent="0.25">
      <c r="A11" s="92" t="s">
        <v>125</v>
      </c>
      <c r="B11" s="91">
        <v>0.52439500479950363</v>
      </c>
      <c r="C11" s="91">
        <v>0.28761302235932645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2.2088141772366443</v>
      </c>
      <c r="C12" s="91">
        <v>2.0610394631559705</v>
      </c>
      <c r="D12" s="91">
        <v>1.9758919387663352</v>
      </c>
      <c r="E12" s="91">
        <v>1.8476694970697931</v>
      </c>
      <c r="F12" s="91">
        <v>1.6443987734398187</v>
      </c>
      <c r="G12" s="91">
        <v>1.368823064356391</v>
      </c>
      <c r="H12" s="91">
        <v>1.2642284728554665</v>
      </c>
      <c r="I12" s="91">
        <v>1.2730738882109458</v>
      </c>
      <c r="J12" s="91">
        <v>1.2532860513126176</v>
      </c>
      <c r="K12" s="91">
        <v>1.170751404332828</v>
      </c>
      <c r="L12" s="91">
        <v>1.3522479379464152</v>
      </c>
      <c r="M12" s="91">
        <v>1.2542421036079592</v>
      </c>
      <c r="N12" s="91">
        <v>1.2611370253869283</v>
      </c>
      <c r="O12" s="91">
        <v>1.3033089861084104</v>
      </c>
      <c r="P12" s="91">
        <v>1.1227804690557441</v>
      </c>
      <c r="Q12" s="91">
        <v>1.1377949976632837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5.6969248024536361</v>
      </c>
      <c r="C14" s="157">
        <v>5.5946054004510213</v>
      </c>
      <c r="D14" s="157">
        <v>5.7446320634935226</v>
      </c>
      <c r="E14" s="157">
        <v>5.3718430787430291</v>
      </c>
      <c r="F14" s="157">
        <v>4.7808616117791258</v>
      </c>
      <c r="G14" s="157">
        <v>3.9796634170493919</v>
      </c>
      <c r="H14" s="157">
        <v>3.6755691332398386</v>
      </c>
      <c r="I14" s="157">
        <v>3.7012859529044464</v>
      </c>
      <c r="J14" s="157">
        <v>3.6437555586136066</v>
      </c>
      <c r="K14" s="157">
        <v>3.4037975072207529</v>
      </c>
      <c r="L14" s="157">
        <v>3.9314735334008684</v>
      </c>
      <c r="M14" s="157">
        <v>3.6465351482067629</v>
      </c>
      <c r="N14" s="157">
        <v>3.6665811780273381</v>
      </c>
      <c r="O14" s="157">
        <v>3.7891903111423186</v>
      </c>
      <c r="P14" s="157">
        <v>3.2643286589999501</v>
      </c>
      <c r="Q14" s="157">
        <v>3.3079813207497448</v>
      </c>
    </row>
    <row r="15" spans="1:17" x14ac:dyDescent="0.25">
      <c r="A15" s="156" t="s">
        <v>306</v>
      </c>
      <c r="B15" s="206">
        <v>5.1835000904563868</v>
      </c>
      <c r="C15" s="206">
        <v>4.8964564021061081</v>
      </c>
      <c r="D15" s="206">
        <v>4.6721905663518699</v>
      </c>
      <c r="E15" s="206">
        <v>4.3589765581382043</v>
      </c>
      <c r="F15" s="206">
        <v>3.8880170259762687</v>
      </c>
      <c r="G15" s="206">
        <v>3.2222412641533769</v>
      </c>
      <c r="H15" s="206">
        <v>2.9877187133474679</v>
      </c>
      <c r="I15" s="206">
        <v>3.0117943001269576</v>
      </c>
      <c r="J15" s="206">
        <v>2.965041752807541</v>
      </c>
      <c r="K15" s="206">
        <v>2.7703478931816896</v>
      </c>
      <c r="L15" s="206">
        <v>3.2007023383181998</v>
      </c>
      <c r="M15" s="206">
        <v>2.9680442309635153</v>
      </c>
      <c r="N15" s="206">
        <v>2.9787840813377833</v>
      </c>
      <c r="O15" s="206">
        <v>3.0777643086712909</v>
      </c>
      <c r="P15" s="206">
        <v>2.6617197415763778</v>
      </c>
      <c r="Q15" s="206">
        <v>2.6881168567245672</v>
      </c>
    </row>
    <row r="16" spans="1:17" x14ac:dyDescent="0.25">
      <c r="A16" s="88" t="s">
        <v>33</v>
      </c>
      <c r="B16" s="87">
        <v>3.6215762962836712E-2</v>
      </c>
      <c r="C16" s="87">
        <v>3.6623345516140215E-2</v>
      </c>
      <c r="D16" s="87">
        <v>7.3208517746788965E-2</v>
      </c>
      <c r="E16" s="87">
        <v>3.6626483046454578E-2</v>
      </c>
      <c r="F16" s="87">
        <v>0</v>
      </c>
      <c r="G16" s="87">
        <v>7.367827853078264E-2</v>
      </c>
      <c r="H16" s="87">
        <v>3.6607657864568377E-2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6.282942358750282E-2</v>
      </c>
      <c r="C19" s="87">
        <v>2.7344871185970818E-2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0.11263961417259989</v>
      </c>
      <c r="C21" s="87">
        <v>5.5283634405976445E-2</v>
      </c>
      <c r="D21" s="87">
        <v>5.4890451258109207E-2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4.9291923912223581</v>
      </c>
      <c r="C22" s="87">
        <v>3.5404194626315775</v>
      </c>
      <c r="D22" s="87">
        <v>3.7177871947731642</v>
      </c>
      <c r="E22" s="87">
        <v>4.1305383694009423</v>
      </c>
      <c r="F22" s="87">
        <v>3.676498307683548</v>
      </c>
      <c r="G22" s="87">
        <v>2.9417772293045448</v>
      </c>
      <c r="H22" s="87">
        <v>2.6404061687094149</v>
      </c>
      <c r="I22" s="87">
        <v>2.8070655873166386</v>
      </c>
      <c r="J22" s="87">
        <v>2.7620609945610965</v>
      </c>
      <c r="K22" s="87">
        <v>2.5673488832760127</v>
      </c>
      <c r="L22" s="87">
        <v>2.9455014440312239</v>
      </c>
      <c r="M22" s="87">
        <v>2.7474476957951799</v>
      </c>
      <c r="N22" s="87">
        <v>2.8884399951805029</v>
      </c>
      <c r="O22" s="87">
        <v>2.9992334415838084</v>
      </c>
      <c r="P22" s="87">
        <v>2.3518617268232194</v>
      </c>
      <c r="Q22" s="87">
        <v>2.5909418191766109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4.262289851108949E-2</v>
      </c>
      <c r="C25" s="87">
        <v>1.2367850883664431</v>
      </c>
      <c r="D25" s="87">
        <v>0.82630440257380755</v>
      </c>
      <c r="E25" s="87">
        <v>0.19181170569080797</v>
      </c>
      <c r="F25" s="87">
        <v>0.21151871829272079</v>
      </c>
      <c r="G25" s="87">
        <v>0.20678575631804966</v>
      </c>
      <c r="H25" s="87">
        <v>0.3107048867734849</v>
      </c>
      <c r="I25" s="87">
        <v>0.2047287128103189</v>
      </c>
      <c r="J25" s="87">
        <v>0.20298075824644454</v>
      </c>
      <c r="K25" s="87">
        <v>0.20299900990567682</v>
      </c>
      <c r="L25" s="87">
        <v>0.25520089428697573</v>
      </c>
      <c r="M25" s="87">
        <v>0.22059653516833563</v>
      </c>
      <c r="N25" s="87">
        <v>9.0344086157280387E-2</v>
      </c>
      <c r="O25" s="87">
        <v>7.853086708748247E-2</v>
      </c>
      <c r="P25" s="87">
        <v>0.30985801475315844</v>
      </c>
      <c r="Q25" s="87">
        <v>9.7175037547956492E-2</v>
      </c>
    </row>
    <row r="26" spans="1:17" x14ac:dyDescent="0.25">
      <c r="A26" s="156" t="s">
        <v>305</v>
      </c>
      <c r="B26" s="204">
        <v>23.30913662471254</v>
      </c>
      <c r="C26" s="204">
        <v>22.018360038957912</v>
      </c>
      <c r="D26" s="204">
        <v>21.009882578819468</v>
      </c>
      <c r="E26" s="204">
        <v>19.601423432909939</v>
      </c>
      <c r="F26" s="204">
        <v>17.483615023861233</v>
      </c>
      <c r="G26" s="204">
        <v>14.48975799233073</v>
      </c>
      <c r="H26" s="204">
        <v>13.435158188546469</v>
      </c>
      <c r="I26" s="204">
        <v>13.543421163711928</v>
      </c>
      <c r="J26" s="204">
        <v>13.333184548682629</v>
      </c>
      <c r="K26" s="204">
        <v>12.457686199147151</v>
      </c>
      <c r="L26" s="204">
        <v>14.392901861091136</v>
      </c>
      <c r="M26" s="204">
        <v>13.346686077057093</v>
      </c>
      <c r="N26" s="204">
        <v>13.394980981143942</v>
      </c>
      <c r="O26" s="204">
        <v>13.840074759826351</v>
      </c>
      <c r="P26" s="204">
        <v>11.969207684075826</v>
      </c>
      <c r="Q26" s="204">
        <v>12.087910096104384</v>
      </c>
    </row>
    <row r="27" spans="1:17" x14ac:dyDescent="0.25">
      <c r="A27" s="88" t="s">
        <v>33</v>
      </c>
      <c r="B27" s="87">
        <v>0.16285485716942272</v>
      </c>
      <c r="C27" s="87">
        <v>0.16468767230495104</v>
      </c>
      <c r="D27" s="87">
        <v>0.32920368717546461</v>
      </c>
      <c r="E27" s="87">
        <v>0.16470178113517875</v>
      </c>
      <c r="F27" s="87">
        <v>0</v>
      </c>
      <c r="G27" s="87">
        <v>0.33131610505989756</v>
      </c>
      <c r="H27" s="87">
        <v>0.16461712815381233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0.28253102978611044</v>
      </c>
      <c r="C30" s="87">
        <v>0.12296427651896494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0.50651723937230009</v>
      </c>
      <c r="C32" s="87">
        <v>0.2485991636909774</v>
      </c>
      <c r="D32" s="87">
        <v>0.2468310997279719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22.165567066939005</v>
      </c>
      <c r="C33" s="87">
        <v>15.920540083564431</v>
      </c>
      <c r="D33" s="87">
        <v>16.718126391880606</v>
      </c>
      <c r="E33" s="87">
        <v>18.57418375727411</v>
      </c>
      <c r="F33" s="87">
        <v>16.532458736153902</v>
      </c>
      <c r="G33" s="87">
        <v>13.228568758699604</v>
      </c>
      <c r="H33" s="87">
        <v>11.873364918908043</v>
      </c>
      <c r="I33" s="87">
        <v>12.622798137837322</v>
      </c>
      <c r="J33" s="87">
        <v>12.420421715926983</v>
      </c>
      <c r="K33" s="87">
        <v>11.544841292423866</v>
      </c>
      <c r="L33" s="87">
        <v>13.245315788383998</v>
      </c>
      <c r="M33" s="87">
        <v>12.354708708976403</v>
      </c>
      <c r="N33" s="87">
        <v>12.988722157814889</v>
      </c>
      <c r="O33" s="87">
        <v>13.486937559429755</v>
      </c>
      <c r="P33" s="87">
        <v>10.575839752349284</v>
      </c>
      <c r="Q33" s="87">
        <v>11.650933885592259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0.19166643144570045</v>
      </c>
      <c r="C36" s="87">
        <v>5.5615688428785885</v>
      </c>
      <c r="D36" s="87">
        <v>3.7157214000354233</v>
      </c>
      <c r="E36" s="87">
        <v>0.86253789450065232</v>
      </c>
      <c r="F36" s="87">
        <v>0.95115628770733096</v>
      </c>
      <c r="G36" s="87">
        <v>0.92987312857122983</v>
      </c>
      <c r="H36" s="87">
        <v>1.3971761414846131</v>
      </c>
      <c r="I36" s="87">
        <v>0.92062302587460709</v>
      </c>
      <c r="J36" s="87">
        <v>0.9127628327556464</v>
      </c>
      <c r="K36" s="87">
        <v>0.91284490672328422</v>
      </c>
      <c r="L36" s="87">
        <v>1.1475860727071376</v>
      </c>
      <c r="M36" s="87">
        <v>0.99197736808068893</v>
      </c>
      <c r="N36" s="87">
        <v>0.4062588233290525</v>
      </c>
      <c r="O36" s="87">
        <v>0.35313720039659585</v>
      </c>
      <c r="P36" s="87">
        <v>1.3933679317265422</v>
      </c>
      <c r="Q36" s="87">
        <v>0.43697621051212482</v>
      </c>
    </row>
    <row r="37" spans="1:17" x14ac:dyDescent="0.25">
      <c r="A37" s="156" t="s">
        <v>304</v>
      </c>
      <c r="B37" s="204">
        <v>5.4964581735327522</v>
      </c>
      <c r="C37" s="204">
        <v>5.656334888206219</v>
      </c>
      <c r="D37" s="204">
        <v>7.0452988468116065</v>
      </c>
      <c r="E37" s="204">
        <v>6.9005581838783465</v>
      </c>
      <c r="F37" s="204">
        <v>6.4614187457478316</v>
      </c>
      <c r="G37" s="204">
        <v>5.1355412813486518</v>
      </c>
      <c r="H37" s="204">
        <v>5.3076706397469744</v>
      </c>
      <c r="I37" s="204">
        <v>5.0556629163385081</v>
      </c>
      <c r="J37" s="204">
        <v>4.4984164975666916</v>
      </c>
      <c r="K37" s="204">
        <v>3.7998525716084184</v>
      </c>
      <c r="L37" s="204">
        <v>5.1353552669113887</v>
      </c>
      <c r="M37" s="204">
        <v>5.470768043338432</v>
      </c>
      <c r="N37" s="204">
        <v>5.0271769070595953</v>
      </c>
      <c r="O37" s="204">
        <v>6.0026481817313853</v>
      </c>
      <c r="P37" s="204">
        <v>5.9042032169476615</v>
      </c>
      <c r="Q37" s="204">
        <v>6.7689227322676242</v>
      </c>
    </row>
    <row r="38" spans="1:17" x14ac:dyDescent="0.25">
      <c r="A38" s="156" t="s">
        <v>303</v>
      </c>
      <c r="B38" s="204">
        <v>29.325746337227347</v>
      </c>
      <c r="C38" s="204">
        <v>26.982337310466157</v>
      </c>
      <c r="D38" s="204">
        <v>24.473836628222667</v>
      </c>
      <c r="E38" s="204">
        <v>22.611054418033511</v>
      </c>
      <c r="F38" s="204">
        <v>19.862484130874581</v>
      </c>
      <c r="G38" s="204">
        <v>16.723840053035499</v>
      </c>
      <c r="H38" s="204">
        <v>14.981759538664644</v>
      </c>
      <c r="I38" s="204">
        <v>15.33414551636824</v>
      </c>
      <c r="J38" s="204">
        <v>15.500065720046161</v>
      </c>
      <c r="K38" s="204">
        <v>14.819657577561834</v>
      </c>
      <c r="L38" s="204">
        <v>16.457816750586691</v>
      </c>
      <c r="M38" s="204">
        <v>14.663061152945584</v>
      </c>
      <c r="N38" s="204">
        <v>15.169275258391009</v>
      </c>
      <c r="O38" s="204">
        <v>14.994092186518639</v>
      </c>
      <c r="P38" s="204">
        <v>12.309215474810825</v>
      </c>
      <c r="Q38" s="204">
        <v>11.800434514408225</v>
      </c>
    </row>
    <row r="39" spans="1:17" x14ac:dyDescent="0.25">
      <c r="A39" s="152" t="s">
        <v>310</v>
      </c>
      <c r="B39" s="264">
        <v>22.722548316868714</v>
      </c>
      <c r="C39" s="264">
        <v>20.656616843078226</v>
      </c>
      <c r="D39" s="264">
        <v>18.12480259077498</v>
      </c>
      <c r="E39" s="264">
        <v>16.625426557352533</v>
      </c>
      <c r="F39" s="264">
        <v>14.465360613101419</v>
      </c>
      <c r="G39" s="264">
        <v>12.292590453082434</v>
      </c>
      <c r="H39" s="264">
        <v>10.769332733721061</v>
      </c>
      <c r="I39" s="264">
        <v>11.143766927875971</v>
      </c>
      <c r="J39" s="264">
        <v>11.465676188688949</v>
      </c>
      <c r="K39" s="264">
        <v>11.126762928029695</v>
      </c>
      <c r="L39" s="264">
        <v>12.04970235121192</v>
      </c>
      <c r="M39" s="264">
        <v>10.440754489346139</v>
      </c>
      <c r="N39" s="264">
        <v>11.01971004792119</v>
      </c>
      <c r="O39" s="264">
        <v>10.553083928885991</v>
      </c>
      <c r="P39" s="264">
        <v>8.3331023428740565</v>
      </c>
      <c r="Q39" s="264">
        <v>7.6317587678908403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0.36093810791859626</v>
      </c>
      <c r="M41" s="208">
        <v>0.3794328862487128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22.722548316868714</v>
      </c>
      <c r="C44" s="208">
        <v>20.656616843078226</v>
      </c>
      <c r="D44" s="208">
        <v>18.12480259077498</v>
      </c>
      <c r="E44" s="208">
        <v>16.625426557352533</v>
      </c>
      <c r="F44" s="208">
        <v>14.465360613101419</v>
      </c>
      <c r="G44" s="208">
        <v>12.292590453082434</v>
      </c>
      <c r="H44" s="208">
        <v>10.769332733721061</v>
      </c>
      <c r="I44" s="208">
        <v>11.143766927875971</v>
      </c>
      <c r="J44" s="208">
        <v>11.465676188688949</v>
      </c>
      <c r="K44" s="208">
        <v>11.126762928029695</v>
      </c>
      <c r="L44" s="208">
        <v>11.688764243293324</v>
      </c>
      <c r="M44" s="208">
        <v>10.061321603097426</v>
      </c>
      <c r="N44" s="208">
        <v>11.01971004792119</v>
      </c>
      <c r="O44" s="208">
        <v>10.553083928885991</v>
      </c>
      <c r="P44" s="208">
        <v>8.3331023428740565</v>
      </c>
      <c r="Q44" s="208">
        <v>7.6317587678908403</v>
      </c>
    </row>
    <row r="45" spans="1:17" x14ac:dyDescent="0.25">
      <c r="A45" s="152" t="s">
        <v>309</v>
      </c>
      <c r="B45" s="264">
        <v>5.5591520862920882</v>
      </c>
      <c r="C45" s="264">
        <v>5.2513061345022152</v>
      </c>
      <c r="D45" s="264">
        <v>5.0107875916333482</v>
      </c>
      <c r="E45" s="264">
        <v>4.6748747379955677</v>
      </c>
      <c r="F45" s="264">
        <v>4.1697844283421421</v>
      </c>
      <c r="G45" s="264">
        <v>3.4557594161395166</v>
      </c>
      <c r="H45" s="264">
        <v>3.2042408466702876</v>
      </c>
      <c r="I45" s="264">
        <v>3.2300612086145897</v>
      </c>
      <c r="J45" s="264">
        <v>3.1799204704194217</v>
      </c>
      <c r="K45" s="264">
        <v>2.9711170061501622</v>
      </c>
      <c r="L45" s="264">
        <v>3.4326595487905074</v>
      </c>
      <c r="M45" s="264">
        <v>3.1831405403361877</v>
      </c>
      <c r="N45" s="264">
        <v>3.1946587154249659</v>
      </c>
      <c r="O45" s="264">
        <v>3.3008121113312998</v>
      </c>
      <c r="P45" s="264">
        <v>2.8546164939309078</v>
      </c>
      <c r="Q45" s="264">
        <v>2.8829266270817349</v>
      </c>
    </row>
    <row r="46" spans="1:17" x14ac:dyDescent="0.25">
      <c r="A46" s="150" t="s">
        <v>33</v>
      </c>
      <c r="B46" s="87">
        <v>3.8840345465063375E-2</v>
      </c>
      <c r="C46" s="87">
        <v>3.9277465820420396E-2</v>
      </c>
      <c r="D46" s="87">
        <v>7.8513991909775482E-2</v>
      </c>
      <c r="E46" s="87">
        <v>3.9280830729823024E-2</v>
      </c>
      <c r="F46" s="87">
        <v>0</v>
      </c>
      <c r="G46" s="87">
        <v>7.9017796597114942E-2</v>
      </c>
      <c r="H46" s="87">
        <v>3.9260641273407254E-2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6.7382717299469153E-2</v>
      </c>
      <c r="C49" s="87">
        <v>2.9326573753275229E-2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0.1208026883764579</v>
      </c>
      <c r="C51" s="87">
        <v>5.9290079325287258E-2</v>
      </c>
      <c r="D51" s="87">
        <v>5.8868401910679831E-2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5.2864145243964309</v>
      </c>
      <c r="C52" s="87">
        <v>3.796996218496167</v>
      </c>
      <c r="D52" s="87">
        <v>3.9872179183069187</v>
      </c>
      <c r="E52" s="87">
        <v>4.4298814687091141</v>
      </c>
      <c r="F52" s="87">
        <v>3.9429367957450574</v>
      </c>
      <c r="G52" s="87">
        <v>3.1549699500931285</v>
      </c>
      <c r="H52" s="87">
        <v>2.8317583110425026</v>
      </c>
      <c r="I52" s="87">
        <v>3.0104956581019495</v>
      </c>
      <c r="J52" s="87">
        <v>2.9622295500005276</v>
      </c>
      <c r="K52" s="87">
        <v>2.7534065113611073</v>
      </c>
      <c r="L52" s="87">
        <v>3.1589640613512207</v>
      </c>
      <c r="M52" s="87">
        <v>2.9465572149171879</v>
      </c>
      <c r="N52" s="87">
        <v>3.0977673280841822</v>
      </c>
      <c r="O52" s="87">
        <v>3.2165900555795335</v>
      </c>
      <c r="P52" s="87">
        <v>2.522302845023904</v>
      </c>
      <c r="Q52" s="87">
        <v>2.7787092443686827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4.5711810754666495E-2</v>
      </c>
      <c r="C55" s="87">
        <v>1.3264157971070651</v>
      </c>
      <c r="D55" s="87">
        <v>0.88618727950597476</v>
      </c>
      <c r="E55" s="87">
        <v>0.2057124385566306</v>
      </c>
      <c r="F55" s="87">
        <v>0.22684763259708493</v>
      </c>
      <c r="G55" s="87">
        <v>0.22177166944927343</v>
      </c>
      <c r="H55" s="87">
        <v>0.33322189435437766</v>
      </c>
      <c r="I55" s="87">
        <v>0.21956555051264035</v>
      </c>
      <c r="J55" s="87">
        <v>0.21769092041889418</v>
      </c>
      <c r="K55" s="87">
        <v>0.21771049478905499</v>
      </c>
      <c r="L55" s="87">
        <v>0.27369548743928662</v>
      </c>
      <c r="M55" s="87">
        <v>0.23658332541899987</v>
      </c>
      <c r="N55" s="87">
        <v>9.689138734078373E-2</v>
      </c>
      <c r="O55" s="87">
        <v>8.4222055751766528E-2</v>
      </c>
      <c r="P55" s="87">
        <v>0.33231364890700354</v>
      </c>
      <c r="Q55" s="87">
        <v>0.10421738271305225</v>
      </c>
    </row>
    <row r="56" spans="1:17" x14ac:dyDescent="0.25">
      <c r="A56" s="152" t="s">
        <v>308</v>
      </c>
      <c r="B56" s="264">
        <v>1.044045934066544</v>
      </c>
      <c r="C56" s="264">
        <v>1.0744143328857179</v>
      </c>
      <c r="D56" s="264">
        <v>1.3382464458143373</v>
      </c>
      <c r="E56" s="264">
        <v>1.3107531226854106</v>
      </c>
      <c r="F56" s="264">
        <v>1.2273390894310192</v>
      </c>
      <c r="G56" s="264">
        <v>0.97549018381354924</v>
      </c>
      <c r="H56" s="264">
        <v>1.0081859582732948</v>
      </c>
      <c r="I56" s="264">
        <v>0.96031737987767885</v>
      </c>
      <c r="J56" s="264">
        <v>0.85446906093778929</v>
      </c>
      <c r="K56" s="264">
        <v>0.72177764338197603</v>
      </c>
      <c r="L56" s="264">
        <v>0.9754548505842644</v>
      </c>
      <c r="M56" s="264">
        <v>1.039166123263257</v>
      </c>
      <c r="N56" s="264">
        <v>0.95490649504485303</v>
      </c>
      <c r="O56" s="264">
        <v>1.1401961463013477</v>
      </c>
      <c r="P56" s="264">
        <v>1.1214966380058609</v>
      </c>
      <c r="Q56" s="264">
        <v>1.2857491194356498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1.3805155047898223</v>
      </c>
      <c r="C58" s="242">
        <v>1.4206708696617649</v>
      </c>
      <c r="D58" s="242">
        <v>1.7695293927161775</v>
      </c>
      <c r="E58" s="242">
        <v>1.7331756676364327</v>
      </c>
      <c r="F58" s="242">
        <v>1.6228794033942879</v>
      </c>
      <c r="G58" s="242">
        <v>1.2898659719688594</v>
      </c>
      <c r="H58" s="242">
        <v>1.333098766724337</v>
      </c>
      <c r="I58" s="242">
        <v>1.2698033574792658</v>
      </c>
      <c r="J58" s="242">
        <v>1.1298428052808582</v>
      </c>
      <c r="K58" s="242">
        <v>0.95438830341344749</v>
      </c>
      <c r="L58" s="242">
        <v>1.2898192517343654</v>
      </c>
      <c r="M58" s="242">
        <v>1.374063054514824</v>
      </c>
      <c r="N58" s="242">
        <v>1.2626486814610818</v>
      </c>
      <c r="O58" s="242">
        <v>1.5076524960349968</v>
      </c>
      <c r="P58" s="242">
        <v>1.4829266096620517</v>
      </c>
      <c r="Q58" s="242">
        <v>1.7001135072067077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0.99999999999999978</v>
      </c>
      <c r="D62" s="77">
        <f t="shared" si="0"/>
        <v>0.99999999999999989</v>
      </c>
      <c r="E62" s="77">
        <f t="shared" si="0"/>
        <v>1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0.99999999999999978</v>
      </c>
      <c r="J62" s="77">
        <f t="shared" si="0"/>
        <v>0.99999999999999978</v>
      </c>
      <c r="K62" s="77">
        <f t="shared" si="0"/>
        <v>1</v>
      </c>
      <c r="L62" s="77">
        <f t="shared" si="0"/>
        <v>1.0000000000000002</v>
      </c>
      <c r="M62" s="77">
        <f t="shared" si="0"/>
        <v>1.0000000000000002</v>
      </c>
      <c r="N62" s="77">
        <f t="shared" si="0"/>
        <v>1</v>
      </c>
      <c r="O62" s="77">
        <f t="shared" si="0"/>
        <v>1</v>
      </c>
      <c r="P62" s="77">
        <f t="shared" si="0"/>
        <v>1.0000000000000002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3.3723573833903821E-2</v>
      </c>
      <c r="C63" s="203">
        <f t="shared" si="1"/>
        <v>3.3423802013852623E-2</v>
      </c>
      <c r="D63" s="203">
        <f t="shared" si="1"/>
        <v>3.3144850882429244E-2</v>
      </c>
      <c r="E63" s="203">
        <f t="shared" si="1"/>
        <v>3.311569352405927E-2</v>
      </c>
      <c r="F63" s="203">
        <f t="shared" si="1"/>
        <v>3.3016292280753409E-2</v>
      </c>
      <c r="G63" s="203">
        <f t="shared" si="1"/>
        <v>3.3139351888733619E-2</v>
      </c>
      <c r="H63" s="203">
        <f t="shared" si="1"/>
        <v>3.2927442823603804E-2</v>
      </c>
      <c r="I63" s="203">
        <f t="shared" si="1"/>
        <v>3.2993601797415027E-2</v>
      </c>
      <c r="J63" s="203">
        <f t="shared" si="1"/>
        <v>3.3129355950095828E-2</v>
      </c>
      <c r="K63" s="203">
        <f t="shared" si="1"/>
        <v>3.3249893192993506E-2</v>
      </c>
      <c r="L63" s="203">
        <f t="shared" si="1"/>
        <v>3.3067845156570221E-2</v>
      </c>
      <c r="M63" s="203">
        <f t="shared" si="1"/>
        <v>3.2873689551295722E-2</v>
      </c>
      <c r="N63" s="203">
        <f t="shared" si="1"/>
        <v>3.3009959974823033E-2</v>
      </c>
      <c r="O63" s="203">
        <f t="shared" si="1"/>
        <v>3.2794193222004997E-2</v>
      </c>
      <c r="P63" s="203">
        <f t="shared" si="1"/>
        <v>3.2515994952000603E-2</v>
      </c>
      <c r="Q63" s="203">
        <f t="shared" si="1"/>
        <v>3.2324184606241105E-2</v>
      </c>
    </row>
    <row r="64" spans="1:17" x14ac:dyDescent="0.25">
      <c r="A64" s="76" t="s">
        <v>82</v>
      </c>
      <c r="B64" s="202">
        <f t="shared" ref="B64:Q64" si="2">IF(B$7=0,0,B$7/B$5)</f>
        <v>7.0369065873030117E-3</v>
      </c>
      <c r="C64" s="202">
        <f t="shared" si="2"/>
        <v>6.9743549044477002E-3</v>
      </c>
      <c r="D64" s="202">
        <f t="shared" si="2"/>
        <v>6.9161477564177532E-3</v>
      </c>
      <c r="E64" s="202">
        <f t="shared" si="2"/>
        <v>6.9100636560732115E-3</v>
      </c>
      <c r="F64" s="202">
        <f t="shared" si="2"/>
        <v>6.8893221632750235E-3</v>
      </c>
      <c r="G64" s="202">
        <f t="shared" si="2"/>
        <v>6.9150003126399705E-3</v>
      </c>
      <c r="H64" s="202">
        <f t="shared" si="2"/>
        <v>6.87078245175531E-3</v>
      </c>
      <c r="I64" s="202">
        <f t="shared" si="2"/>
        <v>6.8845874690086507E-3</v>
      </c>
      <c r="J64" s="202">
        <f t="shared" si="2"/>
        <v>6.9129145169057153E-3</v>
      </c>
      <c r="K64" s="202">
        <f t="shared" si="2"/>
        <v>6.9380663386770305E-3</v>
      </c>
      <c r="L64" s="202">
        <f t="shared" si="2"/>
        <v>6.9000794090288819E-3</v>
      </c>
      <c r="M64" s="202">
        <f t="shared" si="2"/>
        <v>6.8595660617648277E-3</v>
      </c>
      <c r="N64" s="202">
        <f t="shared" si="2"/>
        <v>6.8880008369667928E-3</v>
      </c>
      <c r="O64" s="202">
        <f t="shared" si="2"/>
        <v>6.8429780143055789E-3</v>
      </c>
      <c r="P64" s="202">
        <f t="shared" si="2"/>
        <v>6.7849279615913522E-3</v>
      </c>
      <c r="Q64" s="202">
        <f t="shared" si="2"/>
        <v>6.7449039863081948E-3</v>
      </c>
    </row>
    <row r="65" spans="1:17" x14ac:dyDescent="0.25">
      <c r="A65" s="76" t="s">
        <v>81</v>
      </c>
      <c r="B65" s="202">
        <f t="shared" ref="B65:Q65" si="3">IF(B$8=0,0,B$8/B$5)</f>
        <v>2.7274343346945323E-2</v>
      </c>
      <c r="C65" s="202">
        <f t="shared" si="3"/>
        <v>2.7031899305098393E-2</v>
      </c>
      <c r="D65" s="202">
        <f t="shared" si="3"/>
        <v>2.6806294243993885E-2</v>
      </c>
      <c r="E65" s="202">
        <f t="shared" si="3"/>
        <v>2.6782712881971295E-2</v>
      </c>
      <c r="F65" s="202">
        <f t="shared" si="3"/>
        <v>2.670232093856726E-2</v>
      </c>
      <c r="G65" s="202">
        <f t="shared" si="3"/>
        <v>2.6801846867127607E-2</v>
      </c>
      <c r="H65" s="202">
        <f t="shared" si="3"/>
        <v>2.663046287831471E-2</v>
      </c>
      <c r="I65" s="202">
        <f t="shared" si="3"/>
        <v>2.6683969739007947E-2</v>
      </c>
      <c r="J65" s="202">
        <f t="shared" si="3"/>
        <v>2.6793762532299238E-2</v>
      </c>
      <c r="K65" s="202">
        <f t="shared" si="3"/>
        <v>2.6891248467955934E-2</v>
      </c>
      <c r="L65" s="202">
        <f t="shared" si="3"/>
        <v>2.6744014942959412E-2</v>
      </c>
      <c r="M65" s="202">
        <f t="shared" si="3"/>
        <v>2.658698927696471E-2</v>
      </c>
      <c r="N65" s="202">
        <f t="shared" si="3"/>
        <v>2.6697199610472747E-2</v>
      </c>
      <c r="O65" s="202">
        <f t="shared" si="3"/>
        <v>2.652269567064125E-2</v>
      </c>
      <c r="P65" s="202">
        <f t="shared" si="3"/>
        <v>2.6297699495206307E-2</v>
      </c>
      <c r="Q65" s="202">
        <f t="shared" si="3"/>
        <v>2.6142570585871043E-2</v>
      </c>
    </row>
    <row r="66" spans="1:17" x14ac:dyDescent="0.25">
      <c r="A66" s="76" t="s">
        <v>80</v>
      </c>
      <c r="B66" s="202">
        <f t="shared" ref="B66:Q66" si="4">IF(B$9=0,0,B$9/B$5)</f>
        <v>3.7517881873829262E-2</v>
      </c>
      <c r="C66" s="202">
        <f t="shared" si="4"/>
        <v>3.7184382115198214E-2</v>
      </c>
      <c r="D66" s="202">
        <f t="shared" si="4"/>
        <v>3.687404562331692E-2</v>
      </c>
      <c r="E66" s="202">
        <f t="shared" si="4"/>
        <v>3.6841607711117406E-2</v>
      </c>
      <c r="F66" s="202">
        <f t="shared" si="4"/>
        <v>3.6731022631290813E-2</v>
      </c>
      <c r="G66" s="202">
        <f t="shared" si="4"/>
        <v>3.686792792663051E-2</v>
      </c>
      <c r="H66" s="202">
        <f t="shared" si="4"/>
        <v>3.6632176540591449E-2</v>
      </c>
      <c r="I66" s="202">
        <f t="shared" si="4"/>
        <v>3.6705779195415879E-2</v>
      </c>
      <c r="J66" s="202">
        <f t="shared" si="4"/>
        <v>3.6856807324559149E-2</v>
      </c>
      <c r="K66" s="202">
        <f t="shared" si="4"/>
        <v>3.6990906458378887E-2</v>
      </c>
      <c r="L66" s="202">
        <f t="shared" si="4"/>
        <v>3.678837582625992E-2</v>
      </c>
      <c r="M66" s="202">
        <f t="shared" si="4"/>
        <v>3.6572375378036155E-2</v>
      </c>
      <c r="N66" s="202">
        <f t="shared" si="4"/>
        <v>3.6723977864711349E-2</v>
      </c>
      <c r="O66" s="202">
        <f t="shared" si="4"/>
        <v>3.648393475467808E-2</v>
      </c>
      <c r="P66" s="202">
        <f t="shared" si="4"/>
        <v>3.6174435830188791E-2</v>
      </c>
      <c r="Q66" s="202">
        <f t="shared" si="4"/>
        <v>3.5961044511409031E-2</v>
      </c>
    </row>
    <row r="67" spans="1:17" x14ac:dyDescent="0.25">
      <c r="A67" s="129" t="s">
        <v>79</v>
      </c>
      <c r="B67" s="201">
        <f t="shared" ref="B67:Q67" si="5">IF(B$10=0,0,B$10/B$5)</f>
        <v>0.10311466575819145</v>
      </c>
      <c r="C67" s="201">
        <f t="shared" si="5"/>
        <v>0.10320001376206106</v>
      </c>
      <c r="D67" s="201">
        <f t="shared" si="5"/>
        <v>0.10375551907716668</v>
      </c>
      <c r="E67" s="201">
        <f t="shared" si="5"/>
        <v>0.10366424586965321</v>
      </c>
      <c r="F67" s="201">
        <f t="shared" si="5"/>
        <v>0.10335308358285644</v>
      </c>
      <c r="G67" s="201">
        <f t="shared" si="5"/>
        <v>0.1037383052134714</v>
      </c>
      <c r="H67" s="201">
        <f t="shared" si="5"/>
        <v>0.10307495225021046</v>
      </c>
      <c r="I67" s="201">
        <f t="shared" si="5"/>
        <v>0.10328205406200457</v>
      </c>
      <c r="J67" s="201">
        <f t="shared" si="5"/>
        <v>0.10370701426557401</v>
      </c>
      <c r="K67" s="201">
        <f t="shared" si="5"/>
        <v>0.1040843399699298</v>
      </c>
      <c r="L67" s="201">
        <f t="shared" si="5"/>
        <v>0.10351446295998103</v>
      </c>
      <c r="M67" s="201">
        <f t="shared" si="5"/>
        <v>0.10290668482640443</v>
      </c>
      <c r="N67" s="201">
        <f t="shared" si="5"/>
        <v>0.10333326114675337</v>
      </c>
      <c r="O67" s="201">
        <f t="shared" si="5"/>
        <v>0.10265783220855601</v>
      </c>
      <c r="P67" s="201">
        <f t="shared" si="5"/>
        <v>0.10178696976258923</v>
      </c>
      <c r="Q67" s="201">
        <f t="shared" si="5"/>
        <v>0.1011865331499992</v>
      </c>
    </row>
    <row r="68" spans="1:17" x14ac:dyDescent="0.25">
      <c r="A68" s="127" t="s">
        <v>306</v>
      </c>
      <c r="B68" s="200">
        <f t="shared" ref="B68:Q68" si="6">IF(B$15=0,0,B$15/B$5)</f>
        <v>6.3402892559994664E-2</v>
      </c>
      <c r="C68" s="200">
        <f t="shared" si="6"/>
        <v>6.361550579585766E-2</v>
      </c>
      <c r="D68" s="200">
        <f t="shared" si="6"/>
        <v>6.2789204113268091E-2</v>
      </c>
      <c r="E68" s="200">
        <f t="shared" si="6"/>
        <v>6.2590100497472836E-2</v>
      </c>
      <c r="F68" s="200">
        <f t="shared" si="6"/>
        <v>6.2540430202907851E-2</v>
      </c>
      <c r="G68" s="200">
        <f t="shared" si="6"/>
        <v>6.249802610407388E-2</v>
      </c>
      <c r="H68" s="200">
        <f t="shared" si="6"/>
        <v>6.2342425393168817E-2</v>
      </c>
      <c r="I68" s="200">
        <f t="shared" si="6"/>
        <v>6.2533534296867477E-2</v>
      </c>
      <c r="J68" s="200">
        <f t="shared" si="6"/>
        <v>6.2792120600557194E-2</v>
      </c>
      <c r="K68" s="200">
        <f t="shared" si="6"/>
        <v>6.3033500684764585E-2</v>
      </c>
      <c r="L68" s="200">
        <f t="shared" si="6"/>
        <v>6.2705611081592783E-2</v>
      </c>
      <c r="M68" s="200">
        <f t="shared" si="6"/>
        <v>6.23230921408418E-2</v>
      </c>
      <c r="N68" s="200">
        <f t="shared" si="6"/>
        <v>6.2464503989574434E-2</v>
      </c>
      <c r="O68" s="200">
        <f t="shared" si="6"/>
        <v>6.2043525886716216E-2</v>
      </c>
      <c r="P68" s="200">
        <f t="shared" si="6"/>
        <v>6.1755561337584794E-2</v>
      </c>
      <c r="Q68" s="200">
        <f t="shared" si="6"/>
        <v>6.1181941229811139E-2</v>
      </c>
    </row>
    <row r="69" spans="1:17" x14ac:dyDescent="0.25">
      <c r="A69" s="127" t="s">
        <v>305</v>
      </c>
      <c r="B69" s="200">
        <f t="shared" ref="B69:Q69" si="7">IF(B$26=0,0,B$26/B$5)</f>
        <v>0.28510980212074527</v>
      </c>
      <c r="C69" s="200">
        <f t="shared" si="7"/>
        <v>0.28606588022944957</v>
      </c>
      <c r="D69" s="200">
        <f t="shared" si="7"/>
        <v>0.28235017106062543</v>
      </c>
      <c r="E69" s="200">
        <f t="shared" si="7"/>
        <v>0.2814548429421615</v>
      </c>
      <c r="F69" s="200">
        <f t="shared" si="7"/>
        <v>0.2812314858162811</v>
      </c>
      <c r="G69" s="200">
        <f t="shared" si="7"/>
        <v>0.28104080328210146</v>
      </c>
      <c r="H69" s="200">
        <f t="shared" si="7"/>
        <v>0.28034109880325597</v>
      </c>
      <c r="I69" s="200">
        <f t="shared" si="7"/>
        <v>0.28120047634136242</v>
      </c>
      <c r="J69" s="200">
        <f t="shared" si="7"/>
        <v>0.28236328590571075</v>
      </c>
      <c r="K69" s="200">
        <f t="shared" si="7"/>
        <v>0.283448722630528</v>
      </c>
      <c r="L69" s="200">
        <f t="shared" si="7"/>
        <v>0.28197427034447009</v>
      </c>
      <c r="M69" s="200">
        <f t="shared" si="7"/>
        <v>0.28025416113333679</v>
      </c>
      <c r="N69" s="200">
        <f t="shared" si="7"/>
        <v>0.28089006120952859</v>
      </c>
      <c r="O69" s="200">
        <f t="shared" si="7"/>
        <v>0.27899700903545788</v>
      </c>
      <c r="P69" s="200">
        <f t="shared" si="7"/>
        <v>0.27770209152766495</v>
      </c>
      <c r="Q69" s="200">
        <f t="shared" si="7"/>
        <v>0.27512263956866995</v>
      </c>
    </row>
    <row r="70" spans="1:17" x14ac:dyDescent="0.25">
      <c r="A70" s="127" t="s">
        <v>304</v>
      </c>
      <c r="B70" s="200">
        <f t="shared" ref="B70:Q70" si="8">IF(B$37=0,0,B$37/B$5)</f>
        <v>6.7230894367808963E-2</v>
      </c>
      <c r="C70" s="200">
        <f t="shared" si="8"/>
        <v>7.3487962582332186E-2</v>
      </c>
      <c r="D70" s="200">
        <f t="shared" si="8"/>
        <v>9.4681220949606015E-2</v>
      </c>
      <c r="E70" s="200">
        <f t="shared" si="8"/>
        <v>9.9084412236912611E-2</v>
      </c>
      <c r="F70" s="200">
        <f t="shared" si="8"/>
        <v>0.10393470640184103</v>
      </c>
      <c r="G70" s="200">
        <f t="shared" si="8"/>
        <v>9.9608057481880577E-2</v>
      </c>
      <c r="H70" s="200">
        <f t="shared" si="8"/>
        <v>0.11075107552517978</v>
      </c>
      <c r="I70" s="200">
        <f t="shared" si="8"/>
        <v>0.10497014034422217</v>
      </c>
      <c r="J70" s="200">
        <f t="shared" si="8"/>
        <v>9.5265137821173351E-2</v>
      </c>
      <c r="K70" s="200">
        <f t="shared" si="8"/>
        <v>8.6457737045942645E-2</v>
      </c>
      <c r="L70" s="200">
        <f t="shared" si="8"/>
        <v>0.10060779044575473</v>
      </c>
      <c r="M70" s="200">
        <f t="shared" si="8"/>
        <v>0.11487537055182959</v>
      </c>
      <c r="N70" s="200">
        <f t="shared" si="8"/>
        <v>0.10541889018901059</v>
      </c>
      <c r="O70" s="200">
        <f t="shared" si="8"/>
        <v>0.12100519094422858</v>
      </c>
      <c r="P70" s="200">
        <f t="shared" si="8"/>
        <v>0.13698564060611268</v>
      </c>
      <c r="Q70" s="200">
        <f t="shared" si="8"/>
        <v>0.15406169257810806</v>
      </c>
    </row>
    <row r="71" spans="1:17" x14ac:dyDescent="0.25">
      <c r="A71" s="127" t="s">
        <v>303</v>
      </c>
      <c r="B71" s="200">
        <f t="shared" ref="B71:Q71" si="9">IF(B$38=0,0,B$38/B$5)</f>
        <v>0.3587030214746606</v>
      </c>
      <c r="C71" s="200">
        <f t="shared" si="9"/>
        <v>0.35055862742317723</v>
      </c>
      <c r="D71" s="200">
        <f t="shared" si="9"/>
        <v>0.32890197898843992</v>
      </c>
      <c r="E71" s="200">
        <f t="shared" si="9"/>
        <v>0.32466982776870301</v>
      </c>
      <c r="F71" s="200">
        <f t="shared" si="9"/>
        <v>0.31949662106518473</v>
      </c>
      <c r="G71" s="200">
        <f t="shared" si="9"/>
        <v>0.32437266688333793</v>
      </c>
      <c r="H71" s="200">
        <f t="shared" si="9"/>
        <v>0.31261283805768131</v>
      </c>
      <c r="I71" s="200">
        <f t="shared" si="9"/>
        <v>0.31838107752596156</v>
      </c>
      <c r="J71" s="200">
        <f t="shared" si="9"/>
        <v>0.32825237455361933</v>
      </c>
      <c r="K71" s="200">
        <f t="shared" si="9"/>
        <v>0.33719046563151506</v>
      </c>
      <c r="L71" s="200">
        <f t="shared" si="9"/>
        <v>0.32242843830228596</v>
      </c>
      <c r="M71" s="200">
        <f t="shared" si="9"/>
        <v>0.30789544905304989</v>
      </c>
      <c r="N71" s="200">
        <f t="shared" si="9"/>
        <v>0.31809665589161251</v>
      </c>
      <c r="O71" s="200">
        <f t="shared" si="9"/>
        <v>0.302260424588423</v>
      </c>
      <c r="P71" s="200">
        <f t="shared" si="9"/>
        <v>0.28559074022647812</v>
      </c>
      <c r="Q71" s="200">
        <f t="shared" si="9"/>
        <v>0.26857965238403869</v>
      </c>
    </row>
    <row r="72" spans="1:17" x14ac:dyDescent="0.25">
      <c r="A72" s="142" t="s">
        <v>310</v>
      </c>
      <c r="B72" s="199">
        <f t="shared" ref="B72:Q72" si="10">IF(B$39=0,0,B$39/B$5)</f>
        <v>0.27793484411743663</v>
      </c>
      <c r="C72" s="199">
        <f t="shared" si="10"/>
        <v>0.26837390565520591</v>
      </c>
      <c r="D72" s="199">
        <f t="shared" si="10"/>
        <v>0.24357780643212593</v>
      </c>
      <c r="E72" s="199">
        <f t="shared" si="10"/>
        <v>0.23872280686971667</v>
      </c>
      <c r="F72" s="199">
        <f t="shared" si="10"/>
        <v>0.2326815622820998</v>
      </c>
      <c r="G72" s="199">
        <f t="shared" si="10"/>
        <v>0.23842492726108497</v>
      </c>
      <c r="H72" s="199">
        <f t="shared" si="10"/>
        <v>0.22471537212885365</v>
      </c>
      <c r="I72" s="199">
        <f t="shared" si="10"/>
        <v>0.23137673490890615</v>
      </c>
      <c r="J72" s="199">
        <f t="shared" si="10"/>
        <v>0.24281415980917731</v>
      </c>
      <c r="K72" s="199">
        <f t="shared" si="10"/>
        <v>0.25316633350249607</v>
      </c>
      <c r="L72" s="199">
        <f t="shared" si="10"/>
        <v>0.23606817173791556</v>
      </c>
      <c r="M72" s="199">
        <f t="shared" si="10"/>
        <v>0.2192353123552308</v>
      </c>
      <c r="N72" s="199">
        <f t="shared" si="10"/>
        <v>0.23108110673909277</v>
      </c>
      <c r="O72" s="199">
        <f t="shared" si="10"/>
        <v>0.2127357621510631</v>
      </c>
      <c r="P72" s="199">
        <f t="shared" si="10"/>
        <v>0.19333944322889318</v>
      </c>
      <c r="Q72" s="199">
        <f t="shared" si="10"/>
        <v>0.17369996964571544</v>
      </c>
    </row>
    <row r="73" spans="1:17" x14ac:dyDescent="0.25">
      <c r="A73" s="142" t="s">
        <v>309</v>
      </c>
      <c r="B73" s="199">
        <f t="shared" ref="B73:Q73" si="11">IF(B$45=0,0,B$45/B$5)</f>
        <v>6.7997745982640495E-2</v>
      </c>
      <c r="C73" s="199">
        <f t="shared" si="11"/>
        <v>6.8225767453286762E-2</v>
      </c>
      <c r="D73" s="199">
        <f t="shared" si="11"/>
        <v>6.7339583090884267E-2</v>
      </c>
      <c r="E73" s="199">
        <f t="shared" si="11"/>
        <v>6.7126050292230649E-2</v>
      </c>
      <c r="F73" s="199">
        <f t="shared" si="11"/>
        <v>6.7072780355539388E-2</v>
      </c>
      <c r="G73" s="199">
        <f t="shared" si="11"/>
        <v>6.7027303201032493E-2</v>
      </c>
      <c r="H73" s="199">
        <f t="shared" si="11"/>
        <v>6.6860425994210604E-2</v>
      </c>
      <c r="I73" s="199">
        <f t="shared" si="11"/>
        <v>6.706538469820704E-2</v>
      </c>
      <c r="J73" s="199">
        <f t="shared" si="11"/>
        <v>6.7342710938113934E-2</v>
      </c>
      <c r="K73" s="199">
        <f t="shared" si="11"/>
        <v>6.7601584011383747E-2</v>
      </c>
      <c r="L73" s="199">
        <f t="shared" si="11"/>
        <v>6.7249932011820335E-2</v>
      </c>
      <c r="M73" s="199">
        <f t="shared" si="11"/>
        <v>6.6839691647122154E-2</v>
      </c>
      <c r="N73" s="199">
        <f t="shared" si="11"/>
        <v>6.6991351714680708E-2</v>
      </c>
      <c r="O73" s="199">
        <f t="shared" si="11"/>
        <v>6.6539865024616535E-2</v>
      </c>
      <c r="P73" s="199">
        <f t="shared" si="11"/>
        <v>6.623103147659952E-2</v>
      </c>
      <c r="Q73" s="199">
        <f t="shared" si="11"/>
        <v>6.5615840705263329E-2</v>
      </c>
    </row>
    <row r="74" spans="1:17" x14ac:dyDescent="0.25">
      <c r="A74" s="142" t="s">
        <v>308</v>
      </c>
      <c r="B74" s="199">
        <f t="shared" ref="B74:Q74" si="12">IF(B$56=0,0,B$56/B$5)</f>
        <v>1.2770431374583443E-2</v>
      </c>
      <c r="C74" s="199">
        <f t="shared" si="12"/>
        <v>1.3958954314684566E-2</v>
      </c>
      <c r="D74" s="199">
        <f t="shared" si="12"/>
        <v>1.7984589465429728E-2</v>
      </c>
      <c r="E74" s="199">
        <f t="shared" si="12"/>
        <v>1.882097060675568E-2</v>
      </c>
      <c r="F74" s="199">
        <f t="shared" si="12"/>
        <v>1.974227842754556E-2</v>
      </c>
      <c r="G74" s="199">
        <f t="shared" si="12"/>
        <v>1.8920436421220467E-2</v>
      </c>
      <c r="H74" s="199">
        <f t="shared" si="12"/>
        <v>2.103703993461703E-2</v>
      </c>
      <c r="I74" s="199">
        <f t="shared" si="12"/>
        <v>1.9938957918848355E-2</v>
      </c>
      <c r="J74" s="199">
        <f t="shared" si="12"/>
        <v>1.8095503806328073E-2</v>
      </c>
      <c r="K74" s="199">
        <f t="shared" si="12"/>
        <v>1.6422548117635185E-2</v>
      </c>
      <c r="L74" s="199">
        <f t="shared" si="12"/>
        <v>1.9110334552550064E-2</v>
      </c>
      <c r="M74" s="199">
        <f t="shared" si="12"/>
        <v>2.1820445050696902E-2</v>
      </c>
      <c r="N74" s="199">
        <f t="shared" si="12"/>
        <v>2.002419743783904E-2</v>
      </c>
      <c r="O74" s="199">
        <f t="shared" si="12"/>
        <v>2.2984797412743358E-2</v>
      </c>
      <c r="P74" s="199">
        <f t="shared" si="12"/>
        <v>2.6020265520985429E-2</v>
      </c>
      <c r="Q74" s="199">
        <f t="shared" si="12"/>
        <v>2.9263842033059942E-2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1.6886018076617673E-2</v>
      </c>
      <c r="C76" s="276">
        <f t="shared" si="14"/>
        <v>1.8457571868525265E-2</v>
      </c>
      <c r="D76" s="276">
        <f t="shared" si="14"/>
        <v>2.3780567304736031E-2</v>
      </c>
      <c r="E76" s="276">
        <f t="shared" si="14"/>
        <v>2.4886492911875731E-2</v>
      </c>
      <c r="F76" s="276">
        <f t="shared" si="14"/>
        <v>2.6104714917042315E-2</v>
      </c>
      <c r="G76" s="276">
        <f t="shared" si="14"/>
        <v>2.5018014040003065E-2</v>
      </c>
      <c r="H76" s="276">
        <f t="shared" si="14"/>
        <v>2.7816745276238432E-2</v>
      </c>
      <c r="I76" s="276">
        <f t="shared" si="14"/>
        <v>2.6364779228734158E-2</v>
      </c>
      <c r="J76" s="276">
        <f t="shared" si="14"/>
        <v>2.3927226529505307E-2</v>
      </c>
      <c r="K76" s="276">
        <f t="shared" si="14"/>
        <v>2.1715119579314671E-2</v>
      </c>
      <c r="L76" s="276">
        <f t="shared" si="14"/>
        <v>2.526911153109718E-2</v>
      </c>
      <c r="M76" s="276">
        <f t="shared" si="14"/>
        <v>2.8852622026476326E-2</v>
      </c>
      <c r="N76" s="276">
        <f t="shared" si="14"/>
        <v>2.6477489286546575E-2</v>
      </c>
      <c r="O76" s="276">
        <f t="shared" si="14"/>
        <v>3.0392215674988465E-2</v>
      </c>
      <c r="P76" s="276">
        <f t="shared" si="14"/>
        <v>3.4405938300583347E-2</v>
      </c>
      <c r="Q76" s="276">
        <f t="shared" si="14"/>
        <v>3.8694837399543422E-2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0.4090248848219098</v>
      </c>
      <c r="C80" s="253">
        <f>IF(C$5=0,0,C$5/TEL_fec!C$5)</f>
        <v>0.41269335240433741</v>
      </c>
      <c r="D80" s="253">
        <f>IF(D$5=0,0,D$5/TEL_fec!D$5)</f>
        <v>0.41616663028971562</v>
      </c>
      <c r="E80" s="253">
        <f>IF(E$5=0,0,E$5/TEL_fec!E$5)</f>
        <v>0.41653305231775395</v>
      </c>
      <c r="F80" s="253">
        <f>IF(F$5=0,0,F$5/TEL_fec!F$5)</f>
        <v>0.41778709692477078</v>
      </c>
      <c r="G80" s="253">
        <f>IF(G$5=0,0,G$5/TEL_fec!G$5)</f>
        <v>0.41623568709215331</v>
      </c>
      <c r="H80" s="253">
        <f>IF(H$5=0,0,H$5/TEL_fec!H$5)</f>
        <v>0.41891442882736429</v>
      </c>
      <c r="I80" s="253">
        <f>IF(I$5=0,0,I$5/TEL_fec!I$5)</f>
        <v>0.41807441903103759</v>
      </c>
      <c r="J80" s="253">
        <f>IF(J$5=0,0,J$5/TEL_fec!J$5)</f>
        <v>0.42578837861254132</v>
      </c>
      <c r="K80" s="253">
        <f>IF(K$5=0,0,K$5/TEL_fec!K$5)</f>
        <v>0.42424481403872649</v>
      </c>
      <c r="L80" s="253">
        <f>IF(L$5=0,0,L$5/TEL_fec!L$5)</f>
        <v>0.43783230005247853</v>
      </c>
      <c r="M80" s="253">
        <f>IF(M$5=0,0,M$5/TEL_fec!M$5)</f>
        <v>0.46173958583110719</v>
      </c>
      <c r="N80" s="253">
        <f>IF(N$5=0,0,N$5/TEL_fec!N$5)</f>
        <v>0.45983345056258451</v>
      </c>
      <c r="O80" s="253">
        <f>IF(O$5=0,0,O$5/TEL_fec!O$5)</f>
        <v>0.47548706758472059</v>
      </c>
      <c r="P80" s="253">
        <f>IF(P$5=0,0,P$5/TEL_fec!P$5)</f>
        <v>0.49263983105450132</v>
      </c>
      <c r="Q80" s="253">
        <f>IF(Q$5=0,0,Q$5/TEL_fec!Q$5)</f>
        <v>0.49556313499798943</v>
      </c>
    </row>
    <row r="81" spans="1:17" x14ac:dyDescent="0.25">
      <c r="A81" s="132" t="s">
        <v>83</v>
      </c>
      <c r="B81" s="282">
        <f>IF(B$6=0,0,B$6/TEL_fec!B$6)</f>
        <v>0.42902901675413224</v>
      </c>
      <c r="C81" s="282">
        <f>IF(C$6=0,0,C$6/TEL_fec!C$6)</f>
        <v>0.4290290167541323</v>
      </c>
      <c r="D81" s="282">
        <f>IF(D$6=0,0,D$6/TEL_fec!D$6)</f>
        <v>0.42902901675413235</v>
      </c>
      <c r="E81" s="282">
        <f>IF(E$6=0,0,E$6/TEL_fec!E$6)</f>
        <v>0.42902901675413235</v>
      </c>
      <c r="F81" s="282">
        <f>IF(F$6=0,0,F$6/TEL_fec!F$6)</f>
        <v>0.4290290167541323</v>
      </c>
      <c r="G81" s="282">
        <f>IF(G$6=0,0,G$6/TEL_fec!G$6)</f>
        <v>0.42902901675413235</v>
      </c>
      <c r="H81" s="282">
        <f>IF(H$6=0,0,H$6/TEL_fec!H$6)</f>
        <v>0.4290290167541323</v>
      </c>
      <c r="I81" s="282">
        <f>IF(I$6=0,0,I$6/TEL_fec!I$6)</f>
        <v>0.4290290167541323</v>
      </c>
      <c r="J81" s="282">
        <f>IF(J$6=0,0,J$6/TEL_fec!J$6)</f>
        <v>0.43874293822866184</v>
      </c>
      <c r="K81" s="282">
        <f>IF(K$6=0,0,K$6/TEL_fec!K$6)</f>
        <v>0.43874293822866173</v>
      </c>
      <c r="L81" s="282">
        <f>IF(L$6=0,0,L$6/TEL_fec!L$6)</f>
        <v>0.45031564475048091</v>
      </c>
      <c r="M81" s="282">
        <f>IF(M$6=0,0,M$6/TEL_fec!M$6)</f>
        <v>0.47211619807898925</v>
      </c>
      <c r="N81" s="282">
        <f>IF(N$6=0,0,N$6/TEL_fec!N$6)</f>
        <v>0.47211619807898925</v>
      </c>
      <c r="O81" s="282">
        <f>IF(O$6=0,0,O$6/TEL_fec!O$6)</f>
        <v>0.48499694516704511</v>
      </c>
      <c r="P81" s="282">
        <f>IF(P$6=0,0,P$6/TEL_fec!P$6)</f>
        <v>0.49823004407452387</v>
      </c>
      <c r="Q81" s="282">
        <f>IF(Q$6=0,0,Q$6/TEL_fec!Q$6)</f>
        <v>0.49823004407452393</v>
      </c>
    </row>
    <row r="82" spans="1:17" x14ac:dyDescent="0.25">
      <c r="A82" s="76" t="s">
        <v>82</v>
      </c>
      <c r="B82" s="281">
        <f>IF(B$7=0,0,B$7/TEL_fec!B$7)</f>
        <v>0.10910621457209188</v>
      </c>
      <c r="C82" s="281">
        <f>IF(C$7=0,0,C$7/TEL_fec!C$7)</f>
        <v>0.10910621457209191</v>
      </c>
      <c r="D82" s="281">
        <f>IF(D$7=0,0,D$7/TEL_fec!D$7)</f>
        <v>0.10910621457209188</v>
      </c>
      <c r="E82" s="281">
        <f>IF(E$7=0,0,E$7/TEL_fec!E$7)</f>
        <v>0.10910621457209189</v>
      </c>
      <c r="F82" s="281">
        <f>IF(F$7=0,0,F$7/TEL_fec!F$7)</f>
        <v>0.10910621457209189</v>
      </c>
      <c r="G82" s="281">
        <f>IF(G$7=0,0,G$7/TEL_fec!G$7)</f>
        <v>0.10910621457209188</v>
      </c>
      <c r="H82" s="281">
        <f>IF(H$7=0,0,H$7/TEL_fec!H$7)</f>
        <v>0.10910621457209191</v>
      </c>
      <c r="I82" s="281">
        <f>IF(I$7=0,0,I$7/TEL_fec!I$7)</f>
        <v>0.10910621457209189</v>
      </c>
      <c r="J82" s="281">
        <f>IF(J$7=0,0,J$7/TEL_fec!J$7)</f>
        <v>0.11157655844010081</v>
      </c>
      <c r="K82" s="281">
        <f>IF(K$7=0,0,K$7/TEL_fec!K$7)</f>
        <v>0.11157655844010082</v>
      </c>
      <c r="L82" s="281">
        <f>IF(L$7=0,0,L$7/TEL_fec!L$7)</f>
        <v>0.11451960926333463</v>
      </c>
      <c r="M82" s="281">
        <f>IF(M$7=0,0,M$7/TEL_fec!M$7)</f>
        <v>0.12006370012051243</v>
      </c>
      <c r="N82" s="281">
        <f>IF(N$7=0,0,N$7/TEL_fec!N$7)</f>
        <v>0.12006370012051243</v>
      </c>
      <c r="O82" s="281">
        <f>IF(O$7=0,0,O$7/TEL_fec!O$7)</f>
        <v>0.12333939826855554</v>
      </c>
      <c r="P82" s="281">
        <f>IF(P$7=0,0,P$7/TEL_fec!P$7)</f>
        <v>0.12670470288076202</v>
      </c>
      <c r="Q82" s="281">
        <f>IF(Q$7=0,0,Q$7/TEL_fec!Q$7)</f>
        <v>0.12670470288076202</v>
      </c>
    </row>
    <row r="83" spans="1:17" x14ac:dyDescent="0.25">
      <c r="A83" s="76" t="s">
        <v>81</v>
      </c>
      <c r="B83" s="281">
        <f>IF(B$8=0,0,B$8/TEL_fec!B$8)</f>
        <v>0.58836136650683835</v>
      </c>
      <c r="C83" s="281">
        <f>IF(C$8=0,0,C$8/TEL_fec!C$8)</f>
        <v>0.58836136650683823</v>
      </c>
      <c r="D83" s="281">
        <f>IF(D$8=0,0,D$8/TEL_fec!D$8)</f>
        <v>0.58836136650683835</v>
      </c>
      <c r="E83" s="281">
        <f>IF(E$8=0,0,E$8/TEL_fec!E$8)</f>
        <v>0.58836136650683823</v>
      </c>
      <c r="F83" s="281">
        <f>IF(F$8=0,0,F$8/TEL_fec!F$8)</f>
        <v>0.58836136650683823</v>
      </c>
      <c r="G83" s="281">
        <f>IF(G$8=0,0,G$8/TEL_fec!G$8)</f>
        <v>0.58836136650683835</v>
      </c>
      <c r="H83" s="281">
        <f>IF(H$8=0,0,H$8/TEL_fec!H$8)</f>
        <v>0.58836136650683835</v>
      </c>
      <c r="I83" s="281">
        <f>IF(I$8=0,0,I$8/TEL_fec!I$8)</f>
        <v>0.58836136650683823</v>
      </c>
      <c r="J83" s="281">
        <f>IF(J$8=0,0,J$8/TEL_fec!J$8)</f>
        <v>0.60168283402932421</v>
      </c>
      <c r="K83" s="281">
        <f>IF(K$8=0,0,K$8/TEL_fec!K$8)</f>
        <v>0.60168283402932432</v>
      </c>
      <c r="L83" s="281">
        <f>IF(L$8=0,0,L$8/TEL_fec!L$8)</f>
        <v>0.61755340025552929</v>
      </c>
      <c r="M83" s="281">
        <f>IF(M$8=0,0,M$8/TEL_fec!M$8)</f>
        <v>0.64745022039139699</v>
      </c>
      <c r="N83" s="281">
        <f>IF(N$8=0,0,N$8/TEL_fec!N$8)</f>
        <v>0.64745022039139699</v>
      </c>
      <c r="O83" s="281">
        <f>IF(O$8=0,0,O$8/TEL_fec!O$8)</f>
        <v>0.66511460592805305</v>
      </c>
      <c r="P83" s="281">
        <f>IF(P$8=0,0,P$8/TEL_fec!P$8)</f>
        <v>0.68326219933613774</v>
      </c>
      <c r="Q83" s="281">
        <f>IF(Q$8=0,0,Q$8/TEL_fec!Q$8)</f>
        <v>0.68326219933613774</v>
      </c>
    </row>
    <row r="84" spans="1:17" x14ac:dyDescent="0.25">
      <c r="A84" s="76" t="s">
        <v>80</v>
      </c>
      <c r="B84" s="281">
        <f>IF(B$9=0,0,B$9/TEL_fec!B$9)</f>
        <v>0.41365995323025667</v>
      </c>
      <c r="C84" s="281">
        <f>IF(C$9=0,0,C$9/TEL_fec!C$9)</f>
        <v>0.41365995323025673</v>
      </c>
      <c r="D84" s="281">
        <f>IF(D$9=0,0,D$9/TEL_fec!D$9)</f>
        <v>0.41365995323025678</v>
      </c>
      <c r="E84" s="281">
        <f>IF(E$9=0,0,E$9/TEL_fec!E$9)</f>
        <v>0.41365995323025673</v>
      </c>
      <c r="F84" s="281">
        <f>IF(F$9=0,0,F$9/TEL_fec!F$9)</f>
        <v>0.41365995323025678</v>
      </c>
      <c r="G84" s="281">
        <f>IF(G$9=0,0,G$9/TEL_fec!G$9)</f>
        <v>0.41365995323025673</v>
      </c>
      <c r="H84" s="281">
        <f>IF(H$9=0,0,H$9/TEL_fec!H$9)</f>
        <v>0.41365995323025678</v>
      </c>
      <c r="I84" s="281">
        <f>IF(I$9=0,0,I$9/TEL_fec!I$9)</f>
        <v>0.41365995323025678</v>
      </c>
      <c r="J84" s="281">
        <f>IF(J$9=0,0,J$9/TEL_fec!J$9)</f>
        <v>0.42302589386811112</v>
      </c>
      <c r="K84" s="281">
        <f>IF(K$9=0,0,K$9/TEL_fec!K$9)</f>
        <v>0.42302589386811112</v>
      </c>
      <c r="L84" s="281">
        <f>IF(L$9=0,0,L$9/TEL_fec!L$9)</f>
        <v>0.43418403248255977</v>
      </c>
      <c r="M84" s="281">
        <f>IF(M$9=0,0,M$9/TEL_fec!M$9)</f>
        <v>0.4552036267712895</v>
      </c>
      <c r="N84" s="281">
        <f>IF(N$9=0,0,N$9/TEL_fec!N$9)</f>
        <v>0.45520362677128945</v>
      </c>
      <c r="O84" s="281">
        <f>IF(O$9=0,0,O$9/TEL_fec!O$9)</f>
        <v>0.46762294814569766</v>
      </c>
      <c r="P84" s="281">
        <f>IF(P$9=0,0,P$9/TEL_fec!P$9)</f>
        <v>0.48038199907557005</v>
      </c>
      <c r="Q84" s="281">
        <f>IF(Q$9=0,0,Q$9/TEL_fec!Q$9)</f>
        <v>0.48038199907557005</v>
      </c>
    </row>
    <row r="85" spans="1:17" x14ac:dyDescent="0.25">
      <c r="A85" s="129" t="s">
        <v>79</v>
      </c>
      <c r="B85" s="280">
        <f>IF(B$10=0,0,B$10/TEL_fec!B$10)</f>
        <v>0.67316964878273666</v>
      </c>
      <c r="C85" s="280">
        <f>IF(C$10=0,0,C$10/TEL_fec!C$10)</f>
        <v>0.6797693610304969</v>
      </c>
      <c r="D85" s="280">
        <f>IF(D$10=0,0,D$10/TEL_fec!D$10)</f>
        <v>0.68918024287314994</v>
      </c>
      <c r="E85" s="280">
        <f>IF(E$10=0,0,E$10/TEL_fec!E$10)</f>
        <v>0.68918024287315005</v>
      </c>
      <c r="F85" s="280">
        <f>IF(F$10=0,0,F$10/TEL_fec!F$10)</f>
        <v>0.68918024287315005</v>
      </c>
      <c r="G85" s="280">
        <f>IF(G$10=0,0,G$10/TEL_fec!G$10)</f>
        <v>0.68918024287315005</v>
      </c>
      <c r="H85" s="280">
        <f>IF(H$10=0,0,H$10/TEL_fec!H$10)</f>
        <v>0.68918024287315005</v>
      </c>
      <c r="I85" s="280">
        <f>IF(I$10=0,0,I$10/TEL_fec!I$10)</f>
        <v>0.68918024287315016</v>
      </c>
      <c r="J85" s="280">
        <f>IF(J$10=0,0,J$10/TEL_fec!J$10)</f>
        <v>0.7047844153175129</v>
      </c>
      <c r="K85" s="280">
        <f>IF(K$10=0,0,K$10/TEL_fec!K$10)</f>
        <v>0.7047844153175129</v>
      </c>
      <c r="L85" s="280">
        <f>IF(L$10=0,0,L$10/TEL_fec!L$10)</f>
        <v>0.72337448820290406</v>
      </c>
      <c r="M85" s="280">
        <f>IF(M$10=0,0,M$10/TEL_fec!M$10)</f>
        <v>0.75839428884804461</v>
      </c>
      <c r="N85" s="280">
        <f>IF(N$10=0,0,N$10/TEL_fec!N$10)</f>
        <v>0.75839428884804461</v>
      </c>
      <c r="O85" s="280">
        <f>IF(O$10=0,0,O$10/TEL_fec!O$10)</f>
        <v>0.77908556160552644</v>
      </c>
      <c r="P85" s="280">
        <f>IF(P$10=0,0,P$10/TEL_fec!P$10)</f>
        <v>0.80034284249533416</v>
      </c>
      <c r="Q85" s="280">
        <f>IF(Q$10=0,0,Q$10/TEL_fec!Q$10)</f>
        <v>0.80034284249533416</v>
      </c>
    </row>
    <row r="86" spans="1:17" x14ac:dyDescent="0.25">
      <c r="A86" s="127" t="s">
        <v>306</v>
      </c>
      <c r="B86" s="305">
        <f>IF(B$15=0,0,B$15/TEL_fec!B$15)</f>
        <v>0.4754281044731965</v>
      </c>
      <c r="C86" s="305">
        <f>IF(C$15=0,0,C$15/TEL_fec!C$15)</f>
        <v>0.48130071437105582</v>
      </c>
      <c r="D86" s="305">
        <f>IF(D$15=0,0,D$15/TEL_fec!D$15)</f>
        <v>0.47904717182653561</v>
      </c>
      <c r="E86" s="305">
        <f>IF(E$15=0,0,E$15/TEL_fec!E$15)</f>
        <v>0.47794856944517367</v>
      </c>
      <c r="F86" s="305">
        <f>IF(F$15=0,0,F$15/TEL_fec!F$15)</f>
        <v>0.47900708338946685</v>
      </c>
      <c r="G86" s="305">
        <f>IF(G$15=0,0,G$15/TEL_fec!G$15)</f>
        <v>0.4769047656840894</v>
      </c>
      <c r="H86" s="305">
        <f>IF(H$15=0,0,H$15/TEL_fec!H$15)</f>
        <v>0.47877896522870178</v>
      </c>
      <c r="I86" s="305">
        <f>IF(I$15=0,0,I$15/TEL_fec!I$15)</f>
        <v>0.47928365477149831</v>
      </c>
      <c r="J86" s="305">
        <f>IF(J$15=0,0,J$15/TEL_fec!J$15)</f>
        <v>0.4901454802618056</v>
      </c>
      <c r="K86" s="305">
        <f>IF(K$15=0,0,K$15/TEL_fec!K$15)</f>
        <v>0.49024595356328515</v>
      </c>
      <c r="L86" s="305">
        <f>IF(L$15=0,0,L$15/TEL_fec!L$15)</f>
        <v>0.50331543660277711</v>
      </c>
      <c r="M86" s="305">
        <f>IF(M$15=0,0,M$15/TEL_fec!M$15)</f>
        <v>0.52756035278340763</v>
      </c>
      <c r="N86" s="305">
        <f>IF(N$15=0,0,N$15/TEL_fec!N$15)</f>
        <v>0.52657459803816908</v>
      </c>
      <c r="O86" s="305">
        <f>IF(O$15=0,0,O$15/TEL_fec!O$15)</f>
        <v>0.54083056558148701</v>
      </c>
      <c r="P86" s="305">
        <f>IF(P$15=0,0,P$15/TEL_fec!P$15)</f>
        <v>0.55773981032263042</v>
      </c>
      <c r="Q86" s="305">
        <f>IF(Q$15=0,0,Q$15/TEL_fec!Q$15)</f>
        <v>0.55583807481272773</v>
      </c>
    </row>
    <row r="87" spans="1:17" x14ac:dyDescent="0.25">
      <c r="A87" s="127" t="s">
        <v>305</v>
      </c>
      <c r="B87" s="305">
        <f>IF(B$26=0,0,B$26/TEL_fec!B$26)</f>
        <v>0.42057101549552001</v>
      </c>
      <c r="C87" s="305">
        <f>IF(C$26=0,0,C$26/TEL_fec!C$26)</f>
        <v>0.42576601655901086</v>
      </c>
      <c r="D87" s="305">
        <f>IF(D$26=0,0,D$26/TEL_fec!D$26)</f>
        <v>0.423772498154243</v>
      </c>
      <c r="E87" s="305">
        <f>IF(E$26=0,0,E$26/TEL_fec!E$26)</f>
        <v>0.42280065758611518</v>
      </c>
      <c r="F87" s="305">
        <f>IF(F$26=0,0,F$26/TEL_fec!F$26)</f>
        <v>0.42373703530606677</v>
      </c>
      <c r="G87" s="305">
        <f>IF(G$26=0,0,G$26/TEL_fec!G$26)</f>
        <v>0.42187729272054053</v>
      </c>
      <c r="H87" s="305">
        <f>IF(H$26=0,0,H$26/TEL_fec!H$26)</f>
        <v>0.42353523847154395</v>
      </c>
      <c r="I87" s="305">
        <f>IF(I$26=0,0,I$26/TEL_fec!I$26)</f>
        <v>0.42398169460555624</v>
      </c>
      <c r="J87" s="305">
        <f>IF(J$26=0,0,J$26/TEL_fec!J$26)</f>
        <v>0.43359023253928952</v>
      </c>
      <c r="K87" s="305">
        <f>IF(K$26=0,0,K$26/TEL_fec!K$26)</f>
        <v>0.43367911276752152</v>
      </c>
      <c r="L87" s="305">
        <f>IF(L$26=0,0,L$26/TEL_fec!L$26)</f>
        <v>0.44524057853322579</v>
      </c>
      <c r="M87" s="305">
        <f>IF(M$26=0,0,M$26/TEL_fec!M$26)</f>
        <v>0.46668800438532226</v>
      </c>
      <c r="N87" s="305">
        <f>IF(N$26=0,0,N$26/TEL_fec!N$26)</f>
        <v>0.4658159905722265</v>
      </c>
      <c r="O87" s="305">
        <f>IF(O$26=0,0,O$26/TEL_fec!O$26)</f>
        <v>0.47842703878362314</v>
      </c>
      <c r="P87" s="305">
        <f>IF(P$26=0,0,P$26/TEL_fec!P$26)</f>
        <v>0.49338521682386516</v>
      </c>
      <c r="Q87" s="305">
        <f>IF(Q$26=0,0,Q$26/TEL_fec!Q$26)</f>
        <v>0.49170291233433611</v>
      </c>
    </row>
    <row r="88" spans="1:17" x14ac:dyDescent="0.25">
      <c r="A88" s="127" t="s">
        <v>304</v>
      </c>
      <c r="B88" s="305">
        <f>IF(B$37=0,0,B$37/TEL_fec!B$37)</f>
        <v>0.5160069574774504</v>
      </c>
      <c r="C88" s="305">
        <f>IF(C$37=0,0,C$37/TEL_fec!C$37)</f>
        <v>0.5160069574774504</v>
      </c>
      <c r="D88" s="305">
        <f>IF(D$37=0,0,D$37/TEL_fec!D$37)</f>
        <v>0.5160069574774504</v>
      </c>
      <c r="E88" s="305">
        <f>IF(E$37=0,0,E$37/TEL_fec!E$37)</f>
        <v>0.5160069574774504</v>
      </c>
      <c r="F88" s="305">
        <f>IF(F$37=0,0,F$37/TEL_fec!F$37)</f>
        <v>0.5160069574774504</v>
      </c>
      <c r="G88" s="305">
        <f>IF(G$37=0,0,G$37/TEL_fec!G$37)</f>
        <v>0.5160069574774504</v>
      </c>
      <c r="H88" s="305">
        <f>IF(H$37=0,0,H$37/TEL_fec!H$37)</f>
        <v>0.5160069574774504</v>
      </c>
      <c r="I88" s="305">
        <f>IF(I$37=0,0,I$37/TEL_fec!I$37)</f>
        <v>0.51600695747745051</v>
      </c>
      <c r="J88" s="305">
        <f>IF(J$37=0,0,J$37/TEL_fec!J$37)</f>
        <v>0.52769020236183861</v>
      </c>
      <c r="K88" s="305">
        <f>IF(K$37=0,0,K$37/TEL_fec!K$37)</f>
        <v>0.52769020236183861</v>
      </c>
      <c r="L88" s="305">
        <f>IF(L$37=0,0,L$37/TEL_fec!L$37)</f>
        <v>0.54160906763412742</v>
      </c>
      <c r="M88" s="305">
        <f>IF(M$37=0,0,M$37/TEL_fec!M$37)</f>
        <v>0.56782929226945844</v>
      </c>
      <c r="N88" s="305">
        <f>IF(N$37=0,0,N$37/TEL_fec!N$37)</f>
        <v>0.56782929226945855</v>
      </c>
      <c r="O88" s="305">
        <f>IF(O$37=0,0,O$37/TEL_fec!O$37)</f>
        <v>0.58332137987982446</v>
      </c>
      <c r="P88" s="305">
        <f>IF(P$37=0,0,P$37/TEL_fec!P$37)</f>
        <v>0.59923725232338798</v>
      </c>
      <c r="Q88" s="305">
        <f>IF(Q$37=0,0,Q$37/TEL_fec!Q$37)</f>
        <v>0.59923725232338798</v>
      </c>
    </row>
    <row r="89" spans="1:17" x14ac:dyDescent="0.25">
      <c r="A89" s="127" t="s">
        <v>303</v>
      </c>
      <c r="B89" s="305">
        <f>IF(B$38=0,0,B$38/TEL_fec!B$38)</f>
        <v>0.34875186491081739</v>
      </c>
      <c r="C89" s="305">
        <f>IF(C$38=0,0,C$38/TEL_fec!C$38)</f>
        <v>0.34989922573962678</v>
      </c>
      <c r="D89" s="305">
        <f>IF(D$38=0,0,D$38/TEL_fec!D$38)</f>
        <v>0.35070510951405176</v>
      </c>
      <c r="E89" s="305">
        <f>IF(E$38=0,0,E$38/TEL_fec!E$38)</f>
        <v>0.35078679981002642</v>
      </c>
      <c r="F89" s="305">
        <f>IF(F$38=0,0,F$38/TEL_fec!F$38)</f>
        <v>0.35124092042494109</v>
      </c>
      <c r="G89" s="305">
        <f>IF(G$38=0,0,G$38/TEL_fec!G$38)</f>
        <v>0.35065339920484745</v>
      </c>
      <c r="H89" s="305">
        <f>IF(H$38=0,0,H$38/TEL_fec!H$38)</f>
        <v>0.35162501616929764</v>
      </c>
      <c r="I89" s="305">
        <f>IF(I$38=0,0,I$38/TEL_fec!I$38)</f>
        <v>0.35134789181528497</v>
      </c>
      <c r="J89" s="305">
        <f>IF(J$38=0,0,J$38/TEL_fec!J$38)</f>
        <v>0.35871864752471977</v>
      </c>
      <c r="K89" s="305">
        <f>IF(K$38=0,0,K$38/TEL_fec!K$38)</f>
        <v>0.3582332370518681</v>
      </c>
      <c r="L89" s="305">
        <f>IF(L$38=0,0,L$38/TEL_fec!L$38)</f>
        <v>0.36787276609328406</v>
      </c>
      <c r="M89" s="305">
        <f>IF(M$38=0,0,M$38/TEL_fec!M$38)</f>
        <v>0.38651050716516178</v>
      </c>
      <c r="N89" s="305">
        <f>IF(N$38=0,0,N$38/TEL_fec!N$38)</f>
        <v>0.38652872381518122</v>
      </c>
      <c r="O89" s="305">
        <f>IF(O$38=0,0,O$38/TEL_fec!O$38)</f>
        <v>0.39818512934844424</v>
      </c>
      <c r="P89" s="305">
        <f>IF(P$38=0,0,P$38/TEL_fec!P$38)</f>
        <v>0.41076631528464891</v>
      </c>
      <c r="Q89" s="305">
        <f>IF(Q$38=0,0,Q$38/TEL_fec!Q$38)</f>
        <v>0.41203865706529591</v>
      </c>
    </row>
    <row r="90" spans="1:17" x14ac:dyDescent="0.25">
      <c r="A90" s="72" t="s">
        <v>302</v>
      </c>
      <c r="B90" s="279">
        <f>IF(B$58=0,0,B$58/TEL_fec!B$58)</f>
        <v>0.40775742573515072</v>
      </c>
      <c r="C90" s="279">
        <f>IF(C$58=0,0,C$58/TEL_fec!C$58)</f>
        <v>0.40775742573515072</v>
      </c>
      <c r="D90" s="279">
        <f>IF(D$58=0,0,D$58/TEL_fec!D$58)</f>
        <v>0.40775742573515078</v>
      </c>
      <c r="E90" s="279">
        <f>IF(E$58=0,0,E$58/TEL_fec!E$58)</f>
        <v>0.40775742573515072</v>
      </c>
      <c r="F90" s="279">
        <f>IF(F$58=0,0,F$58/TEL_fec!F$58)</f>
        <v>0.40775742573515078</v>
      </c>
      <c r="G90" s="279">
        <f>IF(G$58=0,0,G$58/TEL_fec!G$58)</f>
        <v>0.40775742573515078</v>
      </c>
      <c r="H90" s="279">
        <f>IF(H$58=0,0,H$58/TEL_fec!H$58)</f>
        <v>0.40775742573515072</v>
      </c>
      <c r="I90" s="279">
        <f>IF(I$58=0,0,I$58/TEL_fec!I$58)</f>
        <v>0.40775742573515078</v>
      </c>
      <c r="J90" s="279">
        <f>IF(J$58=0,0,J$58/TEL_fec!J$58)</f>
        <v>0.41698972345760871</v>
      </c>
      <c r="K90" s="279">
        <f>IF(K$58=0,0,K$58/TEL_fec!K$58)</f>
        <v>0.41698972345760865</v>
      </c>
      <c r="L90" s="279">
        <f>IF(L$58=0,0,L$58/TEL_fec!L$58)</f>
        <v>0.42798864622471294</v>
      </c>
      <c r="M90" s="279">
        <f>IF(M$58=0,0,M$58/TEL_fec!M$58)</f>
        <v>0.44870831123032895</v>
      </c>
      <c r="N90" s="279">
        <f>IF(N$58=0,0,N$58/TEL_fec!N$58)</f>
        <v>0.44870831123032895</v>
      </c>
      <c r="O90" s="279">
        <f>IF(O$58=0,0,O$58/TEL_fec!O$58)</f>
        <v>0.46095042089905813</v>
      </c>
      <c r="P90" s="279">
        <f>IF(P$58=0,0,P$58/TEL_fec!P$58)</f>
        <v>0.47352741251103692</v>
      </c>
      <c r="Q90" s="279">
        <f>IF(Q$58=0,0,Q$58/TEL_fec!Q$58)</f>
        <v>0.4735274125110368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361.40647276204487</v>
      </c>
      <c r="C5" s="96">
        <v>288.90720206769606</v>
      </c>
      <c r="D5" s="96">
        <v>277.70847314763603</v>
      </c>
      <c r="E5" s="96">
        <v>276.43751825878797</v>
      </c>
      <c r="F5" s="96">
        <v>241.2259235496</v>
      </c>
      <c r="G5" s="96">
        <v>203.90549503782785</v>
      </c>
      <c r="H5" s="96">
        <v>179.04274351714801</v>
      </c>
      <c r="I5" s="96">
        <v>184.92385594082401</v>
      </c>
      <c r="J5" s="96">
        <v>181.256940987012</v>
      </c>
      <c r="K5" s="96">
        <v>171.61875547700404</v>
      </c>
      <c r="L5" s="96">
        <v>187.74820775266195</v>
      </c>
      <c r="M5" s="96">
        <v>162.14024636963194</v>
      </c>
      <c r="N5" s="96">
        <v>169.98203269602701</v>
      </c>
      <c r="O5" s="96">
        <v>166.45022562871185</v>
      </c>
      <c r="P5" s="96">
        <v>127.74098779217258</v>
      </c>
      <c r="Q5" s="96">
        <v>131.33067482904679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11.894132639299855</v>
      </c>
      <c r="C10" s="158">
        <v>9.9176029990269168</v>
      </c>
      <c r="D10" s="158">
        <v>7.8936940592713105</v>
      </c>
      <c r="E10" s="158">
        <v>7.3814450306542883</v>
      </c>
      <c r="F10" s="158">
        <v>6.5693778967888985</v>
      </c>
      <c r="G10" s="158">
        <v>5.4684521351151574</v>
      </c>
      <c r="H10" s="158">
        <v>5.0505964369547351</v>
      </c>
      <c r="I10" s="158">
        <v>5.08593389710295</v>
      </c>
      <c r="J10" s="158">
        <v>4.8960273321011956</v>
      </c>
      <c r="K10" s="158">
        <v>4.5736014285852731</v>
      </c>
      <c r="L10" s="158">
        <v>5.1468683450726482</v>
      </c>
      <c r="M10" s="158">
        <v>4.5534045921568476</v>
      </c>
      <c r="N10" s="158">
        <v>4.5784359384978828</v>
      </c>
      <c r="O10" s="158">
        <v>4.6058750634795436</v>
      </c>
      <c r="P10" s="158">
        <v>3.8625018779010909</v>
      </c>
      <c r="Q10" s="158">
        <v>3.9141536892219575</v>
      </c>
    </row>
    <row r="11" spans="1:17" x14ac:dyDescent="0.25">
      <c r="A11" s="92" t="s">
        <v>125</v>
      </c>
      <c r="B11" s="91">
        <v>3.0699135578791976</v>
      </c>
      <c r="C11" s="91">
        <v>1.6837443314340756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8.8242190814206563</v>
      </c>
      <c r="C12" s="91">
        <v>8.2338586675928411</v>
      </c>
      <c r="D12" s="91">
        <v>7.8936940592713105</v>
      </c>
      <c r="E12" s="91">
        <v>7.3814450306542883</v>
      </c>
      <c r="F12" s="91">
        <v>6.5693778967888985</v>
      </c>
      <c r="G12" s="91">
        <v>5.4684521351151574</v>
      </c>
      <c r="H12" s="91">
        <v>5.0505964369547351</v>
      </c>
      <c r="I12" s="91">
        <v>5.08593389710295</v>
      </c>
      <c r="J12" s="91">
        <v>4.8960273321011956</v>
      </c>
      <c r="K12" s="91">
        <v>4.5736014285852731</v>
      </c>
      <c r="L12" s="91">
        <v>5.1468683450726482</v>
      </c>
      <c r="M12" s="91">
        <v>4.5534045921568476</v>
      </c>
      <c r="N12" s="91">
        <v>4.5784359384978828</v>
      </c>
      <c r="O12" s="91">
        <v>4.6058750634795436</v>
      </c>
      <c r="P12" s="91">
        <v>3.8625018779010909</v>
      </c>
      <c r="Q12" s="91">
        <v>3.9141536892219575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25.854932504078306</v>
      </c>
      <c r="C15" s="206">
        <v>18.372401129970328</v>
      </c>
      <c r="D15" s="206">
        <v>19.434466562198331</v>
      </c>
      <c r="E15" s="206">
        <v>20.682609064183815</v>
      </c>
      <c r="F15" s="206">
        <v>18.069279754845109</v>
      </c>
      <c r="G15" s="206">
        <v>15.226321103665263</v>
      </c>
      <c r="H15" s="206">
        <v>13.358700596178341</v>
      </c>
      <c r="I15" s="206">
        <v>13.796185702416697</v>
      </c>
      <c r="J15" s="206">
        <v>13.274441655372202</v>
      </c>
      <c r="K15" s="206">
        <v>12.338656904080388</v>
      </c>
      <c r="L15" s="206">
        <v>13.79225703375074</v>
      </c>
      <c r="M15" s="206">
        <v>12.270822379231991</v>
      </c>
      <c r="N15" s="206">
        <v>12.900530986695054</v>
      </c>
      <c r="O15" s="206">
        <v>13.039604051160451</v>
      </c>
      <c r="P15" s="206">
        <v>9.9534814062119832</v>
      </c>
      <c r="Q15" s="206">
        <v>10.965309281420142</v>
      </c>
    </row>
    <row r="16" spans="1:17" x14ac:dyDescent="0.25">
      <c r="A16" s="88" t="s">
        <v>33</v>
      </c>
      <c r="B16" s="87">
        <v>0.37752849820815476</v>
      </c>
      <c r="C16" s="87">
        <v>0.38177731189192055</v>
      </c>
      <c r="D16" s="87">
        <v>0.76315668923920521</v>
      </c>
      <c r="E16" s="87">
        <v>0.38181001884079463</v>
      </c>
      <c r="F16" s="87">
        <v>0</v>
      </c>
      <c r="G16" s="87">
        <v>0.76805367521407464</v>
      </c>
      <c r="H16" s="87">
        <v>0.38161377714754957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0.43238272500929259</v>
      </c>
      <c r="C19" s="87">
        <v>0.18818332627151318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0.81899182878444365</v>
      </c>
      <c r="C21" s="87">
        <v>0.40196200223682088</v>
      </c>
      <c r="D21" s="87">
        <v>0.39910320528794652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24.226029452076414</v>
      </c>
      <c r="C22" s="87">
        <v>17.400478489570073</v>
      </c>
      <c r="D22" s="87">
        <v>18.272206667671178</v>
      </c>
      <c r="E22" s="87">
        <v>20.30079904534302</v>
      </c>
      <c r="F22" s="87">
        <v>18.069279754845109</v>
      </c>
      <c r="G22" s="87">
        <v>14.458267428451189</v>
      </c>
      <c r="H22" s="87">
        <v>12.977086819030792</v>
      </c>
      <c r="I22" s="87">
        <v>13.796185702416697</v>
      </c>
      <c r="J22" s="87">
        <v>13.274441655372202</v>
      </c>
      <c r="K22" s="87">
        <v>12.338656904080388</v>
      </c>
      <c r="L22" s="87">
        <v>13.79225703375074</v>
      </c>
      <c r="M22" s="87">
        <v>12.270822379231991</v>
      </c>
      <c r="N22" s="87">
        <v>12.900530986695054</v>
      </c>
      <c r="O22" s="87">
        <v>13.039604051160451</v>
      </c>
      <c r="P22" s="87">
        <v>9.9534814062119832</v>
      </c>
      <c r="Q22" s="87">
        <v>10.965309281420142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131.42924022906473</v>
      </c>
      <c r="C26" s="204">
        <v>93.393039077349187</v>
      </c>
      <c r="D26" s="204">
        <v>98.791871691174862</v>
      </c>
      <c r="E26" s="204">
        <v>105.13659607626772</v>
      </c>
      <c r="F26" s="204">
        <v>91.852172087129318</v>
      </c>
      <c r="G26" s="204">
        <v>77.40046561029844</v>
      </c>
      <c r="H26" s="204">
        <v>67.906728030573234</v>
      </c>
      <c r="I26" s="204">
        <v>70.130610653951535</v>
      </c>
      <c r="J26" s="204">
        <v>67.478411748142037</v>
      </c>
      <c r="K26" s="204">
        <v>62.721505929075306</v>
      </c>
      <c r="L26" s="204">
        <v>70.110639921566275</v>
      </c>
      <c r="M26" s="204">
        <v>62.376680427762615</v>
      </c>
      <c r="N26" s="204">
        <v>65.57769918236653</v>
      </c>
      <c r="O26" s="204">
        <v>66.28465392673229</v>
      </c>
      <c r="P26" s="204">
        <v>50.596863814910925</v>
      </c>
      <c r="Q26" s="204">
        <v>55.740322180552383</v>
      </c>
    </row>
    <row r="27" spans="1:17" x14ac:dyDescent="0.25">
      <c r="A27" s="88" t="s">
        <v>33</v>
      </c>
      <c r="B27" s="87">
        <v>1.9191031992247867</v>
      </c>
      <c r="C27" s="87">
        <v>1.9407013354505962</v>
      </c>
      <c r="D27" s="87">
        <v>3.8793798369659602</v>
      </c>
      <c r="E27" s="87">
        <v>1.9408675957740398</v>
      </c>
      <c r="F27" s="87">
        <v>0</v>
      </c>
      <c r="G27" s="87">
        <v>3.9042728490048804</v>
      </c>
      <c r="H27" s="87">
        <v>1.9398700338333774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2.1979455187972374</v>
      </c>
      <c r="C30" s="87">
        <v>0.95659857521352543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4.1632084629875887</v>
      </c>
      <c r="C32" s="87">
        <v>2.0433068447038396</v>
      </c>
      <c r="D32" s="87">
        <v>2.028774626880395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123.14898304805513</v>
      </c>
      <c r="C33" s="87">
        <v>88.45243232198122</v>
      </c>
      <c r="D33" s="87">
        <v>92.883717227328503</v>
      </c>
      <c r="E33" s="87">
        <v>103.19572848049368</v>
      </c>
      <c r="F33" s="87">
        <v>91.852172087129318</v>
      </c>
      <c r="G33" s="87">
        <v>73.496192761293557</v>
      </c>
      <c r="H33" s="87">
        <v>65.966857996739861</v>
      </c>
      <c r="I33" s="87">
        <v>70.130610653951535</v>
      </c>
      <c r="J33" s="87">
        <v>67.478411748142037</v>
      </c>
      <c r="K33" s="87">
        <v>62.721505929075306</v>
      </c>
      <c r="L33" s="87">
        <v>70.110639921566275</v>
      </c>
      <c r="M33" s="87">
        <v>62.376680427762615</v>
      </c>
      <c r="N33" s="87">
        <v>65.57769918236653</v>
      </c>
      <c r="O33" s="87">
        <v>66.28465392673229</v>
      </c>
      <c r="P33" s="87">
        <v>50.596863814910925</v>
      </c>
      <c r="Q33" s="87">
        <v>55.740322180552383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192.22816738960196</v>
      </c>
      <c r="C38" s="204">
        <v>167.22415886134959</v>
      </c>
      <c r="D38" s="204">
        <v>151.58844083499153</v>
      </c>
      <c r="E38" s="204">
        <v>143.23686808768218</v>
      </c>
      <c r="F38" s="204">
        <v>124.73509381083669</v>
      </c>
      <c r="G38" s="204">
        <v>105.81025618874901</v>
      </c>
      <c r="H38" s="204">
        <v>92.726718453441677</v>
      </c>
      <c r="I38" s="204">
        <v>95.911125687352836</v>
      </c>
      <c r="J38" s="204">
        <v>95.608060251396594</v>
      </c>
      <c r="K38" s="204">
        <v>91.984991215263065</v>
      </c>
      <c r="L38" s="204">
        <v>98.698442452272275</v>
      </c>
      <c r="M38" s="204">
        <v>82.939338970480492</v>
      </c>
      <c r="N38" s="204">
        <v>86.925366588467568</v>
      </c>
      <c r="O38" s="204">
        <v>82.520092587339562</v>
      </c>
      <c r="P38" s="204">
        <v>63.328140693148583</v>
      </c>
      <c r="Q38" s="204">
        <v>60.710889677852293</v>
      </c>
    </row>
    <row r="39" spans="1:17" x14ac:dyDescent="0.25">
      <c r="A39" s="152" t="s">
        <v>310</v>
      </c>
      <c r="B39" s="264">
        <v>154.30759971695377</v>
      </c>
      <c r="C39" s="264">
        <v>140.27797053739312</v>
      </c>
      <c r="D39" s="264">
        <v>123.08455654376731</v>
      </c>
      <c r="E39" s="264">
        <v>112.90237479354592</v>
      </c>
      <c r="F39" s="264">
        <v>98.233483503730525</v>
      </c>
      <c r="G39" s="264">
        <v>83.47831857003996</v>
      </c>
      <c r="H39" s="264">
        <v>73.133957579046779</v>
      </c>
      <c r="I39" s="264">
        <v>75.676719990475021</v>
      </c>
      <c r="J39" s="264">
        <v>76.138879156850692</v>
      </c>
      <c r="K39" s="264">
        <v>73.888294422611835</v>
      </c>
      <c r="L39" s="264">
        <v>78.469798802771194</v>
      </c>
      <c r="M39" s="264">
        <v>64.942132814273577</v>
      </c>
      <c r="N39" s="264">
        <v>68.00458780798148</v>
      </c>
      <c r="O39" s="264">
        <v>63.395339978970902</v>
      </c>
      <c r="P39" s="264">
        <v>48.729701297371008</v>
      </c>
      <c r="Q39" s="264">
        <v>44.628436065102761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2.8442550801998761</v>
      </c>
      <c r="M41" s="208">
        <v>2.8519303092400237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154.30759971695377</v>
      </c>
      <c r="C44" s="208">
        <v>140.27797053739312</v>
      </c>
      <c r="D44" s="208">
        <v>123.08455654376731</v>
      </c>
      <c r="E44" s="208">
        <v>112.90237479354592</v>
      </c>
      <c r="F44" s="208">
        <v>98.233483503730525</v>
      </c>
      <c r="G44" s="208">
        <v>83.47831857003996</v>
      </c>
      <c r="H44" s="208">
        <v>73.133957579046779</v>
      </c>
      <c r="I44" s="208">
        <v>75.676719990475021</v>
      </c>
      <c r="J44" s="208">
        <v>76.138879156850692</v>
      </c>
      <c r="K44" s="208">
        <v>73.888294422611835</v>
      </c>
      <c r="L44" s="208">
        <v>75.625543722571322</v>
      </c>
      <c r="M44" s="208">
        <v>62.090202505033552</v>
      </c>
      <c r="N44" s="208">
        <v>68.00458780798148</v>
      </c>
      <c r="O44" s="208">
        <v>63.395339978970902</v>
      </c>
      <c r="P44" s="208">
        <v>48.729701297371008</v>
      </c>
      <c r="Q44" s="208">
        <v>44.628436065102761</v>
      </c>
    </row>
    <row r="45" spans="1:17" x14ac:dyDescent="0.25">
      <c r="A45" s="152" t="s">
        <v>309</v>
      </c>
      <c r="B45" s="264">
        <v>37.920567672648183</v>
      </c>
      <c r="C45" s="264">
        <v>26.946188323956481</v>
      </c>
      <c r="D45" s="264">
        <v>28.503884291224217</v>
      </c>
      <c r="E45" s="264">
        <v>30.334493294136259</v>
      </c>
      <c r="F45" s="264">
        <v>26.501610307106159</v>
      </c>
      <c r="G45" s="264">
        <v>22.331937618709052</v>
      </c>
      <c r="H45" s="264">
        <v>19.592760874394898</v>
      </c>
      <c r="I45" s="264">
        <v>20.234405696877818</v>
      </c>
      <c r="J45" s="264">
        <v>19.469181094545899</v>
      </c>
      <c r="K45" s="264">
        <v>18.096696792651233</v>
      </c>
      <c r="L45" s="264">
        <v>20.228643649501084</v>
      </c>
      <c r="M45" s="264">
        <v>17.997206156206918</v>
      </c>
      <c r="N45" s="264">
        <v>18.920778780486081</v>
      </c>
      <c r="O45" s="264">
        <v>19.124752608368663</v>
      </c>
      <c r="P45" s="264">
        <v>14.598439395777575</v>
      </c>
      <c r="Q45" s="264">
        <v>16.082453612749536</v>
      </c>
    </row>
    <row r="46" spans="1:17" x14ac:dyDescent="0.25">
      <c r="A46" s="150" t="s">
        <v>33</v>
      </c>
      <c r="B46" s="87">
        <v>0.55370846403862684</v>
      </c>
      <c r="C46" s="87">
        <v>0.55994005744148334</v>
      </c>
      <c r="D46" s="87">
        <v>1.1192964775508343</v>
      </c>
      <c r="E46" s="87">
        <v>0.55998802763316535</v>
      </c>
      <c r="F46" s="87">
        <v>0</v>
      </c>
      <c r="G46" s="87">
        <v>1.1264787236473095</v>
      </c>
      <c r="H46" s="87">
        <v>0.55970020648307273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0.63416133001362907</v>
      </c>
      <c r="C49" s="87">
        <v>0.27600221186488599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1.2011880155505172</v>
      </c>
      <c r="C51" s="87">
        <v>0.58954426994733722</v>
      </c>
      <c r="D51" s="87">
        <v>0.58535136775565488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35.531509863045407</v>
      </c>
      <c r="C52" s="87">
        <v>25.520701784702773</v>
      </c>
      <c r="D52" s="87">
        <v>26.799236445917728</v>
      </c>
      <c r="E52" s="87">
        <v>29.774505266503095</v>
      </c>
      <c r="F52" s="87">
        <v>26.501610307106159</v>
      </c>
      <c r="G52" s="87">
        <v>21.205458895061742</v>
      </c>
      <c r="H52" s="87">
        <v>19.033060667911826</v>
      </c>
      <c r="I52" s="87">
        <v>20.234405696877818</v>
      </c>
      <c r="J52" s="87">
        <v>19.469181094545899</v>
      </c>
      <c r="K52" s="87">
        <v>18.096696792651233</v>
      </c>
      <c r="L52" s="87">
        <v>20.228643649501084</v>
      </c>
      <c r="M52" s="87">
        <v>17.997206156206918</v>
      </c>
      <c r="N52" s="87">
        <v>18.920778780486081</v>
      </c>
      <c r="O52" s="87">
        <v>19.124752608368663</v>
      </c>
      <c r="P52" s="87">
        <v>14.598439395777575</v>
      </c>
      <c r="Q52" s="87">
        <v>16.082453612749536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0.99999999999999989</v>
      </c>
      <c r="D62" s="77">
        <f t="shared" si="0"/>
        <v>1</v>
      </c>
      <c r="E62" s="77">
        <f t="shared" si="0"/>
        <v>1</v>
      </c>
      <c r="F62" s="77">
        <f t="shared" si="0"/>
        <v>1</v>
      </c>
      <c r="G62" s="77">
        <f t="shared" si="0"/>
        <v>1</v>
      </c>
      <c r="H62" s="77">
        <f t="shared" si="0"/>
        <v>0.99999999999999989</v>
      </c>
      <c r="I62" s="77">
        <f t="shared" si="0"/>
        <v>1</v>
      </c>
      <c r="J62" s="77">
        <f t="shared" si="0"/>
        <v>1</v>
      </c>
      <c r="K62" s="77">
        <f t="shared" si="0"/>
        <v>1</v>
      </c>
      <c r="L62" s="77">
        <f t="shared" si="0"/>
        <v>0.99999999999999989</v>
      </c>
      <c r="M62" s="77">
        <f t="shared" si="0"/>
        <v>1.0000000000000002</v>
      </c>
      <c r="N62" s="77">
        <f t="shared" si="0"/>
        <v>1.0000000000000002</v>
      </c>
      <c r="O62" s="77">
        <f t="shared" si="0"/>
        <v>1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3.2910679624521058E-2</v>
      </c>
      <c r="C67" s="201">
        <f t="shared" si="5"/>
        <v>3.432798811537778E-2</v>
      </c>
      <c r="D67" s="201">
        <f t="shared" si="5"/>
        <v>2.8424390404086973E-2</v>
      </c>
      <c r="E67" s="201">
        <f t="shared" si="5"/>
        <v>2.6702037687026701E-2</v>
      </c>
      <c r="F67" s="201">
        <f t="shared" si="5"/>
        <v>2.7233299805102112E-2</v>
      </c>
      <c r="G67" s="201">
        <f t="shared" si="5"/>
        <v>2.6818561873973377E-2</v>
      </c>
      <c r="H67" s="201">
        <f t="shared" si="5"/>
        <v>2.8208886535918219E-2</v>
      </c>
      <c r="I67" s="201">
        <f t="shared" si="5"/>
        <v>2.7502854465301971E-2</v>
      </c>
      <c r="J67" s="201">
        <f t="shared" si="5"/>
        <v>2.7011530181633273E-2</v>
      </c>
      <c r="K67" s="201">
        <f t="shared" si="5"/>
        <v>2.6649776219814798E-2</v>
      </c>
      <c r="L67" s="201">
        <f t="shared" si="5"/>
        <v>2.7413674978208544E-2</v>
      </c>
      <c r="M67" s="201">
        <f t="shared" si="5"/>
        <v>2.8083123679092162E-2</v>
      </c>
      <c r="N67" s="201">
        <f t="shared" si="5"/>
        <v>2.6934822850867665E-2</v>
      </c>
      <c r="O67" s="201">
        <f t="shared" si="5"/>
        <v>2.7671185461493619E-2</v>
      </c>
      <c r="P67" s="201">
        <f t="shared" si="5"/>
        <v>3.0236981447060399E-2</v>
      </c>
      <c r="Q67" s="201">
        <f t="shared" si="5"/>
        <v>2.9803803980425848E-2</v>
      </c>
    </row>
    <row r="68" spans="1:17" x14ac:dyDescent="0.25">
      <c r="A68" s="127" t="s">
        <v>306</v>
      </c>
      <c r="B68" s="200">
        <f t="shared" ref="B68:Q68" si="6">IF(B$15=0,0,B$15/B$5)</f>
        <v>7.1539760498704627E-2</v>
      </c>
      <c r="C68" s="200">
        <f t="shared" si="6"/>
        <v>6.3592741885560022E-2</v>
      </c>
      <c r="D68" s="200">
        <f t="shared" si="6"/>
        <v>6.9981539784947561E-2</v>
      </c>
      <c r="E68" s="200">
        <f t="shared" si="6"/>
        <v>7.4818386427640104E-2</v>
      </c>
      <c r="F68" s="200">
        <f t="shared" si="6"/>
        <v>7.4906044462214563E-2</v>
      </c>
      <c r="G68" s="200">
        <f t="shared" si="6"/>
        <v>7.4673422120578592E-2</v>
      </c>
      <c r="H68" s="200">
        <f t="shared" si="6"/>
        <v>7.4611795673801759E-2</v>
      </c>
      <c r="I68" s="200">
        <f t="shared" si="6"/>
        <v>7.4604683274782577E-2</v>
      </c>
      <c r="J68" s="200">
        <f t="shared" si="6"/>
        <v>7.323549422763008E-2</v>
      </c>
      <c r="K68" s="200">
        <f t="shared" si="6"/>
        <v>7.1895736976916244E-2</v>
      </c>
      <c r="L68" s="200">
        <f t="shared" si="6"/>
        <v>7.3461457762199006E-2</v>
      </c>
      <c r="M68" s="200">
        <f t="shared" si="6"/>
        <v>7.5680299333319961E-2</v>
      </c>
      <c r="N68" s="200">
        <f t="shared" si="6"/>
        <v>7.5893497577856531E-2</v>
      </c>
      <c r="O68" s="200">
        <f t="shared" si="6"/>
        <v>7.8339359420556906E-2</v>
      </c>
      <c r="P68" s="200">
        <f t="shared" si="6"/>
        <v>7.7919245641075982E-2</v>
      </c>
      <c r="Q68" s="200">
        <f t="shared" si="6"/>
        <v>8.3493892768720573E-2</v>
      </c>
    </row>
    <row r="69" spans="1:17" x14ac:dyDescent="0.25">
      <c r="A69" s="127" t="s">
        <v>305</v>
      </c>
      <c r="B69" s="200">
        <f t="shared" ref="B69:Q69" si="7">IF(B$26=0,0,B$26/B$5)</f>
        <v>0.3636604492017485</v>
      </c>
      <c r="C69" s="200">
        <f t="shared" si="7"/>
        <v>0.32326310458493018</v>
      </c>
      <c r="D69" s="200">
        <f t="shared" si="7"/>
        <v>0.35573949390681681</v>
      </c>
      <c r="E69" s="200">
        <f t="shared" si="7"/>
        <v>0.38032679767383715</v>
      </c>
      <c r="F69" s="200">
        <f t="shared" si="7"/>
        <v>0.38077239268292412</v>
      </c>
      <c r="G69" s="200">
        <f t="shared" si="7"/>
        <v>0.37958989577960794</v>
      </c>
      <c r="H69" s="200">
        <f t="shared" si="7"/>
        <v>0.37927662800849227</v>
      </c>
      <c r="I69" s="200">
        <f t="shared" si="7"/>
        <v>0.3792404733134781</v>
      </c>
      <c r="J69" s="200">
        <f t="shared" si="7"/>
        <v>0.37228042899045294</v>
      </c>
      <c r="K69" s="200">
        <f t="shared" si="7"/>
        <v>0.36546999629932425</v>
      </c>
      <c r="L69" s="200">
        <f t="shared" si="7"/>
        <v>0.373429076957845</v>
      </c>
      <c r="M69" s="200">
        <f t="shared" si="7"/>
        <v>0.38470818827770981</v>
      </c>
      <c r="N69" s="200">
        <f t="shared" si="7"/>
        <v>0.38579194602077072</v>
      </c>
      <c r="O69" s="200">
        <f t="shared" si="7"/>
        <v>0.39822507705449761</v>
      </c>
      <c r="P69" s="200">
        <f t="shared" si="7"/>
        <v>0.39608949867546966</v>
      </c>
      <c r="Q69" s="200">
        <f t="shared" si="7"/>
        <v>0.42442728824099618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0.53188911067502576</v>
      </c>
      <c r="C71" s="200">
        <f t="shared" si="9"/>
        <v>0.57881616541413194</v>
      </c>
      <c r="D71" s="200">
        <f t="shared" si="9"/>
        <v>0.54585457590414865</v>
      </c>
      <c r="E71" s="200">
        <f t="shared" si="9"/>
        <v>0.51815277821149619</v>
      </c>
      <c r="F71" s="200">
        <f t="shared" si="9"/>
        <v>0.5170882630497593</v>
      </c>
      <c r="G71" s="200">
        <f t="shared" si="9"/>
        <v>0.51891812022584016</v>
      </c>
      <c r="H71" s="200">
        <f t="shared" si="9"/>
        <v>0.51790268978178766</v>
      </c>
      <c r="I71" s="200">
        <f t="shared" si="9"/>
        <v>0.51865198894643738</v>
      </c>
      <c r="J71" s="200">
        <f t="shared" si="9"/>
        <v>0.52747254660028386</v>
      </c>
      <c r="K71" s="200">
        <f t="shared" si="9"/>
        <v>0.53598449050394459</v>
      </c>
      <c r="L71" s="200">
        <f t="shared" si="9"/>
        <v>0.5256957903017474</v>
      </c>
      <c r="M71" s="200">
        <f t="shared" si="9"/>
        <v>0.51152838870987816</v>
      </c>
      <c r="N71" s="200">
        <f t="shared" si="9"/>
        <v>0.51137973355050526</v>
      </c>
      <c r="O71" s="200">
        <f t="shared" si="9"/>
        <v>0.49576437806345186</v>
      </c>
      <c r="P71" s="200">
        <f t="shared" si="9"/>
        <v>0.49575427423639401</v>
      </c>
      <c r="Q71" s="200">
        <f t="shared" si="9"/>
        <v>0.46227501500985729</v>
      </c>
    </row>
    <row r="72" spans="1:17" x14ac:dyDescent="0.25">
      <c r="A72" s="142" t="s">
        <v>310</v>
      </c>
      <c r="B72" s="199">
        <f t="shared" ref="B72:Q72" si="10">IF(B$39=0,0,B$39/B$5)</f>
        <v>0.42696412861025895</v>
      </c>
      <c r="C72" s="199">
        <f t="shared" si="10"/>
        <v>0.48554681064864386</v>
      </c>
      <c r="D72" s="199">
        <f t="shared" si="10"/>
        <v>0.44321498421955891</v>
      </c>
      <c r="E72" s="199">
        <f t="shared" si="10"/>
        <v>0.40841914478429064</v>
      </c>
      <c r="F72" s="199">
        <f t="shared" si="10"/>
        <v>0.4072260645051779</v>
      </c>
      <c r="G72" s="199">
        <f t="shared" si="10"/>
        <v>0.40939710111565825</v>
      </c>
      <c r="H72" s="199">
        <f t="shared" si="10"/>
        <v>0.40847205612687842</v>
      </c>
      <c r="I72" s="199">
        <f t="shared" si="10"/>
        <v>0.40923178681008965</v>
      </c>
      <c r="J72" s="199">
        <f t="shared" si="10"/>
        <v>0.42006048839975973</v>
      </c>
      <c r="K72" s="199">
        <f t="shared" si="10"/>
        <v>0.43053740960446746</v>
      </c>
      <c r="L72" s="199">
        <f t="shared" si="10"/>
        <v>0.41795231891718881</v>
      </c>
      <c r="M72" s="199">
        <f t="shared" si="10"/>
        <v>0.40053061635434223</v>
      </c>
      <c r="N72" s="199">
        <f t="shared" si="10"/>
        <v>0.40006927043631568</v>
      </c>
      <c r="O72" s="199">
        <f t="shared" si="10"/>
        <v>0.38086665091330174</v>
      </c>
      <c r="P72" s="199">
        <f t="shared" si="10"/>
        <v>0.3814727139628159</v>
      </c>
      <c r="Q72" s="199">
        <f t="shared" si="10"/>
        <v>0.33981730561573387</v>
      </c>
    </row>
    <row r="73" spans="1:17" x14ac:dyDescent="0.25">
      <c r="A73" s="142" t="s">
        <v>309</v>
      </c>
      <c r="B73" s="199">
        <f t="shared" ref="B73:Q73" si="11">IF(B$45=0,0,B$45/B$5)</f>
        <v>0.10492498206476678</v>
      </c>
      <c r="C73" s="199">
        <f t="shared" si="11"/>
        <v>9.3269354765488033E-2</v>
      </c>
      <c r="D73" s="199">
        <f t="shared" si="11"/>
        <v>0.10263959168458975</v>
      </c>
      <c r="E73" s="199">
        <f t="shared" si="11"/>
        <v>0.10973363342720548</v>
      </c>
      <c r="F73" s="199">
        <f t="shared" si="11"/>
        <v>0.10986219854458136</v>
      </c>
      <c r="G73" s="199">
        <f t="shared" si="11"/>
        <v>0.10952101911018194</v>
      </c>
      <c r="H73" s="199">
        <f t="shared" si="11"/>
        <v>0.10943063365490922</v>
      </c>
      <c r="I73" s="199">
        <f t="shared" si="11"/>
        <v>0.10942020213634776</v>
      </c>
      <c r="J73" s="199">
        <f t="shared" si="11"/>
        <v>0.10741205820052412</v>
      </c>
      <c r="K73" s="199">
        <f t="shared" si="11"/>
        <v>0.10544708089947716</v>
      </c>
      <c r="L73" s="199">
        <f t="shared" si="11"/>
        <v>0.10774347138455853</v>
      </c>
      <c r="M73" s="199">
        <f t="shared" si="11"/>
        <v>0.11099777235553594</v>
      </c>
      <c r="N73" s="199">
        <f t="shared" si="11"/>
        <v>0.11131046311418959</v>
      </c>
      <c r="O73" s="199">
        <f t="shared" si="11"/>
        <v>0.11489772715015015</v>
      </c>
      <c r="P73" s="199">
        <f t="shared" si="11"/>
        <v>0.11428156027357811</v>
      </c>
      <c r="Q73" s="199">
        <f t="shared" si="11"/>
        <v>0.12245770939412345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1.8081381884239243</v>
      </c>
      <c r="C80" s="230">
        <f>IF(C$5=0,0,C$5/TEL_fec!C$5)</f>
        <v>1.5490553441194872</v>
      </c>
      <c r="D80" s="230">
        <f>IF(D$5=0,0,D$5/TEL_fec!D$5)</f>
        <v>1.5531765134193884</v>
      </c>
      <c r="E80" s="230">
        <f>IF(E$5=0,0,E$5/TEL_fec!E$5)</f>
        <v>1.6533605450396345</v>
      </c>
      <c r="F80" s="230">
        <f>IF(F$5=0,0,F$5/TEL_fec!F$5)</f>
        <v>1.6211070968204988</v>
      </c>
      <c r="G80" s="230">
        <f>IF(G$5=0,0,G$5/TEL_fec!G$5)</f>
        <v>1.6461768454010859</v>
      </c>
      <c r="H80" s="230">
        <f>IF(H$5=0,0,H$5/TEL_fec!H$5)</f>
        <v>1.5650421198893405</v>
      </c>
      <c r="I80" s="230">
        <f>IF(I$5=0,0,I$5/TEL_fec!I$5)</f>
        <v>1.6052186742866728</v>
      </c>
      <c r="J80" s="230">
        <f>IF(J$5=0,0,J$5/TEL_fec!J$5)</f>
        <v>1.63441668380232</v>
      </c>
      <c r="K80" s="230">
        <f>IF(K$5=0,0,K$5/TEL_fec!K$5)</f>
        <v>1.6566028629938767</v>
      </c>
      <c r="L80" s="230">
        <f>IF(L$5=0,0,L$5/TEL_fec!L$5)</f>
        <v>1.6104406147291515</v>
      </c>
      <c r="M80" s="230">
        <f>IF(M$5=0,0,M$5/TEL_fec!M$5)</f>
        <v>1.5720507479287109</v>
      </c>
      <c r="N80" s="230">
        <f>IF(N$5=0,0,N$5/TEL_fec!N$5)</f>
        <v>1.6390713177632483</v>
      </c>
      <c r="O80" s="230">
        <f>IF(O$5=0,0,O$5/TEL_fec!O$5)</f>
        <v>1.5954537128641082</v>
      </c>
      <c r="P80" s="230">
        <f>IF(P$5=0,0,P$5/TEL_fec!P$5)</f>
        <v>1.4600695397186667</v>
      </c>
      <c r="Q80" s="230">
        <f>IF(Q$5=0,0,Q$5/TEL_fec!Q$5)</f>
        <v>1.4812906303130411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0.94977957718157913</v>
      </c>
      <c r="C85" s="273">
        <f>IF(C$10=0,0,C$10/TEL_fec!C$10)</f>
        <v>0.84873017474523604</v>
      </c>
      <c r="D85" s="273">
        <f>IF(D$10=0,0,D$10/TEL_fec!D$10)</f>
        <v>0.70463844000000009</v>
      </c>
      <c r="E85" s="273">
        <f>IF(E$10=0,0,E$10/TEL_fec!E$10)</f>
        <v>0.70463843999999998</v>
      </c>
      <c r="F85" s="273">
        <f>IF(F$10=0,0,F$10/TEL_fec!F$10)</f>
        <v>0.70463844000000009</v>
      </c>
      <c r="G85" s="273">
        <f>IF(G$10=0,0,G$10/TEL_fec!G$10)</f>
        <v>0.70463844000000009</v>
      </c>
      <c r="H85" s="273">
        <f>IF(H$10=0,0,H$10/TEL_fec!H$10)</f>
        <v>0.70463844000000009</v>
      </c>
      <c r="I85" s="273">
        <f>IF(I$10=0,0,I$10/TEL_fec!I$10)</f>
        <v>0.70463843999999998</v>
      </c>
      <c r="J85" s="273">
        <f>IF(J$10=0,0,J$10/TEL_fec!J$10)</f>
        <v>0.70463844000000009</v>
      </c>
      <c r="K85" s="273">
        <f>IF(K$10=0,0,K$10/TEL_fec!K$10)</f>
        <v>0.70463843999999998</v>
      </c>
      <c r="L85" s="273">
        <f>IF(L$10=0,0,L$10/TEL_fec!L$10)</f>
        <v>0.70463843999999998</v>
      </c>
      <c r="M85" s="273">
        <f>IF(M$10=0,0,M$10/TEL_fec!M$10)</f>
        <v>0.70463844000000009</v>
      </c>
      <c r="N85" s="273">
        <f>IF(N$10=0,0,N$10/TEL_fec!N$10)</f>
        <v>0.70463844000000009</v>
      </c>
      <c r="O85" s="273">
        <f>IF(O$10=0,0,O$10/TEL_fec!O$10)</f>
        <v>0.70463843999999998</v>
      </c>
      <c r="P85" s="273">
        <f>IF(P$10=0,0,P$10/TEL_fec!P$10)</f>
        <v>0.70463844000000009</v>
      </c>
      <c r="Q85" s="273">
        <f>IF(Q$10=0,0,Q$10/TEL_fec!Q$10)</f>
        <v>0.70463844000000009</v>
      </c>
    </row>
    <row r="86" spans="1:17" x14ac:dyDescent="0.25">
      <c r="A86" s="127" t="s">
        <v>306</v>
      </c>
      <c r="B86" s="296">
        <f>IF(B$15=0,0,B$15/TEL_fec!B$15)</f>
        <v>2.3714018206208052</v>
      </c>
      <c r="C86" s="296">
        <f>IF(C$15=0,0,C$15/TEL_fec!C$15)</f>
        <v>1.8059284230046104</v>
      </c>
      <c r="D86" s="296">
        <f>IF(D$15=0,0,D$15/TEL_fec!D$15)</f>
        <v>1.9926469415925216</v>
      </c>
      <c r="E86" s="296">
        <f>IF(E$15=0,0,E$15/TEL_fec!E$15)</f>
        <v>2.2677854039303642</v>
      </c>
      <c r="F86" s="296">
        <f>IF(F$15=0,0,F$15/TEL_fec!F$15)</f>
        <v>2.2261510010088945</v>
      </c>
      <c r="G86" s="296">
        <f>IF(G$15=0,0,G$15/TEL_fec!G$15)</f>
        <v>2.2535572301666558</v>
      </c>
      <c r="H86" s="296">
        <f>IF(H$15=0,0,H$15/TEL_fec!H$15)</f>
        <v>2.1407185420987376</v>
      </c>
      <c r="I86" s="296">
        <f>IF(I$15=0,0,I$15/TEL_fec!I$15)</f>
        <v>2.1954641142264708</v>
      </c>
      <c r="J86" s="296">
        <f>IF(J$15=0,0,J$15/TEL_fec!J$15)</f>
        <v>2.19437300477099</v>
      </c>
      <c r="K86" s="296">
        <f>IF(K$15=0,0,K$15/TEL_fec!K$15)</f>
        <v>2.1834718428391935</v>
      </c>
      <c r="L86" s="296">
        <f>IF(L$15=0,0,L$15/TEL_fec!L$15)</f>
        <v>2.1688539379539917</v>
      </c>
      <c r="M86" s="296">
        <f>IF(M$15=0,0,M$15/TEL_fec!M$15)</f>
        <v>2.1810993636131357</v>
      </c>
      <c r="N86" s="296">
        <f>IF(N$15=0,0,N$15/TEL_fec!N$15)</f>
        <v>2.2804915473252731</v>
      </c>
      <c r="O86" s="296">
        <f>IF(O$15=0,0,O$15/TEL_fec!O$15)</f>
        <v>2.2913438868853104</v>
      </c>
      <c r="P86" s="296">
        <f>IF(P$15=0,0,P$15/TEL_fec!P$15)</f>
        <v>2.0856639205233174</v>
      </c>
      <c r="Q86" s="296">
        <f>IF(Q$15=0,0,Q$15/TEL_fec!Q$15)</f>
        <v>2.2673628884338388</v>
      </c>
    </row>
    <row r="87" spans="1:17" x14ac:dyDescent="0.25">
      <c r="A87" s="127" t="s">
        <v>305</v>
      </c>
      <c r="B87" s="296">
        <f>IF(B$26=0,0,B$26/TEL_fec!B$26)</f>
        <v>2.3714018206208052</v>
      </c>
      <c r="C87" s="296">
        <f>IF(C$26=0,0,C$26/TEL_fec!C$26)</f>
        <v>1.8059284230046107</v>
      </c>
      <c r="D87" s="296">
        <f>IF(D$26=0,0,D$26/TEL_fec!D$26)</f>
        <v>1.9926469415925214</v>
      </c>
      <c r="E87" s="296">
        <f>IF(E$26=0,0,E$26/TEL_fec!E$26)</f>
        <v>2.2677854039303642</v>
      </c>
      <c r="F87" s="296">
        <f>IF(F$26=0,0,F$26/TEL_fec!F$26)</f>
        <v>2.226151001008895</v>
      </c>
      <c r="G87" s="296">
        <f>IF(G$26=0,0,G$26/TEL_fec!G$26)</f>
        <v>2.2535572301666562</v>
      </c>
      <c r="H87" s="296">
        <f>IF(H$26=0,0,H$26/TEL_fec!H$26)</f>
        <v>2.1407185420987376</v>
      </c>
      <c r="I87" s="296">
        <f>IF(I$26=0,0,I$26/TEL_fec!I$26)</f>
        <v>2.1954641142264708</v>
      </c>
      <c r="J87" s="296">
        <f>IF(J$26=0,0,J$26/TEL_fec!J$26)</f>
        <v>2.1943730047709895</v>
      </c>
      <c r="K87" s="296">
        <f>IF(K$26=0,0,K$26/TEL_fec!K$26)</f>
        <v>2.1834718428391935</v>
      </c>
      <c r="L87" s="296">
        <f>IF(L$26=0,0,L$26/TEL_fec!L$26)</f>
        <v>2.1688539379539917</v>
      </c>
      <c r="M87" s="296">
        <f>IF(M$26=0,0,M$26/TEL_fec!M$26)</f>
        <v>2.1810993636131357</v>
      </c>
      <c r="N87" s="296">
        <f>IF(N$26=0,0,N$26/TEL_fec!N$26)</f>
        <v>2.2804915473252731</v>
      </c>
      <c r="O87" s="296">
        <f>IF(O$26=0,0,O$26/TEL_fec!O$26)</f>
        <v>2.29134388688531</v>
      </c>
      <c r="P87" s="296">
        <f>IF(P$26=0,0,P$26/TEL_fec!P$26)</f>
        <v>2.0856639205233174</v>
      </c>
      <c r="Q87" s="296">
        <f>IF(Q$26=0,0,Q$26/TEL_fec!Q$26)</f>
        <v>2.2673628884338388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2.2860435023407781</v>
      </c>
      <c r="C89" s="296">
        <f>IF(C$38=0,0,C$38/TEL_fec!C$38)</f>
        <v>2.1685150191881468</v>
      </c>
      <c r="D89" s="296">
        <f>IF(D$38=0,0,D$38/TEL_fec!D$38)</f>
        <v>2.1722315774059671</v>
      </c>
      <c r="E89" s="296">
        <f>IF(E$38=0,0,E$38/TEL_fec!E$38)</f>
        <v>2.2221698131518983</v>
      </c>
      <c r="F89" s="296">
        <f>IF(F$38=0,0,F$38/TEL_fec!F$38)</f>
        <v>2.2057698760502684</v>
      </c>
      <c r="G89" s="296">
        <f>IF(G$38=0,0,G$38/TEL_fec!G$38)</f>
        <v>2.2185530288294149</v>
      </c>
      <c r="H89" s="296">
        <f>IF(H$38=0,0,H$38/TEL_fec!H$38)</f>
        <v>2.1763153914846169</v>
      </c>
      <c r="I89" s="296">
        <f>IF(I$38=0,0,I$38/TEL_fec!I$38)</f>
        <v>2.1975904543172331</v>
      </c>
      <c r="J89" s="296">
        <f>IF(J$38=0,0,J$38/TEL_fec!J$38)</f>
        <v>2.2126612032029995</v>
      </c>
      <c r="K89" s="296">
        <f>IF(K$38=0,0,K$38/TEL_fec!K$38)</f>
        <v>2.223538633788912</v>
      </c>
      <c r="L89" s="296">
        <f>IF(L$38=0,0,L$38/TEL_fec!L$38)</f>
        <v>2.2061534396852416</v>
      </c>
      <c r="M89" s="296">
        <f>IF(M$38=0,0,M$38/TEL_fec!M$38)</f>
        <v>2.1862369415941458</v>
      </c>
      <c r="N89" s="296">
        <f>IF(N$38=0,0,N$38/TEL_fec!N$38)</f>
        <v>2.2149476782696995</v>
      </c>
      <c r="O89" s="296">
        <f>IF(O$38=0,0,O$38/TEL_fec!O$38)</f>
        <v>2.1914146806619379</v>
      </c>
      <c r="P89" s="296">
        <f>IF(P$38=0,0,P$38/TEL_fec!P$38)</f>
        <v>2.1133001578845345</v>
      </c>
      <c r="Q89" s="296">
        <f>IF(Q$38=0,0,Q$38/TEL_fec!Q$38)</f>
        <v>2.1198569782797589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1178.0442012001326</v>
      </c>
      <c r="C3" s="46">
        <v>1280.9260621011933</v>
      </c>
      <c r="D3" s="46">
        <v>1050.1443948542924</v>
      </c>
      <c r="E3" s="46">
        <v>1103.2080127739875</v>
      </c>
      <c r="F3" s="46">
        <v>1094.4592311175411</v>
      </c>
      <c r="G3" s="46">
        <v>1064.1875400019526</v>
      </c>
      <c r="H3" s="46">
        <v>1046.937522494866</v>
      </c>
      <c r="I3" s="46">
        <v>1097.6607399890233</v>
      </c>
      <c r="J3" s="46">
        <v>1140.0107318949895</v>
      </c>
      <c r="K3" s="46">
        <v>1009.0827528503312</v>
      </c>
      <c r="L3" s="46">
        <v>878</v>
      </c>
      <c r="M3" s="46">
        <v>941.28462368599867</v>
      </c>
      <c r="N3" s="46">
        <v>849.49306034058463</v>
      </c>
      <c r="O3" s="46">
        <v>749.05634546556882</v>
      </c>
      <c r="P3" s="46">
        <v>802.78481260205922</v>
      </c>
      <c r="Q3" s="46">
        <v>894.11992637799085</v>
      </c>
    </row>
    <row r="5" spans="1:17" x14ac:dyDescent="0.25">
      <c r="A5" s="31" t="s">
        <v>257</v>
      </c>
      <c r="B5" s="46">
        <v>329.34321548594676</v>
      </c>
      <c r="C5" s="46">
        <v>234.06255845936769</v>
      </c>
      <c r="D5" s="46">
        <v>242.21185207955895</v>
      </c>
      <c r="E5" s="46">
        <v>225.81104525426503</v>
      </c>
      <c r="F5" s="46">
        <v>212.28652013362742</v>
      </c>
      <c r="G5" s="46">
        <v>236.71797327603315</v>
      </c>
      <c r="H5" s="46">
        <v>239.66191216676228</v>
      </c>
      <c r="I5" s="46">
        <v>247.13437043095882</v>
      </c>
      <c r="J5" s="46">
        <v>254.4039753217221</v>
      </c>
      <c r="K5" s="46">
        <v>273.52920085951774</v>
      </c>
      <c r="L5" s="46">
        <v>251.59773148581749</v>
      </c>
      <c r="M5" s="46">
        <v>255.35214469945734</v>
      </c>
      <c r="N5" s="46">
        <v>248.89963899075414</v>
      </c>
      <c r="O5" s="46">
        <v>207.38575537896054</v>
      </c>
      <c r="P5" s="46">
        <v>282.76235416449089</v>
      </c>
      <c r="Q5" s="46">
        <v>234.8731597024728</v>
      </c>
    </row>
    <row r="6" spans="1:17" x14ac:dyDescent="0.25">
      <c r="A6" s="294" t="s">
        <v>256</v>
      </c>
      <c r="B6" s="293">
        <v>411.67901935743339</v>
      </c>
      <c r="C6" s="293">
        <v>402.12609198972251</v>
      </c>
      <c r="D6" s="293">
        <v>396.41843519865205</v>
      </c>
      <c r="E6" s="293">
        <v>419.3754998226384</v>
      </c>
      <c r="F6" s="293">
        <v>415.91463224430117</v>
      </c>
      <c r="G6" s="293">
        <v>373.94738829837991</v>
      </c>
      <c r="H6" s="293">
        <v>317.91847208367227</v>
      </c>
      <c r="I6" s="293">
        <v>334.43909540854867</v>
      </c>
      <c r="J6" s="293">
        <v>320.42865282173187</v>
      </c>
      <c r="K6" s="293">
        <v>325.60318314436125</v>
      </c>
      <c r="L6" s="293">
        <v>300.06371718334225</v>
      </c>
      <c r="M6" s="293">
        <v>297.16988212796099</v>
      </c>
      <c r="N6" s="293">
        <v>278.88030843072897</v>
      </c>
      <c r="O6" s="293">
        <v>243.4938886160991</v>
      </c>
      <c r="P6" s="293">
        <v>322.41085469814141</v>
      </c>
      <c r="Q6" s="293">
        <v>328.99914668502089</v>
      </c>
    </row>
    <row r="7" spans="1:17" x14ac:dyDescent="0.25">
      <c r="A7" s="292" t="s">
        <v>255</v>
      </c>
      <c r="B7" s="291"/>
      <c r="C7" s="291">
        <v>189.54416965170626</v>
      </c>
      <c r="D7" s="291">
        <v>0</v>
      </c>
      <c r="E7" s="291">
        <v>22.957064623986355</v>
      </c>
      <c r="F7" s="291">
        <v>0</v>
      </c>
      <c r="G7" s="291">
        <v>0</v>
      </c>
      <c r="H7" s="291">
        <v>0</v>
      </c>
      <c r="I7" s="291">
        <v>16.520623324876397</v>
      </c>
      <c r="J7" s="291">
        <v>0</v>
      </c>
      <c r="K7" s="291">
        <v>5.17453032262938</v>
      </c>
      <c r="L7" s="291">
        <v>0</v>
      </c>
      <c r="M7" s="291">
        <v>0</v>
      </c>
      <c r="N7" s="291">
        <v>0</v>
      </c>
      <c r="O7" s="291">
        <v>0</v>
      </c>
      <c r="P7" s="291">
        <v>94.123557112958039</v>
      </c>
      <c r="Q7" s="291">
        <v>6.5882919868794829</v>
      </c>
    </row>
    <row r="8" spans="1:17" x14ac:dyDescent="0.25">
      <c r="A8" s="290" t="s">
        <v>254</v>
      </c>
      <c r="B8" s="289"/>
      <c r="C8" s="289">
        <f>B6+C7-C6</f>
        <v>199.09709701941716</v>
      </c>
      <c r="D8" s="289">
        <f t="shared" ref="D8:Q8" si="0">C6+D7-D6</f>
        <v>5.7076567910704625</v>
      </c>
      <c r="E8" s="289">
        <f t="shared" si="0"/>
        <v>0</v>
      </c>
      <c r="F8" s="289">
        <f t="shared" si="0"/>
        <v>3.4608675783372291</v>
      </c>
      <c r="G8" s="289">
        <f t="shared" si="0"/>
        <v>41.967243945921268</v>
      </c>
      <c r="H8" s="289">
        <f t="shared" si="0"/>
        <v>56.028916214707635</v>
      </c>
      <c r="I8" s="289">
        <f t="shared" si="0"/>
        <v>0</v>
      </c>
      <c r="J8" s="289">
        <f t="shared" si="0"/>
        <v>14.010442586816794</v>
      </c>
      <c r="K8" s="289">
        <f t="shared" si="0"/>
        <v>0</v>
      </c>
      <c r="L8" s="289">
        <f t="shared" si="0"/>
        <v>25.539465961019005</v>
      </c>
      <c r="M8" s="289">
        <f t="shared" si="0"/>
        <v>2.8938350553812597</v>
      </c>
      <c r="N8" s="289">
        <f t="shared" si="0"/>
        <v>18.289573697232015</v>
      </c>
      <c r="O8" s="289">
        <f t="shared" si="0"/>
        <v>35.386419814629875</v>
      </c>
      <c r="P8" s="289">
        <f t="shared" si="0"/>
        <v>15.206591030915718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82.335803871486632</v>
      </c>
      <c r="C9" s="287">
        <f t="shared" ref="C9:Q9" si="1">C6-C5</f>
        <v>168.06353353035482</v>
      </c>
      <c r="D9" s="287">
        <f t="shared" si="1"/>
        <v>154.2065831190931</v>
      </c>
      <c r="E9" s="287">
        <f t="shared" si="1"/>
        <v>193.56445456837338</v>
      </c>
      <c r="F9" s="287">
        <f t="shared" si="1"/>
        <v>203.62811211067375</v>
      </c>
      <c r="G9" s="287">
        <f t="shared" si="1"/>
        <v>137.22941502234676</v>
      </c>
      <c r="H9" s="287">
        <f t="shared" si="1"/>
        <v>78.256559916909993</v>
      </c>
      <c r="I9" s="287">
        <f t="shared" si="1"/>
        <v>87.304724977589842</v>
      </c>
      <c r="J9" s="287">
        <f t="shared" si="1"/>
        <v>66.024677500009773</v>
      </c>
      <c r="K9" s="287">
        <f t="shared" si="1"/>
        <v>52.07398228484351</v>
      </c>
      <c r="L9" s="287">
        <f t="shared" si="1"/>
        <v>48.465985697524758</v>
      </c>
      <c r="M9" s="287">
        <f t="shared" si="1"/>
        <v>41.817737428503648</v>
      </c>
      <c r="N9" s="287">
        <f t="shared" si="1"/>
        <v>29.980669439974832</v>
      </c>
      <c r="O9" s="287">
        <f t="shared" si="1"/>
        <v>36.10813323713856</v>
      </c>
      <c r="P9" s="287">
        <f t="shared" si="1"/>
        <v>39.64850053365052</v>
      </c>
      <c r="Q9" s="287">
        <f t="shared" si="1"/>
        <v>94.125986982548085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84.933339785533946</v>
      </c>
      <c r="C12" s="38">
        <v>58.84845999999996</v>
      </c>
      <c r="D12" s="38">
        <v>61.057980000000015</v>
      </c>
      <c r="E12" s="38">
        <v>57.661239999999971</v>
      </c>
      <c r="F12" s="38">
        <v>54.604429999999965</v>
      </c>
      <c r="G12" s="38">
        <v>60.238140113616623</v>
      </c>
      <c r="H12" s="38">
        <v>60.382039999999947</v>
      </c>
      <c r="I12" s="38">
        <v>61.831120000000006</v>
      </c>
      <c r="J12" s="38">
        <v>63.483999999999924</v>
      </c>
      <c r="K12" s="38">
        <v>68.904229999999956</v>
      </c>
      <c r="L12" s="38">
        <v>63.961884743406152</v>
      </c>
      <c r="M12" s="38">
        <v>65.732436159964379</v>
      </c>
      <c r="N12" s="38">
        <v>63.196163387316517</v>
      </c>
      <c r="O12" s="38">
        <v>53.932112366486301</v>
      </c>
      <c r="P12" s="38">
        <v>66.972248542662101</v>
      </c>
      <c r="Q12" s="38">
        <v>53.931293463982804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3.057143841693748</v>
      </c>
      <c r="C14" s="51">
        <v>0</v>
      </c>
      <c r="D14" s="51">
        <v>1.08775</v>
      </c>
      <c r="E14" s="51">
        <v>1.00003</v>
      </c>
      <c r="F14" s="51">
        <v>1.0001599999999999</v>
      </c>
      <c r="G14" s="51">
        <v>1.0269830145826901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1.0265578582526733</v>
      </c>
      <c r="N14" s="51">
        <v>0</v>
      </c>
      <c r="O14" s="51">
        <v>0</v>
      </c>
      <c r="P14" s="51">
        <v>1.0767882002959897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1.08775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1.0767882002959897</v>
      </c>
      <c r="Q16" s="51">
        <v>0</v>
      </c>
    </row>
    <row r="17" spans="1:17" x14ac:dyDescent="0.25">
      <c r="A17" s="53" t="s">
        <v>76</v>
      </c>
      <c r="B17" s="51">
        <v>3.057143841693748</v>
      </c>
      <c r="C17" s="51">
        <v>0</v>
      </c>
      <c r="D17" s="51">
        <v>0</v>
      </c>
      <c r="E17" s="51">
        <v>1.00003</v>
      </c>
      <c r="F17" s="51">
        <v>1.0001599999999999</v>
      </c>
      <c r="G17" s="51">
        <v>1.0269830145826901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1.0265578582526733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34.895263371269699</v>
      </c>
      <c r="C20" s="51">
        <v>15.59966</v>
      </c>
      <c r="D20" s="51">
        <v>16.699780000000001</v>
      </c>
      <c r="E20" s="51">
        <v>16.499490000000002</v>
      </c>
      <c r="F20" s="51">
        <v>15.2003</v>
      </c>
      <c r="G20" s="51">
        <v>16.193726462381647</v>
      </c>
      <c r="H20" s="51">
        <v>15.05001</v>
      </c>
      <c r="I20" s="51">
        <v>12.59995</v>
      </c>
      <c r="J20" s="51">
        <v>13.778409999999999</v>
      </c>
      <c r="K20" s="51">
        <v>21.129570000000001</v>
      </c>
      <c r="L20" s="51">
        <v>20.062876574564946</v>
      </c>
      <c r="M20" s="51">
        <v>23.016555064701233</v>
      </c>
      <c r="N20" s="51">
        <v>22.125365984454071</v>
      </c>
      <c r="O20" s="51">
        <v>19.275040526600627</v>
      </c>
      <c r="P20" s="51">
        <v>24.251751893375911</v>
      </c>
      <c r="Q20" s="51">
        <v>11.34522974741739</v>
      </c>
    </row>
    <row r="21" spans="1:17" x14ac:dyDescent="0.25">
      <c r="A21" s="53" t="s">
        <v>66</v>
      </c>
      <c r="B21" s="51">
        <v>34.895263371269699</v>
      </c>
      <c r="C21" s="51">
        <v>15.59966</v>
      </c>
      <c r="D21" s="51">
        <v>16.699780000000001</v>
      </c>
      <c r="E21" s="51">
        <v>16.499490000000002</v>
      </c>
      <c r="F21" s="51">
        <v>15.2003</v>
      </c>
      <c r="G21" s="51">
        <v>16.193726462381647</v>
      </c>
      <c r="H21" s="51">
        <v>15.05001</v>
      </c>
      <c r="I21" s="51">
        <v>12.59995</v>
      </c>
      <c r="J21" s="51">
        <v>13.778409999999999</v>
      </c>
      <c r="K21" s="51">
        <v>21.129570000000001</v>
      </c>
      <c r="L21" s="51">
        <v>20.062876574564946</v>
      </c>
      <c r="M21" s="51">
        <v>23.016555064701233</v>
      </c>
      <c r="N21" s="51">
        <v>22.125365984454071</v>
      </c>
      <c r="O21" s="51">
        <v>19.275040526600627</v>
      </c>
      <c r="P21" s="51">
        <v>24.251751893375911</v>
      </c>
      <c r="Q21" s="51">
        <v>11.34522974741739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21.400592782373103</v>
      </c>
      <c r="C23" s="51">
        <v>21.248759999999965</v>
      </c>
      <c r="D23" s="51">
        <v>21.070240000000013</v>
      </c>
      <c r="E23" s="51">
        <v>20.861329999999974</v>
      </c>
      <c r="F23" s="51">
        <v>20.703429999999969</v>
      </c>
      <c r="G23" s="51">
        <v>22.046351736681629</v>
      </c>
      <c r="H23" s="51">
        <v>22.656969999999944</v>
      </c>
      <c r="I23" s="51">
        <v>23.229770000000009</v>
      </c>
      <c r="J23" s="51">
        <v>23.147839999999924</v>
      </c>
      <c r="K23" s="51">
        <v>22.938159999999947</v>
      </c>
      <c r="L23" s="51">
        <v>21.519076277385658</v>
      </c>
      <c r="M23" s="51">
        <v>21.299173299314162</v>
      </c>
      <c r="N23" s="51">
        <v>20.044529052522726</v>
      </c>
      <c r="O23" s="51">
        <v>19.036868221517203</v>
      </c>
      <c r="P23" s="51">
        <v>23.962887708646193</v>
      </c>
      <c r="Q23" s="51">
        <v>22.809763188551017</v>
      </c>
    </row>
    <row r="24" spans="1:17" x14ac:dyDescent="0.25">
      <c r="A24" s="53" t="s">
        <v>23</v>
      </c>
      <c r="B24" s="51">
        <v>21.400592782373103</v>
      </c>
      <c r="C24" s="51">
        <v>21.248759999999965</v>
      </c>
      <c r="D24" s="51">
        <v>21.070240000000013</v>
      </c>
      <c r="E24" s="51">
        <v>20.861329999999974</v>
      </c>
      <c r="F24" s="51">
        <v>20.703429999999969</v>
      </c>
      <c r="G24" s="51">
        <v>22.046351736681629</v>
      </c>
      <c r="H24" s="51">
        <v>22.656969999999944</v>
      </c>
      <c r="I24" s="51">
        <v>23.229770000000009</v>
      </c>
      <c r="J24" s="51">
        <v>23.147839999999924</v>
      </c>
      <c r="K24" s="51">
        <v>22.938159999999947</v>
      </c>
      <c r="L24" s="51">
        <v>21.519076277385658</v>
      </c>
      <c r="M24" s="51">
        <v>21.299173299314162</v>
      </c>
      <c r="N24" s="51">
        <v>20.044529052522726</v>
      </c>
      <c r="O24" s="51">
        <v>19.036868221517203</v>
      </c>
      <c r="P24" s="51">
        <v>23.962887708646193</v>
      </c>
      <c r="Q24" s="51">
        <v>22.809763188551017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0.90761066056076667</v>
      </c>
      <c r="C29" s="51">
        <v>0</v>
      </c>
      <c r="D29" s="51">
        <v>0.1</v>
      </c>
      <c r="E29" s="51">
        <v>0</v>
      </c>
      <c r="F29" s="51">
        <v>0.1</v>
      </c>
      <c r="G29" s="51">
        <v>0.16719218994634158</v>
      </c>
      <c r="H29" s="51">
        <v>0.10034</v>
      </c>
      <c r="I29" s="51">
        <v>2.0998999999999999</v>
      </c>
      <c r="J29" s="51">
        <v>1.79718</v>
      </c>
      <c r="K29" s="51">
        <v>0.40059</v>
      </c>
      <c r="L29" s="51">
        <v>1.4808384319267109</v>
      </c>
      <c r="M29" s="51">
        <v>1.2176727212664344</v>
      </c>
      <c r="N29" s="51">
        <v>0.47787377256512281</v>
      </c>
      <c r="O29" s="51">
        <v>0.90761959087233191</v>
      </c>
      <c r="P29" s="51">
        <v>0.74068623541647272</v>
      </c>
      <c r="Q29" s="51">
        <v>0</v>
      </c>
    </row>
    <row r="30" spans="1:17" x14ac:dyDescent="0.25">
      <c r="A30" s="63" t="s">
        <v>21</v>
      </c>
      <c r="B30" s="62">
        <v>24.672729129636625</v>
      </c>
      <c r="C30" s="62">
        <v>22.000039999999998</v>
      </c>
      <c r="D30" s="62">
        <v>22.100210000000001</v>
      </c>
      <c r="E30" s="62">
        <v>19.30039</v>
      </c>
      <c r="F30" s="62">
        <v>17.600539999999999</v>
      </c>
      <c r="G30" s="62">
        <v>20.803886710024315</v>
      </c>
      <c r="H30" s="62">
        <v>22.574719999999999</v>
      </c>
      <c r="I30" s="62">
        <v>23.901499999999999</v>
      </c>
      <c r="J30" s="62">
        <v>24.760570000000001</v>
      </c>
      <c r="K30" s="62">
        <v>24.43591</v>
      </c>
      <c r="L30" s="62">
        <v>20.899093459528835</v>
      </c>
      <c r="M30" s="62">
        <v>19.172477216429883</v>
      </c>
      <c r="N30" s="62">
        <v>20.548394577774602</v>
      </c>
      <c r="O30" s="62">
        <v>14.71258402749614</v>
      </c>
      <c r="P30" s="62">
        <v>16.940134504927528</v>
      </c>
      <c r="Q30" s="62">
        <v>19.776300528014396</v>
      </c>
    </row>
    <row r="32" spans="1:17" x14ac:dyDescent="0.25">
      <c r="A32" s="31" t="s">
        <v>63</v>
      </c>
      <c r="B32" s="70">
        <v>91.446353679843668</v>
      </c>
      <c r="C32" s="70">
        <v>36.640400289768003</v>
      </c>
      <c r="D32" s="70">
        <v>42.098051387844009</v>
      </c>
      <c r="E32" s="70">
        <v>41.856428187216011</v>
      </c>
      <c r="F32" s="70">
        <v>38.805300785448004</v>
      </c>
      <c r="G32" s="70">
        <v>41.22187191918642</v>
      </c>
      <c r="H32" s="70">
        <v>35.349385227948005</v>
      </c>
      <c r="I32" s="70">
        <v>29.594697040260002</v>
      </c>
      <c r="J32" s="70">
        <v>32.362657760268</v>
      </c>
      <c r="K32" s="70">
        <v>49.629024142236005</v>
      </c>
      <c r="L32" s="70">
        <v>47.123580171379963</v>
      </c>
      <c r="M32" s="70">
        <v>57.245977248614757</v>
      </c>
      <c r="N32" s="70">
        <v>51.967944572382606</v>
      </c>
      <c r="O32" s="70">
        <v>45.27311495866882</v>
      </c>
      <c r="P32" s="70">
        <v>59.807124042198026</v>
      </c>
      <c r="Q32" s="70">
        <v>26.647616635539283</v>
      </c>
    </row>
    <row r="34" spans="1:17" x14ac:dyDescent="0.25">
      <c r="A34" s="184" t="s">
        <v>252</v>
      </c>
      <c r="B34" s="190">
        <f t="shared" ref="B34:Q34" si="2">IF(B$12=0,"",B$12/B$3*1000)</f>
        <v>72.096904088155696</v>
      </c>
      <c r="C34" s="190">
        <f t="shared" si="2"/>
        <v>45.942120892962926</v>
      </c>
      <c r="D34" s="190">
        <f t="shared" si="2"/>
        <v>58.142461455000017</v>
      </c>
      <c r="E34" s="190">
        <f t="shared" si="2"/>
        <v>52.266879257894708</v>
      </c>
      <c r="F34" s="190">
        <f t="shared" si="2"/>
        <v>49.891698518768891</v>
      </c>
      <c r="G34" s="190">
        <f t="shared" si="2"/>
        <v>56.604816208904396</v>
      </c>
      <c r="H34" s="190">
        <f t="shared" si="2"/>
        <v>57.674922048938257</v>
      </c>
      <c r="I34" s="190">
        <f t="shared" si="2"/>
        <v>56.329900257358496</v>
      </c>
      <c r="J34" s="190">
        <f t="shared" si="2"/>
        <v>55.687195062166893</v>
      </c>
      <c r="K34" s="190">
        <f t="shared" si="2"/>
        <v>68.284023094605345</v>
      </c>
      <c r="L34" s="190">
        <f t="shared" si="2"/>
        <v>72.849527042603825</v>
      </c>
      <c r="M34" s="190">
        <f t="shared" si="2"/>
        <v>69.832688759496762</v>
      </c>
      <c r="N34" s="190">
        <f t="shared" si="2"/>
        <v>74.392795347827175</v>
      </c>
      <c r="O34" s="190">
        <f t="shared" si="2"/>
        <v>72.000074083833184</v>
      </c>
      <c r="P34" s="190">
        <f t="shared" si="2"/>
        <v>83.424907261991606</v>
      </c>
      <c r="Q34" s="190">
        <f t="shared" si="2"/>
        <v>60.317740241462026</v>
      </c>
    </row>
    <row r="35" spans="1:17" x14ac:dyDescent="0.25">
      <c r="A35" s="286" t="s">
        <v>251</v>
      </c>
      <c r="B35" s="285">
        <f t="shared" ref="B35:Q35" si="3">IF(B$12=0,"",B$12/B$5*1000)</f>
        <v>257.88701813764277</v>
      </c>
      <c r="C35" s="285">
        <f t="shared" si="3"/>
        <v>251.42192919426631</v>
      </c>
      <c r="D35" s="285">
        <f t="shared" si="3"/>
        <v>252.08502175172003</v>
      </c>
      <c r="E35" s="285">
        <f t="shared" si="3"/>
        <v>255.35172531119088</v>
      </c>
      <c r="F35" s="285">
        <f t="shared" si="3"/>
        <v>257.22043003780112</v>
      </c>
      <c r="G35" s="285">
        <f t="shared" si="3"/>
        <v>254.47218595173533</v>
      </c>
      <c r="H35" s="285">
        <f t="shared" si="3"/>
        <v>251.94675054576354</v>
      </c>
      <c r="I35" s="285">
        <f t="shared" si="3"/>
        <v>250.19231397145376</v>
      </c>
      <c r="J35" s="285">
        <f t="shared" si="3"/>
        <v>249.54012577719098</v>
      </c>
      <c r="K35" s="285">
        <f t="shared" si="3"/>
        <v>251.9081318684822</v>
      </c>
      <c r="L35" s="285">
        <f t="shared" si="3"/>
        <v>254.22281975945265</v>
      </c>
      <c r="M35" s="285">
        <f t="shared" si="3"/>
        <v>257.41877452147389</v>
      </c>
      <c r="N35" s="285">
        <f t="shared" si="3"/>
        <v>253.90218982866446</v>
      </c>
      <c r="O35" s="285">
        <f t="shared" si="3"/>
        <v>260.05697579341927</v>
      </c>
      <c r="P35" s="285">
        <f t="shared" si="3"/>
        <v>236.84994680622316</v>
      </c>
      <c r="Q35" s="285">
        <f t="shared" si="3"/>
        <v>229.61880162169507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103.78806517096422</v>
      </c>
      <c r="K36" s="285">
        <f>IF(WWP_ued!K$5=0,"",WWP_ued!K$5/K$5*1000)</f>
        <v>103.78806517096423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103.78806517096423</v>
      </c>
      <c r="O36" s="285">
        <f>IF(WWP_ued!O$5=0,"",WWP_ued!O$5/O$5*1000)</f>
        <v>103.78806517096422</v>
      </c>
      <c r="P36" s="285">
        <f>IF(WWP_ued!P$5=0,"",WWP_ued!P$5/P$5*1000)</f>
        <v>103.78806517096423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1.0766838312346576</v>
      </c>
      <c r="C37" s="283">
        <f t="shared" si="4"/>
        <v>0.62262292487803461</v>
      </c>
      <c r="D37" s="283">
        <f t="shared" si="4"/>
        <v>0.68947664806212061</v>
      </c>
      <c r="E37" s="283">
        <f t="shared" si="4"/>
        <v>0.72590232515318842</v>
      </c>
      <c r="F37" s="283">
        <f t="shared" si="4"/>
        <v>0.71066213465552208</v>
      </c>
      <c r="G37" s="283">
        <f t="shared" si="4"/>
        <v>0.68431515052484759</v>
      </c>
      <c r="H37" s="283">
        <f t="shared" si="4"/>
        <v>0.58542880015229759</v>
      </c>
      <c r="I37" s="283">
        <f t="shared" si="4"/>
        <v>0.47863757021156983</v>
      </c>
      <c r="J37" s="283">
        <f t="shared" si="4"/>
        <v>0.50977660135259339</v>
      </c>
      <c r="K37" s="283">
        <f t="shared" si="4"/>
        <v>0.72026092073354619</v>
      </c>
      <c r="L37" s="283">
        <f t="shared" si="4"/>
        <v>0.73674470914082857</v>
      </c>
      <c r="M37" s="283">
        <f t="shared" si="4"/>
        <v>0.87089389337864731</v>
      </c>
      <c r="N37" s="283">
        <f t="shared" si="4"/>
        <v>0.82232752412328536</v>
      </c>
      <c r="O37" s="283">
        <f t="shared" si="4"/>
        <v>0.83944635157294101</v>
      </c>
      <c r="P37" s="283">
        <f t="shared" si="4"/>
        <v>0.89301352938897061</v>
      </c>
      <c r="Q37" s="283">
        <f t="shared" si="4"/>
        <v>0.49410305082587141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84.933339785533946</v>
      </c>
      <c r="C5" s="96">
        <v>58.848459999999967</v>
      </c>
      <c r="D5" s="96">
        <v>61.057980000000022</v>
      </c>
      <c r="E5" s="96">
        <v>57.661239999999978</v>
      </c>
      <c r="F5" s="96">
        <v>54.604429999999965</v>
      </c>
      <c r="G5" s="96">
        <v>60.238140113616623</v>
      </c>
      <c r="H5" s="96">
        <v>60.382039999999932</v>
      </c>
      <c r="I5" s="96">
        <v>61.831120000000006</v>
      </c>
      <c r="J5" s="96">
        <v>63.483999999999924</v>
      </c>
      <c r="K5" s="96">
        <v>68.904229999999941</v>
      </c>
      <c r="L5" s="96">
        <v>63.961884743406152</v>
      </c>
      <c r="M5" s="96">
        <v>65.732436159964379</v>
      </c>
      <c r="N5" s="96">
        <v>63.19616338731651</v>
      </c>
      <c r="O5" s="96">
        <v>53.932112366486308</v>
      </c>
      <c r="P5" s="96">
        <v>66.972248542662072</v>
      </c>
      <c r="Q5" s="96">
        <v>53.931293463982804</v>
      </c>
    </row>
    <row r="6" spans="1:17" x14ac:dyDescent="0.25">
      <c r="A6" s="132" t="s">
        <v>83</v>
      </c>
      <c r="B6" s="160">
        <v>1.1049802570230687</v>
      </c>
      <c r="C6" s="160">
        <v>0.76561673684810383</v>
      </c>
      <c r="D6" s="160">
        <v>0.79436252717805744</v>
      </c>
      <c r="E6" s="160">
        <v>0.75017103950409858</v>
      </c>
      <c r="F6" s="160">
        <v>0.71040203115001999</v>
      </c>
      <c r="G6" s="160">
        <v>0.78369643432616676</v>
      </c>
      <c r="H6" s="160">
        <v>0.78556856762320826</v>
      </c>
      <c r="I6" s="160">
        <v>0.80442105587917789</v>
      </c>
      <c r="J6" s="160">
        <v>0.82592497615171234</v>
      </c>
      <c r="K6" s="160">
        <v>0.89644200931734186</v>
      </c>
      <c r="L6" s="160">
        <v>0.83214224263304704</v>
      </c>
      <c r="M6" s="160">
        <v>0.85517706458025011</v>
      </c>
      <c r="N6" s="160">
        <v>0.82218023027139386</v>
      </c>
      <c r="O6" s="160">
        <v>0.70165519847680868</v>
      </c>
      <c r="P6" s="160">
        <v>0.87130698727907518</v>
      </c>
      <c r="Q6" s="160">
        <v>0.7016445445792806</v>
      </c>
    </row>
    <row r="7" spans="1:17" x14ac:dyDescent="0.25">
      <c r="A7" s="76" t="s">
        <v>82</v>
      </c>
      <c r="B7" s="159">
        <v>1.2010654967642049</v>
      </c>
      <c r="C7" s="159">
        <v>0.83219210526967802</v>
      </c>
      <c r="D7" s="159">
        <v>0.86343752954136677</v>
      </c>
      <c r="E7" s="159">
        <v>0.81540330380880277</v>
      </c>
      <c r="F7" s="159">
        <v>0.77217612081523912</v>
      </c>
      <c r="G7" s="159">
        <v>0.85184395035452909</v>
      </c>
      <c r="H7" s="159">
        <v>0.85387887785131333</v>
      </c>
      <c r="I7" s="159">
        <v>0.87437071291214985</v>
      </c>
      <c r="J7" s="159">
        <v>0.89774453929533948</v>
      </c>
      <c r="K7" s="159">
        <v>0.974393488388415</v>
      </c>
      <c r="L7" s="159">
        <v>0.90450243764461635</v>
      </c>
      <c r="M7" s="159">
        <v>0.92954028758722829</v>
      </c>
      <c r="N7" s="159">
        <v>0.89367416333847161</v>
      </c>
      <c r="O7" s="159">
        <v>0.76266869399653114</v>
      </c>
      <c r="P7" s="159">
        <v>0.94707281225986428</v>
      </c>
      <c r="Q7" s="159">
        <v>0.76265711367313105</v>
      </c>
    </row>
    <row r="8" spans="1:17" x14ac:dyDescent="0.25">
      <c r="A8" s="76" t="s">
        <v>81</v>
      </c>
      <c r="B8" s="159">
        <v>2.9786424319752283</v>
      </c>
      <c r="C8" s="159">
        <v>2.0638364210688014</v>
      </c>
      <c r="D8" s="159">
        <v>2.1413250732625899</v>
      </c>
      <c r="E8" s="159">
        <v>2.0222001934458311</v>
      </c>
      <c r="F8" s="159">
        <v>1.914996779621793</v>
      </c>
      <c r="G8" s="159">
        <v>2.1125729968792322</v>
      </c>
      <c r="H8" s="159">
        <v>2.1176196170712571</v>
      </c>
      <c r="I8" s="159">
        <v>2.1684393680221317</v>
      </c>
      <c r="J8" s="159">
        <v>2.226406457452442</v>
      </c>
      <c r="K8" s="159">
        <v>2.4164958512032695</v>
      </c>
      <c r="L8" s="159">
        <v>2.2431660453586488</v>
      </c>
      <c r="M8" s="159">
        <v>2.3052599132163265</v>
      </c>
      <c r="N8" s="159">
        <v>2.2163119250794097</v>
      </c>
      <c r="O8" s="159">
        <v>1.8914183611113973</v>
      </c>
      <c r="P8" s="159">
        <v>2.3487405744044638</v>
      </c>
      <c r="Q8" s="159">
        <v>1.8913896419093652</v>
      </c>
    </row>
    <row r="9" spans="1:17" x14ac:dyDescent="0.25">
      <c r="A9" s="76" t="s">
        <v>80</v>
      </c>
      <c r="B9" s="159">
        <v>9.1280977754079569</v>
      </c>
      <c r="C9" s="159">
        <v>6.3246600000495521</v>
      </c>
      <c r="D9" s="159">
        <v>6.5621252245143866</v>
      </c>
      <c r="E9" s="159">
        <v>6.1970651089469007</v>
      </c>
      <c r="F9" s="159">
        <v>5.868538518195817</v>
      </c>
      <c r="G9" s="159">
        <v>6.4740140226944209</v>
      </c>
      <c r="H9" s="159">
        <v>6.4894794716699806</v>
      </c>
      <c r="I9" s="159">
        <v>6.6452174181323382</v>
      </c>
      <c r="J9" s="159">
        <v>6.8228584986445791</v>
      </c>
      <c r="K9" s="159">
        <v>7.4053905117519534</v>
      </c>
      <c r="L9" s="159">
        <v>6.8742185260990833</v>
      </c>
      <c r="M9" s="159">
        <v>7.0645061856629345</v>
      </c>
      <c r="N9" s="159">
        <v>6.7919236413723834</v>
      </c>
      <c r="O9" s="159">
        <v>5.7962820743736359</v>
      </c>
      <c r="P9" s="159">
        <v>7.1977533731749688</v>
      </c>
      <c r="Q9" s="159">
        <v>5.7961940639157952</v>
      </c>
    </row>
    <row r="10" spans="1:17" x14ac:dyDescent="0.25">
      <c r="A10" s="129" t="s">
        <v>79</v>
      </c>
      <c r="B10" s="158">
        <v>2.0177900345638635</v>
      </c>
      <c r="C10" s="158">
        <v>1.3980827368530588</v>
      </c>
      <c r="D10" s="158">
        <v>1.450575049629496</v>
      </c>
      <c r="E10" s="158">
        <v>1.3698775503987886</v>
      </c>
      <c r="F10" s="158">
        <v>1.2972558829696017</v>
      </c>
      <c r="G10" s="158">
        <v>1.4310978365956091</v>
      </c>
      <c r="H10" s="158">
        <v>1.4345165147902059</v>
      </c>
      <c r="I10" s="158">
        <v>1.4689427976924117</v>
      </c>
      <c r="J10" s="158">
        <v>1.5082108260161702</v>
      </c>
      <c r="K10" s="158">
        <v>1.6369810604925372</v>
      </c>
      <c r="L10" s="158">
        <v>1.5195640952429557</v>
      </c>
      <c r="M10" s="158">
        <v>1.5616276831465434</v>
      </c>
      <c r="N10" s="158">
        <v>1.5013725944086322</v>
      </c>
      <c r="O10" s="158">
        <v>1.2812834059141722</v>
      </c>
      <c r="P10" s="158">
        <v>1.591082324596572</v>
      </c>
      <c r="Q10" s="158">
        <v>1.2812639509708601</v>
      </c>
    </row>
    <row r="11" spans="1:17" x14ac:dyDescent="0.25">
      <c r="A11" s="92" t="s">
        <v>125</v>
      </c>
      <c r="B11" s="91">
        <v>0.40355800691277283</v>
      </c>
      <c r="C11" s="91">
        <v>0</v>
      </c>
      <c r="D11" s="91">
        <v>0</v>
      </c>
      <c r="E11" s="91">
        <v>0.20534182496484321</v>
      </c>
      <c r="F11" s="91">
        <v>0.25023805735991578</v>
      </c>
      <c r="G11" s="91">
        <v>0.18499913765406484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0.29724413541484529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0.60533701036915921</v>
      </c>
      <c r="C12" s="91">
        <v>0.41942482105591766</v>
      </c>
      <c r="D12" s="91">
        <v>0.43517251488884878</v>
      </c>
      <c r="E12" s="91">
        <v>0.41096326511963654</v>
      </c>
      <c r="F12" s="91">
        <v>0.38917676489088043</v>
      </c>
      <c r="G12" s="91">
        <v>0.42932935097868263</v>
      </c>
      <c r="H12" s="91">
        <v>0.43035495443706184</v>
      </c>
      <c r="I12" s="91">
        <v>0.28725742663835518</v>
      </c>
      <c r="J12" s="91">
        <v>7.4805397901682724E-2</v>
      </c>
      <c r="K12" s="91">
        <v>0.49109431814776117</v>
      </c>
      <c r="L12" s="91">
        <v>0.45586922857288659</v>
      </c>
      <c r="M12" s="91">
        <v>0.46848830494396299</v>
      </c>
      <c r="N12" s="91">
        <v>0.45041177832258966</v>
      </c>
      <c r="O12" s="91">
        <v>0.38438502177425166</v>
      </c>
      <c r="P12" s="91">
        <v>0.47732469737897154</v>
      </c>
      <c r="Q12" s="91">
        <v>0.38437918529125803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1.0088950172819318</v>
      </c>
      <c r="C14" s="157">
        <v>0.97865791579714112</v>
      </c>
      <c r="D14" s="157">
        <v>1.0154025347406472</v>
      </c>
      <c r="E14" s="157">
        <v>0.75357246031430869</v>
      </c>
      <c r="F14" s="157">
        <v>0.65784106071880544</v>
      </c>
      <c r="G14" s="157">
        <v>0.81676934796286149</v>
      </c>
      <c r="H14" s="157">
        <v>1.0041615603531442</v>
      </c>
      <c r="I14" s="157">
        <v>1.1816853710540565</v>
      </c>
      <c r="J14" s="157">
        <v>1.4334054281144875</v>
      </c>
      <c r="K14" s="157">
        <v>1.1458867423447761</v>
      </c>
      <c r="L14" s="157">
        <v>1.063694866670069</v>
      </c>
      <c r="M14" s="157">
        <v>0.79589524278773527</v>
      </c>
      <c r="N14" s="157">
        <v>1.0509608160860426</v>
      </c>
      <c r="O14" s="157">
        <v>0.89689838413992051</v>
      </c>
      <c r="P14" s="157">
        <v>1.1137576272176004</v>
      </c>
      <c r="Q14" s="157">
        <v>0.89688476567960207</v>
      </c>
    </row>
    <row r="15" spans="1:17" x14ac:dyDescent="0.25">
      <c r="A15" s="156" t="s">
        <v>314</v>
      </c>
      <c r="B15" s="206">
        <v>47.485869636061345</v>
      </c>
      <c r="C15" s="206">
        <v>32.901924107768686</v>
      </c>
      <c r="D15" s="206">
        <v>34.137257357858815</v>
      </c>
      <c r="E15" s="206">
        <v>32.238154446859554</v>
      </c>
      <c r="F15" s="206">
        <v>30.52910495547323</v>
      </c>
      <c r="G15" s="206">
        <v>33.67888835852888</v>
      </c>
      <c r="H15" s="206">
        <v>33.759342173988109</v>
      </c>
      <c r="I15" s="206">
        <v>34.5695166490056</v>
      </c>
      <c r="J15" s="206">
        <v>35.493634838661656</v>
      </c>
      <c r="K15" s="206">
        <v>38.52406241665863</v>
      </c>
      <c r="L15" s="206">
        <v>35.760818169539164</v>
      </c>
      <c r="M15" s="206">
        <v>36.75072594854479</v>
      </c>
      <c r="N15" s="206">
        <v>35.332706610702118</v>
      </c>
      <c r="O15" s="206">
        <v>30.153215021324037</v>
      </c>
      <c r="P15" s="206">
        <v>37.443899787306101</v>
      </c>
      <c r="Q15" s="206">
        <v>30.152757176411498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2.1247125716089612</v>
      </c>
      <c r="C19" s="87">
        <v>0</v>
      </c>
      <c r="D19" s="87">
        <v>0</v>
      </c>
      <c r="E19" s="87">
        <v>0.72981567095065414</v>
      </c>
      <c r="F19" s="87">
        <v>0.68870382487354664</v>
      </c>
      <c r="G19" s="87">
        <v>0.77325049922016598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0.66977790872861764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24.874031453594757</v>
      </c>
      <c r="C22" s="87">
        <v>13.387756760829941</v>
      </c>
      <c r="D22" s="87">
        <v>14.695200215001661</v>
      </c>
      <c r="E22" s="87">
        <v>12.349974490194638</v>
      </c>
      <c r="F22" s="87">
        <v>10.735210314273177</v>
      </c>
      <c r="G22" s="87">
        <v>12.50544445730343</v>
      </c>
      <c r="H22" s="87">
        <v>12.859771765824902</v>
      </c>
      <c r="I22" s="87">
        <v>11.307574812270898</v>
      </c>
      <c r="J22" s="87">
        <v>12.584943001927027</v>
      </c>
      <c r="K22" s="87">
        <v>17.090516498291333</v>
      </c>
      <c r="L22" s="87">
        <v>14.638447518129842</v>
      </c>
      <c r="M22" s="87">
        <v>15.402211898466643</v>
      </c>
      <c r="N22" s="87">
        <v>16.485601975417364</v>
      </c>
      <c r="O22" s="87">
        <v>11.836848663007116</v>
      </c>
      <c r="P22" s="87">
        <v>14.756944124391412</v>
      </c>
      <c r="Q22" s="87">
        <v>9.2050154726401558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19.653605616465093</v>
      </c>
      <c r="C24" s="87">
        <v>19.514167346938745</v>
      </c>
      <c r="D24" s="87">
        <v>19.350220408163278</v>
      </c>
      <c r="E24" s="87">
        <v>19.158364285714264</v>
      </c>
      <c r="F24" s="87">
        <v>19.013354081632627</v>
      </c>
      <c r="G24" s="87">
        <v>20.246649554095374</v>
      </c>
      <c r="H24" s="87">
        <v>20.807421428571374</v>
      </c>
      <c r="I24" s="87">
        <v>21.333462244897969</v>
      </c>
      <c r="J24" s="87">
        <v>21.258220408163197</v>
      </c>
      <c r="K24" s="87">
        <v>21.065657142857091</v>
      </c>
      <c r="L24" s="87">
        <v>19.76241698943581</v>
      </c>
      <c r="M24" s="87">
        <v>19.560465274880354</v>
      </c>
      <c r="N24" s="87">
        <v>18.408240966602502</v>
      </c>
      <c r="O24" s="87">
        <v>17.482838162617838</v>
      </c>
      <c r="P24" s="87">
        <v>22.006733609981197</v>
      </c>
      <c r="Q24" s="87">
        <v>20.947741703771342</v>
      </c>
    </row>
    <row r="25" spans="1:17" x14ac:dyDescent="0.25">
      <c r="A25" s="88" t="s">
        <v>22</v>
      </c>
      <c r="B25" s="87">
        <v>0.83351999439254065</v>
      </c>
      <c r="C25" s="87">
        <v>0</v>
      </c>
      <c r="D25" s="87">
        <v>9.1836734693877556E-2</v>
      </c>
      <c r="E25" s="87">
        <v>0</v>
      </c>
      <c r="F25" s="87">
        <v>9.1836734693877556E-2</v>
      </c>
      <c r="G25" s="87">
        <v>0.15354384790990552</v>
      </c>
      <c r="H25" s="87">
        <v>9.2148979591836724E-2</v>
      </c>
      <c r="I25" s="87">
        <v>1.9284795918367346</v>
      </c>
      <c r="J25" s="87">
        <v>1.6504714285714288</v>
      </c>
      <c r="K25" s="87">
        <v>0.36788877551020405</v>
      </c>
      <c r="L25" s="87">
        <v>1.35995366197351</v>
      </c>
      <c r="M25" s="87">
        <v>1.1182708664691745</v>
      </c>
      <c r="N25" s="87">
        <v>0.43886366868225557</v>
      </c>
      <c r="O25" s="87">
        <v>0.83352819569908021</v>
      </c>
      <c r="P25" s="87">
        <v>0.68022205293349536</v>
      </c>
      <c r="Q25" s="87">
        <v>0</v>
      </c>
    </row>
    <row r="26" spans="1:17" x14ac:dyDescent="0.25">
      <c r="A26" s="156" t="s">
        <v>313</v>
      </c>
      <c r="B26" s="204">
        <v>4.1384110649184427</v>
      </c>
      <c r="C26" s="204">
        <v>4.9364875494965128</v>
      </c>
      <c r="D26" s="204">
        <v>4.7971307334277924</v>
      </c>
      <c r="E26" s="204">
        <v>3.9196278815580592</v>
      </c>
      <c r="F26" s="204">
        <v>3.4340829072936412</v>
      </c>
      <c r="G26" s="204">
        <v>4.3683204140531124</v>
      </c>
      <c r="H26" s="204">
        <v>5.0657412438940979</v>
      </c>
      <c r="I26" s="204">
        <v>5.4698523052193799</v>
      </c>
      <c r="J26" s="204">
        <v>5.6160733259327422</v>
      </c>
      <c r="K26" s="204">
        <v>5.1879959589629072</v>
      </c>
      <c r="L26" s="204">
        <v>4.0177715705291437</v>
      </c>
      <c r="M26" s="204">
        <v>3.2307703894086832</v>
      </c>
      <c r="N26" s="204">
        <v>3.9247123646566053</v>
      </c>
      <c r="O26" s="204">
        <v>2.086266039832894</v>
      </c>
      <c r="P26" s="204">
        <v>1.9958315663339004</v>
      </c>
      <c r="Q26" s="204">
        <v>4.3515630636215983</v>
      </c>
    </row>
    <row r="27" spans="1:17" x14ac:dyDescent="0.25">
      <c r="A27" s="156" t="s">
        <v>312</v>
      </c>
      <c r="B27" s="204">
        <v>12.119556349982957</v>
      </c>
      <c r="C27" s="204">
        <v>3.9489930839528449</v>
      </c>
      <c r="D27" s="204">
        <v>4.7953513010495978</v>
      </c>
      <c r="E27" s="204">
        <v>5.8414013931036379</v>
      </c>
      <c r="F27" s="204">
        <v>6.1288815818736948</v>
      </c>
      <c r="G27" s="204">
        <v>5.5143972755805226</v>
      </c>
      <c r="H27" s="204">
        <v>4.0505922086597304</v>
      </c>
      <c r="I27" s="204">
        <v>3.5403546683918985</v>
      </c>
      <c r="J27" s="204">
        <v>3.6349960306103304</v>
      </c>
      <c r="K27" s="204">
        <v>5.8965817232245712</v>
      </c>
      <c r="L27" s="204">
        <v>7.1895031652976744</v>
      </c>
      <c r="M27" s="204">
        <v>9.3196347759478879</v>
      </c>
      <c r="N27" s="204">
        <v>7.2000959217699059</v>
      </c>
      <c r="O27" s="204">
        <v>8.8602416326297302</v>
      </c>
      <c r="P27" s="204">
        <v>12.281473447607945</v>
      </c>
      <c r="Q27" s="204">
        <v>3.9897850412418547</v>
      </c>
    </row>
    <row r="28" spans="1:17" x14ac:dyDescent="0.25">
      <c r="A28" s="152" t="s">
        <v>318</v>
      </c>
      <c r="B28" s="264">
        <v>7.5448798126819101</v>
      </c>
      <c r="C28" s="264">
        <v>0.60245559492925871</v>
      </c>
      <c r="D28" s="264">
        <v>1.350917250998233</v>
      </c>
      <c r="E28" s="264">
        <v>2.6407767344462023</v>
      </c>
      <c r="F28" s="264">
        <v>3.1216720040116606</v>
      </c>
      <c r="G28" s="264">
        <v>2.1473575912281166</v>
      </c>
      <c r="H28" s="264">
        <v>0.61679245610915423</v>
      </c>
      <c r="I28" s="264">
        <v>0</v>
      </c>
      <c r="J28" s="264">
        <v>0</v>
      </c>
      <c r="K28" s="264">
        <v>2.0288021614905638</v>
      </c>
      <c r="L28" s="264">
        <v>3.6673644929173435</v>
      </c>
      <c r="M28" s="264">
        <v>5.7767693592047031</v>
      </c>
      <c r="N28" s="264">
        <v>3.7239653884547934</v>
      </c>
      <c r="O28" s="264">
        <v>6.0016425162186273</v>
      </c>
      <c r="P28" s="264">
        <v>8.782542905288949</v>
      </c>
      <c r="Q28" s="264">
        <v>0.937611491917961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1.08775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1.0767882002959897</v>
      </c>
      <c r="Q30" s="208">
        <v>0</v>
      </c>
    </row>
    <row r="31" spans="1:17" x14ac:dyDescent="0.25">
      <c r="A31" s="154" t="s">
        <v>125</v>
      </c>
      <c r="B31" s="208">
        <v>0.34000992347343928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7.2048698892084708</v>
      </c>
      <c r="C33" s="208">
        <v>0.60245559492925871</v>
      </c>
      <c r="D33" s="208">
        <v>0.26316725099823302</v>
      </c>
      <c r="E33" s="208">
        <v>2.6407767344462023</v>
      </c>
      <c r="F33" s="208">
        <v>3.1216720040116606</v>
      </c>
      <c r="G33" s="208">
        <v>2.1473575912281166</v>
      </c>
      <c r="H33" s="208">
        <v>0.61679245610915423</v>
      </c>
      <c r="I33" s="208">
        <v>0</v>
      </c>
      <c r="J33" s="208">
        <v>0</v>
      </c>
      <c r="K33" s="208">
        <v>2.0288021614905638</v>
      </c>
      <c r="L33" s="208">
        <v>3.6673644929173435</v>
      </c>
      <c r="M33" s="208">
        <v>5.7767693592047031</v>
      </c>
      <c r="N33" s="208">
        <v>3.7239653884547934</v>
      </c>
      <c r="O33" s="208">
        <v>6.0016425162186273</v>
      </c>
      <c r="P33" s="208">
        <v>7.7057547049929589</v>
      </c>
      <c r="Q33" s="208">
        <v>0.937611491917961</v>
      </c>
    </row>
    <row r="34" spans="1:17" x14ac:dyDescent="0.25">
      <c r="A34" s="152" t="s">
        <v>317</v>
      </c>
      <c r="B34" s="264">
        <v>4.2209661898721205</v>
      </c>
      <c r="C34" s="264">
        <v>2.9246154762461063</v>
      </c>
      <c r="D34" s="264">
        <v>3.0344228762541174</v>
      </c>
      <c r="E34" s="264">
        <v>2.8656137286097385</v>
      </c>
      <c r="F34" s="264">
        <v>2.713698218264287</v>
      </c>
      <c r="G34" s="264">
        <v>2.9936789652025673</v>
      </c>
      <c r="H34" s="264">
        <v>3.0008304154656105</v>
      </c>
      <c r="I34" s="264">
        <v>3.072845924356054</v>
      </c>
      <c r="J34" s="264">
        <v>3.1549897634365918</v>
      </c>
      <c r="K34" s="264">
        <v>3.4243611037029895</v>
      </c>
      <c r="L34" s="264">
        <v>3.1787393928479259</v>
      </c>
      <c r="M34" s="264">
        <v>3.2667311954262042</v>
      </c>
      <c r="N34" s="264">
        <v>3.1406850320624113</v>
      </c>
      <c r="O34" s="264">
        <v>2.6802857796732482</v>
      </c>
      <c r="P34" s="264">
        <v>3.3283466477605432</v>
      </c>
      <c r="Q34" s="264">
        <v>2.6802450823476889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0.18886333969857438</v>
      </c>
      <c r="C38" s="87">
        <v>0</v>
      </c>
      <c r="D38" s="87">
        <v>0</v>
      </c>
      <c r="E38" s="87">
        <v>6.4872504084502597E-2</v>
      </c>
      <c r="F38" s="87">
        <v>6.1218117766537482E-2</v>
      </c>
      <c r="G38" s="87">
        <v>6.873337770845922E-2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5.9535814109210466E-2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2.2110250180973119</v>
      </c>
      <c r="C41" s="87">
        <v>1.1900228231848839</v>
      </c>
      <c r="D41" s="87">
        <v>1.3062400191112591</v>
      </c>
      <c r="E41" s="87">
        <v>1.0977755102395237</v>
      </c>
      <c r="F41" s="87">
        <v>0.95424091682428247</v>
      </c>
      <c r="G41" s="87">
        <v>1.1115950628714164</v>
      </c>
      <c r="H41" s="87">
        <v>1.1430908236288804</v>
      </c>
      <c r="I41" s="87">
        <v>1.0051177610907469</v>
      </c>
      <c r="J41" s="87">
        <v>1.1186616001712915</v>
      </c>
      <c r="K41" s="87">
        <v>1.5191570220703408</v>
      </c>
      <c r="L41" s="87">
        <v>1.301195334944875</v>
      </c>
      <c r="M41" s="87">
        <v>1.3690855020859241</v>
      </c>
      <c r="N41" s="87">
        <v>1.4653868422593215</v>
      </c>
      <c r="O41" s="87">
        <v>1.0521643256006328</v>
      </c>
      <c r="P41" s="87">
        <v>1.3117283666125703</v>
      </c>
      <c r="Q41" s="87">
        <v>0.81822359756801388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1.7469871659080087</v>
      </c>
      <c r="C43" s="87">
        <v>1.7345926530612223</v>
      </c>
      <c r="D43" s="87">
        <v>1.720019591836736</v>
      </c>
      <c r="E43" s="87">
        <v>1.7029657142857124</v>
      </c>
      <c r="F43" s="87">
        <v>1.6900759183673446</v>
      </c>
      <c r="G43" s="87">
        <v>1.7997021825862558</v>
      </c>
      <c r="H43" s="87">
        <v>1.8495485714285669</v>
      </c>
      <c r="I43" s="87">
        <v>1.896307755102042</v>
      </c>
      <c r="J43" s="87">
        <v>1.8896195918367289</v>
      </c>
      <c r="K43" s="87">
        <v>1.8725028571428528</v>
      </c>
      <c r="L43" s="87">
        <v>1.7566592879498497</v>
      </c>
      <c r="M43" s="87">
        <v>1.7387080244338096</v>
      </c>
      <c r="N43" s="87">
        <v>1.6362880859202229</v>
      </c>
      <c r="O43" s="87">
        <v>1.5540300588993639</v>
      </c>
      <c r="P43" s="87">
        <v>1.9561540986649959</v>
      </c>
      <c r="Q43" s="87">
        <v>1.8620214847796748</v>
      </c>
    </row>
    <row r="44" spans="1:17" x14ac:dyDescent="0.25">
      <c r="A44" s="150" t="s">
        <v>22</v>
      </c>
      <c r="B44" s="87">
        <v>7.4090666168225849E-2</v>
      </c>
      <c r="C44" s="87">
        <v>0</v>
      </c>
      <c r="D44" s="87">
        <v>8.1632653061224515E-3</v>
      </c>
      <c r="E44" s="87">
        <v>0</v>
      </c>
      <c r="F44" s="87">
        <v>8.1632653061224497E-3</v>
      </c>
      <c r="G44" s="87">
        <v>1.3648342036436049E-2</v>
      </c>
      <c r="H44" s="87">
        <v>8.1910204081632656E-3</v>
      </c>
      <c r="I44" s="87">
        <v>0.17142040816326534</v>
      </c>
      <c r="J44" s="87">
        <v>0.14670857142857147</v>
      </c>
      <c r="K44" s="87">
        <v>3.2701224489795913E-2</v>
      </c>
      <c r="L44" s="87">
        <v>0.12088476995320091</v>
      </c>
      <c r="M44" s="87">
        <v>9.9401854797259978E-2</v>
      </c>
      <c r="N44" s="87">
        <v>3.9010103882867173E-2</v>
      </c>
      <c r="O44" s="87">
        <v>7.4091395173251598E-2</v>
      </c>
      <c r="P44" s="87">
        <v>6.0464182482977379E-2</v>
      </c>
      <c r="Q44" s="87">
        <v>0</v>
      </c>
    </row>
    <row r="45" spans="1:17" x14ac:dyDescent="0.25">
      <c r="A45" s="152" t="s">
        <v>316</v>
      </c>
      <c r="B45" s="264">
        <v>0.35371034742892671</v>
      </c>
      <c r="C45" s="264">
        <v>0.42192201277747976</v>
      </c>
      <c r="D45" s="264">
        <v>0.41001117379724716</v>
      </c>
      <c r="E45" s="264">
        <v>0.33501093004769733</v>
      </c>
      <c r="F45" s="264">
        <v>0.2935113595977471</v>
      </c>
      <c r="G45" s="264">
        <v>0.37336071914983865</v>
      </c>
      <c r="H45" s="264">
        <v>0.4329693370849656</v>
      </c>
      <c r="I45" s="264">
        <v>0.46750874403584441</v>
      </c>
      <c r="J45" s="264">
        <v>0.48000626717373862</v>
      </c>
      <c r="K45" s="264">
        <v>0.4434184580310177</v>
      </c>
      <c r="L45" s="264">
        <v>0.34339927953240545</v>
      </c>
      <c r="M45" s="264">
        <v>0.27613422131698145</v>
      </c>
      <c r="N45" s="264">
        <v>0.33544550125270128</v>
      </c>
      <c r="O45" s="264">
        <v>0.17831333673785418</v>
      </c>
      <c r="P45" s="264">
        <v>0.17058389455845302</v>
      </c>
      <c r="Q45" s="264">
        <v>0.37192846697620496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4.7589267388368661</v>
      </c>
      <c r="C47" s="242">
        <v>5.6766672586927296</v>
      </c>
      <c r="D47" s="242">
        <v>5.5164152035379148</v>
      </c>
      <c r="E47" s="242">
        <v>4.5073390823743011</v>
      </c>
      <c r="F47" s="242">
        <v>3.9489912226069359</v>
      </c>
      <c r="G47" s="242">
        <v>5.023308824604154</v>
      </c>
      <c r="H47" s="242">
        <v>5.8253013244520329</v>
      </c>
      <c r="I47" s="242">
        <v>6.2900050247449206</v>
      </c>
      <c r="J47" s="242">
        <v>6.4581505072349614</v>
      </c>
      <c r="K47" s="242">
        <v>5.9658869800003185</v>
      </c>
      <c r="L47" s="242">
        <v>4.6201984910618217</v>
      </c>
      <c r="M47" s="242">
        <v>3.715193911869743</v>
      </c>
      <c r="N47" s="242">
        <v>4.5131859357175941</v>
      </c>
      <c r="O47" s="242">
        <v>2.3990819388270994</v>
      </c>
      <c r="P47" s="242">
        <v>2.2950876696992024</v>
      </c>
      <c r="Q47" s="242">
        <v>5.0040388676594194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</v>
      </c>
      <c r="D51" s="77">
        <f t="shared" si="0"/>
        <v>0.99999999999999989</v>
      </c>
      <c r="E51" s="77">
        <f t="shared" si="0"/>
        <v>0.99999999999999978</v>
      </c>
      <c r="F51" s="77">
        <f t="shared" si="0"/>
        <v>1.0000000000000002</v>
      </c>
      <c r="G51" s="77">
        <f t="shared" si="0"/>
        <v>1</v>
      </c>
      <c r="H51" s="77">
        <f t="shared" si="0"/>
        <v>1</v>
      </c>
      <c r="I51" s="77">
        <f t="shared" si="0"/>
        <v>1</v>
      </c>
      <c r="J51" s="77">
        <f t="shared" si="0"/>
        <v>1.0000000000000002</v>
      </c>
      <c r="K51" s="77">
        <f t="shared" si="0"/>
        <v>1</v>
      </c>
      <c r="L51" s="77">
        <f t="shared" si="0"/>
        <v>1</v>
      </c>
      <c r="M51" s="77">
        <f t="shared" si="0"/>
        <v>1.0000000000000002</v>
      </c>
      <c r="N51" s="77">
        <f t="shared" si="0"/>
        <v>1.0000000000000002</v>
      </c>
      <c r="O51" s="77">
        <f t="shared" si="0"/>
        <v>1</v>
      </c>
      <c r="P51" s="77">
        <f t="shared" si="0"/>
        <v>1.0000000000000002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1.300997064066085E-2</v>
      </c>
      <c r="C52" s="203">
        <f t="shared" si="1"/>
        <v>1.3009970640660848E-2</v>
      </c>
      <c r="D52" s="203">
        <f t="shared" si="1"/>
        <v>1.3009970640660846E-2</v>
      </c>
      <c r="E52" s="203">
        <f t="shared" si="1"/>
        <v>1.3009970640660846E-2</v>
      </c>
      <c r="F52" s="203">
        <f t="shared" si="1"/>
        <v>1.3009970640660848E-2</v>
      </c>
      <c r="G52" s="203">
        <f t="shared" si="1"/>
        <v>1.3009970640660848E-2</v>
      </c>
      <c r="H52" s="203">
        <f t="shared" si="1"/>
        <v>1.3009970640660852E-2</v>
      </c>
      <c r="I52" s="203">
        <f t="shared" si="1"/>
        <v>1.3009970640660848E-2</v>
      </c>
      <c r="J52" s="203">
        <f t="shared" si="1"/>
        <v>1.3009970640660848E-2</v>
      </c>
      <c r="K52" s="203">
        <f t="shared" si="1"/>
        <v>1.3009970640660852E-2</v>
      </c>
      <c r="L52" s="203">
        <f t="shared" si="1"/>
        <v>1.3009970640660848E-2</v>
      </c>
      <c r="M52" s="203">
        <f t="shared" si="1"/>
        <v>1.3009970640660848E-2</v>
      </c>
      <c r="N52" s="203">
        <f t="shared" si="1"/>
        <v>1.3009970640660848E-2</v>
      </c>
      <c r="O52" s="203">
        <f t="shared" si="1"/>
        <v>1.3009970640660848E-2</v>
      </c>
      <c r="P52" s="203">
        <f t="shared" si="1"/>
        <v>1.3009970640660853E-2</v>
      </c>
      <c r="Q52" s="203">
        <f t="shared" si="1"/>
        <v>1.3009970640660848E-2</v>
      </c>
    </row>
    <row r="53" spans="1:17" x14ac:dyDescent="0.25">
      <c r="A53" s="76" t="s">
        <v>82</v>
      </c>
      <c r="B53" s="202">
        <f t="shared" ref="B53:Q53" si="2">IF(B$7=0,0,B$7/B$5)</f>
        <v>1.4141272435500922E-2</v>
      </c>
      <c r="C53" s="202">
        <f t="shared" si="2"/>
        <v>1.414127243550092E-2</v>
      </c>
      <c r="D53" s="202">
        <f t="shared" si="2"/>
        <v>1.414127243550092E-2</v>
      </c>
      <c r="E53" s="202">
        <f t="shared" si="2"/>
        <v>1.414127243550092E-2</v>
      </c>
      <c r="F53" s="202">
        <f t="shared" si="2"/>
        <v>1.4141272435500922E-2</v>
      </c>
      <c r="G53" s="202">
        <f t="shared" si="2"/>
        <v>1.4141272435500922E-2</v>
      </c>
      <c r="H53" s="202">
        <f t="shared" si="2"/>
        <v>1.4141272435500925E-2</v>
      </c>
      <c r="I53" s="202">
        <f t="shared" si="2"/>
        <v>1.4141272435500922E-2</v>
      </c>
      <c r="J53" s="202">
        <f t="shared" si="2"/>
        <v>1.4141272435500922E-2</v>
      </c>
      <c r="K53" s="202">
        <f t="shared" si="2"/>
        <v>1.4141272435500923E-2</v>
      </c>
      <c r="L53" s="202">
        <f t="shared" si="2"/>
        <v>1.4141272435500922E-2</v>
      </c>
      <c r="M53" s="202">
        <f t="shared" si="2"/>
        <v>1.4141272435500922E-2</v>
      </c>
      <c r="N53" s="202">
        <f t="shared" si="2"/>
        <v>1.4141272435500923E-2</v>
      </c>
      <c r="O53" s="202">
        <f t="shared" si="2"/>
        <v>1.414127243550092E-2</v>
      </c>
      <c r="P53" s="202">
        <f t="shared" si="2"/>
        <v>1.4141272435500927E-2</v>
      </c>
      <c r="Q53" s="202">
        <f t="shared" si="2"/>
        <v>1.4141272435500922E-2</v>
      </c>
    </row>
    <row r="54" spans="1:17" x14ac:dyDescent="0.25">
      <c r="A54" s="76" t="s">
        <v>81</v>
      </c>
      <c r="B54" s="202">
        <f t="shared" ref="B54:Q54" si="3">IF(B$8=0,0,B$8/B$5)</f>
        <v>3.5070355640042288E-2</v>
      </c>
      <c r="C54" s="202">
        <f t="shared" si="3"/>
        <v>3.5070355640042281E-2</v>
      </c>
      <c r="D54" s="202">
        <f t="shared" si="3"/>
        <v>3.5070355640042288E-2</v>
      </c>
      <c r="E54" s="202">
        <f t="shared" si="3"/>
        <v>3.5070355640042288E-2</v>
      </c>
      <c r="F54" s="202">
        <f t="shared" si="3"/>
        <v>3.5070355640042288E-2</v>
      </c>
      <c r="G54" s="202">
        <f t="shared" si="3"/>
        <v>3.5070355640042288E-2</v>
      </c>
      <c r="H54" s="202">
        <f t="shared" si="3"/>
        <v>3.5070355640042294E-2</v>
      </c>
      <c r="I54" s="202">
        <f t="shared" si="3"/>
        <v>3.5070355640042288E-2</v>
      </c>
      <c r="J54" s="202">
        <f t="shared" si="3"/>
        <v>3.5070355640042288E-2</v>
      </c>
      <c r="K54" s="202">
        <f t="shared" si="3"/>
        <v>3.5070355640042294E-2</v>
      </c>
      <c r="L54" s="202">
        <f t="shared" si="3"/>
        <v>3.5070355640042288E-2</v>
      </c>
      <c r="M54" s="202">
        <f t="shared" si="3"/>
        <v>3.5070355640042288E-2</v>
      </c>
      <c r="N54" s="202">
        <f t="shared" si="3"/>
        <v>3.5070355640042288E-2</v>
      </c>
      <c r="O54" s="202">
        <f t="shared" si="3"/>
        <v>3.5070355640042281E-2</v>
      </c>
      <c r="P54" s="202">
        <f t="shared" si="3"/>
        <v>3.5070355640042301E-2</v>
      </c>
      <c r="Q54" s="202">
        <f t="shared" si="3"/>
        <v>3.5070355640042288E-2</v>
      </c>
    </row>
    <row r="55" spans="1:17" x14ac:dyDescent="0.25">
      <c r="A55" s="76" t="s">
        <v>80</v>
      </c>
      <c r="B55" s="202">
        <f t="shared" ref="B55:Q55" si="4">IF(B$9=0,0,B$9/B$5)</f>
        <v>0.107473670509807</v>
      </c>
      <c r="C55" s="202">
        <f t="shared" si="4"/>
        <v>0.10747367050980698</v>
      </c>
      <c r="D55" s="202">
        <f t="shared" si="4"/>
        <v>0.10747367050980698</v>
      </c>
      <c r="E55" s="202">
        <f t="shared" si="4"/>
        <v>0.10747367050980698</v>
      </c>
      <c r="F55" s="202">
        <f t="shared" si="4"/>
        <v>0.107473670509807</v>
      </c>
      <c r="G55" s="202">
        <f t="shared" si="4"/>
        <v>0.107473670509807</v>
      </c>
      <c r="H55" s="202">
        <f t="shared" si="4"/>
        <v>0.10747367050980702</v>
      </c>
      <c r="I55" s="202">
        <f t="shared" si="4"/>
        <v>0.107473670509807</v>
      </c>
      <c r="J55" s="202">
        <f t="shared" si="4"/>
        <v>0.107473670509807</v>
      </c>
      <c r="K55" s="202">
        <f t="shared" si="4"/>
        <v>0.10747367050980701</v>
      </c>
      <c r="L55" s="202">
        <f t="shared" si="4"/>
        <v>0.107473670509807</v>
      </c>
      <c r="M55" s="202">
        <f t="shared" si="4"/>
        <v>0.107473670509807</v>
      </c>
      <c r="N55" s="202">
        <f t="shared" si="4"/>
        <v>0.107473670509807</v>
      </c>
      <c r="O55" s="202">
        <f t="shared" si="4"/>
        <v>0.10747367050980698</v>
      </c>
      <c r="P55" s="202">
        <f t="shared" si="4"/>
        <v>0.10747367050980705</v>
      </c>
      <c r="Q55" s="202">
        <f t="shared" si="4"/>
        <v>0.107473670509807</v>
      </c>
    </row>
    <row r="56" spans="1:17" x14ac:dyDescent="0.25">
      <c r="A56" s="129" t="s">
        <v>79</v>
      </c>
      <c r="B56" s="201">
        <f t="shared" ref="B56:Q56" si="5">IF(B$10=0,0,B$10/B$5)</f>
        <v>2.3757337691641539E-2</v>
      </c>
      <c r="C56" s="201">
        <f t="shared" si="5"/>
        <v>2.3757337691641543E-2</v>
      </c>
      <c r="D56" s="201">
        <f t="shared" si="5"/>
        <v>2.3757337691641543E-2</v>
      </c>
      <c r="E56" s="201">
        <f t="shared" si="5"/>
        <v>2.3757337691641543E-2</v>
      </c>
      <c r="F56" s="201">
        <f t="shared" si="5"/>
        <v>2.3757337691641549E-2</v>
      </c>
      <c r="G56" s="201">
        <f t="shared" si="5"/>
        <v>2.3757337691641549E-2</v>
      </c>
      <c r="H56" s="201">
        <f t="shared" si="5"/>
        <v>2.3757337691641546E-2</v>
      </c>
      <c r="I56" s="201">
        <f t="shared" si="5"/>
        <v>2.3757337691641546E-2</v>
      </c>
      <c r="J56" s="201">
        <f t="shared" si="5"/>
        <v>2.3757337691641546E-2</v>
      </c>
      <c r="K56" s="201">
        <f t="shared" si="5"/>
        <v>2.3757337691641553E-2</v>
      </c>
      <c r="L56" s="201">
        <f t="shared" si="5"/>
        <v>2.3757337691641549E-2</v>
      </c>
      <c r="M56" s="201">
        <f t="shared" si="5"/>
        <v>2.3757337691641546E-2</v>
      </c>
      <c r="N56" s="201">
        <f t="shared" si="5"/>
        <v>2.3757337691641549E-2</v>
      </c>
      <c r="O56" s="201">
        <f t="shared" si="5"/>
        <v>2.3757337691641546E-2</v>
      </c>
      <c r="P56" s="201">
        <f t="shared" si="5"/>
        <v>2.3757337691641556E-2</v>
      </c>
      <c r="Q56" s="201">
        <f t="shared" si="5"/>
        <v>2.3757337691641546E-2</v>
      </c>
    </row>
    <row r="57" spans="1:17" x14ac:dyDescent="0.25">
      <c r="A57" s="127" t="s">
        <v>314</v>
      </c>
      <c r="B57" s="200">
        <f t="shared" ref="B57:Q57" si="6">IF(B$15=0,0,B$15/B$5)</f>
        <v>0.55909575386966304</v>
      </c>
      <c r="C57" s="200">
        <f t="shared" si="6"/>
        <v>0.55909575386966293</v>
      </c>
      <c r="D57" s="200">
        <f t="shared" si="6"/>
        <v>0.55909575386966293</v>
      </c>
      <c r="E57" s="200">
        <f t="shared" si="6"/>
        <v>0.55909575386966293</v>
      </c>
      <c r="F57" s="200">
        <f t="shared" si="6"/>
        <v>0.55909575386966315</v>
      </c>
      <c r="G57" s="200">
        <f t="shared" si="6"/>
        <v>0.55909575386966315</v>
      </c>
      <c r="H57" s="200">
        <f t="shared" si="6"/>
        <v>0.55909575386966304</v>
      </c>
      <c r="I57" s="200">
        <f t="shared" si="6"/>
        <v>0.55909575386966304</v>
      </c>
      <c r="J57" s="200">
        <f t="shared" si="6"/>
        <v>0.55909575386966315</v>
      </c>
      <c r="K57" s="200">
        <f t="shared" si="6"/>
        <v>0.55909575386966315</v>
      </c>
      <c r="L57" s="200">
        <f t="shared" si="6"/>
        <v>0.55909575386966304</v>
      </c>
      <c r="M57" s="200">
        <f t="shared" si="6"/>
        <v>0.55909575386966315</v>
      </c>
      <c r="N57" s="200">
        <f t="shared" si="6"/>
        <v>0.55909575386966293</v>
      </c>
      <c r="O57" s="200">
        <f t="shared" si="6"/>
        <v>0.55909575386966304</v>
      </c>
      <c r="P57" s="200">
        <f t="shared" si="6"/>
        <v>0.55909575386966315</v>
      </c>
      <c r="Q57" s="200">
        <f t="shared" si="6"/>
        <v>0.55909575386966304</v>
      </c>
    </row>
    <row r="58" spans="1:17" x14ac:dyDescent="0.25">
      <c r="A58" s="127" t="s">
        <v>313</v>
      </c>
      <c r="B58" s="200">
        <f t="shared" ref="B58:Q58" si="7">IF(B$26=0,0,B$26/B$5)</f>
        <v>4.8725401301401634E-2</v>
      </c>
      <c r="C58" s="200">
        <f t="shared" si="7"/>
        <v>8.3884736312496808E-2</v>
      </c>
      <c r="D58" s="200">
        <f t="shared" si="7"/>
        <v>7.8566810324019742E-2</v>
      </c>
      <c r="E58" s="200">
        <f t="shared" si="7"/>
        <v>6.7976822585814334E-2</v>
      </c>
      <c r="F58" s="200">
        <f t="shared" si="7"/>
        <v>6.2890188713509931E-2</v>
      </c>
      <c r="G58" s="200">
        <f t="shared" si="7"/>
        <v>7.2517518067687955E-2</v>
      </c>
      <c r="H58" s="200">
        <f t="shared" si="7"/>
        <v>8.389483435627719E-2</v>
      </c>
      <c r="I58" s="200">
        <f t="shared" si="7"/>
        <v>8.8464389860953174E-2</v>
      </c>
      <c r="J58" s="200">
        <f t="shared" si="7"/>
        <v>8.8464389860953133E-2</v>
      </c>
      <c r="K58" s="200">
        <f t="shared" si="7"/>
        <v>7.5292851526864338E-2</v>
      </c>
      <c r="L58" s="200">
        <f t="shared" si="7"/>
        <v>6.2815090372135049E-2</v>
      </c>
      <c r="M58" s="200">
        <f t="shared" si="7"/>
        <v>4.9150321791609587E-2</v>
      </c>
      <c r="N58" s="200">
        <f t="shared" si="7"/>
        <v>6.2103649245332133E-2</v>
      </c>
      <c r="O58" s="200">
        <f t="shared" si="7"/>
        <v>3.8683187961488237E-2</v>
      </c>
      <c r="P58" s="200">
        <f t="shared" si="7"/>
        <v>2.9800874388479479E-2</v>
      </c>
      <c r="Q58" s="200">
        <f t="shared" si="7"/>
        <v>8.0687162946086646E-2</v>
      </c>
    </row>
    <row r="59" spans="1:17" x14ac:dyDescent="0.25">
      <c r="A59" s="127" t="s">
        <v>312</v>
      </c>
      <c r="B59" s="200">
        <f t="shared" ref="B59:Q59" si="8">IF(B$27=0,0,B$27/B$5)</f>
        <v>0.14269492263681346</v>
      </c>
      <c r="C59" s="200">
        <f t="shared" si="8"/>
        <v>6.7104442222495661E-2</v>
      </c>
      <c r="D59" s="200">
        <f t="shared" si="8"/>
        <v>7.8537667001915168E-2</v>
      </c>
      <c r="E59" s="200">
        <f t="shared" si="8"/>
        <v>0.10130551117360015</v>
      </c>
      <c r="F59" s="200">
        <f t="shared" si="8"/>
        <v>0.11224147165117736</v>
      </c>
      <c r="G59" s="200">
        <f t="shared" si="8"/>
        <v>9.154328578504721E-2</v>
      </c>
      <c r="H59" s="200">
        <f t="shared" si="8"/>
        <v>6.708273202859219E-2</v>
      </c>
      <c r="I59" s="200">
        <f t="shared" si="8"/>
        <v>5.7258459306444687E-2</v>
      </c>
      <c r="J59" s="200">
        <f t="shared" si="8"/>
        <v>5.7258459306444694E-2</v>
      </c>
      <c r="K59" s="200">
        <f t="shared" si="8"/>
        <v>8.5576483812743812E-2</v>
      </c>
      <c r="L59" s="200">
        <f t="shared" si="8"/>
        <v>0.11240292862131213</v>
      </c>
      <c r="M59" s="200">
        <f t="shared" si="8"/>
        <v>0.14178136884000342</v>
      </c>
      <c r="N59" s="200">
        <f t="shared" si="8"/>
        <v>0.11393248475610732</v>
      </c>
      <c r="O59" s="200">
        <f t="shared" si="8"/>
        <v>0.16428508441170442</v>
      </c>
      <c r="P59" s="200">
        <f t="shared" si="8"/>
        <v>0.18338153063181847</v>
      </c>
      <c r="Q59" s="200">
        <f t="shared" si="8"/>
        <v>7.397903489754741E-2</v>
      </c>
    </row>
    <row r="60" spans="1:17" x14ac:dyDescent="0.25">
      <c r="A60" s="142" t="s">
        <v>318</v>
      </c>
      <c r="B60" s="199">
        <f t="shared" ref="B60:Q60" si="9">IF(B$28=0,0,B$28/B$5)</f>
        <v>8.8832958079048396E-2</v>
      </c>
      <c r="C60" s="199">
        <f t="shared" si="9"/>
        <v>1.0237406296260923E-2</v>
      </c>
      <c r="D60" s="199">
        <f t="shared" si="9"/>
        <v>2.2125154664439154E-2</v>
      </c>
      <c r="E60" s="199">
        <f t="shared" si="9"/>
        <v>4.5798125993235725E-2</v>
      </c>
      <c r="F60" s="199">
        <f t="shared" si="9"/>
        <v>5.7168841502633808E-2</v>
      </c>
      <c r="G60" s="199">
        <f t="shared" si="9"/>
        <v>3.5647806973753395E-2</v>
      </c>
      <c r="H60" s="199">
        <f t="shared" si="9"/>
        <v>1.0214833021692458E-2</v>
      </c>
      <c r="I60" s="199">
        <f t="shared" si="9"/>
        <v>0</v>
      </c>
      <c r="J60" s="199">
        <f t="shared" si="9"/>
        <v>0</v>
      </c>
      <c r="K60" s="199">
        <f t="shared" si="9"/>
        <v>2.9443797013486189E-2</v>
      </c>
      <c r="L60" s="199">
        <f t="shared" si="9"/>
        <v>5.7336717134424543E-2</v>
      </c>
      <c r="M60" s="199">
        <f t="shared" si="9"/>
        <v>8.7883086291622295E-2</v>
      </c>
      <c r="N60" s="199">
        <f t="shared" si="9"/>
        <v>5.8927080203134523E-2</v>
      </c>
      <c r="O60" s="199">
        <f t="shared" si="9"/>
        <v>0.11128142868641057</v>
      </c>
      <c r="P60" s="199">
        <f t="shared" si="9"/>
        <v>0.13113704700678178</v>
      </c>
      <c r="Q60" s="199">
        <f t="shared" si="9"/>
        <v>1.7385295840236625E-2</v>
      </c>
    </row>
    <row r="61" spans="1:17" x14ac:dyDescent="0.25">
      <c r="A61" s="142" t="s">
        <v>317</v>
      </c>
      <c r="B61" s="199">
        <f t="shared" ref="B61:Q61" si="10">IF(B$34=0,0,B$34/B$5)</f>
        <v>4.9697400343970057E-2</v>
      </c>
      <c r="C61" s="199">
        <f t="shared" si="10"/>
        <v>4.9697400343970057E-2</v>
      </c>
      <c r="D61" s="199">
        <f t="shared" si="10"/>
        <v>4.969740034397005E-2</v>
      </c>
      <c r="E61" s="199">
        <f t="shared" si="10"/>
        <v>4.969740034397005E-2</v>
      </c>
      <c r="F61" s="199">
        <f t="shared" si="10"/>
        <v>4.9697400343970057E-2</v>
      </c>
      <c r="G61" s="199">
        <f t="shared" si="10"/>
        <v>4.9697400343970057E-2</v>
      </c>
      <c r="H61" s="199">
        <f t="shared" si="10"/>
        <v>4.9697400343970057E-2</v>
      </c>
      <c r="I61" s="199">
        <f t="shared" si="10"/>
        <v>4.9697400343970057E-2</v>
      </c>
      <c r="J61" s="199">
        <f t="shared" si="10"/>
        <v>4.9697400343970063E-2</v>
      </c>
      <c r="K61" s="199">
        <f t="shared" si="10"/>
        <v>4.9697400343970063E-2</v>
      </c>
      <c r="L61" s="199">
        <f t="shared" si="10"/>
        <v>4.9697400343970057E-2</v>
      </c>
      <c r="M61" s="199">
        <f t="shared" si="10"/>
        <v>4.9697400343970063E-2</v>
      </c>
      <c r="N61" s="199">
        <f t="shared" si="10"/>
        <v>4.9697400343970057E-2</v>
      </c>
      <c r="O61" s="199">
        <f t="shared" si="10"/>
        <v>4.9697400343970057E-2</v>
      </c>
      <c r="P61" s="199">
        <f t="shared" si="10"/>
        <v>4.969740034397007E-2</v>
      </c>
      <c r="Q61" s="199">
        <f t="shared" si="10"/>
        <v>4.969740034397005E-2</v>
      </c>
    </row>
    <row r="62" spans="1:17" x14ac:dyDescent="0.25">
      <c r="A62" s="142" t="s">
        <v>316</v>
      </c>
      <c r="B62" s="199">
        <f t="shared" ref="B62:Q62" si="11">IF(B$45=0,0,B$45/B$5)</f>
        <v>4.1645642137950111E-3</v>
      </c>
      <c r="C62" s="199">
        <f t="shared" si="11"/>
        <v>7.1696355822646841E-3</v>
      </c>
      <c r="D62" s="199">
        <f t="shared" si="11"/>
        <v>6.71511199350596E-3</v>
      </c>
      <c r="E62" s="199">
        <f t="shared" si="11"/>
        <v>5.8099848363943867E-3</v>
      </c>
      <c r="F62" s="199">
        <f t="shared" si="11"/>
        <v>5.3752298045734986E-3</v>
      </c>
      <c r="G62" s="199">
        <f t="shared" si="11"/>
        <v>6.198078467323757E-3</v>
      </c>
      <c r="H62" s="199">
        <f t="shared" si="11"/>
        <v>7.1704986629296738E-3</v>
      </c>
      <c r="I62" s="199">
        <f t="shared" si="11"/>
        <v>7.5610589624746302E-3</v>
      </c>
      <c r="J62" s="199">
        <f t="shared" si="11"/>
        <v>7.5610589624746267E-3</v>
      </c>
      <c r="K62" s="199">
        <f t="shared" si="11"/>
        <v>6.43528645528755E-3</v>
      </c>
      <c r="L62" s="199">
        <f t="shared" si="11"/>
        <v>5.3688111429175261E-3</v>
      </c>
      <c r="M62" s="199">
        <f t="shared" si="11"/>
        <v>4.2008822044110753E-3</v>
      </c>
      <c r="N62" s="199">
        <f t="shared" si="11"/>
        <v>5.3080042090027464E-3</v>
      </c>
      <c r="O62" s="199">
        <f t="shared" si="11"/>
        <v>3.3062553813237808E-3</v>
      </c>
      <c r="P62" s="199">
        <f t="shared" si="11"/>
        <v>2.5470832810666221E-3</v>
      </c>
      <c r="Q62" s="199">
        <f t="shared" si="11"/>
        <v>6.896338713340739E-3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5.6031315274469147E-2</v>
      </c>
      <c r="C64" s="276">
        <f t="shared" si="13"/>
        <v>9.6462460677692041E-2</v>
      </c>
      <c r="D64" s="276">
        <f t="shared" si="13"/>
        <v>9.0347161886749489E-2</v>
      </c>
      <c r="E64" s="276">
        <f t="shared" si="13"/>
        <v>7.8169305453269874E-2</v>
      </c>
      <c r="F64" s="276">
        <f t="shared" si="13"/>
        <v>7.2319978847997096E-2</v>
      </c>
      <c r="G64" s="276">
        <f t="shared" si="13"/>
        <v>8.3390835359949178E-2</v>
      </c>
      <c r="H64" s="276">
        <f t="shared" si="13"/>
        <v>9.6474072827815019E-2</v>
      </c>
      <c r="I64" s="276">
        <f t="shared" si="13"/>
        <v>0.10172879004528658</v>
      </c>
      <c r="J64" s="276">
        <f t="shared" si="13"/>
        <v>0.10172879004528651</v>
      </c>
      <c r="K64" s="276">
        <f t="shared" si="13"/>
        <v>8.6582303873076055E-2</v>
      </c>
      <c r="L64" s="276">
        <f t="shared" si="13"/>
        <v>7.2233620219237196E-2</v>
      </c>
      <c r="M64" s="276">
        <f t="shared" si="13"/>
        <v>5.6519948581071365E-2</v>
      </c>
      <c r="N64" s="276">
        <f t="shared" si="13"/>
        <v>7.1415505211245026E-2</v>
      </c>
      <c r="O64" s="276">
        <f t="shared" si="13"/>
        <v>4.4483366839491736E-2</v>
      </c>
      <c r="P64" s="276">
        <f t="shared" si="13"/>
        <v>3.4269234192386505E-2</v>
      </c>
      <c r="Q64" s="276">
        <f t="shared" si="13"/>
        <v>9.2785441369050245E-2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257.88701813764271</v>
      </c>
      <c r="C68" s="230">
        <f t="shared" si="14"/>
        <v>251.42192919426634</v>
      </c>
      <c r="D68" s="230">
        <f t="shared" si="14"/>
        <v>252.08502175172003</v>
      </c>
      <c r="E68" s="230">
        <f t="shared" si="14"/>
        <v>255.35172531119085</v>
      </c>
      <c r="F68" s="230">
        <f t="shared" si="14"/>
        <v>257.22043003780112</v>
      </c>
      <c r="G68" s="230">
        <f t="shared" si="14"/>
        <v>254.47218595173536</v>
      </c>
      <c r="H68" s="230">
        <f t="shared" si="14"/>
        <v>251.94675054576354</v>
      </c>
      <c r="I68" s="230">
        <f t="shared" si="14"/>
        <v>250.19231397145376</v>
      </c>
      <c r="J68" s="230">
        <f t="shared" si="14"/>
        <v>249.54012577719104</v>
      </c>
      <c r="K68" s="230">
        <f t="shared" si="14"/>
        <v>251.90813186848217</v>
      </c>
      <c r="L68" s="230">
        <f t="shared" si="14"/>
        <v>254.2228197594527</v>
      </c>
      <c r="M68" s="230">
        <f t="shared" si="14"/>
        <v>257.41877452147389</v>
      </c>
      <c r="N68" s="230">
        <f t="shared" si="14"/>
        <v>253.90218982866446</v>
      </c>
      <c r="O68" s="230">
        <f t="shared" si="14"/>
        <v>260.05697579341927</v>
      </c>
      <c r="P68" s="230">
        <f t="shared" si="14"/>
        <v>236.84994680622316</v>
      </c>
      <c r="Q68" s="230">
        <f t="shared" si="14"/>
        <v>229.61880162169501</v>
      </c>
    </row>
    <row r="69" spans="1:17" x14ac:dyDescent="0.25">
      <c r="A69" s="132" t="s">
        <v>83</v>
      </c>
      <c r="B69" s="275">
        <f>IF(B$6=0,0,B$6/WWP!B$5*1000)</f>
        <v>3.3551025345783043</v>
      </c>
      <c r="C69" s="275">
        <f>IF(C$6=0,0,C$6/WWP!C$5*1000)</f>
        <v>3.2709919172357154</v>
      </c>
      <c r="D69" s="275">
        <f>IF(D$6=0,0,D$6/WWP!D$5*1000)</f>
        <v>3.279618731940229</v>
      </c>
      <c r="E69" s="275">
        <f>IF(E$6=0,0,E$6/WWP!E$5*1000)</f>
        <v>3.322118449340687</v>
      </c>
      <c r="F69" s="275">
        <f>IF(F$6=0,0,F$6/WWP!F$5*1000)</f>
        <v>3.3464302429699497</v>
      </c>
      <c r="G69" s="275">
        <f>IF(G$6=0,0,G$6/WWP!G$5*1000)</f>
        <v>3.3106756680968648</v>
      </c>
      <c r="H69" s="275">
        <f>IF(H$6=0,0,H$6/WWP!H$5*1000)</f>
        <v>3.2778198276102861</v>
      </c>
      <c r="I69" s="275">
        <f>IF(I$6=0,0,I$6/WWP!I$5*1000)</f>
        <v>3.2549946592876142</v>
      </c>
      <c r="J69" s="275">
        <f>IF(J$6=0,0,J$6/WWP!J$5*1000)</f>
        <v>3.2465097100280702</v>
      </c>
      <c r="K69" s="275">
        <f>IF(K$6=0,0,K$6/WWP!K$5*1000)</f>
        <v>3.277317399752675</v>
      </c>
      <c r="L69" s="275">
        <f>IF(L$6=0,0,L$6/WWP!L$5*1000)</f>
        <v>3.3074314212564935</v>
      </c>
      <c r="M69" s="275">
        <f>IF(M$6=0,0,M$6/WWP!M$5*1000)</f>
        <v>3.3490106988792698</v>
      </c>
      <c r="N69" s="275">
        <f>IF(N$6=0,0,N$6/WWP!N$5*1000)</f>
        <v>3.303260035270422</v>
      </c>
      <c r="O69" s="275">
        <f>IF(O$6=0,0,O$6/WWP!O$5*1000)</f>
        <v>3.3833336199714332</v>
      </c>
      <c r="P69" s="275">
        <f>IF(P$6=0,0,P$6/WWP!P$5*1000)</f>
        <v>3.0814108541910472</v>
      </c>
      <c r="Q69" s="275">
        <f>IF(Q$6=0,0,Q$6/WWP!Q$5*1000)</f>
        <v>2.9873338676419805</v>
      </c>
    </row>
    <row r="70" spans="1:17" x14ac:dyDescent="0.25">
      <c r="A70" s="76" t="s">
        <v>82</v>
      </c>
      <c r="B70" s="274">
        <f>IF(B$7=0,0,B$7/WWP!B$5*1000)</f>
        <v>3.646850581063374</v>
      </c>
      <c r="C70" s="274">
        <f>IF(C$7=0,0,C$7/WWP!C$5*1000)</f>
        <v>3.5554259969953428</v>
      </c>
      <c r="D70" s="274">
        <f>IF(D$7=0,0,D$7/WWP!D$5*1000)</f>
        <v>3.5648029695002488</v>
      </c>
      <c r="E70" s="274">
        <f>IF(E$7=0,0,E$7/WWP!E$5*1000)</f>
        <v>3.6109983145007463</v>
      </c>
      <c r="F70" s="274">
        <f>IF(F$7=0,0,F$7/WWP!F$5*1000)</f>
        <v>3.6374241771412499</v>
      </c>
      <c r="G70" s="274">
        <f>IF(G$7=0,0,G$7/WWP!G$5*1000)</f>
        <v>3.5985605088009396</v>
      </c>
      <c r="H70" s="274">
        <f>IF(H$7=0,0,H$7/WWP!H$5*1000)</f>
        <v>3.5628476387068329</v>
      </c>
      <c r="I70" s="274">
        <f>IF(I$7=0,0,I$7/WWP!I$5*1000)</f>
        <v>3.5380376731387111</v>
      </c>
      <c r="J70" s="274">
        <f>IF(J$7=0,0,J$7/WWP!J$5*1000)</f>
        <v>3.5288149022044237</v>
      </c>
      <c r="K70" s="274">
        <f>IF(K$7=0,0,K$7/WWP!K$5*1000)</f>
        <v>3.5623015214702987</v>
      </c>
      <c r="L70" s="274">
        <f>IF(L$7=0,0,L$7/WWP!L$5*1000)</f>
        <v>3.5950341535396673</v>
      </c>
      <c r="M70" s="274">
        <f>IF(M$7=0,0,M$7/WWP!M$5*1000)</f>
        <v>3.6402290205209451</v>
      </c>
      <c r="N70" s="274">
        <f>IF(N$7=0,0,N$7/WWP!N$5*1000)</f>
        <v>3.5905000383374155</v>
      </c>
      <c r="O70" s="274">
        <f>IF(O$7=0,0,O$7/WWP!O$5*1000)</f>
        <v>3.6775365434472098</v>
      </c>
      <c r="P70" s="274">
        <f>IF(P$7=0,0,P$7/WWP!P$5*1000)</f>
        <v>3.3493596241207033</v>
      </c>
      <c r="Q70" s="274">
        <f>IF(Q$7=0,0,Q$7/WWP!Q$5*1000)</f>
        <v>3.2471020300456304</v>
      </c>
    </row>
    <row r="71" spans="1:17" x14ac:dyDescent="0.25">
      <c r="A71" s="76" t="s">
        <v>81</v>
      </c>
      <c r="B71" s="274">
        <f>IF(B$8=0,0,B$8/WWP!B$5*1000)</f>
        <v>9.0441894410371688</v>
      </c>
      <c r="C71" s="274">
        <f>IF(C$8=0,0,C$8/WWP!C$5*1000)</f>
        <v>8.8174564725484501</v>
      </c>
      <c r="D71" s="274">
        <f>IF(D$8=0,0,D$8/WWP!D$5*1000)</f>
        <v>8.8407113643606188</v>
      </c>
      <c r="E71" s="274">
        <f>IF(E$8=0,0,E$8/WWP!E$5*1000)</f>
        <v>8.9552758199618516</v>
      </c>
      <c r="F71" s="274">
        <f>IF(F$8=0,0,F$8/WWP!F$5*1000)</f>
        <v>9.0208119593102989</v>
      </c>
      <c r="G71" s="274">
        <f>IF(G$8=0,0,G$8/WWP!G$5*1000)</f>
        <v>8.9244300618263317</v>
      </c>
      <c r="H71" s="274">
        <f>IF(H$8=0,0,H$8/WWP!H$5*1000)</f>
        <v>8.8358621439929461</v>
      </c>
      <c r="I71" s="274">
        <f>IF(I$8=0,0,I$8/WWP!I$5*1000)</f>
        <v>8.7743334293840043</v>
      </c>
      <c r="J71" s="274">
        <f>IF(J$8=0,0,J$8/WWP!J$5*1000)</f>
        <v>8.7514609574669731</v>
      </c>
      <c r="K71" s="274">
        <f>IF(K$8=0,0,K$8/WWP!K$5*1000)</f>
        <v>8.834507773246342</v>
      </c>
      <c r="L71" s="274">
        <f>IF(L$8=0,0,L$8/WWP!L$5*1000)</f>
        <v>8.9156847007783764</v>
      </c>
      <c r="M71" s="274">
        <f>IF(M$8=0,0,M$8/WWP!M$5*1000)</f>
        <v>9.0277679708919454</v>
      </c>
      <c r="N71" s="274">
        <f>IF(N$8=0,0,N$8/WWP!N$5*1000)</f>
        <v>8.9044400950767901</v>
      </c>
      <c r="O71" s="274">
        <f>IF(O$8=0,0,O$8/WWP!O$5*1000)</f>
        <v>9.1202906277490801</v>
      </c>
      <c r="P71" s="274">
        <f>IF(P$8=0,0,P$8/WWP!P$5*1000)</f>
        <v>8.3064118678193459</v>
      </c>
      <c r="Q71" s="274">
        <f>IF(Q$8=0,0,Q$8/WWP!Q$5*1000)</f>
        <v>8.0528130345131661</v>
      </c>
    </row>
    <row r="72" spans="1:17" x14ac:dyDescent="0.25">
      <c r="A72" s="76" t="s">
        <v>80</v>
      </c>
      <c r="B72" s="274">
        <f>IF(B$9=0,0,B$9/WWP!B$5*1000)</f>
        <v>27.71606441608164</v>
      </c>
      <c r="C72" s="274">
        <f>IF(C$9=0,0,C$9/WWP!C$5*1000)</f>
        <v>27.021237577164602</v>
      </c>
      <c r="D72" s="274">
        <f>IF(D$9=0,0,D$9/WWP!D$5*1000)</f>
        <v>27.092502568201891</v>
      </c>
      <c r="E72" s="274">
        <f>IF(E$9=0,0,E$9/WWP!E$5*1000)</f>
        <v>27.443587190205669</v>
      </c>
      <c r="F72" s="274">
        <f>IF(F$9=0,0,F$9/WWP!F$5*1000)</f>
        <v>27.6444237462735</v>
      </c>
      <c r="G72" s="274">
        <f>IF(G$9=0,0,G$9/WWP!G$5*1000)</f>
        <v>27.349059866887142</v>
      </c>
      <c r="H72" s="274">
        <f>IF(H$9=0,0,H$9/WWP!H$5*1000)</f>
        <v>27.077642054171925</v>
      </c>
      <c r="I72" s="274">
        <f>IF(I$9=0,0,I$9/WWP!I$5*1000)</f>
        <v>26.889086315854204</v>
      </c>
      <c r="J72" s="274">
        <f>IF(J$9=0,0,J$9/WWP!J$5*1000)</f>
        <v>26.818993256753618</v>
      </c>
      <c r="K72" s="274">
        <f>IF(K$9=0,0,K$9/WWP!K$5*1000)</f>
        <v>27.073491563174269</v>
      </c>
      <c r="L72" s="274">
        <f>IF(L$9=0,0,L$9/WWP!L$5*1000)</f>
        <v>27.322259566901469</v>
      </c>
      <c r="M72" s="274">
        <f>IF(M$9=0,0,M$9/WWP!M$5*1000)</f>
        <v>27.665740555959182</v>
      </c>
      <c r="N72" s="274">
        <f>IF(N$9=0,0,N$9/WWP!N$5*1000)</f>
        <v>27.287800291364352</v>
      </c>
      <c r="O72" s="274">
        <f>IF(O$9=0,0,O$9/WWP!O$5*1000)</f>
        <v>27.949277730198791</v>
      </c>
      <c r="P72" s="274">
        <f>IF(P$9=0,0,P$9/WWP!P$5*1000)</f>
        <v>25.45513314331734</v>
      </c>
      <c r="Q72" s="274">
        <f>IF(Q$9=0,0,Q$9/WWP!Q$5*1000)</f>
        <v>24.677975428346791</v>
      </c>
    </row>
    <row r="73" spans="1:17" x14ac:dyDescent="0.25">
      <c r="A73" s="129" t="s">
        <v>79</v>
      </c>
      <c r="B73" s="273">
        <f>IF(B$10=0,0,B$10/WWP!B$5*1000)</f>
        <v>6.1267089761864657</v>
      </c>
      <c r="C73" s="273">
        <f>IF(C$10=0,0,C$10/WWP!C$5*1000)</f>
        <v>5.9731156749521741</v>
      </c>
      <c r="D73" s="273">
        <f>IF(D$10=0,0,D$10/WWP!D$5*1000)</f>
        <v>5.9888689887604176</v>
      </c>
      <c r="E73" s="273">
        <f>IF(E$10=0,0,E$10/WWP!E$5*1000)</f>
        <v>6.0664771683612537</v>
      </c>
      <c r="F73" s="273">
        <f>IF(F$10=0,0,F$10/WWP!F$5*1000)</f>
        <v>6.1108726175972992</v>
      </c>
      <c r="G73" s="273">
        <f>IF(G$10=0,0,G$10/WWP!G$5*1000)</f>
        <v>6.0455816547855799</v>
      </c>
      <c r="H73" s="273">
        <f>IF(H$10=0,0,H$10/WWP!H$5*1000)</f>
        <v>5.985584033027477</v>
      </c>
      <c r="I73" s="273">
        <f>IF(I$10=0,0,I$10/WWP!I$5*1000)</f>
        <v>5.9439032908730347</v>
      </c>
      <c r="J73" s="273">
        <f>IF(J$10=0,0,J$10/WWP!J$5*1000)</f>
        <v>5.9284090357034316</v>
      </c>
      <c r="K73" s="273">
        <f>IF(K$10=0,0,K$10/WWP!K$5*1000)</f>
        <v>5.9846665560701018</v>
      </c>
      <c r="L73" s="273">
        <f>IF(L$10=0,0,L$10/WWP!L$5*1000)</f>
        <v>6.0396573779466411</v>
      </c>
      <c r="M73" s="273">
        <f>IF(M$10=0,0,M$10/WWP!M$5*1000)</f>
        <v>6.1155847544751873</v>
      </c>
      <c r="N73" s="273">
        <f>IF(N$10=0,0,N$10/WWP!N$5*1000)</f>
        <v>6.0320400644068579</v>
      </c>
      <c r="O73" s="273">
        <f>IF(O$10=0,0,O$10/WWP!O$5*1000)</f>
        <v>6.1782613929913124</v>
      </c>
      <c r="P73" s="273">
        <f>IF(P$10=0,0,P$10/WWP!P$5*1000)</f>
        <v>5.6269241685227813</v>
      </c>
      <c r="Q73" s="273">
        <f>IF(Q$10=0,0,Q$10/WWP!Q$5*1000)</f>
        <v>5.4551314104766586</v>
      </c>
    </row>
    <row r="74" spans="1:17" x14ac:dyDescent="0.25">
      <c r="A74" s="127" t="s">
        <v>314</v>
      </c>
      <c r="B74" s="296">
        <f>IF(B$15=0,0,B$15/WWP!B$5*1000)</f>
        <v>144.18353681886484</v>
      </c>
      <c r="C74" s="296">
        <f>IF(C$15=0,0,C$15/WWP!C$5*1000)</f>
        <v>140.56893304223334</v>
      </c>
      <c r="D74" s="296">
        <f>IF(D$15=0,0,D$15/WWP!D$5*1000)</f>
        <v>140.93966527552831</v>
      </c>
      <c r="E74" s="296">
        <f>IF(E$15=0,0,E$15/WWP!E$5*1000)</f>
        <v>142.76606536477937</v>
      </c>
      <c r="F74" s="296">
        <f>IF(F$15=0,0,F$15/WWP!F$5*1000)</f>
        <v>143.81085024266335</v>
      </c>
      <c r="G74" s="296">
        <f>IF(G$15=0,0,G$15/WWP!G$5*1000)</f>
        <v>142.27431864354656</v>
      </c>
      <c r="H74" s="296">
        <f>IF(H$15=0,0,H$15/WWP!H$5*1000)</f>
        <v>140.86235843139556</v>
      </c>
      <c r="I74" s="296">
        <f>IF(I$15=0,0,I$15/WWP!I$5*1000)</f>
        <v>139.88146039226535</v>
      </c>
      <c r="J74" s="296">
        <f>IF(J$15=0,0,J$15/WWP!J$5*1000)</f>
        <v>139.51682474212919</v>
      </c>
      <c r="K74" s="296">
        <f>IF(K$15=0,0,K$15/WWP!K$5*1000)</f>
        <v>140.84076689290757</v>
      </c>
      <c r="L74" s="296">
        <f>IF(L$15=0,0,L$15/WWP!L$5*1000)</f>
        <v>142.13489906428268</v>
      </c>
      <c r="M74" s="296">
        <f>IF(M$15=0,0,M$15/WWP!M$5*1000)</f>
        <v>143.92174380128827</v>
      </c>
      <c r="N74" s="296">
        <f>IF(N$15=0,0,N$15/WWP!N$5*1000)</f>
        <v>141.95563623141544</v>
      </c>
      <c r="O74" s="296">
        <f>IF(O$15=0,0,O$15/WWP!O$5*1000)</f>
        <v>145.39675093028646</v>
      </c>
      <c r="P74" s="296">
        <f>IF(P$15=0,0,P$15/WWP!P$5*1000)</f>
        <v>132.42179956361491</v>
      </c>
      <c r="Q74" s="296">
        <f>IF(Q$15=0,0,Q$15/WWP!Q$5*1000)</f>
        <v>128.37889699533019</v>
      </c>
    </row>
    <row r="75" spans="1:17" x14ac:dyDescent="0.25">
      <c r="A75" s="127" t="s">
        <v>313</v>
      </c>
      <c r="B75" s="296">
        <f>IF(B$26=0,0,B$26/WWP!B$5*1000)</f>
        <v>12.565648449178484</v>
      </c>
      <c r="C75" s="296">
        <f>IF(C$26=0,0,C$26/WWP!C$5*1000)</f>
        <v>21.09046223364027</v>
      </c>
      <c r="D75" s="296">
        <f>IF(D$26=0,0,D$26/WWP!D$5*1000)</f>
        <v>19.805516089493779</v>
      </c>
      <c r="E75" s="296">
        <f>IF(E$26=0,0,E$26/WWP!E$5*1000)</f>
        <v>17.357998928460418</v>
      </c>
      <c r="F75" s="296">
        <f>IF(F$26=0,0,F$26/WWP!F$5*1000)</f>
        <v>16.176641386047493</v>
      </c>
      <c r="G75" s="296">
        <f>IF(G$26=0,0,G$26/WWP!G$5*1000)</f>
        <v>18.453691342479019</v>
      </c>
      <c r="H75" s="296">
        <f>IF(H$26=0,0,H$26/WWP!H$5*1000)</f>
        <v>21.137030903639115</v>
      </c>
      <c r="I75" s="296">
        <f>IF(I$26=0,0,I$26/WWP!I$5*1000)</f>
        <v>22.133110403384688</v>
      </c>
      <c r="J75" s="296">
        <f>IF(J$26=0,0,J$26/WWP!J$5*1000)</f>
        <v>22.075414972704703</v>
      </c>
      <c r="K75" s="296">
        <f>IF(K$26=0,0,K$26/WWP!K$5*1000)</f>
        <v>18.966881571183389</v>
      </c>
      <c r="L75" s="296">
        <f>IF(L$26=0,0,L$26/WWP!L$5*1000)</f>
        <v>15.96902939784902</v>
      </c>
      <c r="M75" s="296">
        <f>IF(M$26=0,0,M$26/WWP!M$5*1000)</f>
        <v>12.652215602932232</v>
      </c>
      <c r="N75" s="296">
        <f>IF(N$26=0,0,N$26/WWP!N$5*1000)</f>
        <v>15.768252539741113</v>
      </c>
      <c r="O75" s="296">
        <f>IF(O$26=0,0,O$26/WWP!O$5*1000)</f>
        <v>10.059832875313033</v>
      </c>
      <c r="P75" s="296">
        <f>IF(P$26=0,0,P$26/WWP!P$5*1000)</f>
        <v>7.0583355136903005</v>
      </c>
      <c r="Q75" s="296">
        <f>IF(Q$26=0,0,Q$26/WWP!Q$5*1000)</f>
        <v>18.527289661934851</v>
      </c>
    </row>
    <row r="76" spans="1:17" x14ac:dyDescent="0.25">
      <c r="A76" s="127" t="s">
        <v>312</v>
      </c>
      <c r="B76" s="296">
        <f>IF(B$27=0,0,B$27/WWP!B$5*1000)</f>
        <v>36.799168102189448</v>
      </c>
      <c r="C76" s="296">
        <f>IF(C$27=0,0,C$27/WWP!C$5*1000)</f>
        <v>16.871528321085041</v>
      </c>
      <c r="D76" s="296">
        <f>IF(D$27=0,0,D$27/WWP!D$5*1000)</f>
        <v>19.798169494507132</v>
      </c>
      <c r="E76" s="296">
        <f>IF(E$27=0,0,E$27/WWP!E$5*1000)</f>
        <v>25.868537061710924</v>
      </c>
      <c r="F76" s="296">
        <f>IF(F$27=0,0,F$27/WWP!F$5*1000)</f>
        <v>28.870799606191504</v>
      </c>
      <c r="G76" s="296">
        <f>IF(G$27=0,0,G$27/WWP!G$5*1000)</f>
        <v>23.295220042925383</v>
      </c>
      <c r="H76" s="296">
        <f>IF(H$27=0,0,H$27/WWP!H$5*1000)</f>
        <v>16.901276352336016</v>
      </c>
      <c r="I76" s="296">
        <f>IF(I$27=0,0,I$27/WWP!I$5*1000)</f>
        <v>14.325626428319717</v>
      </c>
      <c r="J76" s="296">
        <f>IF(J$27=0,0,J$27/WWP!J$5*1000)</f>
        <v>14.288283137138379</v>
      </c>
      <c r="K76" s="296">
        <f>IF(K$27=0,0,K$27/WWP!K$5*1000)</f>
        <v>21.557412169141696</v>
      </c>
      <c r="L76" s="296">
        <f>IF(L$27=0,0,L$27/WWP!L$5*1000)</f>
        <v>28.575389463330456</v>
      </c>
      <c r="M76" s="296">
        <f>IF(M$27=0,0,M$27/WWP!M$5*1000)</f>
        <v>36.497186216770764</v>
      </c>
      <c r="N76" s="296">
        <f>IF(N$27=0,0,N$27/WWP!N$5*1000)</f>
        <v>28.927707372196579</v>
      </c>
      <c r="O76" s="296">
        <f>IF(O$27=0,0,O$27/WWP!O$5*1000)</f>
        <v>42.723482220074452</v>
      </c>
      <c r="P76" s="296">
        <f>IF(P$27=0,0,P$27/WWP!P$5*1000)</f>
        <v>43.433905775389967</v>
      </c>
      <c r="Q76" s="296">
        <f>IF(Q$27=0,0,Q$27/WWP!Q$5*1000)</f>
        <v>16.986977338304396</v>
      </c>
    </row>
    <row r="77" spans="1:17" x14ac:dyDescent="0.25">
      <c r="A77" s="72" t="s">
        <v>311</v>
      </c>
      <c r="B77" s="295">
        <f>IF(B$47=0,0,B$47/WWP!B$5*1000)</f>
        <v>14.449748818463005</v>
      </c>
      <c r="C77" s="295">
        <f>IF(C$47=0,0,C$47/WWP!C$5*1000)</f>
        <v>24.252777958411389</v>
      </c>
      <c r="D77" s="295">
        <f>IF(D$47=0,0,D$47/WWP!D$5*1000)</f>
        <v>22.77516626942742</v>
      </c>
      <c r="E77" s="295">
        <f>IF(E$47=0,0,E$47/WWP!E$5*1000)</f>
        <v>19.960667013869944</v>
      </c>
      <c r="F77" s="295">
        <f>IF(F$47=0,0,F$47/WWP!F$5*1000)</f>
        <v>18.602176059606496</v>
      </c>
      <c r="G77" s="295">
        <f>IF(G$47=0,0,G$47/WWP!G$5*1000)</f>
        <v>21.220648162387533</v>
      </c>
      <c r="H77" s="295">
        <f>IF(H$47=0,0,H$47/WWP!H$5*1000)</f>
        <v>24.30632916088333</v>
      </c>
      <c r="I77" s="295">
        <f>IF(I$47=0,0,I$47/WWP!I$5*1000)</f>
        <v>25.45176137894644</v>
      </c>
      <c r="J77" s="295">
        <f>IF(J$47=0,0,J$47/WWP!J$5*1000)</f>
        <v>25.385415063062251</v>
      </c>
      <c r="K77" s="295">
        <f>IF(K$47=0,0,K$47/WWP!K$5*1000)</f>
        <v>21.810786421535841</v>
      </c>
      <c r="L77" s="295">
        <f>IF(L$47=0,0,L$47/WWP!L$5*1000)</f>
        <v>18.363434613567893</v>
      </c>
      <c r="M77" s="295">
        <f>IF(M$47=0,0,M$47/WWP!M$5*1000)</f>
        <v>14.549295899756109</v>
      </c>
      <c r="N77" s="295">
        <f>IF(N$47=0,0,N$47/WWP!N$5*1000)</f>
        <v>18.132553160855508</v>
      </c>
      <c r="O77" s="295">
        <f>IF(O$47=0,0,O$47/WWP!O$5*1000)</f>
        <v>11.568209853387492</v>
      </c>
      <c r="P77" s="295">
        <f>IF(P$47=0,0,P$47/WWP!P$5*1000)</f>
        <v>8.1166662955567439</v>
      </c>
      <c r="Q77" s="295">
        <f>IF(Q$47=0,0,Q$47/WWP!Q$5*1000)</f>
        <v>21.305281855101367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34.18189511247035</v>
      </c>
      <c r="C5" s="96">
        <v>24.292900071463475</v>
      </c>
      <c r="D5" s="96">
        <v>25.138699488813209</v>
      </c>
      <c r="E5" s="96">
        <v>23.436491481173206</v>
      </c>
      <c r="F5" s="96">
        <v>22.03280718654613</v>
      </c>
      <c r="G5" s="96">
        <v>24.568500437511492</v>
      </c>
      <c r="H5" s="96">
        <v>24.874046158961825</v>
      </c>
      <c r="I5" s="96">
        <v>25.649598144273565</v>
      </c>
      <c r="J5" s="96">
        <v>26.404096370443266</v>
      </c>
      <c r="K5" s="96">
        <v>28.38906652496939</v>
      </c>
      <c r="L5" s="96">
        <v>26.112841752316779</v>
      </c>
      <c r="M5" s="96">
        <v>26.502505035612764</v>
      </c>
      <c r="N5" s="96">
        <v>25.832811952601858</v>
      </c>
      <c r="O5" s="96">
        <v>21.524166294801198</v>
      </c>
      <c r="P5" s="96">
        <v>29.347357641919448</v>
      </c>
      <c r="Q5" s="96">
        <v>24.377030806110533</v>
      </c>
    </row>
    <row r="6" spans="1:17" x14ac:dyDescent="0.25">
      <c r="A6" s="132" t="s">
        <v>83</v>
      </c>
      <c r="B6" s="160">
        <v>0.50710530034660639</v>
      </c>
      <c r="C6" s="160">
        <v>0.35527781391428964</v>
      </c>
      <c r="D6" s="160">
        <v>0.36861704888152447</v>
      </c>
      <c r="E6" s="160">
        <v>0.34811037187357485</v>
      </c>
      <c r="F6" s="160">
        <v>0.32965590808044687</v>
      </c>
      <c r="G6" s="160">
        <v>0.36366754089789949</v>
      </c>
      <c r="H6" s="160">
        <v>0.36453628813541061</v>
      </c>
      <c r="I6" s="160">
        <v>0.37328462198453671</v>
      </c>
      <c r="J6" s="160">
        <v>0.38326332989061651</v>
      </c>
      <c r="K6" s="160">
        <v>0.41598614821606911</v>
      </c>
      <c r="L6" s="160">
        <v>0.38614839853880811</v>
      </c>
      <c r="M6" s="160">
        <v>0.39683750810425228</v>
      </c>
      <c r="N6" s="160">
        <v>0.38152561300696902</v>
      </c>
      <c r="O6" s="160">
        <v>0.32559701615547954</v>
      </c>
      <c r="P6" s="160">
        <v>0.44819844878576537</v>
      </c>
      <c r="Q6" s="160">
        <v>0.36092445150873481</v>
      </c>
    </row>
    <row r="7" spans="1:17" x14ac:dyDescent="0.25">
      <c r="A7" s="76" t="s">
        <v>82</v>
      </c>
      <c r="B7" s="159">
        <v>0.13771961110090292</v>
      </c>
      <c r="C7" s="159">
        <v>9.6486316217977139E-2</v>
      </c>
      <c r="D7" s="159">
        <v>0.10010898443070437</v>
      </c>
      <c r="E7" s="159">
        <v>9.4539782963915658E-2</v>
      </c>
      <c r="F7" s="159">
        <v>8.952792137436387E-2</v>
      </c>
      <c r="G7" s="159">
        <v>9.8764797505070306E-2</v>
      </c>
      <c r="H7" s="159">
        <v>9.9000731800399588E-2</v>
      </c>
      <c r="I7" s="159">
        <v>0.10137660350724037</v>
      </c>
      <c r="J7" s="159">
        <v>0.10408662008796928</v>
      </c>
      <c r="K7" s="159">
        <v>0.11297348009678125</v>
      </c>
      <c r="L7" s="159">
        <v>0.10487014676764858</v>
      </c>
      <c r="M7" s="159">
        <v>0.10777309416607199</v>
      </c>
      <c r="N7" s="159">
        <v>0.10361469109559661</v>
      </c>
      <c r="O7" s="159">
        <v>8.8425607876506468E-2</v>
      </c>
      <c r="P7" s="159">
        <v>0.12172169374016414</v>
      </c>
      <c r="Q7" s="159">
        <v>9.8019829539575609E-2</v>
      </c>
    </row>
    <row r="8" spans="1:17" x14ac:dyDescent="0.25">
      <c r="A8" s="76" t="s">
        <v>81</v>
      </c>
      <c r="B8" s="159">
        <v>1.8643007738500763</v>
      </c>
      <c r="C8" s="159">
        <v>1.3061285357488099</v>
      </c>
      <c r="D8" s="159">
        <v>1.3551683427770278</v>
      </c>
      <c r="E8" s="159">
        <v>1.2797784507982155</v>
      </c>
      <c r="F8" s="159">
        <v>1.2119332298805847</v>
      </c>
      <c r="G8" s="159">
        <v>1.3369721780795927</v>
      </c>
      <c r="H8" s="159">
        <v>1.3401660041864487</v>
      </c>
      <c r="I8" s="159">
        <v>1.372328013839428</v>
      </c>
      <c r="J8" s="159">
        <v>1.4090133193541079</v>
      </c>
      <c r="K8" s="159">
        <v>1.5293141237136749</v>
      </c>
      <c r="L8" s="159">
        <v>1.4196198653905183</v>
      </c>
      <c r="M8" s="159">
        <v>1.4589168619334556</v>
      </c>
      <c r="N8" s="159">
        <v>1.4026248494866025</v>
      </c>
      <c r="O8" s="159">
        <v>1.197011288911878</v>
      </c>
      <c r="P8" s="159">
        <v>1.647738081890664</v>
      </c>
      <c r="Q8" s="159">
        <v>1.3268875986688384</v>
      </c>
    </row>
    <row r="9" spans="1:17" x14ac:dyDescent="0.25">
      <c r="A9" s="76" t="s">
        <v>80</v>
      </c>
      <c r="B9" s="159">
        <v>4.0621700500552098</v>
      </c>
      <c r="C9" s="159">
        <v>2.8459550593245422</v>
      </c>
      <c r="D9" s="159">
        <v>2.9528090810386005</v>
      </c>
      <c r="E9" s="159">
        <v>2.788540221866922</v>
      </c>
      <c r="F9" s="159">
        <v>2.640710628961791</v>
      </c>
      <c r="G9" s="159">
        <v>2.9131610176485161</v>
      </c>
      <c r="H9" s="159">
        <v>2.920120122605363</v>
      </c>
      <c r="I9" s="159">
        <v>2.9901987033764863</v>
      </c>
      <c r="J9" s="159">
        <v>3.0701332029106472</v>
      </c>
      <c r="K9" s="159">
        <v>3.332259535378868</v>
      </c>
      <c r="L9" s="159">
        <v>3.0932440626216908</v>
      </c>
      <c r="M9" s="159">
        <v>3.1788692389091948</v>
      </c>
      <c r="N9" s="159">
        <v>3.0562132113913245</v>
      </c>
      <c r="O9" s="159">
        <v>2.6081968508515172</v>
      </c>
      <c r="P9" s="159">
        <v>3.5902963623025057</v>
      </c>
      <c r="Q9" s="159">
        <v>2.8911874836435008</v>
      </c>
    </row>
    <row r="10" spans="1:17" x14ac:dyDescent="0.25">
      <c r="A10" s="129" t="s">
        <v>79</v>
      </c>
      <c r="B10" s="158">
        <v>1.4146068677302712</v>
      </c>
      <c r="C10" s="158">
        <v>1.0529906180193866</v>
      </c>
      <c r="D10" s="158">
        <v>1.0925261271954341</v>
      </c>
      <c r="E10" s="158">
        <v>0.98627707688674227</v>
      </c>
      <c r="F10" s="158">
        <v>0.92163909623464391</v>
      </c>
      <c r="G10" s="158">
        <v>1.0368908395564544</v>
      </c>
      <c r="H10" s="158">
        <v>1.080431359068212</v>
      </c>
      <c r="I10" s="158">
        <v>1.1306117240127351</v>
      </c>
      <c r="J10" s="158">
        <v>1.1956310391748672</v>
      </c>
      <c r="K10" s="158">
        <v>1.2329210948230416</v>
      </c>
      <c r="L10" s="158">
        <v>1.1444864410325111</v>
      </c>
      <c r="M10" s="158">
        <v>1.11034647822348</v>
      </c>
      <c r="N10" s="158">
        <v>1.130785192028213</v>
      </c>
      <c r="O10" s="158">
        <v>0.96502114637965819</v>
      </c>
      <c r="P10" s="158">
        <v>1.3283935644124141</v>
      </c>
      <c r="Q10" s="158">
        <v>1.0697264123117396</v>
      </c>
    </row>
    <row r="11" spans="1:17" x14ac:dyDescent="0.25">
      <c r="A11" s="92" t="s">
        <v>125</v>
      </c>
      <c r="B11" s="91">
        <v>0.23114503185483926</v>
      </c>
      <c r="C11" s="91">
        <v>0</v>
      </c>
      <c r="D11" s="91">
        <v>0</v>
      </c>
      <c r="E11" s="91">
        <v>0.11892387449725278</v>
      </c>
      <c r="F11" s="91">
        <v>0.14492556172130094</v>
      </c>
      <c r="G11" s="91">
        <v>0.1071423916303402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0.17214916766796867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0.38465464002664501</v>
      </c>
      <c r="C12" s="91">
        <v>0.26948891981063466</v>
      </c>
      <c r="D12" s="91">
        <v>0.27960713119798469</v>
      </c>
      <c r="E12" s="91">
        <v>0.26405219920014505</v>
      </c>
      <c r="F12" s="91">
        <v>0.25005393272101628</v>
      </c>
      <c r="G12" s="91">
        <v>0.27585278035517363</v>
      </c>
      <c r="H12" s="91">
        <v>0.27651175129412964</v>
      </c>
      <c r="I12" s="91">
        <v>0.18456869914723606</v>
      </c>
      <c r="J12" s="91">
        <v>4.8063979203180188E-2</v>
      </c>
      <c r="K12" s="91">
        <v>0.31553801939903836</v>
      </c>
      <c r="L12" s="91">
        <v>0.29290518780870139</v>
      </c>
      <c r="M12" s="91">
        <v>0.30101319927947678</v>
      </c>
      <c r="N12" s="91">
        <v>0.28939866578368112</v>
      </c>
      <c r="O12" s="91">
        <v>0.24697514097650441</v>
      </c>
      <c r="P12" s="91">
        <v>0.33997201934263516</v>
      </c>
      <c r="Q12" s="91">
        <v>0.27377206445488844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0.79880719584878701</v>
      </c>
      <c r="C14" s="157">
        <v>0.78350169820875193</v>
      </c>
      <c r="D14" s="157">
        <v>0.81291899599744932</v>
      </c>
      <c r="E14" s="157">
        <v>0.60330100318934443</v>
      </c>
      <c r="F14" s="157">
        <v>0.52665960179232674</v>
      </c>
      <c r="G14" s="157">
        <v>0.65389566757094064</v>
      </c>
      <c r="H14" s="157">
        <v>0.80391960777408245</v>
      </c>
      <c r="I14" s="157">
        <v>0.94604302486549918</v>
      </c>
      <c r="J14" s="157">
        <v>1.147567059971687</v>
      </c>
      <c r="K14" s="157">
        <v>0.9173830754240031</v>
      </c>
      <c r="L14" s="157">
        <v>0.85158125322380962</v>
      </c>
      <c r="M14" s="157">
        <v>0.63718411127603447</v>
      </c>
      <c r="N14" s="157">
        <v>0.84138652624453192</v>
      </c>
      <c r="O14" s="157">
        <v>0.71804600540315378</v>
      </c>
      <c r="P14" s="157">
        <v>0.98842154506977897</v>
      </c>
      <c r="Q14" s="157">
        <v>0.79595434785685104</v>
      </c>
    </row>
    <row r="15" spans="1:17" x14ac:dyDescent="0.25">
      <c r="A15" s="156" t="s">
        <v>314</v>
      </c>
      <c r="B15" s="206">
        <v>18.489991185971775</v>
      </c>
      <c r="C15" s="206">
        <v>12.577059699480976</v>
      </c>
      <c r="D15" s="206">
        <v>13.112091040773683</v>
      </c>
      <c r="E15" s="206">
        <v>12.303351764258922</v>
      </c>
      <c r="F15" s="206">
        <v>11.596141011293318</v>
      </c>
      <c r="G15" s="206">
        <v>12.842518217158423</v>
      </c>
      <c r="H15" s="206">
        <v>12.855526994877595</v>
      </c>
      <c r="I15" s="206">
        <v>13.222706342790804</v>
      </c>
      <c r="J15" s="206">
        <v>13.608361295337595</v>
      </c>
      <c r="K15" s="206">
        <v>14.857189213092692</v>
      </c>
      <c r="L15" s="206">
        <v>13.811227789793406</v>
      </c>
      <c r="M15" s="206">
        <v>14.218264900462732</v>
      </c>
      <c r="N15" s="206">
        <v>13.690588724072581</v>
      </c>
      <c r="O15" s="206">
        <v>11.580553905097043</v>
      </c>
      <c r="P15" s="206">
        <v>15.906237504057417</v>
      </c>
      <c r="Q15" s="206">
        <v>12.550466053837422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0.83609935195508489</v>
      </c>
      <c r="C19" s="87">
        <v>0</v>
      </c>
      <c r="D19" s="87">
        <v>0</v>
      </c>
      <c r="E19" s="87">
        <v>0.29039151426288745</v>
      </c>
      <c r="F19" s="87">
        <v>0.27403323132697444</v>
      </c>
      <c r="G19" s="87">
        <v>0.30767410499775383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0.26650266481970919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10.376414672038226</v>
      </c>
      <c r="C22" s="87">
        <v>5.6470546503622847</v>
      </c>
      <c r="D22" s="87">
        <v>6.1985439528545445</v>
      </c>
      <c r="E22" s="87">
        <v>5.2093104261318981</v>
      </c>
      <c r="F22" s="87">
        <v>4.5281909740997843</v>
      </c>
      <c r="G22" s="87">
        <v>5.2748888061725392</v>
      </c>
      <c r="H22" s="87">
        <v>5.4243466810863419</v>
      </c>
      <c r="I22" s="87">
        <v>4.7696185454145725</v>
      </c>
      <c r="J22" s="87">
        <v>5.308421879273121</v>
      </c>
      <c r="K22" s="87">
        <v>7.2089060469893429</v>
      </c>
      <c r="L22" s="87">
        <v>6.1746052462798708</v>
      </c>
      <c r="M22" s="87">
        <v>6.4967667011683465</v>
      </c>
      <c r="N22" s="87">
        <v>6.9537486348482993</v>
      </c>
      <c r="O22" s="87">
        <v>4.9928701635542074</v>
      </c>
      <c r="P22" s="87">
        <v>6.9000635984235048</v>
      </c>
      <c r="Q22" s="87">
        <v>4.304088410872728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6.9026002893967764</v>
      </c>
      <c r="C24" s="87">
        <v>6.9300050491186918</v>
      </c>
      <c r="D24" s="87">
        <v>6.8717830869256824</v>
      </c>
      <c r="E24" s="87">
        <v>6.8036498238641361</v>
      </c>
      <c r="F24" s="87">
        <v>6.7521528048731048</v>
      </c>
      <c r="G24" s="87">
        <v>7.1901291581179594</v>
      </c>
      <c r="H24" s="87">
        <v>7.3892743151944194</v>
      </c>
      <c r="I24" s="87">
        <v>7.5760855405146588</v>
      </c>
      <c r="J24" s="87">
        <v>7.5493651430102906</v>
      </c>
      <c r="K24" s="87">
        <v>7.4809807545236646</v>
      </c>
      <c r="L24" s="87">
        <v>7.0181651660921913</v>
      </c>
      <c r="M24" s="87">
        <v>6.9464466870679242</v>
      </c>
      <c r="N24" s="87">
        <v>6.5372608821027214</v>
      </c>
      <c r="O24" s="87">
        <v>6.2086254865941166</v>
      </c>
      <c r="P24" s="87">
        <v>8.66326492861789</v>
      </c>
      <c r="Q24" s="87">
        <v>8.2463776429646938</v>
      </c>
    </row>
    <row r="25" spans="1:17" x14ac:dyDescent="0.25">
      <c r="A25" s="88" t="s">
        <v>22</v>
      </c>
      <c r="B25" s="87">
        <v>0.37487687258168823</v>
      </c>
      <c r="C25" s="87">
        <v>0</v>
      </c>
      <c r="D25" s="87">
        <v>4.1764000993455556E-2</v>
      </c>
      <c r="E25" s="87">
        <v>0</v>
      </c>
      <c r="F25" s="87">
        <v>4.1764000993455556E-2</v>
      </c>
      <c r="G25" s="87">
        <v>6.9826147870170205E-2</v>
      </c>
      <c r="H25" s="87">
        <v>4.1905998596833298E-2</v>
      </c>
      <c r="I25" s="87">
        <v>0.87700225686157307</v>
      </c>
      <c r="J25" s="87">
        <v>0.75057427305418478</v>
      </c>
      <c r="K25" s="87">
        <v>0.16730241157968359</v>
      </c>
      <c r="L25" s="87">
        <v>0.61845737742134321</v>
      </c>
      <c r="M25" s="87">
        <v>0.50854884740675099</v>
      </c>
      <c r="N25" s="87">
        <v>0.19957920712156144</v>
      </c>
      <c r="O25" s="87">
        <v>0.37905825494871787</v>
      </c>
      <c r="P25" s="87">
        <v>0.34290897701602197</v>
      </c>
      <c r="Q25" s="87">
        <v>0</v>
      </c>
    </row>
    <row r="26" spans="1:17" x14ac:dyDescent="0.25">
      <c r="A26" s="156" t="s">
        <v>313</v>
      </c>
      <c r="B26" s="204">
        <v>1.7595795048582072</v>
      </c>
      <c r="C26" s="204">
        <v>2.1222979365606598</v>
      </c>
      <c r="D26" s="204">
        <v>2.0623855635985375</v>
      </c>
      <c r="E26" s="204">
        <v>1.6851289670455545</v>
      </c>
      <c r="F26" s="204">
        <v>1.4763831560500673</v>
      </c>
      <c r="G26" s="204">
        <v>1.8780311523172568</v>
      </c>
      <c r="H26" s="204">
        <v>2.1778667688857438</v>
      </c>
      <c r="I26" s="204">
        <v>2.3516024590890865</v>
      </c>
      <c r="J26" s="204">
        <v>2.4144658953745508</v>
      </c>
      <c r="K26" s="204">
        <v>2.2304265954676636</v>
      </c>
      <c r="L26" s="204">
        <v>1.7273229656126183</v>
      </c>
      <c r="M26" s="204">
        <v>1.3889749061845922</v>
      </c>
      <c r="N26" s="204">
        <v>1.6873148913247766</v>
      </c>
      <c r="O26" s="204">
        <v>0.89692885215633178</v>
      </c>
      <c r="P26" s="204">
        <v>0.95116240488838821</v>
      </c>
      <c r="Q26" s="204">
        <v>2.0738439347468187</v>
      </c>
    </row>
    <row r="27" spans="1:17" x14ac:dyDescent="0.25">
      <c r="A27" s="156" t="s">
        <v>312</v>
      </c>
      <c r="B27" s="204">
        <v>3.5857746698507027</v>
      </c>
      <c r="C27" s="204">
        <v>1.089434867467173</v>
      </c>
      <c r="D27" s="204">
        <v>1.3281023544114081</v>
      </c>
      <c r="E27" s="204">
        <v>1.690000338802776</v>
      </c>
      <c r="F27" s="204">
        <v>1.7861045486656284</v>
      </c>
      <c r="G27" s="204">
        <v>1.5789331328164797</v>
      </c>
      <c r="H27" s="204">
        <v>1.1145776681292328</v>
      </c>
      <c r="I27" s="204">
        <v>0.95258611796931603</v>
      </c>
      <c r="J27" s="204">
        <v>0.97990069293876148</v>
      </c>
      <c r="K27" s="204">
        <v>1.68566199040544</v>
      </c>
      <c r="L27" s="204">
        <v>2.1085502204694651</v>
      </c>
      <c r="M27" s="204">
        <v>2.779077035421996</v>
      </c>
      <c r="N27" s="204">
        <v>2.1164476433636623</v>
      </c>
      <c r="O27" s="204">
        <v>2.6591142827517729</v>
      </c>
      <c r="P27" s="204">
        <v>4.0775326482013101</v>
      </c>
      <c r="Q27" s="204">
        <v>1.2237115761191955</v>
      </c>
    </row>
    <row r="28" spans="1:17" x14ac:dyDescent="0.25">
      <c r="A28" s="152" t="s">
        <v>318</v>
      </c>
      <c r="B28" s="264">
        <v>2.3789031156209628</v>
      </c>
      <c r="C28" s="264">
        <v>0.19273588230247363</v>
      </c>
      <c r="D28" s="264">
        <v>0.40555572345658264</v>
      </c>
      <c r="E28" s="264">
        <v>0.84482979021399607</v>
      </c>
      <c r="F28" s="264">
        <v>0.99867643858924737</v>
      </c>
      <c r="G28" s="264">
        <v>0.68697653976118056</v>
      </c>
      <c r="H28" s="264">
        <v>0.19732249019891074</v>
      </c>
      <c r="I28" s="264">
        <v>0</v>
      </c>
      <c r="J28" s="264">
        <v>0</v>
      </c>
      <c r="K28" s="264">
        <v>0.6490486235055446</v>
      </c>
      <c r="L28" s="264">
        <v>1.1732528292814433</v>
      </c>
      <c r="M28" s="264">
        <v>1.8480876411064782</v>
      </c>
      <c r="N28" s="264">
        <v>1.1913604269738534</v>
      </c>
      <c r="O28" s="264">
        <v>1.920028422614716</v>
      </c>
      <c r="P28" s="264">
        <v>3.0853679736820321</v>
      </c>
      <c r="Q28" s="264">
        <v>0.3325086435332959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0.32136400419764405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0.35264758102102622</v>
      </c>
      <c r="Q30" s="208">
        <v>0</v>
      </c>
    </row>
    <row r="31" spans="1:17" x14ac:dyDescent="0.25">
      <c r="A31" s="154" t="s">
        <v>125</v>
      </c>
      <c r="B31" s="208">
        <v>9.9345155289210202E-2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2.2795579603317524</v>
      </c>
      <c r="C33" s="208">
        <v>0.19273588230247363</v>
      </c>
      <c r="D33" s="208">
        <v>8.4191719258938577E-2</v>
      </c>
      <c r="E33" s="208">
        <v>0.84482979021399607</v>
      </c>
      <c r="F33" s="208">
        <v>0.99867643858924737</v>
      </c>
      <c r="G33" s="208">
        <v>0.68697653976118056</v>
      </c>
      <c r="H33" s="208">
        <v>0.19732249019891074</v>
      </c>
      <c r="I33" s="208">
        <v>0</v>
      </c>
      <c r="J33" s="208">
        <v>0</v>
      </c>
      <c r="K33" s="208">
        <v>0.6490486235055446</v>
      </c>
      <c r="L33" s="208">
        <v>1.1732528292814433</v>
      </c>
      <c r="M33" s="208">
        <v>1.8480876411064782</v>
      </c>
      <c r="N33" s="208">
        <v>1.1913604269738534</v>
      </c>
      <c r="O33" s="208">
        <v>1.920028422614716</v>
      </c>
      <c r="P33" s="208">
        <v>2.732720392661006</v>
      </c>
      <c r="Q33" s="208">
        <v>0.3325086435332959</v>
      </c>
    </row>
    <row r="34" spans="1:17" x14ac:dyDescent="0.25">
      <c r="A34" s="152" t="s">
        <v>317</v>
      </c>
      <c r="B34" s="264">
        <v>1.0627953851193275</v>
      </c>
      <c r="C34" s="264">
        <v>0.72292305996987094</v>
      </c>
      <c r="D34" s="264">
        <v>0.75367639212134885</v>
      </c>
      <c r="E34" s="264">
        <v>0.70719046564363663</v>
      </c>
      <c r="F34" s="264">
        <v>0.66654034758793645</v>
      </c>
      <c r="G34" s="264">
        <v>0.73818148192857125</v>
      </c>
      <c r="H34" s="264">
        <v>0.73892921992297689</v>
      </c>
      <c r="I34" s="264">
        <v>0.76003450399522432</v>
      </c>
      <c r="J34" s="264">
        <v>0.78220175652080215</v>
      </c>
      <c r="K34" s="264">
        <v>0.85398375654713332</v>
      </c>
      <c r="L34" s="264">
        <v>0.79386242049486322</v>
      </c>
      <c r="M34" s="264">
        <v>0.8172587087050962</v>
      </c>
      <c r="N34" s="264">
        <v>0.78692814772947262</v>
      </c>
      <c r="O34" s="264">
        <v>0.66564440857065155</v>
      </c>
      <c r="P34" s="264">
        <v>0.91428252419881928</v>
      </c>
      <c r="Q34" s="264">
        <v>0.72139447060607953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4.805856984038484E-2</v>
      </c>
      <c r="C38" s="87">
        <v>0</v>
      </c>
      <c r="D38" s="87">
        <v>0</v>
      </c>
      <c r="E38" s="87">
        <v>1.6691558050636775E-2</v>
      </c>
      <c r="F38" s="87">
        <v>1.5751292182584066E-2</v>
      </c>
      <c r="G38" s="87">
        <v>1.7684952665657335E-2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1.5318439010791975E-2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0.59643109164343866</v>
      </c>
      <c r="C41" s="87">
        <v>0.32458985845677918</v>
      </c>
      <c r="D41" s="87">
        <v>0.35628918593272391</v>
      </c>
      <c r="E41" s="87">
        <v>0.29942854081766301</v>
      </c>
      <c r="F41" s="87">
        <v>0.2602781376047103</v>
      </c>
      <c r="G41" s="87">
        <v>0.30319795308886377</v>
      </c>
      <c r="H41" s="87">
        <v>0.31178871649867229</v>
      </c>
      <c r="I41" s="87">
        <v>0.27415527286416885</v>
      </c>
      <c r="J41" s="87">
        <v>0.30512541724943104</v>
      </c>
      <c r="K41" s="87">
        <v>0.41436429046607015</v>
      </c>
      <c r="L41" s="87">
        <v>0.35491320113005986</v>
      </c>
      <c r="M41" s="87">
        <v>0.37343087937419933</v>
      </c>
      <c r="N41" s="87">
        <v>0.39969797086780923</v>
      </c>
      <c r="O41" s="87">
        <v>0.28698766348527638</v>
      </c>
      <c r="P41" s="87">
        <v>0.39661218200028814</v>
      </c>
      <c r="Q41" s="87">
        <v>0.24739683508836136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0.39675798972040816</v>
      </c>
      <c r="C43" s="87">
        <v>0.39833320151309176</v>
      </c>
      <c r="D43" s="87">
        <v>0.39498663243639737</v>
      </c>
      <c r="E43" s="87">
        <v>0.39107036677533685</v>
      </c>
      <c r="F43" s="87">
        <v>0.38811034404841449</v>
      </c>
      <c r="G43" s="87">
        <v>0.41328500434642379</v>
      </c>
      <c r="H43" s="87">
        <v>0.42473176772131943</v>
      </c>
      <c r="I43" s="87">
        <v>0.43546958290802806</v>
      </c>
      <c r="J43" s="87">
        <v>0.43393370791108699</v>
      </c>
      <c r="K43" s="87">
        <v>0.43000300768701466</v>
      </c>
      <c r="L43" s="87">
        <v>0.40340060065507188</v>
      </c>
      <c r="M43" s="87">
        <v>0.39927825858534727</v>
      </c>
      <c r="N43" s="87">
        <v>0.37575846450868522</v>
      </c>
      <c r="O43" s="87">
        <v>0.35686866741681844</v>
      </c>
      <c r="P43" s="87">
        <v>0.49796010682723912</v>
      </c>
      <c r="Q43" s="87">
        <v>0.47399763551771823</v>
      </c>
    </row>
    <row r="44" spans="1:17" x14ac:dyDescent="0.25">
      <c r="A44" s="150" t="s">
        <v>22</v>
      </c>
      <c r="B44" s="87">
        <v>2.1547733915095683E-2</v>
      </c>
      <c r="C44" s="87">
        <v>0</v>
      </c>
      <c r="D44" s="87">
        <v>2.4005737522276032E-3</v>
      </c>
      <c r="E44" s="87">
        <v>0</v>
      </c>
      <c r="F44" s="87">
        <v>2.4005737522276027E-3</v>
      </c>
      <c r="G44" s="87">
        <v>4.0135718276263933E-3</v>
      </c>
      <c r="H44" s="87">
        <v>2.4087357029851765E-3</v>
      </c>
      <c r="I44" s="87">
        <v>5.0409648223027438E-2</v>
      </c>
      <c r="J44" s="87">
        <v>4.3142631360284033E-2</v>
      </c>
      <c r="K44" s="87">
        <v>9.6164583940485503E-3</v>
      </c>
      <c r="L44" s="87">
        <v>3.5548618709731437E-2</v>
      </c>
      <c r="M44" s="87">
        <v>2.9231131734757602E-2</v>
      </c>
      <c r="N44" s="87">
        <v>1.1471712352978168E-2</v>
      </c>
      <c r="O44" s="87">
        <v>2.1788077668556755E-2</v>
      </c>
      <c r="P44" s="87">
        <v>1.9710235371291969E-2</v>
      </c>
      <c r="Q44" s="87">
        <v>0</v>
      </c>
    </row>
    <row r="45" spans="1:17" x14ac:dyDescent="0.25">
      <c r="A45" s="152" t="s">
        <v>316</v>
      </c>
      <c r="B45" s="264">
        <v>0.14407616911041241</v>
      </c>
      <c r="C45" s="264">
        <v>0.17377592519482835</v>
      </c>
      <c r="D45" s="264">
        <v>0.1688702388334766</v>
      </c>
      <c r="E45" s="264">
        <v>0.13798008294514341</v>
      </c>
      <c r="F45" s="264">
        <v>0.12088776248844457</v>
      </c>
      <c r="G45" s="264">
        <v>0.15377511112672793</v>
      </c>
      <c r="H45" s="264">
        <v>0.17832595800734513</v>
      </c>
      <c r="I45" s="264">
        <v>0.19255161397409165</v>
      </c>
      <c r="J45" s="264">
        <v>0.19769893641795927</v>
      </c>
      <c r="K45" s="264">
        <v>0.18262961035276212</v>
      </c>
      <c r="L45" s="264">
        <v>0.14143497069315836</v>
      </c>
      <c r="M45" s="264">
        <v>0.11373068561042185</v>
      </c>
      <c r="N45" s="264">
        <v>0.13815906866033628</v>
      </c>
      <c r="O45" s="264">
        <v>7.3441451566405455E-2</v>
      </c>
      <c r="P45" s="264">
        <v>7.7882150320459143E-2</v>
      </c>
      <c r="Q45" s="264">
        <v>0.16980846197982016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2.3606471487066001</v>
      </c>
      <c r="C47" s="242">
        <v>2.8472692247296574</v>
      </c>
      <c r="D47" s="242">
        <v>2.7668909457062956</v>
      </c>
      <c r="E47" s="242">
        <v>2.2607645066765798</v>
      </c>
      <c r="F47" s="242">
        <v>1.9807116860052842</v>
      </c>
      <c r="G47" s="242">
        <v>2.5195615615318028</v>
      </c>
      <c r="H47" s="242">
        <v>2.921820221273423</v>
      </c>
      <c r="I47" s="242">
        <v>3.1549035577039315</v>
      </c>
      <c r="J47" s="242">
        <v>3.2392409753741482</v>
      </c>
      <c r="K47" s="242">
        <v>2.9923343437751631</v>
      </c>
      <c r="L47" s="242">
        <v>2.3173718620901091</v>
      </c>
      <c r="M47" s="242">
        <v>1.8634450122069919</v>
      </c>
      <c r="N47" s="242">
        <v>2.2636971368321297</v>
      </c>
      <c r="O47" s="242">
        <v>1.2033173446210093</v>
      </c>
      <c r="P47" s="242">
        <v>1.276076933640816</v>
      </c>
      <c r="Q47" s="242">
        <v>2.7822634657347058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0.99999999999999978</v>
      </c>
      <c r="D51" s="77">
        <f t="shared" si="0"/>
        <v>1.0000000000000002</v>
      </c>
      <c r="E51" s="77">
        <f t="shared" si="0"/>
        <v>1</v>
      </c>
      <c r="F51" s="77">
        <f t="shared" si="0"/>
        <v>0.99999999999999989</v>
      </c>
      <c r="G51" s="77">
        <f t="shared" si="0"/>
        <v>1.0000000000000002</v>
      </c>
      <c r="H51" s="77">
        <f t="shared" si="0"/>
        <v>1.0000000000000002</v>
      </c>
      <c r="I51" s="77">
        <f t="shared" si="0"/>
        <v>0.99999999999999989</v>
      </c>
      <c r="J51" s="77">
        <f t="shared" si="0"/>
        <v>0.99999999999999989</v>
      </c>
      <c r="K51" s="77">
        <f t="shared" si="0"/>
        <v>1</v>
      </c>
      <c r="L51" s="77">
        <f t="shared" si="0"/>
        <v>0.99999999999999989</v>
      </c>
      <c r="M51" s="77">
        <f t="shared" si="0"/>
        <v>1.0000000000000002</v>
      </c>
      <c r="N51" s="77">
        <f t="shared" si="0"/>
        <v>0.99999999999999989</v>
      </c>
      <c r="O51" s="77">
        <f t="shared" si="0"/>
        <v>0.99999999999999978</v>
      </c>
      <c r="P51" s="77">
        <f t="shared" si="0"/>
        <v>1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1.4835494014537614E-2</v>
      </c>
      <c r="C52" s="203">
        <f t="shared" si="1"/>
        <v>1.4624759204094758E-2</v>
      </c>
      <c r="D52" s="203">
        <f t="shared" si="1"/>
        <v>1.4663330099695893E-2</v>
      </c>
      <c r="E52" s="203">
        <f t="shared" si="1"/>
        <v>1.4853348341547444E-2</v>
      </c>
      <c r="F52" s="203">
        <f t="shared" si="1"/>
        <v>1.496204751801869E-2</v>
      </c>
      <c r="G52" s="203">
        <f t="shared" si="1"/>
        <v>1.4802187126677352E-2</v>
      </c>
      <c r="H52" s="203">
        <f t="shared" si="1"/>
        <v>1.4655287113555206E-2</v>
      </c>
      <c r="I52" s="203">
        <f t="shared" si="1"/>
        <v>1.4553234708976322E-2</v>
      </c>
      <c r="J52" s="203">
        <f t="shared" si="1"/>
        <v>1.451529810047358E-2</v>
      </c>
      <c r="K52" s="203">
        <f t="shared" si="1"/>
        <v>1.4653040734896712E-2</v>
      </c>
      <c r="L52" s="203">
        <f t="shared" si="1"/>
        <v>1.4787681945973893E-2</v>
      </c>
      <c r="M52" s="203">
        <f t="shared" si="1"/>
        <v>1.4973584858148373E-2</v>
      </c>
      <c r="N52" s="203">
        <f t="shared" si="1"/>
        <v>1.4769031482402831E-2</v>
      </c>
      <c r="O52" s="203">
        <f t="shared" si="1"/>
        <v>1.5127044257882454E-2</v>
      </c>
      <c r="P52" s="203">
        <f t="shared" si="1"/>
        <v>1.5272190915940028E-2</v>
      </c>
      <c r="Q52" s="203">
        <f t="shared" si="1"/>
        <v>1.4805923427649881E-2</v>
      </c>
    </row>
    <row r="53" spans="1:17" x14ac:dyDescent="0.25">
      <c r="A53" s="76" t="s">
        <v>82</v>
      </c>
      <c r="B53" s="202">
        <f t="shared" ref="B53:Q53" si="2">IF(B$7=0,0,B$7/B$5)</f>
        <v>4.0290221079831122E-3</v>
      </c>
      <c r="C53" s="202">
        <f t="shared" si="2"/>
        <v>3.971790767431602E-3</v>
      </c>
      <c r="D53" s="202">
        <f t="shared" si="2"/>
        <v>3.9822658477322243E-3</v>
      </c>
      <c r="E53" s="202">
        <f t="shared" si="2"/>
        <v>4.03387098447993E-3</v>
      </c>
      <c r="F53" s="202">
        <f t="shared" si="2"/>
        <v>4.0633914968870701E-3</v>
      </c>
      <c r="G53" s="202">
        <f t="shared" si="2"/>
        <v>4.0199766264234424E-3</v>
      </c>
      <c r="H53" s="202">
        <f t="shared" si="2"/>
        <v>3.9800815342915493E-3</v>
      </c>
      <c r="I53" s="202">
        <f t="shared" si="2"/>
        <v>3.9523661515871869E-3</v>
      </c>
      <c r="J53" s="202">
        <f t="shared" si="2"/>
        <v>3.9420633309187507E-3</v>
      </c>
      <c r="K53" s="202">
        <f t="shared" si="2"/>
        <v>3.9794714629808724E-3</v>
      </c>
      <c r="L53" s="202">
        <f t="shared" si="2"/>
        <v>4.0160373107742788E-3</v>
      </c>
      <c r="M53" s="202">
        <f t="shared" si="2"/>
        <v>4.0665248066645704E-3</v>
      </c>
      <c r="N53" s="202">
        <f t="shared" si="2"/>
        <v>4.0109722195829567E-3</v>
      </c>
      <c r="O53" s="202">
        <f t="shared" si="2"/>
        <v>4.1082012964127768E-3</v>
      </c>
      <c r="P53" s="202">
        <f t="shared" si="2"/>
        <v>4.147620212536552E-3</v>
      </c>
      <c r="Q53" s="202">
        <f t="shared" si="2"/>
        <v>4.0209913306999316E-3</v>
      </c>
    </row>
    <row r="54" spans="1:17" x14ac:dyDescent="0.25">
      <c r="A54" s="76" t="s">
        <v>81</v>
      </c>
      <c r="B54" s="202">
        <f t="shared" ref="B54:Q54" si="3">IF(B$8=0,0,B$8/B$5)</f>
        <v>5.4540591377858862E-2</v>
      </c>
      <c r="C54" s="202">
        <f t="shared" si="3"/>
        <v>5.376585471090381E-2</v>
      </c>
      <c r="D54" s="202">
        <f t="shared" si="3"/>
        <v>5.3907655142625077E-2</v>
      </c>
      <c r="E54" s="202">
        <f t="shared" si="3"/>
        <v>5.4606230280939264E-2</v>
      </c>
      <c r="F54" s="202">
        <f t="shared" si="3"/>
        <v>5.5005847399264958E-2</v>
      </c>
      <c r="G54" s="202">
        <f t="shared" si="3"/>
        <v>5.4418143324624198E-2</v>
      </c>
      <c r="H54" s="202">
        <f t="shared" si="3"/>
        <v>5.3878086243865989E-2</v>
      </c>
      <c r="I54" s="202">
        <f t="shared" si="3"/>
        <v>5.3502905040475612E-2</v>
      </c>
      <c r="J54" s="202">
        <f t="shared" si="3"/>
        <v>5.3363436475385571E-2</v>
      </c>
      <c r="K54" s="202">
        <f t="shared" si="3"/>
        <v>5.3869827751066704E-2</v>
      </c>
      <c r="L54" s="202">
        <f t="shared" si="3"/>
        <v>5.4364817083325183E-2</v>
      </c>
      <c r="M54" s="202">
        <f t="shared" si="3"/>
        <v>5.5048262795272931E-2</v>
      </c>
      <c r="N54" s="202">
        <f t="shared" si="3"/>
        <v>5.4296251296999484E-2</v>
      </c>
      <c r="O54" s="202">
        <f t="shared" si="3"/>
        <v>5.5612434531366543E-2</v>
      </c>
      <c r="P54" s="202">
        <f t="shared" si="3"/>
        <v>5.61460456507012E-2</v>
      </c>
      <c r="Q54" s="202">
        <f t="shared" si="3"/>
        <v>5.4431879305671248E-2</v>
      </c>
    </row>
    <row r="55" spans="1:17" x14ac:dyDescent="0.25">
      <c r="A55" s="76" t="s">
        <v>80</v>
      </c>
      <c r="B55" s="202">
        <f t="shared" ref="B55:Q55" si="4">IF(B$9=0,0,B$9/B$5)</f>
        <v>0.1188398137870722</v>
      </c>
      <c r="C55" s="202">
        <f t="shared" si="4"/>
        <v>0.11715172132402772</v>
      </c>
      <c r="D55" s="202">
        <f t="shared" si="4"/>
        <v>0.11746069371458968</v>
      </c>
      <c r="E55" s="202">
        <f t="shared" si="4"/>
        <v>0.11898283598067515</v>
      </c>
      <c r="F55" s="202">
        <f t="shared" si="4"/>
        <v>0.11985357138577808</v>
      </c>
      <c r="G55" s="202">
        <f t="shared" si="4"/>
        <v>0.11857300876209219</v>
      </c>
      <c r="H55" s="202">
        <f t="shared" si="4"/>
        <v>0.11739626532586771</v>
      </c>
      <c r="I55" s="202">
        <f t="shared" si="4"/>
        <v>0.116578773926876</v>
      </c>
      <c r="J55" s="202">
        <f t="shared" si="4"/>
        <v>0.11627488249692017</v>
      </c>
      <c r="K55" s="202">
        <f t="shared" si="4"/>
        <v>0.11737827069615002</v>
      </c>
      <c r="L55" s="202">
        <f t="shared" si="4"/>
        <v>0.1184568149250647</v>
      </c>
      <c r="M55" s="202">
        <f t="shared" si="4"/>
        <v>0.1199459913180881</v>
      </c>
      <c r="N55" s="202">
        <f t="shared" si="4"/>
        <v>0.11830741527476281</v>
      </c>
      <c r="O55" s="202">
        <f t="shared" si="4"/>
        <v>0.12117527876011083</v>
      </c>
      <c r="P55" s="202">
        <f t="shared" si="4"/>
        <v>0.12233797693507388</v>
      </c>
      <c r="Q55" s="202">
        <f t="shared" si="4"/>
        <v>0.11860293842344301</v>
      </c>
    </row>
    <row r="56" spans="1:17" x14ac:dyDescent="0.25">
      <c r="A56" s="129" t="s">
        <v>79</v>
      </c>
      <c r="B56" s="201">
        <f t="shared" ref="B56:Q56" si="5">IF(B$10=0,0,B$10/B$5)</f>
        <v>4.1384682244086278E-2</v>
      </c>
      <c r="C56" s="201">
        <f t="shared" si="5"/>
        <v>4.3345611883379861E-2</v>
      </c>
      <c r="D56" s="201">
        <f t="shared" si="5"/>
        <v>4.3459930283251576E-2</v>
      </c>
      <c r="E56" s="201">
        <f t="shared" si="5"/>
        <v>4.2082966116281935E-2</v>
      </c>
      <c r="F56" s="201">
        <f t="shared" si="5"/>
        <v>4.183030734265325E-2</v>
      </c>
      <c r="G56" s="201">
        <f t="shared" si="5"/>
        <v>4.2204075181296645E-2</v>
      </c>
      <c r="H56" s="201">
        <f t="shared" si="5"/>
        <v>4.3436092068155359E-2</v>
      </c>
      <c r="I56" s="201">
        <f t="shared" si="5"/>
        <v>4.407912036879811E-2</v>
      </c>
      <c r="J56" s="201">
        <f t="shared" si="5"/>
        <v>4.5282028303504307E-2</v>
      </c>
      <c r="K56" s="201">
        <f t="shared" si="5"/>
        <v>4.3429434135801366E-2</v>
      </c>
      <c r="L56" s="201">
        <f t="shared" si="5"/>
        <v>4.3828490667086058E-2</v>
      </c>
      <c r="M56" s="201">
        <f t="shared" si="5"/>
        <v>4.189590669755372E-2</v>
      </c>
      <c r="N56" s="201">
        <f t="shared" si="5"/>
        <v>4.377321346599751E-2</v>
      </c>
      <c r="O56" s="201">
        <f t="shared" si="5"/>
        <v>4.4834310103464628E-2</v>
      </c>
      <c r="P56" s="201">
        <f t="shared" si="5"/>
        <v>4.5264503217657695E-2</v>
      </c>
      <c r="Q56" s="201">
        <f t="shared" si="5"/>
        <v>4.3882555706644705E-2</v>
      </c>
    </row>
    <row r="57" spans="1:17" x14ac:dyDescent="0.25">
      <c r="A57" s="127" t="s">
        <v>314</v>
      </c>
      <c r="B57" s="200">
        <f t="shared" ref="B57:Q57" si="6">IF(B$15=0,0,B$15/B$5)</f>
        <v>0.54092937577431732</v>
      </c>
      <c r="C57" s="200">
        <f t="shared" si="6"/>
        <v>0.51772574136815674</v>
      </c>
      <c r="D57" s="200">
        <f t="shared" si="6"/>
        <v>0.52158987168801629</v>
      </c>
      <c r="E57" s="200">
        <f t="shared" si="6"/>
        <v>0.52496559794977593</v>
      </c>
      <c r="F57" s="200">
        <f t="shared" si="6"/>
        <v>0.52631246273394783</v>
      </c>
      <c r="G57" s="200">
        <f t="shared" si="6"/>
        <v>0.52272291708737362</v>
      </c>
      <c r="H57" s="200">
        <f t="shared" si="6"/>
        <v>0.51682492316377326</v>
      </c>
      <c r="I57" s="200">
        <f t="shared" si="6"/>
        <v>0.51551319706514998</v>
      </c>
      <c r="J57" s="200">
        <f t="shared" si="6"/>
        <v>0.51538826038261198</v>
      </c>
      <c r="K57" s="200">
        <f t="shared" si="6"/>
        <v>0.52334194222360786</v>
      </c>
      <c r="L57" s="200">
        <f t="shared" si="6"/>
        <v>0.52890558296161116</v>
      </c>
      <c r="M57" s="200">
        <f t="shared" si="6"/>
        <v>0.53648758414938236</v>
      </c>
      <c r="N57" s="200">
        <f t="shared" si="6"/>
        <v>0.52996896927799131</v>
      </c>
      <c r="O57" s="200">
        <f t="shared" si="6"/>
        <v>0.53802566596477797</v>
      </c>
      <c r="P57" s="200">
        <f t="shared" si="6"/>
        <v>0.54199896624891097</v>
      </c>
      <c r="Q57" s="200">
        <f t="shared" si="6"/>
        <v>0.51484802040334732</v>
      </c>
    </row>
    <row r="58" spans="1:17" x14ac:dyDescent="0.25">
      <c r="A58" s="127" t="s">
        <v>313</v>
      </c>
      <c r="B58" s="200">
        <f t="shared" ref="B58:Q58" si="7">IF(B$26=0,0,B$26/B$5)</f>
        <v>5.1476944126958947E-2</v>
      </c>
      <c r="C58" s="200">
        <f t="shared" si="7"/>
        <v>8.7362889169979877E-2</v>
      </c>
      <c r="D58" s="200">
        <f t="shared" si="7"/>
        <v>8.2040264832168613E-2</v>
      </c>
      <c r="E58" s="200">
        <f t="shared" si="7"/>
        <v>7.1901929877142112E-2</v>
      </c>
      <c r="F58" s="200">
        <f t="shared" si="7"/>
        <v>6.7008399953301892E-2</v>
      </c>
      <c r="G58" s="200">
        <f t="shared" si="7"/>
        <v>7.6440609677986507E-2</v>
      </c>
      <c r="H58" s="200">
        <f t="shared" si="7"/>
        <v>8.7555790279060977E-2</v>
      </c>
      <c r="I58" s="200">
        <f t="shared" si="7"/>
        <v>9.1681844131117379E-2</v>
      </c>
      <c r="J58" s="200">
        <f t="shared" si="7"/>
        <v>9.1442852711191541E-2</v>
      </c>
      <c r="K58" s="200">
        <f t="shared" si="7"/>
        <v>7.8566394337267434E-2</v>
      </c>
      <c r="L58" s="200">
        <f t="shared" si="7"/>
        <v>6.6148410119299519E-2</v>
      </c>
      <c r="M58" s="200">
        <f t="shared" si="7"/>
        <v>5.2409193180725969E-2</v>
      </c>
      <c r="N58" s="200">
        <f t="shared" si="7"/>
        <v>6.5316733401716717E-2</v>
      </c>
      <c r="O58" s="200">
        <f t="shared" si="7"/>
        <v>4.1670782499620897E-2</v>
      </c>
      <c r="P58" s="200">
        <f t="shared" si="7"/>
        <v>3.2410495571490845E-2</v>
      </c>
      <c r="Q58" s="200">
        <f t="shared" si="7"/>
        <v>8.5073688885316301E-2</v>
      </c>
    </row>
    <row r="59" spans="1:17" x14ac:dyDescent="0.25">
      <c r="A59" s="127" t="s">
        <v>312</v>
      </c>
      <c r="B59" s="200">
        <f t="shared" ref="B59:Q59" si="8">IF(B$27=0,0,B$27/B$5)</f>
        <v>0.10490274626530373</v>
      </c>
      <c r="C59" s="200">
        <f t="shared" si="8"/>
        <v>4.4845813561260092E-2</v>
      </c>
      <c r="D59" s="200">
        <f t="shared" si="8"/>
        <v>5.2830988930132099E-2</v>
      </c>
      <c r="E59" s="200">
        <f t="shared" si="8"/>
        <v>7.2109784016108902E-2</v>
      </c>
      <c r="F59" s="200">
        <f t="shared" si="8"/>
        <v>8.1065682350103599E-2</v>
      </c>
      <c r="G59" s="200">
        <f t="shared" si="8"/>
        <v>6.4266565101618697E-2</v>
      </c>
      <c r="H59" s="200">
        <f t="shared" si="8"/>
        <v>4.4808860649623888E-2</v>
      </c>
      <c r="I59" s="200">
        <f t="shared" si="8"/>
        <v>3.7138442193566566E-2</v>
      </c>
      <c r="J59" s="200">
        <f t="shared" si="8"/>
        <v>3.7111692034106566E-2</v>
      </c>
      <c r="K59" s="200">
        <f t="shared" si="8"/>
        <v>5.9377154543733539E-2</v>
      </c>
      <c r="L59" s="200">
        <f t="shared" si="8"/>
        <v>8.0747635223668859E-2</v>
      </c>
      <c r="M59" s="200">
        <f t="shared" si="8"/>
        <v>0.10486091905982506</v>
      </c>
      <c r="N59" s="200">
        <f t="shared" si="8"/>
        <v>8.1928659073078391E-2</v>
      </c>
      <c r="O59" s="200">
        <f t="shared" si="8"/>
        <v>0.12354087244689414</v>
      </c>
      <c r="P59" s="200">
        <f t="shared" si="8"/>
        <v>0.13894036723691289</v>
      </c>
      <c r="Q59" s="200">
        <f t="shared" si="8"/>
        <v>5.0199369474171175E-2</v>
      </c>
    </row>
    <row r="60" spans="1:17" x14ac:dyDescent="0.25">
      <c r="A60" s="142" t="s">
        <v>318</v>
      </c>
      <c r="B60" s="199">
        <f t="shared" ref="B60:Q60" si="9">IF(B$28=0,0,B$28/B$5)</f>
        <v>6.9595413238310588E-2</v>
      </c>
      <c r="C60" s="199">
        <f t="shared" si="9"/>
        <v>7.9338358835500961E-3</v>
      </c>
      <c r="D60" s="199">
        <f t="shared" si="9"/>
        <v>1.6132724910334205E-2</v>
      </c>
      <c r="E60" s="199">
        <f t="shared" si="9"/>
        <v>3.6047622183237503E-2</v>
      </c>
      <c r="F60" s="199">
        <f t="shared" si="9"/>
        <v>4.5326790641506097E-2</v>
      </c>
      <c r="G60" s="199">
        <f t="shared" si="9"/>
        <v>2.7961679692599238E-2</v>
      </c>
      <c r="H60" s="199">
        <f t="shared" si="9"/>
        <v>7.9328666087490462E-3</v>
      </c>
      <c r="I60" s="199">
        <f t="shared" si="9"/>
        <v>0</v>
      </c>
      <c r="J60" s="199">
        <f t="shared" si="9"/>
        <v>0</v>
      </c>
      <c r="K60" s="199">
        <f t="shared" si="9"/>
        <v>2.2862626459897114E-2</v>
      </c>
      <c r="L60" s="199">
        <f t="shared" si="9"/>
        <v>4.4930109116804576E-2</v>
      </c>
      <c r="M60" s="199">
        <f t="shared" si="9"/>
        <v>6.9732564473551042E-2</v>
      </c>
      <c r="N60" s="199">
        <f t="shared" si="9"/>
        <v>4.6118108596143771E-2</v>
      </c>
      <c r="O60" s="199">
        <f t="shared" si="9"/>
        <v>8.920338173927167E-2</v>
      </c>
      <c r="P60" s="199">
        <f t="shared" si="9"/>
        <v>0.10513273499195464</v>
      </c>
      <c r="Q60" s="199">
        <f t="shared" si="9"/>
        <v>1.3640243808936187E-2</v>
      </c>
    </row>
    <row r="61" spans="1:17" x14ac:dyDescent="0.25">
      <c r="A61" s="142" t="s">
        <v>317</v>
      </c>
      <c r="B61" s="199">
        <f t="shared" ref="B61:Q61" si="10">IF(B$34=0,0,B$34/B$5)</f>
        <v>3.1092348204286514E-2</v>
      </c>
      <c r="C61" s="199">
        <f t="shared" si="10"/>
        <v>2.9758614979817844E-2</v>
      </c>
      <c r="D61" s="199">
        <f t="shared" si="10"/>
        <v>2.9980723245318912E-2</v>
      </c>
      <c r="E61" s="199">
        <f t="shared" si="10"/>
        <v>3.017475829143328E-2</v>
      </c>
      <c r="F61" s="199">
        <f t="shared" si="10"/>
        <v>3.025217540118743E-2</v>
      </c>
      <c r="G61" s="199">
        <f t="shared" si="10"/>
        <v>3.0045850124475103E-2</v>
      </c>
      <c r="H61" s="199">
        <f t="shared" si="10"/>
        <v>2.9706836402920697E-2</v>
      </c>
      <c r="I61" s="199">
        <f t="shared" si="10"/>
        <v>2.9631439047122336E-2</v>
      </c>
      <c r="J61" s="199">
        <f t="shared" si="10"/>
        <v>2.9624257749505809E-2</v>
      </c>
      <c r="K61" s="199">
        <f t="shared" si="10"/>
        <v>3.0081431377675567E-2</v>
      </c>
      <c r="L61" s="199">
        <f t="shared" si="10"/>
        <v>3.0401226646442275E-2</v>
      </c>
      <c r="M61" s="199">
        <f t="shared" si="10"/>
        <v>3.0837036257776541E-2</v>
      </c>
      <c r="N61" s="199">
        <f t="shared" si="10"/>
        <v>3.0462349556576781E-2</v>
      </c>
      <c r="O61" s="199">
        <f t="shared" si="10"/>
        <v>3.0925444426222762E-2</v>
      </c>
      <c r="P61" s="199">
        <f t="shared" si="10"/>
        <v>3.1153827726311825E-2</v>
      </c>
      <c r="Q61" s="199">
        <f t="shared" si="10"/>
        <v>2.9593205027465826E-2</v>
      </c>
    </row>
    <row r="62" spans="1:17" x14ac:dyDescent="0.25">
      <c r="A62" s="142" t="s">
        <v>316</v>
      </c>
      <c r="B62" s="199">
        <f t="shared" ref="B62:Q62" si="11">IF(B$45=0,0,B$45/B$5)</f>
        <v>4.2149848227066283E-3</v>
      </c>
      <c r="C62" s="199">
        <f t="shared" si="11"/>
        <v>7.1533626978921494E-3</v>
      </c>
      <c r="D62" s="199">
        <f t="shared" si="11"/>
        <v>6.7175407744789794E-3</v>
      </c>
      <c r="E62" s="199">
        <f t="shared" si="11"/>
        <v>5.8874035414381177E-3</v>
      </c>
      <c r="F62" s="199">
        <f t="shared" si="11"/>
        <v>5.4867163074100765E-3</v>
      </c>
      <c r="G62" s="199">
        <f t="shared" si="11"/>
        <v>6.2590352845443582E-3</v>
      </c>
      <c r="H62" s="199">
        <f t="shared" si="11"/>
        <v>7.169157637954145E-3</v>
      </c>
      <c r="I62" s="199">
        <f t="shared" si="11"/>
        <v>7.5070031464442265E-3</v>
      </c>
      <c r="J62" s="199">
        <f t="shared" si="11"/>
        <v>7.4874342846007547E-3</v>
      </c>
      <c r="K62" s="199">
        <f t="shared" si="11"/>
        <v>6.4330967061608599E-3</v>
      </c>
      <c r="L62" s="199">
        <f t="shared" si="11"/>
        <v>5.4162994604219968E-3</v>
      </c>
      <c r="M62" s="199">
        <f t="shared" si="11"/>
        <v>4.2913183284974815E-3</v>
      </c>
      <c r="N62" s="199">
        <f t="shared" si="11"/>
        <v>5.3482009203578403E-3</v>
      </c>
      <c r="O62" s="199">
        <f t="shared" si="11"/>
        <v>3.4120462813997123E-3</v>
      </c>
      <c r="P62" s="199">
        <f t="shared" si="11"/>
        <v>2.6538045186464462E-3</v>
      </c>
      <c r="Q62" s="199">
        <f t="shared" si="11"/>
        <v>6.9659206377691695E-3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6.9061330301881982E-2</v>
      </c>
      <c r="C64" s="276">
        <f t="shared" si="13"/>
        <v>0.11720581801076538</v>
      </c>
      <c r="D64" s="276">
        <f t="shared" si="13"/>
        <v>0.11006499946178877</v>
      </c>
      <c r="E64" s="276">
        <f t="shared" si="13"/>
        <v>9.6463436453049167E-2</v>
      </c>
      <c r="F64" s="276">
        <f t="shared" si="13"/>
        <v>8.9898289820044552E-2</v>
      </c>
      <c r="G64" s="276">
        <f t="shared" si="13"/>
        <v>0.10255251711190744</v>
      </c>
      <c r="H64" s="276">
        <f t="shared" si="13"/>
        <v>0.11746461362180619</v>
      </c>
      <c r="I64" s="276">
        <f t="shared" si="13"/>
        <v>0.12300011641345281</v>
      </c>
      <c r="J64" s="276">
        <f t="shared" si="13"/>
        <v>0.1226794861648874</v>
      </c>
      <c r="K64" s="276">
        <f t="shared" si="13"/>
        <v>0.10540446411449556</v>
      </c>
      <c r="L64" s="276">
        <f t="shared" si="13"/>
        <v>8.8744529763196217E-2</v>
      </c>
      <c r="M64" s="276">
        <f t="shared" si="13"/>
        <v>7.0312033134339036E-2</v>
      </c>
      <c r="N64" s="276">
        <f t="shared" si="13"/>
        <v>8.7628754507467863E-2</v>
      </c>
      <c r="O64" s="276">
        <f t="shared" si="13"/>
        <v>5.5905410139469626E-2</v>
      </c>
      <c r="P64" s="276">
        <f t="shared" si="13"/>
        <v>4.3481834010775863E-2</v>
      </c>
      <c r="Q64" s="276">
        <f t="shared" si="13"/>
        <v>0.11413463304305635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0.40245556337220939</v>
      </c>
      <c r="C68" s="253">
        <f>IF(C$5=0,0,C$5/WWP_fec!C$5)</f>
        <v>0.41280434647675551</v>
      </c>
      <c r="D68" s="253">
        <f>IF(D$5=0,0,D$5/WWP_fec!D$5)</f>
        <v>0.4117184926329564</v>
      </c>
      <c r="E68" s="253">
        <f>IF(E$5=0,0,E$5/WWP_fec!E$5)</f>
        <v>0.40645139579331307</v>
      </c>
      <c r="F68" s="253">
        <f>IF(F$5=0,0,F$5/WWP_fec!F$5)</f>
        <v>0.40349852908539002</v>
      </c>
      <c r="G68" s="253">
        <f>IF(G$5=0,0,G$5/WWP_fec!G$5)</f>
        <v>0.40785622516186998</v>
      </c>
      <c r="H68" s="253">
        <f>IF(H$5=0,0,H$5/WWP_fec!H$5)</f>
        <v>0.41194444836514055</v>
      </c>
      <c r="I68" s="253">
        <f>IF(I$5=0,0,I$5/WWP_fec!I$5)</f>
        <v>0.41483314784324726</v>
      </c>
      <c r="J68" s="253">
        <f>IF(J$5=0,0,J$5/WWP_fec!J$5)</f>
        <v>0.41591733933657771</v>
      </c>
      <c r="K68" s="253">
        <f>IF(K$5=0,0,K$5/WWP_fec!K$5)</f>
        <v>0.41200760134710762</v>
      </c>
      <c r="L68" s="253">
        <f>IF(L$5=0,0,L$5/WWP_fec!L$5)</f>
        <v>0.4082562897743372</v>
      </c>
      <c r="M68" s="253">
        <f>IF(M$5=0,0,M$5/WWP_fec!M$5)</f>
        <v>0.40318762826798482</v>
      </c>
      <c r="N68" s="253">
        <f>IF(N$5=0,0,N$5/WWP_fec!N$5)</f>
        <v>0.40877183942762119</v>
      </c>
      <c r="O68" s="253">
        <f>IF(O$5=0,0,O$5/WWP_fec!O$5)</f>
        <v>0.3990974087671082</v>
      </c>
      <c r="P68" s="253">
        <f>IF(P$5=0,0,P$5/WWP_fec!P$5)</f>
        <v>0.43820176685907225</v>
      </c>
      <c r="Q68" s="253">
        <f>IF(Q$5=0,0,Q$5/WWP_fec!Q$5)</f>
        <v>0.45200159759547326</v>
      </c>
    </row>
    <row r="69" spans="1:17" x14ac:dyDescent="0.25">
      <c r="A69" s="132" t="s">
        <v>83</v>
      </c>
      <c r="B69" s="282">
        <f>IF(B$6=0,0,B$6/WWP_fec!B$6)</f>
        <v>0.458927023468094</v>
      </c>
      <c r="C69" s="282">
        <f>IF(C$6=0,0,C$6/WWP_fec!C$6)</f>
        <v>0.46404133663130165</v>
      </c>
      <c r="D69" s="282">
        <f>IF(D$6=0,0,D$6/WWP_fec!D$6)</f>
        <v>0.46404133663130165</v>
      </c>
      <c r="E69" s="282">
        <f>IF(E$6=0,0,E$6/WWP_fec!E$6)</f>
        <v>0.46404133663130159</v>
      </c>
      <c r="F69" s="282">
        <f>IF(F$6=0,0,F$6/WWP_fec!F$6)</f>
        <v>0.46404133663130165</v>
      </c>
      <c r="G69" s="282">
        <f>IF(G$6=0,0,G$6/WWP_fec!G$6)</f>
        <v>0.46404133663130159</v>
      </c>
      <c r="H69" s="282">
        <f>IF(H$6=0,0,H$6/WWP_fec!H$6)</f>
        <v>0.46404133663130159</v>
      </c>
      <c r="I69" s="282">
        <f>IF(I$6=0,0,I$6/WWP_fec!I$6)</f>
        <v>0.46404133663130165</v>
      </c>
      <c r="J69" s="282">
        <f>IF(J$6=0,0,J$6/WWP_fec!J$6)</f>
        <v>0.46404133663130165</v>
      </c>
      <c r="K69" s="282">
        <f>IF(K$6=0,0,K$6/WWP_fec!K$6)</f>
        <v>0.46404133663130165</v>
      </c>
      <c r="L69" s="282">
        <f>IF(L$6=0,0,L$6/WWP_fec!L$6)</f>
        <v>0.4640413366313017</v>
      </c>
      <c r="M69" s="282">
        <f>IF(M$6=0,0,M$6/WWP_fec!M$6)</f>
        <v>0.4640413366313017</v>
      </c>
      <c r="N69" s="282">
        <f>IF(N$6=0,0,N$6/WWP_fec!N$6)</f>
        <v>0.4640413366313017</v>
      </c>
      <c r="O69" s="282">
        <f>IF(O$6=0,0,O$6/WWP_fec!O$6)</f>
        <v>0.46404133663130165</v>
      </c>
      <c r="P69" s="282">
        <f>IF(P$6=0,0,P$6/WWP_fec!P$6)</f>
        <v>0.5143978589973246</v>
      </c>
      <c r="Q69" s="282">
        <f>IF(Q$6=0,0,Q$6/WWP_fec!Q$6)</f>
        <v>0.5143978589973246</v>
      </c>
    </row>
    <row r="70" spans="1:17" x14ac:dyDescent="0.25">
      <c r="A70" s="76" t="s">
        <v>82</v>
      </c>
      <c r="B70" s="281">
        <f>IF(B$7=0,0,B$7/WWP_fec!B$7)</f>
        <v>0.11466453034570874</v>
      </c>
      <c r="C70" s="281">
        <f>IF(C$7=0,0,C$7/WWP_fec!C$7)</f>
        <v>0.11594235947084602</v>
      </c>
      <c r="D70" s="281">
        <f>IF(D$7=0,0,D$7/WWP_fec!D$7)</f>
        <v>0.11594235947084602</v>
      </c>
      <c r="E70" s="281">
        <f>IF(E$7=0,0,E$7/WWP_fec!E$7)</f>
        <v>0.115942359470846</v>
      </c>
      <c r="F70" s="281">
        <f>IF(F$7=0,0,F$7/WWP_fec!F$7)</f>
        <v>0.11594235947084601</v>
      </c>
      <c r="G70" s="281">
        <f>IF(G$7=0,0,G$7/WWP_fec!G$7)</f>
        <v>0.115942359470846</v>
      </c>
      <c r="H70" s="281">
        <f>IF(H$7=0,0,H$7/WWP_fec!H$7)</f>
        <v>0.11594235947084602</v>
      </c>
      <c r="I70" s="281">
        <f>IF(I$7=0,0,I$7/WWP_fec!I$7)</f>
        <v>0.11594235947084601</v>
      </c>
      <c r="J70" s="281">
        <f>IF(J$7=0,0,J$7/WWP_fec!J$7)</f>
        <v>0.115942359470846</v>
      </c>
      <c r="K70" s="281">
        <f>IF(K$7=0,0,K$7/WWP_fec!K$7)</f>
        <v>0.11594235947084604</v>
      </c>
      <c r="L70" s="281">
        <f>IF(L$7=0,0,L$7/WWP_fec!L$7)</f>
        <v>0.11594235947084601</v>
      </c>
      <c r="M70" s="281">
        <f>IF(M$7=0,0,M$7/WWP_fec!M$7)</f>
        <v>0.115942359470846</v>
      </c>
      <c r="N70" s="281">
        <f>IF(N$7=0,0,N$7/WWP_fec!N$7)</f>
        <v>0.115942359470846</v>
      </c>
      <c r="O70" s="281">
        <f>IF(O$7=0,0,O$7/WWP_fec!O$7)</f>
        <v>0.11594235947084601</v>
      </c>
      <c r="P70" s="281">
        <f>IF(P$7=0,0,P$7/WWP_fec!P$7)</f>
        <v>0.12852411363147156</v>
      </c>
      <c r="Q70" s="281">
        <f>IF(Q$7=0,0,Q$7/WWP_fec!Q$7)</f>
        <v>0.12852411363147154</v>
      </c>
    </row>
    <row r="71" spans="1:17" x14ac:dyDescent="0.25">
      <c r="A71" s="76" t="s">
        <v>81</v>
      </c>
      <c r="B71" s="281">
        <f>IF(B$8=0,0,B$8/WWP_fec!B$8)</f>
        <v>0.62588941654665209</v>
      </c>
      <c r="C71" s="281">
        <f>IF(C$8=0,0,C$8/WWP_fec!C$8)</f>
        <v>0.63286436968313775</v>
      </c>
      <c r="D71" s="281">
        <f>IF(D$8=0,0,D$8/WWP_fec!D$8)</f>
        <v>0.63286436968313775</v>
      </c>
      <c r="E71" s="281">
        <f>IF(E$8=0,0,E$8/WWP_fec!E$8)</f>
        <v>0.63286436968313797</v>
      </c>
      <c r="F71" s="281">
        <f>IF(F$8=0,0,F$8/WWP_fec!F$8)</f>
        <v>0.63286436968313775</v>
      </c>
      <c r="G71" s="281">
        <f>IF(G$8=0,0,G$8/WWP_fec!G$8)</f>
        <v>0.63286436968313775</v>
      </c>
      <c r="H71" s="281">
        <f>IF(H$8=0,0,H$8/WWP_fec!H$8)</f>
        <v>0.63286436968313775</v>
      </c>
      <c r="I71" s="281">
        <f>IF(I$8=0,0,I$8/WWP_fec!I$8)</f>
        <v>0.63286436968313775</v>
      </c>
      <c r="J71" s="281">
        <f>IF(J$8=0,0,J$8/WWP_fec!J$8)</f>
        <v>0.63286436968313797</v>
      </c>
      <c r="K71" s="281">
        <f>IF(K$8=0,0,K$8/WWP_fec!K$8)</f>
        <v>0.63286436968313786</v>
      </c>
      <c r="L71" s="281">
        <f>IF(L$8=0,0,L$8/WWP_fec!L$8)</f>
        <v>0.63286436968313786</v>
      </c>
      <c r="M71" s="281">
        <f>IF(M$8=0,0,M$8/WWP_fec!M$8)</f>
        <v>0.63286436968313786</v>
      </c>
      <c r="N71" s="281">
        <f>IF(N$8=0,0,N$8/WWP_fec!N$8)</f>
        <v>0.63286436968313786</v>
      </c>
      <c r="O71" s="281">
        <f>IF(O$8=0,0,O$8/WWP_fec!O$8)</f>
        <v>0.63286436968313786</v>
      </c>
      <c r="P71" s="281">
        <f>IF(P$8=0,0,P$8/WWP_fec!P$8)</f>
        <v>0.70154111520317952</v>
      </c>
      <c r="Q71" s="281">
        <f>IF(Q$8=0,0,Q$8/WWP_fec!Q$8)</f>
        <v>0.70154111520317952</v>
      </c>
    </row>
    <row r="72" spans="1:17" x14ac:dyDescent="0.25">
      <c r="A72" s="76" t="s">
        <v>80</v>
      </c>
      <c r="B72" s="281">
        <f>IF(B$9=0,0,B$9/WWP_fec!B$9)</f>
        <v>0.44501824476498464</v>
      </c>
      <c r="C72" s="281">
        <f>IF(C$9=0,0,C$9/WWP_fec!C$9)</f>
        <v>0.44997755757657248</v>
      </c>
      <c r="D72" s="281">
        <f>IF(D$9=0,0,D$9/WWP_fec!D$9)</f>
        <v>0.44997755757657243</v>
      </c>
      <c r="E72" s="281">
        <f>IF(E$9=0,0,E$9/WWP_fec!E$9)</f>
        <v>0.44997755757657243</v>
      </c>
      <c r="F72" s="281">
        <f>IF(F$9=0,0,F$9/WWP_fec!F$9)</f>
        <v>0.44997755757657237</v>
      </c>
      <c r="G72" s="281">
        <f>IF(G$9=0,0,G$9/WWP_fec!G$9)</f>
        <v>0.44997755757657243</v>
      </c>
      <c r="H72" s="281">
        <f>IF(H$9=0,0,H$9/WWP_fec!H$9)</f>
        <v>0.44997755757657237</v>
      </c>
      <c r="I72" s="281">
        <f>IF(I$9=0,0,I$9/WWP_fec!I$9)</f>
        <v>0.44997755757657243</v>
      </c>
      <c r="J72" s="281">
        <f>IF(J$9=0,0,J$9/WWP_fec!J$9)</f>
        <v>0.44997755757657237</v>
      </c>
      <c r="K72" s="281">
        <f>IF(K$9=0,0,K$9/WWP_fec!K$9)</f>
        <v>0.44997755757657248</v>
      </c>
      <c r="L72" s="281">
        <f>IF(L$9=0,0,L$9/WWP_fec!L$9)</f>
        <v>0.44997755757657237</v>
      </c>
      <c r="M72" s="281">
        <f>IF(M$9=0,0,M$9/WWP_fec!M$9)</f>
        <v>0.44997755757657237</v>
      </c>
      <c r="N72" s="281">
        <f>IF(N$9=0,0,N$9/WWP_fec!N$9)</f>
        <v>0.44997755757657232</v>
      </c>
      <c r="O72" s="281">
        <f>IF(O$9=0,0,O$9/WWP_fec!O$9)</f>
        <v>0.44997755757657237</v>
      </c>
      <c r="P72" s="281">
        <f>IF(P$9=0,0,P$9/WWP_fec!P$9)</f>
        <v>0.49880791632609195</v>
      </c>
      <c r="Q72" s="281">
        <f>IF(Q$9=0,0,Q$9/WWP_fec!Q$9)</f>
        <v>0.49880791632609195</v>
      </c>
    </row>
    <row r="73" spans="1:17" x14ac:dyDescent="0.25">
      <c r="A73" s="129" t="s">
        <v>79</v>
      </c>
      <c r="B73" s="280">
        <f>IF(B$10=0,0,B$10/WWP_fec!B$10)</f>
        <v>0.7010674269862931</v>
      </c>
      <c r="C73" s="280">
        <f>IF(C$10=0,0,C$10/WWP_fec!C$10)</f>
        <v>0.7531675989287735</v>
      </c>
      <c r="D73" s="280">
        <f>IF(D$10=0,0,D$10/WWP_fec!D$10)</f>
        <v>0.75316759892877361</v>
      </c>
      <c r="E73" s="280">
        <f>IF(E$10=0,0,E$10/WWP_fec!E$10)</f>
        <v>0.71997462590698313</v>
      </c>
      <c r="F73" s="280">
        <f>IF(F$10=0,0,F$10/WWP_fec!F$10)</f>
        <v>0.71045281685281858</v>
      </c>
      <c r="G73" s="280">
        <f>IF(G$10=0,0,G$10/WWP_fec!G$10)</f>
        <v>0.72454224515011456</v>
      </c>
      <c r="H73" s="280">
        <f>IF(H$10=0,0,H$10/WWP_fec!H$10)</f>
        <v>0.75316759892877361</v>
      </c>
      <c r="I73" s="280">
        <f>IF(I$10=0,0,I$10/WWP_fec!I$10)</f>
        <v>0.76967716223452209</v>
      </c>
      <c r="J73" s="280">
        <f>IF(J$10=0,0,J$10/WWP_fec!J$10)</f>
        <v>0.79274794912660862</v>
      </c>
      <c r="K73" s="280">
        <f>IF(K$10=0,0,K$10/WWP_fec!K$10)</f>
        <v>0.7531675989287735</v>
      </c>
      <c r="L73" s="280">
        <f>IF(L$10=0,0,L$10/WWP_fec!L$10)</f>
        <v>0.7531675989287735</v>
      </c>
      <c r="M73" s="280">
        <f>IF(M$10=0,0,M$10/WWP_fec!M$10)</f>
        <v>0.71101869556143416</v>
      </c>
      <c r="N73" s="280">
        <f>IF(N$10=0,0,N$10/WWP_fec!N$10)</f>
        <v>0.75316759892877361</v>
      </c>
      <c r="O73" s="280">
        <f>IF(O$10=0,0,O$10/WWP_fec!O$10)</f>
        <v>0.7531675989287735</v>
      </c>
      <c r="P73" s="280">
        <f>IF(P$10=0,0,P$10/WWP_fec!P$10)</f>
        <v>0.83489932851163806</v>
      </c>
      <c r="Q73" s="280">
        <f>IF(Q$10=0,0,Q$10/WWP_fec!Q$10)</f>
        <v>0.83489932851163817</v>
      </c>
    </row>
    <row r="74" spans="1:17" x14ac:dyDescent="0.25">
      <c r="A74" s="127" t="s">
        <v>314</v>
      </c>
      <c r="B74" s="305">
        <f>IF(B$15=0,0,B$15/WWP_fec!B$15)</f>
        <v>0.38937880526737267</v>
      </c>
      <c r="C74" s="305">
        <f>IF(C$15=0,0,C$15/WWP_fec!C$15)</f>
        <v>0.38225909397533764</v>
      </c>
      <c r="D74" s="305">
        <f>IF(D$15=0,0,D$15/WWP_fec!D$15)</f>
        <v>0.38409913553746927</v>
      </c>
      <c r="E74" s="305">
        <f>IF(E$15=0,0,E$15/WWP_fec!E$15)</f>
        <v>0.38163945720092052</v>
      </c>
      <c r="F74" s="305">
        <f>IF(F$15=0,0,F$15/WWP_fec!F$15)</f>
        <v>0.3798388792664022</v>
      </c>
      <c r="G74" s="305">
        <f>IF(G$15=0,0,G$15/WWP_fec!G$15)</f>
        <v>0.38132250923615085</v>
      </c>
      <c r="H74" s="305">
        <f>IF(H$15=0,0,H$15/WWP_fec!H$15)</f>
        <v>0.38079909639894877</v>
      </c>
      <c r="I74" s="305">
        <f>IF(I$15=0,0,I$15/WWP_fec!I$15)</f>
        <v>0.38249613024806811</v>
      </c>
      <c r="J74" s="305">
        <f>IF(J$15=0,0,J$15/WWP_fec!J$15)</f>
        <v>0.38340286525161987</v>
      </c>
      <c r="K74" s="305">
        <f>IF(K$15=0,0,K$15/WWP_fec!K$15)</f>
        <v>0.38565998186806294</v>
      </c>
      <c r="L74" s="305">
        <f>IF(L$15=0,0,L$15/WWP_fec!L$15)</f>
        <v>0.38621118018932021</v>
      </c>
      <c r="M74" s="305">
        <f>IF(M$15=0,0,M$15/WWP_fec!M$15)</f>
        <v>0.38688391952773737</v>
      </c>
      <c r="N74" s="305">
        <f>IF(N$15=0,0,N$15/WWP_fec!N$15)</f>
        <v>0.38747636502678129</v>
      </c>
      <c r="O74" s="305">
        <f>IF(O$15=0,0,O$15/WWP_fec!O$15)</f>
        <v>0.38405702001950359</v>
      </c>
      <c r="P74" s="305">
        <f>IF(P$15=0,0,P$15/WWP_fec!P$15)</f>
        <v>0.42480183940268446</v>
      </c>
      <c r="Q74" s="305">
        <f>IF(Q$15=0,0,Q$15/WWP_fec!Q$15)</f>
        <v>0.41622946718967546</v>
      </c>
    </row>
    <row r="75" spans="1:17" x14ac:dyDescent="0.25">
      <c r="A75" s="127" t="s">
        <v>313</v>
      </c>
      <c r="B75" s="305">
        <f>IF(B$26=0,0,B$26/WWP_fec!B$26)</f>
        <v>0.42518238938955766</v>
      </c>
      <c r="C75" s="305">
        <f>IF(C$26=0,0,C$26/WWP_fec!C$26)</f>
        <v>0.4299206501142942</v>
      </c>
      <c r="D75" s="305">
        <f>IF(D$26=0,0,D$26/WWP_fec!D$26)</f>
        <v>0.4299206501142942</v>
      </c>
      <c r="E75" s="305">
        <f>IF(E$26=0,0,E$26/WWP_fec!E$26)</f>
        <v>0.4299206501142942</v>
      </c>
      <c r="F75" s="305">
        <f>IF(F$26=0,0,F$26/WWP_fec!F$26)</f>
        <v>0.42992065011429409</v>
      </c>
      <c r="G75" s="305">
        <f>IF(G$26=0,0,G$26/WWP_fec!G$26)</f>
        <v>0.4299206501142942</v>
      </c>
      <c r="H75" s="305">
        <f>IF(H$26=0,0,H$26/WWP_fec!H$26)</f>
        <v>0.4299206501142942</v>
      </c>
      <c r="I75" s="305">
        <f>IF(I$26=0,0,I$26/WWP_fec!I$26)</f>
        <v>0.4299206501142942</v>
      </c>
      <c r="J75" s="305">
        <f>IF(J$26=0,0,J$26/WWP_fec!J$26)</f>
        <v>0.42992065011429415</v>
      </c>
      <c r="K75" s="305">
        <f>IF(K$26=0,0,K$26/WWP_fec!K$26)</f>
        <v>0.42992065011429409</v>
      </c>
      <c r="L75" s="305">
        <f>IF(L$26=0,0,L$26/WWP_fec!L$26)</f>
        <v>0.4299206501142942</v>
      </c>
      <c r="M75" s="305">
        <f>IF(M$26=0,0,M$26/WWP_fec!M$26)</f>
        <v>0.42992065011429409</v>
      </c>
      <c r="N75" s="305">
        <f>IF(N$26=0,0,N$26/WWP_fec!N$26)</f>
        <v>0.4299206501142942</v>
      </c>
      <c r="O75" s="305">
        <f>IF(O$26=0,0,O$26/WWP_fec!O$26)</f>
        <v>0.4299206501142942</v>
      </c>
      <c r="P75" s="305">
        <f>IF(P$26=0,0,P$26/WWP_fec!P$26)</f>
        <v>0.4765744870122271</v>
      </c>
      <c r="Q75" s="305">
        <f>IF(Q$26=0,0,Q$26/WWP_fec!Q$26)</f>
        <v>0.47657448701222715</v>
      </c>
    </row>
    <row r="76" spans="1:17" x14ac:dyDescent="0.25">
      <c r="A76" s="127" t="s">
        <v>312</v>
      </c>
      <c r="B76" s="305">
        <f>IF(B$27=0,0,B$27/WWP_fec!B$27)</f>
        <v>0.29586682600438136</v>
      </c>
      <c r="C76" s="305">
        <f>IF(C$27=0,0,C$27/WWP_fec!C$27)</f>
        <v>0.27587662077561187</v>
      </c>
      <c r="D76" s="305">
        <f>IF(D$27=0,0,D$27/WWP_fec!D$27)</f>
        <v>0.27695621676783416</v>
      </c>
      <c r="E76" s="305">
        <f>IF(E$27=0,0,E$27/WWP_fec!E$27)</f>
        <v>0.28931419450099621</v>
      </c>
      <c r="F76" s="305">
        <f>IF(F$27=0,0,F$27/WWP_fec!F$27)</f>
        <v>0.29142422231620085</v>
      </c>
      <c r="G76" s="305">
        <f>IF(G$27=0,0,G$27/WWP_fec!G$27)</f>
        <v>0.28632923126675874</v>
      </c>
      <c r="H76" s="305">
        <f>IF(H$27=0,0,H$27/WWP_fec!H$27)</f>
        <v>0.27516412680259089</v>
      </c>
      <c r="I76" s="305">
        <f>IF(I$27=0,0,I$27/WWP_fec!I$27)</f>
        <v>0.26906516640096967</v>
      </c>
      <c r="J76" s="305">
        <f>IF(J$27=0,0,J$27/WWP_fec!J$27)</f>
        <v>0.26957407509857234</v>
      </c>
      <c r="K76" s="305">
        <f>IF(K$27=0,0,K$27/WWP_fec!K$27)</f>
        <v>0.28587104690946746</v>
      </c>
      <c r="L76" s="305">
        <f>IF(L$27=0,0,L$27/WWP_fec!L$27)</f>
        <v>0.29328177093613711</v>
      </c>
      <c r="M76" s="305">
        <f>IF(M$27=0,0,M$27/WWP_fec!M$27)</f>
        <v>0.29819591671062451</v>
      </c>
      <c r="N76" s="305">
        <f>IF(N$27=0,0,N$27/WWP_fec!N$27)</f>
        <v>0.29394714547683465</v>
      </c>
      <c r="O76" s="305">
        <f>IF(O$27=0,0,O$27/WWP_fec!O$27)</f>
        <v>0.30011758064915717</v>
      </c>
      <c r="P76" s="305">
        <f>IF(P$27=0,0,P$27/WWP_fec!P$27)</f>
        <v>0.33200679589430604</v>
      </c>
      <c r="Q76" s="305">
        <f>IF(Q$27=0,0,Q$27/WWP_fec!Q$27)</f>
        <v>0.3067111544782134</v>
      </c>
    </row>
    <row r="77" spans="1:17" x14ac:dyDescent="0.25">
      <c r="A77" s="72" t="s">
        <v>311</v>
      </c>
      <c r="B77" s="304">
        <f>IF(B$47=0,0,B$47/WWP_fec!B$47)</f>
        <v>0.49604612095448397</v>
      </c>
      <c r="C77" s="304">
        <f>IF(C$47=0,0,C$47/WWP_fec!C$47)</f>
        <v>0.50157409180000989</v>
      </c>
      <c r="D77" s="304">
        <f>IF(D$47=0,0,D$47/WWP_fec!D$47)</f>
        <v>0.50157409180000978</v>
      </c>
      <c r="E77" s="304">
        <f>IF(E$47=0,0,E$47/WWP_fec!E$47)</f>
        <v>0.50157409180000978</v>
      </c>
      <c r="F77" s="304">
        <f>IF(F$47=0,0,F$47/WWP_fec!F$47)</f>
        <v>0.50157409180000978</v>
      </c>
      <c r="G77" s="304">
        <f>IF(G$47=0,0,G$47/WWP_fec!G$47)</f>
        <v>0.50157409180000967</v>
      </c>
      <c r="H77" s="304">
        <f>IF(H$47=0,0,H$47/WWP_fec!H$47)</f>
        <v>0.50157409180000989</v>
      </c>
      <c r="I77" s="304">
        <f>IF(I$47=0,0,I$47/WWP_fec!I$47)</f>
        <v>0.50157409180000978</v>
      </c>
      <c r="J77" s="304">
        <f>IF(J$47=0,0,J$47/WWP_fec!J$47)</f>
        <v>0.50157409180000978</v>
      </c>
      <c r="K77" s="304">
        <f>IF(K$47=0,0,K$47/WWP_fec!K$47)</f>
        <v>0.50157409180000978</v>
      </c>
      <c r="L77" s="304">
        <f>IF(L$47=0,0,L$47/WWP_fec!L$47)</f>
        <v>0.50157409180000989</v>
      </c>
      <c r="M77" s="304">
        <f>IF(M$47=0,0,M$47/WWP_fec!M$47)</f>
        <v>0.50157409180000978</v>
      </c>
      <c r="N77" s="304">
        <f>IF(N$47=0,0,N$47/WWP_fec!N$47)</f>
        <v>0.50157409180000978</v>
      </c>
      <c r="O77" s="304">
        <f>IF(O$47=0,0,O$47/WWP_fec!O$47)</f>
        <v>0.50157409180000989</v>
      </c>
      <c r="P77" s="304">
        <f>IF(P$47=0,0,P$47/WWP_fec!P$47)</f>
        <v>0.55600356818093166</v>
      </c>
      <c r="Q77" s="304">
        <f>IF(Q$47=0,0,Q$47/WWP_fec!Q$47)</f>
        <v>0.55600356818093166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91.446353679843639</v>
      </c>
      <c r="C5" s="96">
        <v>36.64040028976801</v>
      </c>
      <c r="D5" s="96">
        <v>42.098051387844009</v>
      </c>
      <c r="E5" s="96">
        <v>41.856428187216004</v>
      </c>
      <c r="F5" s="96">
        <v>38.805300785448004</v>
      </c>
      <c r="G5" s="96">
        <v>41.221871919186427</v>
      </c>
      <c r="H5" s="96">
        <v>35.349385227948005</v>
      </c>
      <c r="I5" s="96">
        <v>29.594697040260002</v>
      </c>
      <c r="J5" s="96">
        <v>32.362657760268007</v>
      </c>
      <c r="K5" s="96">
        <v>49.629024142235998</v>
      </c>
      <c r="L5" s="96">
        <v>47.123580171379963</v>
      </c>
      <c r="M5" s="96">
        <v>57.245977248614764</v>
      </c>
      <c r="N5" s="96">
        <v>51.967944572382606</v>
      </c>
      <c r="O5" s="96">
        <v>45.273114958668828</v>
      </c>
      <c r="P5" s="96">
        <v>59.807124042198026</v>
      </c>
      <c r="Q5" s="96">
        <v>26.647616635539279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2.6738183697393438</v>
      </c>
      <c r="C10" s="158">
        <v>0.98514283868707009</v>
      </c>
      <c r="D10" s="158">
        <v>1.0221309400738507</v>
      </c>
      <c r="E10" s="158">
        <v>1.6023247183012628</v>
      </c>
      <c r="F10" s="158">
        <v>1.6904396152854038</v>
      </c>
      <c r="G10" s="158">
        <v>1.5823513497078634</v>
      </c>
      <c r="H10" s="158">
        <v>1.010815479136008</v>
      </c>
      <c r="I10" s="158">
        <v>0.67470874994955021</v>
      </c>
      <c r="J10" s="158">
        <v>0.17570252960340332</v>
      </c>
      <c r="K10" s="158">
        <v>1.1534797807750072</v>
      </c>
      <c r="L10" s="158">
        <v>1.0707432735520075</v>
      </c>
      <c r="M10" s="158">
        <v>2.0225586884139566</v>
      </c>
      <c r="N10" s="158">
        <v>1.0579248427828514</v>
      </c>
      <c r="O10" s="158">
        <v>0.90284154034124919</v>
      </c>
      <c r="P10" s="158">
        <v>1.1211377671153022</v>
      </c>
      <c r="Q10" s="158">
        <v>0.90282783164034341</v>
      </c>
    </row>
    <row r="11" spans="1:17" x14ac:dyDescent="0.25">
      <c r="A11" s="92" t="s">
        <v>125</v>
      </c>
      <c r="B11" s="91">
        <v>1.2520059475367165</v>
      </c>
      <c r="C11" s="91">
        <v>0</v>
      </c>
      <c r="D11" s="91">
        <v>0</v>
      </c>
      <c r="E11" s="91">
        <v>0.63705633819723895</v>
      </c>
      <c r="F11" s="91">
        <v>0.77634325362888112</v>
      </c>
      <c r="G11" s="91">
        <v>0.57394480264175862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0.92217579390076188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1.4218124222026274</v>
      </c>
      <c r="C12" s="91">
        <v>0.98514283868707009</v>
      </c>
      <c r="D12" s="91">
        <v>1.0221309400738507</v>
      </c>
      <c r="E12" s="91">
        <v>0.96526838010402383</v>
      </c>
      <c r="F12" s="91">
        <v>0.91409636165652264</v>
      </c>
      <c r="G12" s="91">
        <v>1.0084065470661048</v>
      </c>
      <c r="H12" s="91">
        <v>1.010815479136008</v>
      </c>
      <c r="I12" s="91">
        <v>0.67470874994955021</v>
      </c>
      <c r="J12" s="91">
        <v>0.17570252960340332</v>
      </c>
      <c r="K12" s="91">
        <v>1.1534797807750072</v>
      </c>
      <c r="L12" s="91">
        <v>1.0707432735520075</v>
      </c>
      <c r="M12" s="91">
        <v>1.1003828945131946</v>
      </c>
      <c r="N12" s="91">
        <v>1.0579248427828514</v>
      </c>
      <c r="O12" s="91">
        <v>0.90284154034124919</v>
      </c>
      <c r="P12" s="91">
        <v>1.1211377671153022</v>
      </c>
      <c r="Q12" s="91">
        <v>0.90282783164034341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65.015743959995802</v>
      </c>
      <c r="C15" s="206">
        <v>31.445093463502214</v>
      </c>
      <c r="D15" s="206">
        <v>34.516009849954784</v>
      </c>
      <c r="E15" s="206">
        <v>31.271749720793743</v>
      </c>
      <c r="F15" s="206">
        <v>27.351453856990805</v>
      </c>
      <c r="G15" s="206">
        <v>31.77166979889315</v>
      </c>
      <c r="H15" s="206">
        <v>30.204965052756354</v>
      </c>
      <c r="I15" s="206">
        <v>26.559172919672864</v>
      </c>
      <c r="J15" s="206">
        <v>29.559448681222595</v>
      </c>
      <c r="K15" s="206">
        <v>40.142116280500893</v>
      </c>
      <c r="L15" s="206">
        <v>34.382709410656283</v>
      </c>
      <c r="M15" s="206">
        <v>38.254566791480933</v>
      </c>
      <c r="N15" s="206">
        <v>38.721296194730037</v>
      </c>
      <c r="O15" s="206">
        <v>27.802328588058071</v>
      </c>
      <c r="P15" s="206">
        <v>34.661033623261105</v>
      </c>
      <c r="Q15" s="206">
        <v>21.620692476056742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6.5917482267559881</v>
      </c>
      <c r="C19" s="87">
        <v>0</v>
      </c>
      <c r="D19" s="87">
        <v>0</v>
      </c>
      <c r="E19" s="87">
        <v>2.2641938580919234</v>
      </c>
      <c r="F19" s="87">
        <v>2.1366476939195986</v>
      </c>
      <c r="G19" s="87">
        <v>2.3989468858900285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2.0779315758643477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58.423995733239813</v>
      </c>
      <c r="C22" s="87">
        <v>31.445093463502214</v>
      </c>
      <c r="D22" s="87">
        <v>34.516009849954784</v>
      </c>
      <c r="E22" s="87">
        <v>29.007555862701821</v>
      </c>
      <c r="F22" s="87">
        <v>25.214806163071206</v>
      </c>
      <c r="G22" s="87">
        <v>29.37272291300312</v>
      </c>
      <c r="H22" s="87">
        <v>30.204965052756354</v>
      </c>
      <c r="I22" s="87">
        <v>26.559172919672864</v>
      </c>
      <c r="J22" s="87">
        <v>29.559448681222595</v>
      </c>
      <c r="K22" s="87">
        <v>40.142116280500893</v>
      </c>
      <c r="L22" s="87">
        <v>34.382709410656283</v>
      </c>
      <c r="M22" s="87">
        <v>36.176635215616585</v>
      </c>
      <c r="N22" s="87">
        <v>38.721296194730037</v>
      </c>
      <c r="O22" s="87">
        <v>27.802328588058071</v>
      </c>
      <c r="P22" s="87">
        <v>34.661033623261105</v>
      </c>
      <c r="Q22" s="87">
        <v>21.620692476056742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23.756791350108511</v>
      </c>
      <c r="C27" s="204">
        <v>4.2101639875787242</v>
      </c>
      <c r="D27" s="204">
        <v>6.5599105978153709</v>
      </c>
      <c r="E27" s="204">
        <v>8.9823537481209996</v>
      </c>
      <c r="F27" s="204">
        <v>9.7634073131717951</v>
      </c>
      <c r="G27" s="204">
        <v>7.8678507705854077</v>
      </c>
      <c r="H27" s="204">
        <v>4.1336046960556416</v>
      </c>
      <c r="I27" s="204">
        <v>2.3608153706375892</v>
      </c>
      <c r="J27" s="204">
        <v>2.6275065494420087</v>
      </c>
      <c r="K27" s="204">
        <v>8.3334280809600987</v>
      </c>
      <c r="L27" s="204">
        <v>11.670127487171674</v>
      </c>
      <c r="M27" s="204">
        <v>16.968851768719869</v>
      </c>
      <c r="N27" s="204">
        <v>12.188723534869716</v>
      </c>
      <c r="O27" s="204">
        <v>16.567944830269504</v>
      </c>
      <c r="P27" s="204">
        <v>24.024952651821621</v>
      </c>
      <c r="Q27" s="204">
        <v>4.1240963278421932</v>
      </c>
    </row>
    <row r="28" spans="1:17" x14ac:dyDescent="0.25">
      <c r="A28" s="152" t="s">
        <v>318</v>
      </c>
      <c r="B28" s="264">
        <v>17.977614109219996</v>
      </c>
      <c r="C28" s="264">
        <v>1.4150445686007493</v>
      </c>
      <c r="D28" s="264">
        <v>3.4918208333749452</v>
      </c>
      <c r="E28" s="264">
        <v>6.2026426618282215</v>
      </c>
      <c r="F28" s="264">
        <v>7.332166970328168</v>
      </c>
      <c r="G28" s="264">
        <v>5.0437023440171265</v>
      </c>
      <c r="H28" s="264">
        <v>1.4487189135884098</v>
      </c>
      <c r="I28" s="264">
        <v>0</v>
      </c>
      <c r="J28" s="264">
        <v>0</v>
      </c>
      <c r="K28" s="264">
        <v>4.7652399671377967</v>
      </c>
      <c r="L28" s="264">
        <v>8.6138866506688938</v>
      </c>
      <c r="M28" s="264">
        <v>13.568445831699341</v>
      </c>
      <c r="N28" s="264">
        <v>8.7468305397826001</v>
      </c>
      <c r="O28" s="264">
        <v>14.096626733553229</v>
      </c>
      <c r="P28" s="264">
        <v>20.943971885309523</v>
      </c>
      <c r="Q28" s="264">
        <v>2.202256996637149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2.8736949627000006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2.8447353041465266</v>
      </c>
      <c r="Q30" s="208">
        <v>0</v>
      </c>
    </row>
    <row r="31" spans="1:17" x14ac:dyDescent="0.25">
      <c r="A31" s="154" t="s">
        <v>125</v>
      </c>
      <c r="B31" s="208">
        <v>1.0548531787705593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16.922760930449435</v>
      </c>
      <c r="C33" s="208">
        <v>1.4150445686007493</v>
      </c>
      <c r="D33" s="208">
        <v>0.61812587067494462</v>
      </c>
      <c r="E33" s="208">
        <v>6.2026426618282215</v>
      </c>
      <c r="F33" s="208">
        <v>7.332166970328168</v>
      </c>
      <c r="G33" s="208">
        <v>5.0437023440171265</v>
      </c>
      <c r="H33" s="208">
        <v>1.4487189135884098</v>
      </c>
      <c r="I33" s="208">
        <v>0</v>
      </c>
      <c r="J33" s="208">
        <v>0</v>
      </c>
      <c r="K33" s="208">
        <v>4.7652399671377967</v>
      </c>
      <c r="L33" s="208">
        <v>8.6138866506688938</v>
      </c>
      <c r="M33" s="208">
        <v>13.568445831699341</v>
      </c>
      <c r="N33" s="208">
        <v>8.7468305397826001</v>
      </c>
      <c r="O33" s="208">
        <v>14.096626733553229</v>
      </c>
      <c r="P33" s="208">
        <v>18.099236581162998</v>
      </c>
      <c r="Q33" s="208">
        <v>2.202256996637149</v>
      </c>
    </row>
    <row r="34" spans="1:17" x14ac:dyDescent="0.25">
      <c r="A34" s="152" t="s">
        <v>317</v>
      </c>
      <c r="B34" s="264">
        <v>5.779177240888516</v>
      </c>
      <c r="C34" s="264">
        <v>2.7951194189779751</v>
      </c>
      <c r="D34" s="264">
        <v>3.0680897644404261</v>
      </c>
      <c r="E34" s="264">
        <v>2.7797110862927781</v>
      </c>
      <c r="F34" s="264">
        <v>2.4312403428436271</v>
      </c>
      <c r="G34" s="264">
        <v>2.8241484265682808</v>
      </c>
      <c r="H34" s="264">
        <v>2.6848857824672319</v>
      </c>
      <c r="I34" s="264">
        <v>2.3608153706375892</v>
      </c>
      <c r="J34" s="264">
        <v>2.6275065494420087</v>
      </c>
      <c r="K34" s="264">
        <v>3.5681881138223019</v>
      </c>
      <c r="L34" s="264">
        <v>3.0562408365027811</v>
      </c>
      <c r="M34" s="264">
        <v>3.4004059370205275</v>
      </c>
      <c r="N34" s="264">
        <v>3.4418929950871151</v>
      </c>
      <c r="O34" s="264">
        <v>2.4713180967162733</v>
      </c>
      <c r="P34" s="264">
        <v>3.080980766512099</v>
      </c>
      <c r="Q34" s="264">
        <v>1.9218393312050439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0.58593317571164349</v>
      </c>
      <c r="C38" s="87">
        <v>0</v>
      </c>
      <c r="D38" s="87">
        <v>0</v>
      </c>
      <c r="E38" s="87">
        <v>0.20126167627483765</v>
      </c>
      <c r="F38" s="87">
        <v>0.18992423945951992</v>
      </c>
      <c r="G38" s="87">
        <v>0.2132397231902248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0.1847050289657198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5.1932440651768728</v>
      </c>
      <c r="C41" s="87">
        <v>2.7951194189779751</v>
      </c>
      <c r="D41" s="87">
        <v>3.0680897644404261</v>
      </c>
      <c r="E41" s="87">
        <v>2.5784494100179405</v>
      </c>
      <c r="F41" s="87">
        <v>2.2413161033841074</v>
      </c>
      <c r="G41" s="87">
        <v>2.610908703378056</v>
      </c>
      <c r="H41" s="87">
        <v>2.6848857824672319</v>
      </c>
      <c r="I41" s="87">
        <v>2.3608153706375892</v>
      </c>
      <c r="J41" s="87">
        <v>2.6275065494420087</v>
      </c>
      <c r="K41" s="87">
        <v>3.5681881138223019</v>
      </c>
      <c r="L41" s="87">
        <v>3.0562408365027811</v>
      </c>
      <c r="M41" s="87">
        <v>3.2157009080548078</v>
      </c>
      <c r="N41" s="87">
        <v>3.4418929950871151</v>
      </c>
      <c r="O41" s="87">
        <v>2.4713180967162733</v>
      </c>
      <c r="P41" s="87">
        <v>3.080980766512099</v>
      </c>
      <c r="Q41" s="87">
        <v>1.9218393312050439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</v>
      </c>
      <c r="D51" s="77">
        <f t="shared" si="0"/>
        <v>1</v>
      </c>
      <c r="E51" s="77">
        <f t="shared" si="0"/>
        <v>1</v>
      </c>
      <c r="F51" s="77">
        <f t="shared" si="0"/>
        <v>0.99999999999999989</v>
      </c>
      <c r="G51" s="77">
        <f t="shared" si="0"/>
        <v>0.99999999999999978</v>
      </c>
      <c r="H51" s="77">
        <f t="shared" si="0"/>
        <v>1</v>
      </c>
      <c r="I51" s="77">
        <f t="shared" si="0"/>
        <v>1</v>
      </c>
      <c r="J51" s="77">
        <f t="shared" si="0"/>
        <v>0.99999999999999989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0.99999999999999989</v>
      </c>
      <c r="O51" s="77">
        <f t="shared" si="0"/>
        <v>0.99999999999999989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2.9239201588074908E-2</v>
      </c>
      <c r="C56" s="201">
        <f t="shared" si="5"/>
        <v>2.6886792472138342E-2</v>
      </c>
      <c r="D56" s="201">
        <f t="shared" si="5"/>
        <v>2.4279768454294665E-2</v>
      </c>
      <c r="E56" s="201">
        <f t="shared" si="5"/>
        <v>3.8281448936215073E-2</v>
      </c>
      <c r="F56" s="201">
        <f t="shared" si="5"/>
        <v>4.3562079949637164E-2</v>
      </c>
      <c r="G56" s="201">
        <f t="shared" si="5"/>
        <v>3.8386208001664507E-2</v>
      </c>
      <c r="H56" s="201">
        <f t="shared" si="5"/>
        <v>2.8594994583861531E-2</v>
      </c>
      <c r="I56" s="201">
        <f t="shared" si="5"/>
        <v>2.2798298932801733E-2</v>
      </c>
      <c r="J56" s="201">
        <f t="shared" si="5"/>
        <v>5.4291749121765662E-3</v>
      </c>
      <c r="K56" s="201">
        <f t="shared" si="5"/>
        <v>2.3242040332470622E-2</v>
      </c>
      <c r="L56" s="201">
        <f t="shared" si="5"/>
        <v>2.27220272665597E-2</v>
      </c>
      <c r="M56" s="201">
        <f t="shared" si="5"/>
        <v>3.5331018625643223E-2</v>
      </c>
      <c r="N56" s="201">
        <f t="shared" si="5"/>
        <v>2.0357257757411207E-2</v>
      </c>
      <c r="O56" s="201">
        <f t="shared" si="5"/>
        <v>1.994211224841675E-2</v>
      </c>
      <c r="P56" s="201">
        <f t="shared" si="5"/>
        <v>1.874588997665667E-2</v>
      </c>
      <c r="Q56" s="201">
        <f t="shared" si="5"/>
        <v>3.3880246927459313E-2</v>
      </c>
    </row>
    <row r="57" spans="1:17" x14ac:dyDescent="0.25">
      <c r="A57" s="127" t="s">
        <v>314</v>
      </c>
      <c r="B57" s="200">
        <f t="shared" ref="B57:Q57" si="6">IF(B$15=0,0,B$15/B$5)</f>
        <v>0.71097142033260097</v>
      </c>
      <c r="C57" s="200">
        <f t="shared" si="6"/>
        <v>0.85820824048921196</v>
      </c>
      <c r="D57" s="200">
        <f t="shared" si="6"/>
        <v>0.8198956652877627</v>
      </c>
      <c r="E57" s="200">
        <f t="shared" si="6"/>
        <v>0.74711940495545948</v>
      </c>
      <c r="F57" s="200">
        <f t="shared" si="6"/>
        <v>0.7048380840600933</v>
      </c>
      <c r="G57" s="200">
        <f t="shared" si="6"/>
        <v>0.77074786562774344</v>
      </c>
      <c r="H57" s="200">
        <f t="shared" si="6"/>
        <v>0.85446931701871975</v>
      </c>
      <c r="I57" s="200">
        <f t="shared" si="6"/>
        <v>0.89743013363314128</v>
      </c>
      <c r="J57" s="200">
        <f t="shared" si="6"/>
        <v>0.9133813699786133</v>
      </c>
      <c r="K57" s="200">
        <f t="shared" si="6"/>
        <v>0.80884355423661414</v>
      </c>
      <c r="L57" s="200">
        <f t="shared" si="6"/>
        <v>0.72962854871409533</v>
      </c>
      <c r="M57" s="200">
        <f t="shared" si="6"/>
        <v>0.6682489954769113</v>
      </c>
      <c r="N57" s="200">
        <f t="shared" si="6"/>
        <v>0.74509962849882938</v>
      </c>
      <c r="O57" s="200">
        <f t="shared" si="6"/>
        <v>0.61410240080541489</v>
      </c>
      <c r="P57" s="200">
        <f t="shared" si="6"/>
        <v>0.57954690479357218</v>
      </c>
      <c r="Q57" s="200">
        <f t="shared" si="6"/>
        <v>0.81135558094234028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0.25978937807932434</v>
      </c>
      <c r="C59" s="200">
        <f t="shared" si="8"/>
        <v>0.11490496703864971</v>
      </c>
      <c r="D59" s="200">
        <f t="shared" si="8"/>
        <v>0.15582456625794258</v>
      </c>
      <c r="E59" s="200">
        <f t="shared" si="8"/>
        <v>0.21459914610832548</v>
      </c>
      <c r="F59" s="200">
        <f t="shared" si="8"/>
        <v>0.25159983599026953</v>
      </c>
      <c r="G59" s="200">
        <f t="shared" si="8"/>
        <v>0.19086592637059194</v>
      </c>
      <c r="H59" s="200">
        <f t="shared" si="8"/>
        <v>0.11693568839741865</v>
      </c>
      <c r="I59" s="200">
        <f t="shared" si="8"/>
        <v>7.9771567434057042E-2</v>
      </c>
      <c r="J59" s="200">
        <f t="shared" si="8"/>
        <v>8.1189455109210079E-2</v>
      </c>
      <c r="K59" s="200">
        <f t="shared" si="8"/>
        <v>0.16791440543091529</v>
      </c>
      <c r="L59" s="200">
        <f t="shared" si="8"/>
        <v>0.247649424019345</v>
      </c>
      <c r="M59" s="200">
        <f t="shared" si="8"/>
        <v>0.29641998589744539</v>
      </c>
      <c r="N59" s="200">
        <f t="shared" si="8"/>
        <v>0.23454311374375936</v>
      </c>
      <c r="O59" s="200">
        <f t="shared" si="8"/>
        <v>0.36595548694616825</v>
      </c>
      <c r="P59" s="200">
        <f t="shared" si="8"/>
        <v>0.4017072052297711</v>
      </c>
      <c r="Q59" s="200">
        <f t="shared" si="8"/>
        <v>0.15476417213020041</v>
      </c>
    </row>
    <row r="60" spans="1:17" x14ac:dyDescent="0.25">
      <c r="A60" s="142" t="s">
        <v>318</v>
      </c>
      <c r="B60" s="199">
        <f t="shared" ref="B60:Q60" si="9">IF(B$28=0,0,B$28/B$5)</f>
        <v>0.19659191849420424</v>
      </c>
      <c r="C60" s="199">
        <f t="shared" si="9"/>
        <v>3.8619790106275302E-2</v>
      </c>
      <c r="D60" s="199">
        <f t="shared" si="9"/>
        <v>8.2944951565697006E-2</v>
      </c>
      <c r="E60" s="199">
        <f t="shared" si="9"/>
        <v>0.14818853233450682</v>
      </c>
      <c r="F60" s="199">
        <f t="shared" si="9"/>
        <v>0.18894756185159456</v>
      </c>
      <c r="G60" s="199">
        <f t="shared" si="9"/>
        <v>0.12235500498145915</v>
      </c>
      <c r="H60" s="199">
        <f t="shared" si="9"/>
        <v>4.0982860217976876E-2</v>
      </c>
      <c r="I60" s="199">
        <f t="shared" si="9"/>
        <v>0</v>
      </c>
      <c r="J60" s="199">
        <f t="shared" si="9"/>
        <v>0</v>
      </c>
      <c r="K60" s="199">
        <f t="shared" si="9"/>
        <v>9.6017200609882919E-2</v>
      </c>
      <c r="L60" s="199">
        <f t="shared" si="9"/>
        <v>0.18279355302253653</v>
      </c>
      <c r="M60" s="199">
        <f t="shared" si="9"/>
        <v>0.23702007518838661</v>
      </c>
      <c r="N60" s="199">
        <f t="shared" si="9"/>
        <v>0.16831203565497452</v>
      </c>
      <c r="O60" s="199">
        <f t="shared" si="9"/>
        <v>0.31136860687457574</v>
      </c>
      <c r="P60" s="199">
        <f t="shared" si="9"/>
        <v>0.35019192480367584</v>
      </c>
      <c r="Q60" s="199">
        <f t="shared" si="9"/>
        <v>8.2643676046436826E-2</v>
      </c>
    </row>
    <row r="61" spans="1:17" x14ac:dyDescent="0.25">
      <c r="A61" s="142" t="s">
        <v>317</v>
      </c>
      <c r="B61" s="199">
        <f t="shared" ref="B61:Q61" si="10">IF(B$34=0,0,B$34/B$5)</f>
        <v>6.3197459585120089E-2</v>
      </c>
      <c r="C61" s="199">
        <f t="shared" si="10"/>
        <v>7.628517693237441E-2</v>
      </c>
      <c r="D61" s="199">
        <f t="shared" si="10"/>
        <v>7.287961469224559E-2</v>
      </c>
      <c r="E61" s="199">
        <f t="shared" si="10"/>
        <v>6.6410613773818641E-2</v>
      </c>
      <c r="F61" s="199">
        <f t="shared" si="10"/>
        <v>6.2652274138674954E-2</v>
      </c>
      <c r="G61" s="199">
        <f t="shared" si="10"/>
        <v>6.851092138913277E-2</v>
      </c>
      <c r="H61" s="199">
        <f t="shared" si="10"/>
        <v>7.5952828179441767E-2</v>
      </c>
      <c r="I61" s="199">
        <f t="shared" si="10"/>
        <v>7.9771567434057042E-2</v>
      </c>
      <c r="J61" s="199">
        <f t="shared" si="10"/>
        <v>8.1189455109210079E-2</v>
      </c>
      <c r="K61" s="199">
        <f t="shared" si="10"/>
        <v>7.1897204821032373E-2</v>
      </c>
      <c r="L61" s="199">
        <f t="shared" si="10"/>
        <v>6.4855870996808479E-2</v>
      </c>
      <c r="M61" s="199">
        <f t="shared" si="10"/>
        <v>5.9399910709058784E-2</v>
      </c>
      <c r="N61" s="199">
        <f t="shared" si="10"/>
        <v>6.6231078088784853E-2</v>
      </c>
      <c r="O61" s="199">
        <f t="shared" si="10"/>
        <v>5.4586880071592445E-2</v>
      </c>
      <c r="P61" s="199">
        <f t="shared" si="10"/>
        <v>5.1515280426095322E-2</v>
      </c>
      <c r="Q61" s="199">
        <f t="shared" si="10"/>
        <v>7.2120496083763586E-2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1.0766838312346574</v>
      </c>
      <c r="C68" s="230">
        <f>IF(C$5=0,0,C$5/WWP_fec!C$5)</f>
        <v>0.62262292487803472</v>
      </c>
      <c r="D68" s="230">
        <f>IF(D$5=0,0,D$5/WWP_fec!D$5)</f>
        <v>0.6894766480621205</v>
      </c>
      <c r="E68" s="230">
        <f>IF(E$5=0,0,E$5/WWP_fec!E$5)</f>
        <v>0.7259023251531882</v>
      </c>
      <c r="F68" s="230">
        <f>IF(F$5=0,0,F$5/WWP_fec!F$5)</f>
        <v>0.71066213465552208</v>
      </c>
      <c r="G68" s="230">
        <f>IF(G$5=0,0,G$5/WWP_fec!G$5)</f>
        <v>0.6843151505248477</v>
      </c>
      <c r="H68" s="230">
        <f>IF(H$5=0,0,H$5/WWP_fec!H$5)</f>
        <v>0.5854288001522977</v>
      </c>
      <c r="I68" s="230">
        <f>IF(I$5=0,0,I$5/WWP_fec!I$5)</f>
        <v>0.47863757021156983</v>
      </c>
      <c r="J68" s="230">
        <f>IF(J$5=0,0,J$5/WWP_fec!J$5)</f>
        <v>0.50977660135259351</v>
      </c>
      <c r="K68" s="230">
        <f>IF(K$5=0,0,K$5/WWP_fec!K$5)</f>
        <v>0.72026092073354631</v>
      </c>
      <c r="L68" s="230">
        <f>IF(L$5=0,0,L$5/WWP_fec!L$5)</f>
        <v>0.73674470914082857</v>
      </c>
      <c r="M68" s="230">
        <f>IF(M$5=0,0,M$5/WWP_fec!M$5)</f>
        <v>0.87089389337864742</v>
      </c>
      <c r="N68" s="230">
        <f>IF(N$5=0,0,N$5/WWP_fec!N$5)</f>
        <v>0.82232752412328547</v>
      </c>
      <c r="O68" s="230">
        <f>IF(O$5=0,0,O$5/WWP_fec!O$5)</f>
        <v>0.83944635157294101</v>
      </c>
      <c r="P68" s="230">
        <f>IF(P$5=0,0,P$5/WWP_fec!P$5)</f>
        <v>0.89301352938897105</v>
      </c>
      <c r="Q68" s="230">
        <f>IF(Q$5=0,0,Q$5/WWP_fec!Q$5)</f>
        <v>0.49410305082587136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1.3251222000000005</v>
      </c>
      <c r="C73" s="273">
        <f>IF(C$10=0,0,C$10/WWP_fec!C$10)</f>
        <v>0.70463844000000009</v>
      </c>
      <c r="D73" s="273">
        <f>IF(D$10=0,0,D$10/WWP_fec!D$10)</f>
        <v>0.70463844000000009</v>
      </c>
      <c r="E73" s="273">
        <f>IF(E$10=0,0,E$10/WWP_fec!E$10)</f>
        <v>1.1696846319109369</v>
      </c>
      <c r="F73" s="273">
        <f>IF(F$10=0,0,F$10/WWP_fec!F$10)</f>
        <v>1.3030888026622389</v>
      </c>
      <c r="G73" s="273">
        <f>IF(G$10=0,0,G$10/WWP_fec!G$10)</f>
        <v>1.1056905469664229</v>
      </c>
      <c r="H73" s="273">
        <f>IF(H$10=0,0,H$10/WWP_fec!H$10)</f>
        <v>0.70463844000000031</v>
      </c>
      <c r="I73" s="273">
        <f>IF(I$10=0,0,I$10/WWP_fec!I$10)</f>
        <v>0.45931587738437613</v>
      </c>
      <c r="J73" s="273">
        <f>IF(J$10=0,0,J$10/WWP_fec!J$10)</f>
        <v>0.11649732688069138</v>
      </c>
      <c r="K73" s="273">
        <f>IF(K$10=0,0,K$10/WWP_fec!K$10)</f>
        <v>0.70463844000000009</v>
      </c>
      <c r="L73" s="273">
        <f>IF(L$10=0,0,L$10/WWP_fec!L$10)</f>
        <v>0.70463843999999987</v>
      </c>
      <c r="M73" s="273">
        <f>IF(M$10=0,0,M$10/WWP_fec!M$10)</f>
        <v>1.2951606264680691</v>
      </c>
      <c r="N73" s="273">
        <f>IF(N$10=0,0,N$10/WWP_fec!N$10)</f>
        <v>0.70463843999999998</v>
      </c>
      <c r="O73" s="273">
        <f>IF(O$10=0,0,O$10/WWP_fec!O$10)</f>
        <v>0.70463844000000009</v>
      </c>
      <c r="P73" s="273">
        <f>IF(P$10=0,0,P$10/WWP_fec!P$10)</f>
        <v>0.70463844000000009</v>
      </c>
      <c r="Q73" s="273">
        <f>IF(Q$10=0,0,Q$10/WWP_fec!Q$10)</f>
        <v>0.70463844000000009</v>
      </c>
    </row>
    <row r="74" spans="1:17" x14ac:dyDescent="0.25">
      <c r="A74" s="127" t="s">
        <v>314</v>
      </c>
      <c r="B74" s="296">
        <f>IF(B$15=0,0,B$15/WWP_fec!B$15)</f>
        <v>1.3691598039224295</v>
      </c>
      <c r="C74" s="296">
        <f>IF(C$15=0,0,C$15/WWP_fec!C$15)</f>
        <v>0.95572202283688057</v>
      </c>
      <c r="D74" s="296">
        <f>IF(D$15=0,0,D$15/WWP_fec!D$15)</f>
        <v>1.0110949889185745</v>
      </c>
      <c r="E74" s="296">
        <f>IF(E$15=0,0,E$15/WWP_fec!E$15)</f>
        <v>0.97002295129335625</v>
      </c>
      <c r="F74" s="296">
        <f>IF(F$15=0,0,F$15/WWP_fec!F$15)</f>
        <v>0.89591404323457779</v>
      </c>
      <c r="G74" s="296">
        <f>IF(G$15=0,0,G$15/WWP_fec!G$15)</f>
        <v>0.9433705014449284</v>
      </c>
      <c r="H74" s="296">
        <f>IF(H$15=0,0,H$15/WWP_fec!H$15)</f>
        <v>0.89471426596782333</v>
      </c>
      <c r="I74" s="296">
        <f>IF(I$15=0,0,I$15/WWP_fec!I$15)</f>
        <v>0.768283027770851</v>
      </c>
      <c r="J74" s="296">
        <f>IF(J$15=0,0,J$15/WWP_fec!J$15)</f>
        <v>0.83280984930359359</v>
      </c>
      <c r="K74" s="296">
        <f>IF(K$15=0,0,K$15/WWP_fec!K$15)</f>
        <v>1.0420011224761847</v>
      </c>
      <c r="L74" s="296">
        <f>IF(L$15=0,0,L$15/WWP_fec!L$15)</f>
        <v>0.96146316473103666</v>
      </c>
      <c r="M74" s="296">
        <f>IF(M$15=0,0,M$15/WWP_fec!M$15)</f>
        <v>1.0409200309414757</v>
      </c>
      <c r="N74" s="296">
        <f>IF(N$15=0,0,N$15/WWP_fec!N$15)</f>
        <v>1.095905179904942</v>
      </c>
      <c r="O74" s="296">
        <f>IF(O$15=0,0,O$15/WWP_fec!O$15)</f>
        <v>0.92203529767544046</v>
      </c>
      <c r="P74" s="296">
        <f>IF(P$15=0,0,P$15/WWP_fec!P$15)</f>
        <v>0.92567905106432269</v>
      </c>
      <c r="Q74" s="296">
        <f>IF(Q$15=0,0,Q$15/WWP_fec!Q$15)</f>
        <v>0.71703865585368787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1.9602030523288847</v>
      </c>
      <c r="C76" s="296">
        <f>IF(C$27=0,0,C$27/WWP_fec!C$27)</f>
        <v>1.0661360752155213</v>
      </c>
      <c r="D76" s="296">
        <f>IF(D$27=0,0,D$27/WWP_fec!D$27)</f>
        <v>1.3679728941609657</v>
      </c>
      <c r="E76" s="296">
        <f>IF(E$27=0,0,E$27/WWP_fec!E$27)</f>
        <v>1.5377052771490027</v>
      </c>
      <c r="F76" s="296">
        <f>IF(F$27=0,0,F$27/WWP_fec!F$27)</f>
        <v>1.5930161454003764</v>
      </c>
      <c r="G76" s="296">
        <f>IF(G$27=0,0,G$27/WWP_fec!G$27)</f>
        <v>1.426783450192592</v>
      </c>
      <c r="H76" s="296">
        <f>IF(H$27=0,0,H$27/WWP_fec!H$27)</f>
        <v>1.0204939137586941</v>
      </c>
      <c r="I76" s="296">
        <f>IF(I$27=0,0,I$27/WWP_fec!I$27)</f>
        <v>0.66683018843135278</v>
      </c>
      <c r="J76" s="296">
        <f>IF(J$27=0,0,J$27/WWP_fec!J$27)</f>
        <v>0.72283615368923515</v>
      </c>
      <c r="K76" s="296">
        <f>IF(K$27=0,0,K$27/WWP_fec!K$27)</f>
        <v>1.4132642388619228</v>
      </c>
      <c r="L76" s="296">
        <f>IF(L$27=0,0,L$27/WWP_fec!L$27)</f>
        <v>1.6232175184929465</v>
      </c>
      <c r="M76" s="296">
        <f>IF(M$27=0,0,M$27/WWP_fec!M$27)</f>
        <v>1.8207636003626535</v>
      </c>
      <c r="N76" s="296">
        <f>IF(N$27=0,0,N$27/WWP_fec!N$27)</f>
        <v>1.6928557157157318</v>
      </c>
      <c r="O76" s="296">
        <f>IF(O$27=0,0,O$27/WWP_fec!O$27)</f>
        <v>1.8699202027690207</v>
      </c>
      <c r="P76" s="296">
        <f>IF(P$27=0,0,P$27/WWP_fec!P$27)</f>
        <v>1.9561946499587919</v>
      </c>
      <c r="Q76" s="296">
        <f>IF(Q$27=0,0,Q$27/WWP_fec!Q$27)</f>
        <v>1.033663790207237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8928.5933415960044</v>
      </c>
      <c r="C3" s="46">
        <v>8805.1806342956097</v>
      </c>
      <c r="D3" s="46">
        <v>8660.266873651648</v>
      </c>
      <c r="E3" s="46">
        <v>8491.798519378719</v>
      </c>
      <c r="F3" s="46">
        <v>8337.1066959700493</v>
      </c>
      <c r="G3" s="46">
        <v>8381.154876712626</v>
      </c>
      <c r="H3" s="46">
        <v>8385.0274172718237</v>
      </c>
      <c r="I3" s="46">
        <v>8516.1904959148378</v>
      </c>
      <c r="J3" s="46">
        <v>8473.1348270241269</v>
      </c>
      <c r="K3" s="46">
        <v>8165.4048931944881</v>
      </c>
      <c r="L3" s="46">
        <v>7875</v>
      </c>
      <c r="M3" s="46">
        <v>7899.9960030376915</v>
      </c>
      <c r="N3" s="46">
        <v>7819.6672900876065</v>
      </c>
      <c r="O3" s="46">
        <v>7615.7321390154702</v>
      </c>
      <c r="P3" s="46">
        <v>7912.4661432105513</v>
      </c>
      <c r="Q3" s="46">
        <v>7890.1482127288582</v>
      </c>
    </row>
    <row r="5" spans="1:17" x14ac:dyDescent="0.25">
      <c r="A5" s="31" t="s">
        <v>257</v>
      </c>
      <c r="B5" s="46">
        <v>5849.3689576285105</v>
      </c>
      <c r="C5" s="46">
        <v>5990.924450242027</v>
      </c>
      <c r="D5" s="46">
        <v>5867.7242947925333</v>
      </c>
      <c r="E5" s="46">
        <v>5824.964374489834</v>
      </c>
      <c r="F5" s="46">
        <v>6124.9960269293888</v>
      </c>
      <c r="G5" s="46">
        <v>5982.370170801828</v>
      </c>
      <c r="H5" s="46">
        <v>6512.2358991740612</v>
      </c>
      <c r="I5" s="46">
        <v>6247.6735333337328</v>
      </c>
      <c r="J5" s="46">
        <v>7301.0984138835611</v>
      </c>
      <c r="K5" s="46">
        <v>5827.7249410001987</v>
      </c>
      <c r="L5" s="46">
        <v>6525.8226210643797</v>
      </c>
      <c r="M5" s="46">
        <v>5904.2616303448522</v>
      </c>
      <c r="N5" s="46">
        <v>5952.7108485897588</v>
      </c>
      <c r="O5" s="46">
        <v>6106.0806229205346</v>
      </c>
      <c r="P5" s="46">
        <v>5770.848381342119</v>
      </c>
      <c r="Q5" s="46">
        <v>6139.7767443746525</v>
      </c>
    </row>
    <row r="6" spans="1:17" x14ac:dyDescent="0.25">
      <c r="A6" s="294" t="s">
        <v>256</v>
      </c>
      <c r="B6" s="293">
        <v>7311.7111970356382</v>
      </c>
      <c r="C6" s="293">
        <v>6862.3820984802142</v>
      </c>
      <c r="D6" s="293">
        <v>6504.5869797932237</v>
      </c>
      <c r="E6" s="293">
        <v>6221.3365798666309</v>
      </c>
      <c r="F6" s="293">
        <v>6550.393612941848</v>
      </c>
      <c r="G6" s="293">
        <v>6468.6094248339659</v>
      </c>
      <c r="H6" s="293">
        <v>6934.2171103732044</v>
      </c>
      <c r="I6" s="293">
        <v>6607.7972583463916</v>
      </c>
      <c r="J6" s="293">
        <v>7824.9874417697074</v>
      </c>
      <c r="K6" s="293">
        <v>6981.1338711033304</v>
      </c>
      <c r="L6" s="293">
        <v>7285.4475304093603</v>
      </c>
      <c r="M6" s="293">
        <v>6797.7097039382525</v>
      </c>
      <c r="N6" s="293">
        <v>6941.633192702353</v>
      </c>
      <c r="O6" s="293">
        <v>6854.6912544458737</v>
      </c>
      <c r="P6" s="293">
        <v>6528.7902796348462</v>
      </c>
      <c r="Q6" s="293">
        <v>6589.1185082395286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811.13724774537309</v>
      </c>
      <c r="G7" s="291">
        <v>582.71788156250648</v>
      </c>
      <c r="H7" s="291">
        <v>764.05327758850433</v>
      </c>
      <c r="I7" s="291">
        <v>531.42588186891419</v>
      </c>
      <c r="J7" s="291">
        <v>1217.1901834233158</v>
      </c>
      <c r="K7" s="291">
        <v>0</v>
      </c>
      <c r="L7" s="291">
        <v>304.31365930602988</v>
      </c>
      <c r="M7" s="291">
        <v>0</v>
      </c>
      <c r="N7" s="291">
        <v>143.92348876410051</v>
      </c>
      <c r="O7" s="291">
        <v>0</v>
      </c>
      <c r="P7" s="291">
        <v>0</v>
      </c>
      <c r="Q7" s="291">
        <v>60.328228604682408</v>
      </c>
    </row>
    <row r="8" spans="1:17" x14ac:dyDescent="0.25">
      <c r="A8" s="290" t="s">
        <v>254</v>
      </c>
      <c r="B8" s="289"/>
      <c r="C8" s="289">
        <f>B6+C7-C6</f>
        <v>449.32909855542403</v>
      </c>
      <c r="D8" s="289">
        <f t="shared" ref="D8:Q8" si="0">C6+D7-D6</f>
        <v>357.79511868699046</v>
      </c>
      <c r="E8" s="289">
        <f t="shared" si="0"/>
        <v>283.25039992659276</v>
      </c>
      <c r="F8" s="289">
        <f t="shared" si="0"/>
        <v>482.08021467015624</v>
      </c>
      <c r="G8" s="289">
        <f t="shared" si="0"/>
        <v>664.50206967038866</v>
      </c>
      <c r="H8" s="289">
        <f t="shared" si="0"/>
        <v>298.44559204926554</v>
      </c>
      <c r="I8" s="289">
        <f t="shared" si="0"/>
        <v>857.84573389572688</v>
      </c>
      <c r="J8" s="289">
        <f t="shared" si="0"/>
        <v>0</v>
      </c>
      <c r="K8" s="289">
        <f t="shared" si="0"/>
        <v>843.85357066637698</v>
      </c>
      <c r="L8" s="289">
        <f t="shared" si="0"/>
        <v>0</v>
      </c>
      <c r="M8" s="289">
        <f t="shared" si="0"/>
        <v>487.73782647110784</v>
      </c>
      <c r="N8" s="289">
        <f t="shared" si="0"/>
        <v>0</v>
      </c>
      <c r="O8" s="289">
        <f t="shared" si="0"/>
        <v>86.941938256479261</v>
      </c>
      <c r="P8" s="289">
        <f t="shared" si="0"/>
        <v>325.90097481102748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1462.3422394071276</v>
      </c>
      <c r="C9" s="287">
        <f t="shared" ref="C9:Q9" si="1">C6-C5</f>
        <v>871.45764823818718</v>
      </c>
      <c r="D9" s="287">
        <f t="shared" si="1"/>
        <v>636.86268500069036</v>
      </c>
      <c r="E9" s="287">
        <f t="shared" si="1"/>
        <v>396.37220537679696</v>
      </c>
      <c r="F9" s="287">
        <f t="shared" si="1"/>
        <v>425.39758601245921</v>
      </c>
      <c r="G9" s="287">
        <f t="shared" si="1"/>
        <v>486.23925403213798</v>
      </c>
      <c r="H9" s="287">
        <f t="shared" si="1"/>
        <v>421.98121119914322</v>
      </c>
      <c r="I9" s="287">
        <f t="shared" si="1"/>
        <v>360.12372501265872</v>
      </c>
      <c r="J9" s="287">
        <f t="shared" si="1"/>
        <v>523.88902788614632</v>
      </c>
      <c r="K9" s="287">
        <f t="shared" si="1"/>
        <v>1153.4089301031318</v>
      </c>
      <c r="L9" s="287">
        <f t="shared" si="1"/>
        <v>759.62490934498055</v>
      </c>
      <c r="M9" s="287">
        <f t="shared" si="1"/>
        <v>893.4480735934003</v>
      </c>
      <c r="N9" s="287">
        <f t="shared" si="1"/>
        <v>988.92234411259415</v>
      </c>
      <c r="O9" s="287">
        <f t="shared" si="1"/>
        <v>748.61063152533916</v>
      </c>
      <c r="P9" s="287">
        <f t="shared" si="1"/>
        <v>757.94189829272727</v>
      </c>
      <c r="Q9" s="287">
        <f t="shared" si="1"/>
        <v>449.34176386487616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1129.3720970289207</v>
      </c>
      <c r="C12" s="38">
        <v>1157.2122100000001</v>
      </c>
      <c r="D12" s="38">
        <v>1145.6286</v>
      </c>
      <c r="E12" s="38">
        <v>1149.3301000000001</v>
      </c>
      <c r="F12" s="38">
        <v>1197.00838</v>
      </c>
      <c r="G12" s="38">
        <v>1154.1397235574316</v>
      </c>
      <c r="H12" s="38">
        <v>1232.6923299999999</v>
      </c>
      <c r="I12" s="38">
        <v>1179.4685400000001</v>
      </c>
      <c r="J12" s="38">
        <v>1324.36897</v>
      </c>
      <c r="K12" s="38">
        <v>1086.4843499999999</v>
      </c>
      <c r="L12" s="38">
        <v>1172.7376741241414</v>
      </c>
      <c r="M12" s="38">
        <v>1094.4827650813304</v>
      </c>
      <c r="N12" s="38">
        <v>1095.7251964176562</v>
      </c>
      <c r="O12" s="38">
        <v>1127.6165762291878</v>
      </c>
      <c r="P12" s="38">
        <v>1078.0583569272112</v>
      </c>
      <c r="Q12" s="38">
        <v>1125.8961058792888</v>
      </c>
    </row>
    <row r="13" spans="1:17" x14ac:dyDescent="0.25">
      <c r="A13" s="55" t="s">
        <v>33</v>
      </c>
      <c r="B13" s="54">
        <v>5.7325229575419687</v>
      </c>
      <c r="C13" s="54">
        <v>7.1172400000000007</v>
      </c>
      <c r="D13" s="54">
        <v>9.0158699999999996</v>
      </c>
      <c r="E13" s="54">
        <v>10.500229999999998</v>
      </c>
      <c r="F13" s="54">
        <v>7.6163000000000007</v>
      </c>
      <c r="G13" s="54">
        <v>10.030265919692043</v>
      </c>
      <c r="H13" s="54">
        <v>9.5986700000000003</v>
      </c>
      <c r="I13" s="54">
        <v>24.328139999999998</v>
      </c>
      <c r="J13" s="54">
        <v>30.01698</v>
      </c>
      <c r="K13" s="54">
        <v>34.884340000000002</v>
      </c>
      <c r="L13" s="54">
        <v>37.260250262548112</v>
      </c>
      <c r="M13" s="54">
        <v>36.303963784497498</v>
      </c>
      <c r="N13" s="54">
        <v>36.708199850058499</v>
      </c>
      <c r="O13" s="54">
        <v>23.334507084351504</v>
      </c>
      <c r="P13" s="54">
        <v>15.213584225851193</v>
      </c>
      <c r="Q13" s="54">
        <v>14.736211616352538</v>
      </c>
    </row>
    <row r="14" spans="1:17" x14ac:dyDescent="0.25">
      <c r="A14" s="52" t="s">
        <v>32</v>
      </c>
      <c r="B14" s="51">
        <v>452.80714737327088</v>
      </c>
      <c r="C14" s="51">
        <v>439.81624000000005</v>
      </c>
      <c r="D14" s="51">
        <v>431.61446000000007</v>
      </c>
      <c r="E14" s="51">
        <v>424.40272000000004</v>
      </c>
      <c r="F14" s="51">
        <v>442.76399999999995</v>
      </c>
      <c r="G14" s="51">
        <v>422.26494129618845</v>
      </c>
      <c r="H14" s="51">
        <v>469.23949999999996</v>
      </c>
      <c r="I14" s="51">
        <v>431.53463999999997</v>
      </c>
      <c r="J14" s="51">
        <v>459.10716999999994</v>
      </c>
      <c r="K14" s="51">
        <v>433.49819000000002</v>
      </c>
      <c r="L14" s="51">
        <v>373.31962619355352</v>
      </c>
      <c r="M14" s="51">
        <v>397.7855490912192</v>
      </c>
      <c r="N14" s="51">
        <v>368.23546584463253</v>
      </c>
      <c r="O14" s="51">
        <v>415.08181703260249</v>
      </c>
      <c r="P14" s="51">
        <v>428.37649718127426</v>
      </c>
      <c r="Q14" s="51">
        <v>394.70806379339643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1.0783692635530904</v>
      </c>
      <c r="C16" s="51">
        <v>2.1839200000000001</v>
      </c>
      <c r="D16" s="51">
        <v>1.08748</v>
      </c>
      <c r="E16" s="51">
        <v>1.0903400000000001</v>
      </c>
      <c r="F16" s="51">
        <v>1.09412</v>
      </c>
      <c r="G16" s="51">
        <v>1.0781898454868009</v>
      </c>
      <c r="H16" s="51">
        <v>1.08958</v>
      </c>
      <c r="I16" s="51">
        <v>1.0905499999999999</v>
      </c>
      <c r="J16" s="51">
        <v>1.08928</v>
      </c>
      <c r="K16" s="51">
        <v>0</v>
      </c>
      <c r="L16" s="51">
        <v>1.0766802269220841</v>
      </c>
      <c r="M16" s="51">
        <v>1.0797616537752219</v>
      </c>
      <c r="N16" s="51">
        <v>1.0782887804904986</v>
      </c>
      <c r="O16" s="51">
        <v>0</v>
      </c>
      <c r="P16" s="51">
        <v>1.0764041816796255</v>
      </c>
      <c r="Q16" s="51">
        <v>1.0750613533951898</v>
      </c>
    </row>
    <row r="17" spans="1:17" x14ac:dyDescent="0.25">
      <c r="A17" s="53" t="s">
        <v>76</v>
      </c>
      <c r="B17" s="51">
        <v>450.7733478513</v>
      </c>
      <c r="C17" s="51">
        <v>437.63232000000005</v>
      </c>
      <c r="D17" s="51">
        <v>430.52698000000004</v>
      </c>
      <c r="E17" s="51">
        <v>423.31238000000002</v>
      </c>
      <c r="F17" s="51">
        <v>441.66987999999998</v>
      </c>
      <c r="G17" s="51">
        <v>421.18675145070165</v>
      </c>
      <c r="H17" s="51">
        <v>423.27704999999997</v>
      </c>
      <c r="I17" s="51">
        <v>430.44408999999996</v>
      </c>
      <c r="J17" s="51">
        <v>446.81790999999998</v>
      </c>
      <c r="K17" s="51">
        <v>433.49819000000002</v>
      </c>
      <c r="L17" s="51">
        <v>372.24294596663145</v>
      </c>
      <c r="M17" s="51">
        <v>396.70578743744397</v>
      </c>
      <c r="N17" s="51">
        <v>367.15717706414205</v>
      </c>
      <c r="O17" s="51">
        <v>415.08181703260249</v>
      </c>
      <c r="P17" s="51">
        <v>427.30009299959465</v>
      </c>
      <c r="Q17" s="51">
        <v>393.63300244000123</v>
      </c>
    </row>
    <row r="18" spans="1:17" x14ac:dyDescent="0.25">
      <c r="A18" s="53" t="s">
        <v>29</v>
      </c>
      <c r="B18" s="51">
        <v>0.9554302584178016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44.872869999999999</v>
      </c>
      <c r="I19" s="51">
        <v>0</v>
      </c>
      <c r="J19" s="51">
        <v>11.19998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315.73459192874429</v>
      </c>
      <c r="C20" s="51">
        <v>337.61243999999999</v>
      </c>
      <c r="D20" s="51">
        <v>352.25977999999998</v>
      </c>
      <c r="E20" s="51">
        <v>373.42286999999999</v>
      </c>
      <c r="F20" s="51">
        <v>379.57326999999998</v>
      </c>
      <c r="G20" s="51">
        <v>354.7513849973638</v>
      </c>
      <c r="H20" s="51">
        <v>355.48468000000003</v>
      </c>
      <c r="I20" s="51">
        <v>332.58870000000002</v>
      </c>
      <c r="J20" s="51">
        <v>342.45493999999997</v>
      </c>
      <c r="K20" s="51">
        <v>271.68585999999999</v>
      </c>
      <c r="L20" s="51">
        <v>314.74530079434601</v>
      </c>
      <c r="M20" s="51">
        <v>320.07980775352087</v>
      </c>
      <c r="N20" s="51">
        <v>321.74747640272699</v>
      </c>
      <c r="O20" s="51">
        <v>326.13029224088325</v>
      </c>
      <c r="P20" s="51">
        <v>277.07157452998717</v>
      </c>
      <c r="Q20" s="51">
        <v>287.71019976904563</v>
      </c>
    </row>
    <row r="21" spans="1:17" x14ac:dyDescent="0.25">
      <c r="A21" s="53" t="s">
        <v>66</v>
      </c>
      <c r="B21" s="51">
        <v>315.73459192874429</v>
      </c>
      <c r="C21" s="51">
        <v>337.61243999999999</v>
      </c>
      <c r="D21" s="51">
        <v>352.25977999999998</v>
      </c>
      <c r="E21" s="51">
        <v>373.42286999999999</v>
      </c>
      <c r="F21" s="51">
        <v>379.57326999999998</v>
      </c>
      <c r="G21" s="51">
        <v>354.7513849973638</v>
      </c>
      <c r="H21" s="51">
        <v>355.48468000000003</v>
      </c>
      <c r="I21" s="51">
        <v>332.58870000000002</v>
      </c>
      <c r="J21" s="51">
        <v>342.45493999999997</v>
      </c>
      <c r="K21" s="51">
        <v>271.68585999999999</v>
      </c>
      <c r="L21" s="51">
        <v>314.74530079434601</v>
      </c>
      <c r="M21" s="51">
        <v>320.07980775352087</v>
      </c>
      <c r="N21" s="51">
        <v>321.74747640272699</v>
      </c>
      <c r="O21" s="51">
        <v>326.13029224088325</v>
      </c>
      <c r="P21" s="51">
        <v>277.07157452998717</v>
      </c>
      <c r="Q21" s="51">
        <v>287.71019976904563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22.355912404624426</v>
      </c>
      <c r="C23" s="51">
        <v>23.451540000000001</v>
      </c>
      <c r="D23" s="51">
        <v>29.990379999999998</v>
      </c>
      <c r="E23" s="51">
        <v>37.04468</v>
      </c>
      <c r="F23" s="51">
        <v>56.996749999999999</v>
      </c>
      <c r="G23" s="51">
        <v>61.931835336765005</v>
      </c>
      <c r="H23" s="51">
        <v>81.842960000000005</v>
      </c>
      <c r="I23" s="51">
        <v>85.86936</v>
      </c>
      <c r="J23" s="51">
        <v>86.551790000000011</v>
      </c>
      <c r="K23" s="51">
        <v>83.511110000000002</v>
      </c>
      <c r="L23" s="51">
        <v>58.231685694968533</v>
      </c>
      <c r="M23" s="51">
        <v>48.489851652734131</v>
      </c>
      <c r="N23" s="51">
        <v>61.784121901355164</v>
      </c>
      <c r="O23" s="51">
        <v>60.689759520627618</v>
      </c>
      <c r="P23" s="51">
        <v>98.445666327530446</v>
      </c>
      <c r="Q23" s="51">
        <v>119.16026981629867</v>
      </c>
    </row>
    <row r="24" spans="1:17" x14ac:dyDescent="0.25">
      <c r="A24" s="53" t="s">
        <v>23</v>
      </c>
      <c r="B24" s="51">
        <v>20.755653540790668</v>
      </c>
      <c r="C24" s="51">
        <v>22.351510000000001</v>
      </c>
      <c r="D24" s="51">
        <v>28.893169999999998</v>
      </c>
      <c r="E24" s="51">
        <v>36.441859999999998</v>
      </c>
      <c r="F24" s="51">
        <v>47.396749999999997</v>
      </c>
      <c r="G24" s="51">
        <v>51.661465472833868</v>
      </c>
      <c r="H24" s="51">
        <v>56.54298</v>
      </c>
      <c r="I24" s="51">
        <v>53.969410000000003</v>
      </c>
      <c r="J24" s="51">
        <v>53.651810000000005</v>
      </c>
      <c r="K24" s="51">
        <v>52.311140000000002</v>
      </c>
      <c r="L24" s="51">
        <v>44.139772790236101</v>
      </c>
      <c r="M24" s="51">
        <v>47.630027098704289</v>
      </c>
      <c r="N24" s="51">
        <v>48.193769314707914</v>
      </c>
      <c r="O24" s="51">
        <v>47.266786907618645</v>
      </c>
      <c r="P24" s="51">
        <v>83.135656637425242</v>
      </c>
      <c r="Q24" s="51">
        <v>105.78486755569253</v>
      </c>
    </row>
    <row r="25" spans="1:17" x14ac:dyDescent="0.25">
      <c r="A25" s="53" t="s">
        <v>74</v>
      </c>
      <c r="B25" s="51">
        <v>1.6002588638337569</v>
      </c>
      <c r="C25" s="51">
        <v>1.1000300000000001</v>
      </c>
      <c r="D25" s="51">
        <v>1.09721</v>
      </c>
      <c r="E25" s="51">
        <v>0.60282000000000002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2.1018452149585105</v>
      </c>
      <c r="O25" s="51">
        <v>2.8182157436557236</v>
      </c>
      <c r="P25" s="51">
        <v>2.0540755606070826</v>
      </c>
      <c r="Q25" s="51">
        <v>1.8869144696370501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9.6</v>
      </c>
      <c r="G26" s="51">
        <v>10.27036986393114</v>
      </c>
      <c r="H26" s="51">
        <v>25.299980000000001</v>
      </c>
      <c r="I26" s="51">
        <v>31.89995</v>
      </c>
      <c r="J26" s="51">
        <v>32.899979999999999</v>
      </c>
      <c r="K26" s="51">
        <v>31.19997</v>
      </c>
      <c r="L26" s="51">
        <v>14.091912904732432</v>
      </c>
      <c r="M26" s="51">
        <v>0.85982455402984337</v>
      </c>
      <c r="N26" s="51">
        <v>11.48850737168874</v>
      </c>
      <c r="O26" s="51">
        <v>10.604756869353253</v>
      </c>
      <c r="P26" s="51">
        <v>13.255934129498115</v>
      </c>
      <c r="Q26" s="51">
        <v>11.488487790969089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49.68634077695917</v>
      </c>
      <c r="C29" s="51">
        <v>42.400449999999999</v>
      </c>
      <c r="D29" s="51">
        <v>13.9969</v>
      </c>
      <c r="E29" s="51">
        <v>13.903790000000001</v>
      </c>
      <c r="F29" s="51">
        <v>11.39681</v>
      </c>
      <c r="G29" s="51">
        <v>10.078719218779844</v>
      </c>
      <c r="H29" s="51">
        <v>10.7986</v>
      </c>
      <c r="I29" s="51">
        <v>9.9995100000000008</v>
      </c>
      <c r="J29" s="51">
        <v>103.19854000000001</v>
      </c>
      <c r="K29" s="51">
        <v>7.70024</v>
      </c>
      <c r="L29" s="51">
        <v>104.40936806340915</v>
      </c>
      <c r="M29" s="51">
        <v>23.980150006078158</v>
      </c>
      <c r="N29" s="51">
        <v>39.505225178213948</v>
      </c>
      <c r="O29" s="51">
        <v>34.030284507666714</v>
      </c>
      <c r="P29" s="51">
        <v>1.1703445811944431</v>
      </c>
      <c r="Q29" s="51">
        <v>45.348947006106336</v>
      </c>
    </row>
    <row r="30" spans="1:17" x14ac:dyDescent="0.25">
      <c r="A30" s="63" t="s">
        <v>21</v>
      </c>
      <c r="B30" s="62">
        <v>283.05558158778001</v>
      </c>
      <c r="C30" s="62">
        <v>306.8143</v>
      </c>
      <c r="D30" s="62">
        <v>308.75121000000001</v>
      </c>
      <c r="E30" s="62">
        <v>290.05581000000001</v>
      </c>
      <c r="F30" s="62">
        <v>298.66125</v>
      </c>
      <c r="G30" s="62">
        <v>295.08257678864254</v>
      </c>
      <c r="H30" s="62">
        <v>305.72791999999998</v>
      </c>
      <c r="I30" s="62">
        <v>295.14819</v>
      </c>
      <c r="J30" s="62">
        <v>303.03954999999996</v>
      </c>
      <c r="K30" s="62">
        <v>255.20461</v>
      </c>
      <c r="L30" s="62">
        <v>284.77144311531606</v>
      </c>
      <c r="M30" s="62">
        <v>267.8434427932807</v>
      </c>
      <c r="N30" s="62">
        <v>267.74470724066907</v>
      </c>
      <c r="O30" s="62">
        <v>268.34991584305624</v>
      </c>
      <c r="P30" s="62">
        <v>257.78069008137356</v>
      </c>
      <c r="Q30" s="62">
        <v>264.23241387808923</v>
      </c>
    </row>
    <row r="32" spans="1:17" x14ac:dyDescent="0.25">
      <c r="A32" s="31" t="s">
        <v>63</v>
      </c>
      <c r="B32" s="70">
        <v>2169.7094766082214</v>
      </c>
      <c r="C32" s="70">
        <v>2185.8759051416641</v>
      </c>
      <c r="D32" s="70">
        <v>2203.2947156330524</v>
      </c>
      <c r="E32" s="70">
        <v>2236.6866478898519</v>
      </c>
      <c r="F32" s="70">
        <v>2296.1176254801362</v>
      </c>
      <c r="G32" s="70">
        <v>2184.0089898977144</v>
      </c>
      <c r="H32" s="70">
        <v>2328.2677488794761</v>
      </c>
      <c r="I32" s="70">
        <v>2219.2798485321719</v>
      </c>
      <c r="J32" s="70">
        <v>2350.8391146685562</v>
      </c>
      <c r="K32" s="70">
        <v>2125.9132075101602</v>
      </c>
      <c r="L32" s="70">
        <v>2049.6313147854798</v>
      </c>
      <c r="M32" s="70">
        <v>2134.1593633495404</v>
      </c>
      <c r="N32" s="70">
        <v>2048.5918751714607</v>
      </c>
      <c r="O32" s="70">
        <v>2150.1266942715552</v>
      </c>
      <c r="P32" s="70">
        <v>2042.4970662831611</v>
      </c>
      <c r="Q32" s="70">
        <v>1961.5033829200686</v>
      </c>
    </row>
    <row r="34" spans="1:17" x14ac:dyDescent="0.25">
      <c r="A34" s="184" t="s">
        <v>252</v>
      </c>
      <c r="B34" s="190">
        <f t="shared" ref="B34:Q34" si="2">IF(B$12=0,"",B$12/B$3*1000)</f>
        <v>126.48936442960937</v>
      </c>
      <c r="C34" s="190">
        <f t="shared" si="2"/>
        <v>131.42401707157867</v>
      </c>
      <c r="D34" s="190">
        <f t="shared" si="2"/>
        <v>132.28560005298539</v>
      </c>
      <c r="E34" s="190">
        <f t="shared" si="2"/>
        <v>135.34589844273506</v>
      </c>
      <c r="F34" s="190">
        <f t="shared" si="2"/>
        <v>143.57599388509735</v>
      </c>
      <c r="G34" s="190">
        <f t="shared" si="2"/>
        <v>137.70652619297789</v>
      </c>
      <c r="H34" s="190">
        <f t="shared" si="2"/>
        <v>147.01112693571517</v>
      </c>
      <c r="I34" s="190">
        <f t="shared" si="2"/>
        <v>138.49720019365276</v>
      </c>
      <c r="J34" s="190">
        <f t="shared" si="2"/>
        <v>156.30212395252718</v>
      </c>
      <c r="K34" s="190">
        <f t="shared" si="2"/>
        <v>133.05945806870369</v>
      </c>
      <c r="L34" s="190">
        <f t="shared" si="2"/>
        <v>148.9190697300497</v>
      </c>
      <c r="M34" s="190">
        <f t="shared" si="2"/>
        <v>138.5421922568672</v>
      </c>
      <c r="N34" s="190">
        <f t="shared" si="2"/>
        <v>140.12427329313908</v>
      </c>
      <c r="O34" s="190">
        <f t="shared" si="2"/>
        <v>148.06410672618028</v>
      </c>
      <c r="P34" s="190">
        <f t="shared" si="2"/>
        <v>136.24808465717865</v>
      </c>
      <c r="Q34" s="190">
        <f t="shared" si="2"/>
        <v>142.69644568436954</v>
      </c>
    </row>
    <row r="35" spans="1:17" x14ac:dyDescent="0.25">
      <c r="A35" s="286" t="s">
        <v>251</v>
      </c>
      <c r="B35" s="285">
        <f t="shared" ref="B35:Q35" si="3">IF(B$12=0,"",B$12/B$5*1000)</f>
        <v>193.07588651183292</v>
      </c>
      <c r="C35" s="285">
        <f t="shared" si="3"/>
        <v>193.16087518901193</v>
      </c>
      <c r="D35" s="285">
        <f t="shared" si="3"/>
        <v>195.24240445596914</v>
      </c>
      <c r="E35" s="285">
        <f t="shared" si="3"/>
        <v>197.31109516024492</v>
      </c>
      <c r="F35" s="285">
        <f t="shared" si="3"/>
        <v>195.43006636040053</v>
      </c>
      <c r="G35" s="285">
        <f t="shared" si="3"/>
        <v>192.9234886183481</v>
      </c>
      <c r="H35" s="285">
        <f t="shared" si="3"/>
        <v>189.28864818246842</v>
      </c>
      <c r="I35" s="285">
        <f t="shared" si="3"/>
        <v>188.78523881042813</v>
      </c>
      <c r="J35" s="285">
        <f t="shared" si="3"/>
        <v>181.39311305290965</v>
      </c>
      <c r="K35" s="285">
        <f t="shared" si="3"/>
        <v>186.43370457589393</v>
      </c>
      <c r="L35" s="285">
        <f t="shared" si="3"/>
        <v>179.70725565520576</v>
      </c>
      <c r="M35" s="285">
        <f t="shared" si="3"/>
        <v>185.37165755938977</v>
      </c>
      <c r="N35" s="285">
        <f t="shared" si="3"/>
        <v>184.07163127657066</v>
      </c>
      <c r="O35" s="285">
        <f t="shared" si="3"/>
        <v>184.67109195977986</v>
      </c>
      <c r="P35" s="285">
        <f t="shared" si="3"/>
        <v>186.81106930702077</v>
      </c>
      <c r="Q35" s="285">
        <f t="shared" si="3"/>
        <v>183.37736904047046</v>
      </c>
    </row>
    <row r="36" spans="1:17" x14ac:dyDescent="0.25">
      <c r="A36" s="286" t="s">
        <v>250</v>
      </c>
      <c r="B36" s="285">
        <f>IF(OIS_ued!B$5=0,"",OIS_ued!B$5/B$5*1000)</f>
        <v>48.374702318002456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48.374702318002441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48.374702318002441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48.374702318002441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1.9211644083612063</v>
      </c>
      <c r="C37" s="283">
        <f t="shared" si="4"/>
        <v>1.888915348673744</v>
      </c>
      <c r="D37" s="283">
        <f t="shared" si="4"/>
        <v>1.9232190219701677</v>
      </c>
      <c r="E37" s="283">
        <f t="shared" si="4"/>
        <v>1.9460785442666573</v>
      </c>
      <c r="F37" s="283">
        <f t="shared" si="4"/>
        <v>1.9182134927744918</v>
      </c>
      <c r="G37" s="283">
        <f t="shared" si="4"/>
        <v>1.8923263321757031</v>
      </c>
      <c r="H37" s="283">
        <f t="shared" si="4"/>
        <v>1.8887663143644906</v>
      </c>
      <c r="I37" s="283">
        <f t="shared" si="4"/>
        <v>1.8815930847398199</v>
      </c>
      <c r="J37" s="283">
        <f t="shared" si="4"/>
        <v>1.7750635721014789</v>
      </c>
      <c r="K37" s="283">
        <f t="shared" si="4"/>
        <v>1.9566901331898248</v>
      </c>
      <c r="L37" s="283">
        <f t="shared" si="4"/>
        <v>1.7477321314131449</v>
      </c>
      <c r="M37" s="283">
        <f t="shared" si="4"/>
        <v>1.9499250526717542</v>
      </c>
      <c r="N37" s="283">
        <f t="shared" si="4"/>
        <v>1.8696219470621733</v>
      </c>
      <c r="O37" s="283">
        <f t="shared" si="4"/>
        <v>1.9067888319464918</v>
      </c>
      <c r="P37" s="283">
        <f t="shared" si="4"/>
        <v>1.8946071454841171</v>
      </c>
      <c r="Q37" s="283">
        <f t="shared" si="4"/>
        <v>1.7421708563315415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1129.3720970289205</v>
      </c>
      <c r="C5" s="96">
        <v>1157.2122100000001</v>
      </c>
      <c r="D5" s="96">
        <v>1145.6286</v>
      </c>
      <c r="E5" s="96">
        <v>1149.3301000000001</v>
      </c>
      <c r="F5" s="96">
        <v>1197.0083799999998</v>
      </c>
      <c r="G5" s="96">
        <v>1154.1397235574316</v>
      </c>
      <c r="H5" s="96">
        <v>1232.6923299999999</v>
      </c>
      <c r="I5" s="96">
        <v>1179.4685399999998</v>
      </c>
      <c r="J5" s="96">
        <v>1324.36897</v>
      </c>
      <c r="K5" s="96">
        <v>1086.4843499999999</v>
      </c>
      <c r="L5" s="96">
        <v>1172.7376741241414</v>
      </c>
      <c r="M5" s="96">
        <v>1094.4827650813304</v>
      </c>
      <c r="N5" s="96">
        <v>1095.7251964176562</v>
      </c>
      <c r="O5" s="96">
        <v>1127.6165762291878</v>
      </c>
      <c r="P5" s="96">
        <v>1078.0583569272112</v>
      </c>
      <c r="Q5" s="96">
        <v>1125.8961058792888</v>
      </c>
    </row>
    <row r="6" spans="1:17" x14ac:dyDescent="0.25">
      <c r="A6" s="132" t="s">
        <v>83</v>
      </c>
      <c r="B6" s="160">
        <v>13.714205834211967</v>
      </c>
      <c r="C6" s="160">
        <v>13.920321968578573</v>
      </c>
      <c r="D6" s="160">
        <v>13.798371590082905</v>
      </c>
      <c r="E6" s="160">
        <v>13.982765746385976</v>
      </c>
      <c r="F6" s="160">
        <v>14.482818589614038</v>
      </c>
      <c r="G6" s="160">
        <v>13.850694671139474</v>
      </c>
      <c r="H6" s="160">
        <v>14.704715608324058</v>
      </c>
      <c r="I6" s="160">
        <v>14.145492546191996</v>
      </c>
      <c r="J6" s="160">
        <v>16.112965294880599</v>
      </c>
      <c r="K6" s="160">
        <v>12.983553436919888</v>
      </c>
      <c r="L6" s="160">
        <v>14.494419107767719</v>
      </c>
      <c r="M6" s="160">
        <v>13.214749841819625</v>
      </c>
      <c r="N6" s="160">
        <v>13.249124388518705</v>
      </c>
      <c r="O6" s="160">
        <v>13.668421102236149</v>
      </c>
      <c r="P6" s="160">
        <v>12.863854399548922</v>
      </c>
      <c r="Q6" s="160">
        <v>13.418006427110122</v>
      </c>
    </row>
    <row r="7" spans="1:17" x14ac:dyDescent="0.25">
      <c r="A7" s="76" t="s">
        <v>82</v>
      </c>
      <c r="B7" s="159">
        <v>9.1832622690006858</v>
      </c>
      <c r="C7" s="159">
        <v>9.3399367250737022</v>
      </c>
      <c r="D7" s="159">
        <v>9.2415643881969594</v>
      </c>
      <c r="E7" s="159">
        <v>9.3398333989312814</v>
      </c>
      <c r="F7" s="159">
        <v>9.6733034803675437</v>
      </c>
      <c r="G7" s="159">
        <v>9.2722582158996438</v>
      </c>
      <c r="H7" s="159">
        <v>9.8381991034944196</v>
      </c>
      <c r="I7" s="159">
        <v>9.4718045762580925</v>
      </c>
      <c r="J7" s="159">
        <v>10.743588956352179</v>
      </c>
      <c r="K7" s="159">
        <v>8.7362978581754298</v>
      </c>
      <c r="L7" s="159">
        <v>9.64305231212896</v>
      </c>
      <c r="M7" s="159">
        <v>8.8440632791734544</v>
      </c>
      <c r="N7" s="159">
        <v>8.8593609147042383</v>
      </c>
      <c r="O7" s="159">
        <v>9.152806976739102</v>
      </c>
      <c r="P7" s="159">
        <v>8.6434030947942411</v>
      </c>
      <c r="Q7" s="159">
        <v>8.9854508262936559</v>
      </c>
    </row>
    <row r="8" spans="1:17" x14ac:dyDescent="0.25">
      <c r="A8" s="76" t="s">
        <v>81</v>
      </c>
      <c r="B8" s="159">
        <v>17.617482219793757</v>
      </c>
      <c r="C8" s="159">
        <v>17.569848072918681</v>
      </c>
      <c r="D8" s="159">
        <v>17.6927637423912</v>
      </c>
      <c r="E8" s="159">
        <v>18.351606316385116</v>
      </c>
      <c r="F8" s="159">
        <v>17.516722973014893</v>
      </c>
      <c r="G8" s="159">
        <v>17.832458444707456</v>
      </c>
      <c r="H8" s="159">
        <v>19.028362396014401</v>
      </c>
      <c r="I8" s="159">
        <v>18.175250584568882</v>
      </c>
      <c r="J8" s="159">
        <v>21.46713415851546</v>
      </c>
      <c r="K8" s="159">
        <v>15.970891064479328</v>
      </c>
      <c r="L8" s="159">
        <v>19.668417693104548</v>
      </c>
      <c r="M8" s="159">
        <v>17.055175149064638</v>
      </c>
      <c r="N8" s="159">
        <v>17.228512563183859</v>
      </c>
      <c r="O8" s="159">
        <v>17.555199632708067</v>
      </c>
      <c r="P8" s="159">
        <v>16.030191322794774</v>
      </c>
      <c r="Q8" s="159">
        <v>17.22738338699439</v>
      </c>
    </row>
    <row r="9" spans="1:17" x14ac:dyDescent="0.25">
      <c r="A9" s="76" t="s">
        <v>80</v>
      </c>
      <c r="B9" s="159">
        <v>14.199865785768948</v>
      </c>
      <c r="C9" s="159">
        <v>14.187404760308622</v>
      </c>
      <c r="D9" s="159">
        <v>13.945465217059283</v>
      </c>
      <c r="E9" s="159">
        <v>14.317455867790869</v>
      </c>
      <c r="F9" s="159">
        <v>14.568557384945857</v>
      </c>
      <c r="G9" s="159">
        <v>13.790938440121622</v>
      </c>
      <c r="H9" s="159">
        <v>14.293797174740561</v>
      </c>
      <c r="I9" s="159">
        <v>14.077861988579151</v>
      </c>
      <c r="J9" s="159">
        <v>16.300054634167978</v>
      </c>
      <c r="K9" s="159">
        <v>13.216642930040416</v>
      </c>
      <c r="L9" s="159">
        <v>15.160477982841321</v>
      </c>
      <c r="M9" s="159">
        <v>13.390556116526776</v>
      </c>
      <c r="N9" s="159">
        <v>13.406735117761723</v>
      </c>
      <c r="O9" s="159">
        <v>14.076386084399966</v>
      </c>
      <c r="P9" s="159">
        <v>12.903357718979739</v>
      </c>
      <c r="Q9" s="159">
        <v>13.086897535788259</v>
      </c>
    </row>
    <row r="10" spans="1:17" x14ac:dyDescent="0.25">
      <c r="A10" s="129" t="s">
        <v>79</v>
      </c>
      <c r="B10" s="158">
        <v>28.786686138678249</v>
      </c>
      <c r="C10" s="158">
        <v>29.401927599902834</v>
      </c>
      <c r="D10" s="158">
        <v>28.521093536020565</v>
      </c>
      <c r="E10" s="158">
        <v>28.481446480225479</v>
      </c>
      <c r="F10" s="158">
        <v>29.106721901609973</v>
      </c>
      <c r="G10" s="158">
        <v>28.20943298072708</v>
      </c>
      <c r="H10" s="158">
        <v>29.286764366939359</v>
      </c>
      <c r="I10" s="158">
        <v>28.860320216024917</v>
      </c>
      <c r="J10" s="158">
        <v>32.009518068747326</v>
      </c>
      <c r="K10" s="158">
        <v>28.080888816102082</v>
      </c>
      <c r="L10" s="158">
        <v>28.932412884665005</v>
      </c>
      <c r="M10" s="158">
        <v>27.184479340972693</v>
      </c>
      <c r="N10" s="158">
        <v>27.017331545535527</v>
      </c>
      <c r="O10" s="158">
        <v>28.585788498015258</v>
      </c>
      <c r="P10" s="158">
        <v>27.206492578891712</v>
      </c>
      <c r="Q10" s="158">
        <v>27.009912105931171</v>
      </c>
    </row>
    <row r="11" spans="1:17" x14ac:dyDescent="0.25">
      <c r="A11" s="92" t="s">
        <v>125</v>
      </c>
      <c r="B11" s="91">
        <v>5.7573372277356496</v>
      </c>
      <c r="C11" s="91">
        <v>5.8803855199805666</v>
      </c>
      <c r="D11" s="91">
        <v>5.7042187072041131</v>
      </c>
      <c r="E11" s="91">
        <v>5.6962892960450962</v>
      </c>
      <c r="F11" s="91">
        <v>5.8213443803219942</v>
      </c>
      <c r="G11" s="91">
        <v>5.6418865961454161</v>
      </c>
      <c r="H11" s="91">
        <v>5.8573528733878719</v>
      </c>
      <c r="I11" s="91">
        <v>5.772064043204983</v>
      </c>
      <c r="J11" s="91">
        <v>6.4019036137494645</v>
      </c>
      <c r="K11" s="91">
        <v>5.6161777632204171</v>
      </c>
      <c r="L11" s="91">
        <v>5.7864825769330004</v>
      </c>
      <c r="M11" s="91">
        <v>5.4368958681945383</v>
      </c>
      <c r="N11" s="91">
        <v>4.6566950954350919</v>
      </c>
      <c r="O11" s="91">
        <v>4.9954964256343235</v>
      </c>
      <c r="P11" s="91">
        <v>5.3412985157783419</v>
      </c>
      <c r="Q11" s="91">
        <v>5.4019824211862355</v>
      </c>
    </row>
    <row r="12" spans="1:17" x14ac:dyDescent="0.25">
      <c r="A12" s="92" t="s">
        <v>26</v>
      </c>
      <c r="B12" s="91">
        <v>16.210296002688956</v>
      </c>
      <c r="C12" s="91">
        <v>16.484262829720805</v>
      </c>
      <c r="D12" s="91">
        <v>15.934831186888582</v>
      </c>
      <c r="E12" s="91">
        <v>15.964251776846629</v>
      </c>
      <c r="F12" s="91">
        <v>16.216262566454038</v>
      </c>
      <c r="G12" s="91">
        <v>15.678963751746544</v>
      </c>
      <c r="H12" s="91">
        <v>16.140006602251198</v>
      </c>
      <c r="I12" s="91">
        <v>16.040005027762348</v>
      </c>
      <c r="J12" s="91">
        <v>17.853903959042121</v>
      </c>
      <c r="K12" s="91">
        <v>15.754724288072797</v>
      </c>
      <c r="L12" s="91">
        <v>16.310335071546994</v>
      </c>
      <c r="M12" s="91">
        <v>15.196381132869115</v>
      </c>
      <c r="N12" s="91">
        <v>15.090242106813294</v>
      </c>
      <c r="O12" s="91">
        <v>16.068981187856064</v>
      </c>
      <c r="P12" s="91">
        <v>15.283961664617786</v>
      </c>
      <c r="Q12" s="91">
        <v>14.910024388741617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6.819052908253644</v>
      </c>
      <c r="C14" s="157">
        <v>7.0372792502014629</v>
      </c>
      <c r="D14" s="157">
        <v>6.8820436419278703</v>
      </c>
      <c r="E14" s="157">
        <v>6.8209054073337541</v>
      </c>
      <c r="F14" s="157">
        <v>7.0691149548339407</v>
      </c>
      <c r="G14" s="157">
        <v>6.8885826328351198</v>
      </c>
      <c r="H14" s="157">
        <v>7.2894048913002898</v>
      </c>
      <c r="I14" s="157">
        <v>7.0482511450575824</v>
      </c>
      <c r="J14" s="157">
        <v>7.7537104959557368</v>
      </c>
      <c r="K14" s="157">
        <v>6.7099867648088658</v>
      </c>
      <c r="L14" s="157">
        <v>6.835595236185009</v>
      </c>
      <c r="M14" s="157">
        <v>6.5512023399090387</v>
      </c>
      <c r="N14" s="157">
        <v>7.2703943432871423</v>
      </c>
      <c r="O14" s="157">
        <v>7.5213108845248691</v>
      </c>
      <c r="P14" s="157">
        <v>6.5812323984955832</v>
      </c>
      <c r="Q14" s="157">
        <v>6.6979052960033201</v>
      </c>
    </row>
    <row r="15" spans="1:17" x14ac:dyDescent="0.25">
      <c r="A15" s="156" t="s">
        <v>324</v>
      </c>
      <c r="B15" s="204">
        <v>74.455964270317978</v>
      </c>
      <c r="C15" s="204">
        <v>57.191426774409521</v>
      </c>
      <c r="D15" s="204">
        <v>28.522169122608673</v>
      </c>
      <c r="E15" s="204">
        <v>34.040545779956425</v>
      </c>
      <c r="F15" s="204">
        <v>45.942704378550594</v>
      </c>
      <c r="G15" s="204">
        <v>50.031895401327802</v>
      </c>
      <c r="H15" s="204">
        <v>110.85876960228937</v>
      </c>
      <c r="I15" s="204">
        <v>72.129887153672627</v>
      </c>
      <c r="J15" s="204">
        <v>175.82211865041825</v>
      </c>
      <c r="K15" s="204">
        <v>71.389799019565473</v>
      </c>
      <c r="L15" s="204">
        <v>143.2860745894327</v>
      </c>
      <c r="M15" s="204">
        <v>70.487412190072632</v>
      </c>
      <c r="N15" s="204">
        <v>84.031822028387296</v>
      </c>
      <c r="O15" s="204">
        <v>80.686940249306957</v>
      </c>
      <c r="P15" s="204">
        <v>66.382511339459199</v>
      </c>
      <c r="Q15" s="204">
        <v>130.38576857052462</v>
      </c>
    </row>
    <row r="16" spans="1:17" x14ac:dyDescent="0.25">
      <c r="A16" s="88" t="s">
        <v>33</v>
      </c>
      <c r="B16" s="87">
        <v>2.3931313550055227</v>
      </c>
      <c r="C16" s="87">
        <v>2.5561639386427482</v>
      </c>
      <c r="D16" s="87">
        <v>2.9191411668254732</v>
      </c>
      <c r="E16" s="87">
        <v>2.2535632105037284</v>
      </c>
      <c r="F16" s="87">
        <v>3.4602729188910959</v>
      </c>
      <c r="G16" s="87">
        <v>5.54272552781425</v>
      </c>
      <c r="H16" s="87">
        <v>5.8194990977533001</v>
      </c>
      <c r="I16" s="87">
        <v>15.816004364917548</v>
      </c>
      <c r="J16" s="87">
        <v>20.480796990192768</v>
      </c>
      <c r="K16" s="87">
        <v>21.865207101307973</v>
      </c>
      <c r="L16" s="87">
        <v>8.6486255245889971</v>
      </c>
      <c r="M16" s="87">
        <v>12.35395252837171</v>
      </c>
      <c r="N16" s="87">
        <v>10.612700787127164</v>
      </c>
      <c r="O16" s="87">
        <v>11.996669405682441</v>
      </c>
      <c r="P16" s="87">
        <v>1.8563604591364209</v>
      </c>
      <c r="Q16" s="87">
        <v>1.9191959486862069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0.32608307649193657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1.6117299589027807</v>
      </c>
      <c r="J19" s="87">
        <v>0.86010640982985431</v>
      </c>
      <c r="K19" s="87">
        <v>0.65099326680270442</v>
      </c>
      <c r="L19" s="87">
        <v>0.13026882839604087</v>
      </c>
      <c r="M19" s="87">
        <v>9.9571378398255559E-3</v>
      </c>
      <c r="N19" s="87">
        <v>0</v>
      </c>
      <c r="O19" s="87">
        <v>0</v>
      </c>
      <c r="P19" s="87">
        <v>1.7700700747653574E-3</v>
      </c>
      <c r="Q19" s="87">
        <v>4.3477430782304493E-3</v>
      </c>
    </row>
    <row r="20" spans="1:17" x14ac:dyDescent="0.25">
      <c r="A20" s="88" t="s">
        <v>29</v>
      </c>
      <c r="B20" s="87">
        <v>0.59831216194685855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36.269568158296579</v>
      </c>
      <c r="I21" s="87">
        <v>0</v>
      </c>
      <c r="J21" s="87">
        <v>8.5857845396870136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11.239826500615948</v>
      </c>
      <c r="C22" s="87">
        <v>4.7027521402829846</v>
      </c>
      <c r="D22" s="87">
        <v>0.98041695466357826</v>
      </c>
      <c r="E22" s="87">
        <v>0.25039591227819252</v>
      </c>
      <c r="F22" s="87">
        <v>3.008797603562599</v>
      </c>
      <c r="G22" s="87">
        <v>1.8796487853155885</v>
      </c>
      <c r="H22" s="87">
        <v>14.051951873130315</v>
      </c>
      <c r="I22" s="87">
        <v>6.1291537919696424</v>
      </c>
      <c r="J22" s="87">
        <v>3.388442899294807</v>
      </c>
      <c r="K22" s="87">
        <v>1.7784741888981881</v>
      </c>
      <c r="L22" s="87">
        <v>0.83068956322495735</v>
      </c>
      <c r="M22" s="87">
        <v>1.3627042542014765</v>
      </c>
      <c r="N22" s="87">
        <v>1.1791889763474606</v>
      </c>
      <c r="O22" s="87">
        <v>1.3329632672980496</v>
      </c>
      <c r="P22" s="87">
        <v>0.20449220316261474</v>
      </c>
      <c r="Q22" s="87">
        <v>0.20889625122023919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13.542220229163132</v>
      </c>
      <c r="C24" s="87">
        <v>12.754717678931748</v>
      </c>
      <c r="D24" s="87">
        <v>16.789032518922124</v>
      </c>
      <c r="E24" s="87">
        <v>22.975527403271681</v>
      </c>
      <c r="F24" s="87">
        <v>31.91325445658822</v>
      </c>
      <c r="G24" s="87">
        <v>35.730514741328321</v>
      </c>
      <c r="H24" s="87">
        <v>45.989524292920983</v>
      </c>
      <c r="I24" s="87">
        <v>41.041984048592738</v>
      </c>
      <c r="J24" s="87">
        <v>41.525371214159151</v>
      </c>
      <c r="K24" s="87">
        <v>41.097615102854114</v>
      </c>
      <c r="L24" s="87">
        <v>31.392884794100034</v>
      </c>
      <c r="M24" s="87">
        <v>34.792953294740599</v>
      </c>
      <c r="N24" s="87">
        <v>34.824349928097497</v>
      </c>
      <c r="O24" s="87">
        <v>33.768859857785628</v>
      </c>
      <c r="P24" s="87">
        <v>63.434252136099346</v>
      </c>
      <c r="Q24" s="87">
        <v>83.310454509395328</v>
      </c>
    </row>
    <row r="25" spans="1:17" x14ac:dyDescent="0.25">
      <c r="A25" s="88" t="s">
        <v>22</v>
      </c>
      <c r="B25" s="87">
        <v>46.356390947094582</v>
      </c>
      <c r="C25" s="87">
        <v>37.177793016552044</v>
      </c>
      <c r="D25" s="87">
        <v>7.8335784821974972</v>
      </c>
      <c r="E25" s="87">
        <v>8.5610592539028243</v>
      </c>
      <c r="F25" s="87">
        <v>7.560379399508685</v>
      </c>
      <c r="G25" s="87">
        <v>6.879006346869641</v>
      </c>
      <c r="H25" s="87">
        <v>8.7282261801881962</v>
      </c>
      <c r="I25" s="87">
        <v>7.5310149892899085</v>
      </c>
      <c r="J25" s="87">
        <v>100.98161659725467</v>
      </c>
      <c r="K25" s="87">
        <v>5.9975093597024962</v>
      </c>
      <c r="L25" s="87">
        <v>102.28360587912269</v>
      </c>
      <c r="M25" s="87">
        <v>21.967844974919025</v>
      </c>
      <c r="N25" s="87">
        <v>37.41558233681517</v>
      </c>
      <c r="O25" s="87">
        <v>33.588447718540834</v>
      </c>
      <c r="P25" s="87">
        <v>0.88563647098606413</v>
      </c>
      <c r="Q25" s="87">
        <v>44.942874118144609</v>
      </c>
    </row>
    <row r="26" spans="1:17" x14ac:dyDescent="0.25">
      <c r="A26" s="156" t="s">
        <v>323</v>
      </c>
      <c r="B26" s="204">
        <v>498.06614222963248</v>
      </c>
      <c r="C26" s="204">
        <v>523.44333825027593</v>
      </c>
      <c r="D26" s="204">
        <v>537.33049215205267</v>
      </c>
      <c r="E26" s="204">
        <v>554.90278724726932</v>
      </c>
      <c r="F26" s="204">
        <v>572.49459255274257</v>
      </c>
      <c r="G26" s="204">
        <v>545.84893241162899</v>
      </c>
      <c r="H26" s="204">
        <v>551.79439086215359</v>
      </c>
      <c r="I26" s="204">
        <v>547.6855255633335</v>
      </c>
      <c r="J26" s="204">
        <v>568.89996611319498</v>
      </c>
      <c r="K26" s="204">
        <v>496.08941718040285</v>
      </c>
      <c r="L26" s="204">
        <v>498.9881790332326</v>
      </c>
      <c r="M26" s="204">
        <v>513.64922658818045</v>
      </c>
      <c r="N26" s="204">
        <v>503.76607896739552</v>
      </c>
      <c r="O26" s="204">
        <v>519.03322710714372</v>
      </c>
      <c r="P26" s="204">
        <v>499.47603712729079</v>
      </c>
      <c r="Q26" s="204">
        <v>488.50571903938766</v>
      </c>
    </row>
    <row r="27" spans="1:17" x14ac:dyDescent="0.25">
      <c r="A27" s="152" t="s">
        <v>332</v>
      </c>
      <c r="B27" s="151">
        <v>486.33401044145478</v>
      </c>
      <c r="C27" s="151">
        <v>510.65947345772986</v>
      </c>
      <c r="D27" s="151">
        <v>524.31533412891872</v>
      </c>
      <c r="E27" s="151">
        <v>542.47559541912449</v>
      </c>
      <c r="F27" s="151">
        <v>558.70652377858437</v>
      </c>
      <c r="G27" s="151">
        <v>532.07273745602049</v>
      </c>
      <c r="H27" s="151">
        <v>535.96998202091152</v>
      </c>
      <c r="I27" s="151">
        <v>533.58344951788752</v>
      </c>
      <c r="J27" s="151">
        <v>553.96227913613916</v>
      </c>
      <c r="K27" s="151">
        <v>484.00264894931684</v>
      </c>
      <c r="L27" s="151">
        <v>487.39531268978266</v>
      </c>
      <c r="M27" s="151">
        <v>501.33595796225643</v>
      </c>
      <c r="N27" s="151">
        <v>491.38816303116812</v>
      </c>
      <c r="O27" s="151">
        <v>507.07151457715463</v>
      </c>
      <c r="P27" s="151">
        <v>486.87958142144413</v>
      </c>
      <c r="Q27" s="151">
        <v>474.18555947722467</v>
      </c>
    </row>
    <row r="28" spans="1:17" x14ac:dyDescent="0.25">
      <c r="A28" s="154" t="s">
        <v>33</v>
      </c>
      <c r="B28" s="83">
        <v>1.9109892258847609</v>
      </c>
      <c r="C28" s="83">
        <v>2.4</v>
      </c>
      <c r="D28" s="83">
        <v>3.8</v>
      </c>
      <c r="E28" s="83">
        <v>6.7193285707968169</v>
      </c>
      <c r="F28" s="83">
        <v>2.40015</v>
      </c>
      <c r="G28" s="83">
        <v>1.9093874839533711</v>
      </c>
      <c r="H28" s="83">
        <v>2.3987599999999998</v>
      </c>
      <c r="I28" s="83">
        <v>3.3280099999999999</v>
      </c>
      <c r="J28" s="83">
        <v>3.3001999999999998</v>
      </c>
      <c r="K28" s="83">
        <v>6.6556724993818381</v>
      </c>
      <c r="L28" s="83">
        <v>24.055153058257549</v>
      </c>
      <c r="M28" s="83">
        <v>18.538287038831513</v>
      </c>
      <c r="N28" s="83">
        <v>21.087869731489306</v>
      </c>
      <c r="O28" s="83">
        <v>6.193924929300163</v>
      </c>
      <c r="P28" s="83">
        <v>12.439409206872996</v>
      </c>
      <c r="Q28" s="83">
        <v>12.113689419668635</v>
      </c>
    </row>
    <row r="29" spans="1:17" x14ac:dyDescent="0.25">
      <c r="A29" s="154" t="s">
        <v>30</v>
      </c>
      <c r="B29" s="83">
        <v>1.0354711721360264</v>
      </c>
      <c r="C29" s="83">
        <v>2.0970425240054871</v>
      </c>
      <c r="D29" s="83">
        <v>1.0442194787379973</v>
      </c>
      <c r="E29" s="83">
        <v>1.046965706447188</v>
      </c>
      <c r="F29" s="83">
        <v>1.0505953360768177</v>
      </c>
      <c r="G29" s="83">
        <v>1.0349978372566611</v>
      </c>
      <c r="H29" s="83">
        <v>1.0377432665513204</v>
      </c>
      <c r="I29" s="83">
        <v>1.0446680470569418</v>
      </c>
      <c r="J29" s="83">
        <v>1.0450958036078692</v>
      </c>
      <c r="K29" s="83">
        <v>0</v>
      </c>
      <c r="L29" s="83">
        <v>1.0338493262626323</v>
      </c>
      <c r="M29" s="83">
        <v>1.0368081723493214</v>
      </c>
      <c r="N29" s="83">
        <v>1.0353938907316174</v>
      </c>
      <c r="O29" s="83">
        <v>0</v>
      </c>
      <c r="P29" s="83">
        <v>1.0308033662695388</v>
      </c>
      <c r="Q29" s="83">
        <v>1.0322948523684949</v>
      </c>
    </row>
    <row r="30" spans="1:17" x14ac:dyDescent="0.25">
      <c r="A30" s="154" t="s">
        <v>125</v>
      </c>
      <c r="B30" s="83">
        <v>207.42958941437124</v>
      </c>
      <c r="C30" s="83">
        <v>200.55244688037067</v>
      </c>
      <c r="D30" s="83">
        <v>191.92989774068431</v>
      </c>
      <c r="E30" s="83">
        <v>184.69161148370785</v>
      </c>
      <c r="F30" s="83">
        <v>204.66903194558023</v>
      </c>
      <c r="G30" s="83">
        <v>201.00674148728496</v>
      </c>
      <c r="H30" s="83">
        <v>219.31065099873328</v>
      </c>
      <c r="I30" s="83">
        <v>228.40223310771785</v>
      </c>
      <c r="J30" s="83">
        <v>237.52887327242695</v>
      </c>
      <c r="K30" s="83">
        <v>229.82617275999615</v>
      </c>
      <c r="L30" s="83">
        <v>170.93968999146605</v>
      </c>
      <c r="M30" s="83">
        <v>185.85284527068436</v>
      </c>
      <c r="N30" s="83">
        <v>169.24676749487097</v>
      </c>
      <c r="O30" s="83">
        <v>197.37480473208132</v>
      </c>
      <c r="P30" s="83">
        <v>217.37358986473777</v>
      </c>
      <c r="Q30" s="83">
        <v>195.32265329182218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275.95796062906277</v>
      </c>
      <c r="C32" s="83">
        <v>305.60998405335368</v>
      </c>
      <c r="D32" s="83">
        <v>327.54121690949637</v>
      </c>
      <c r="E32" s="83">
        <v>350.01768965817263</v>
      </c>
      <c r="F32" s="83">
        <v>350.58674649692739</v>
      </c>
      <c r="G32" s="83">
        <v>328.12161064752553</v>
      </c>
      <c r="H32" s="83">
        <v>313.22282775562689</v>
      </c>
      <c r="I32" s="83">
        <v>300.80853836311269</v>
      </c>
      <c r="J32" s="83">
        <v>312.08811006010438</v>
      </c>
      <c r="K32" s="83">
        <v>247.52080368993882</v>
      </c>
      <c r="L32" s="83">
        <v>291.36662031379643</v>
      </c>
      <c r="M32" s="83">
        <v>295.90801748039127</v>
      </c>
      <c r="N32" s="83">
        <v>300.01813191407621</v>
      </c>
      <c r="O32" s="83">
        <v>303.50278491577313</v>
      </c>
      <c r="P32" s="83">
        <v>256.03577898356383</v>
      </c>
      <c r="Q32" s="83">
        <v>265.71692191336535</v>
      </c>
    </row>
    <row r="33" spans="1:17" x14ac:dyDescent="0.25">
      <c r="A33" s="152" t="s">
        <v>331</v>
      </c>
      <c r="B33" s="151">
        <v>11.732131788177682</v>
      </c>
      <c r="C33" s="151">
        <v>12.783864792546023</v>
      </c>
      <c r="D33" s="151">
        <v>13.015158023133957</v>
      </c>
      <c r="E33" s="151">
        <v>12.427191828144826</v>
      </c>
      <c r="F33" s="151">
        <v>13.788068774158246</v>
      </c>
      <c r="G33" s="151">
        <v>13.776194955608476</v>
      </c>
      <c r="H33" s="151">
        <v>15.824408841242066</v>
      </c>
      <c r="I33" s="151">
        <v>14.102076045446037</v>
      </c>
      <c r="J33" s="151">
        <v>14.937686977055785</v>
      </c>
      <c r="K33" s="151">
        <v>12.086768231085994</v>
      </c>
      <c r="L33" s="151">
        <v>11.592866343449925</v>
      </c>
      <c r="M33" s="151">
        <v>12.313268625924032</v>
      </c>
      <c r="N33" s="151">
        <v>12.377915936227403</v>
      </c>
      <c r="O33" s="151">
        <v>11.961712529989066</v>
      </c>
      <c r="P33" s="151">
        <v>12.59645570584664</v>
      </c>
      <c r="Q33" s="151">
        <v>14.320159562162987</v>
      </c>
    </row>
    <row r="34" spans="1:17" x14ac:dyDescent="0.25">
      <c r="A34" s="156" t="s">
        <v>322</v>
      </c>
      <c r="B34" s="204">
        <v>24.302272989796627</v>
      </c>
      <c r="C34" s="204">
        <v>26.480862784559619</v>
      </c>
      <c r="D34" s="204">
        <v>26.959970190777483</v>
      </c>
      <c r="E34" s="204">
        <v>25.742040215442859</v>
      </c>
      <c r="F34" s="204">
        <v>28.560999603613517</v>
      </c>
      <c r="G34" s="204">
        <v>28.536403836617559</v>
      </c>
      <c r="H34" s="204">
        <v>32.779132599715716</v>
      </c>
      <c r="I34" s="204">
        <v>29.211443236995365</v>
      </c>
      <c r="J34" s="204">
        <v>30.942351595329846</v>
      </c>
      <c r="K34" s="204">
        <v>25.036877050106707</v>
      </c>
      <c r="L34" s="204">
        <v>24.013794568574845</v>
      </c>
      <c r="M34" s="204">
        <v>25.506056439414067</v>
      </c>
      <c r="N34" s="204">
        <v>25.639968725042479</v>
      </c>
      <c r="O34" s="204">
        <v>24.777833097834495</v>
      </c>
      <c r="P34" s="204">
        <v>26.092658247825185</v>
      </c>
      <c r="Q34" s="204">
        <v>29.663187664480475</v>
      </c>
    </row>
    <row r="35" spans="1:17" x14ac:dyDescent="0.25">
      <c r="A35" s="152" t="s">
        <v>330</v>
      </c>
      <c r="B35" s="151">
        <v>4.8604545979593228</v>
      </c>
      <c r="C35" s="151">
        <v>5.296172556911924</v>
      </c>
      <c r="D35" s="151">
        <v>5.3919940381554969</v>
      </c>
      <c r="E35" s="151">
        <v>5.1484080430885717</v>
      </c>
      <c r="F35" s="151">
        <v>5.7121999207227034</v>
      </c>
      <c r="G35" s="151">
        <v>5.7072807673235113</v>
      </c>
      <c r="H35" s="151">
        <v>6.5558265199431416</v>
      </c>
      <c r="I35" s="151">
        <v>5.8422886473990703</v>
      </c>
      <c r="J35" s="151">
        <v>6.1884703190659689</v>
      </c>
      <c r="K35" s="151">
        <v>5.0073754100213401</v>
      </c>
      <c r="L35" s="151">
        <v>4.8027589137149693</v>
      </c>
      <c r="M35" s="151">
        <v>5.1012112878828129</v>
      </c>
      <c r="N35" s="151">
        <v>5.1279937450084958</v>
      </c>
      <c r="O35" s="151">
        <v>4.9555666195669001</v>
      </c>
      <c r="P35" s="151">
        <v>5.2185316495650378</v>
      </c>
      <c r="Q35" s="151">
        <v>5.932637532896095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0.120948997933011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0.15579053921772174</v>
      </c>
      <c r="L36" s="83">
        <v>0.8382386760848124</v>
      </c>
      <c r="M36" s="83">
        <v>0.60969634972903575</v>
      </c>
      <c r="N36" s="83">
        <v>0.65893864645194988</v>
      </c>
      <c r="O36" s="83">
        <v>4.19021825087494E-2</v>
      </c>
      <c r="P36" s="83">
        <v>0.32104500991816359</v>
      </c>
      <c r="Q36" s="83">
        <v>0.16841389193956233</v>
      </c>
    </row>
    <row r="37" spans="1:17" x14ac:dyDescent="0.25">
      <c r="A37" s="154" t="s">
        <v>30</v>
      </c>
      <c r="B37" s="83">
        <v>4.2898091417063952E-2</v>
      </c>
      <c r="C37" s="83">
        <v>8.6877475994513051E-2</v>
      </c>
      <c r="D37" s="83">
        <v>4.3260521262002742E-2</v>
      </c>
      <c r="E37" s="83">
        <v>4.3374293552812082E-2</v>
      </c>
      <c r="F37" s="83">
        <v>4.3524663923182452E-2</v>
      </c>
      <c r="G37" s="83">
        <v>4.3192008230139765E-2</v>
      </c>
      <c r="H37" s="83">
        <v>5.1836733448679478E-2</v>
      </c>
      <c r="I37" s="83">
        <v>4.5881952943057934E-2</v>
      </c>
      <c r="J37" s="83">
        <v>4.4184196392130892E-2</v>
      </c>
      <c r="K37" s="83">
        <v>0</v>
      </c>
      <c r="L37" s="83">
        <v>4.2830900659451915E-2</v>
      </c>
      <c r="M37" s="83">
        <v>4.2953481425900462E-2</v>
      </c>
      <c r="N37" s="83">
        <v>4.289488975888129E-2</v>
      </c>
      <c r="O37" s="83">
        <v>0</v>
      </c>
      <c r="P37" s="83">
        <v>4.5600815410086724E-2</v>
      </c>
      <c r="Q37" s="83">
        <v>4.2766501026694798E-2</v>
      </c>
    </row>
    <row r="38" spans="1:17" x14ac:dyDescent="0.25">
      <c r="A38" s="154" t="s">
        <v>125</v>
      </c>
      <c r="B38" s="83">
        <v>0.11359838821342877</v>
      </c>
      <c r="C38" s="83">
        <v>9.1052645849053673E-3</v>
      </c>
      <c r="D38" s="83">
        <v>8.5457859103895955E-3</v>
      </c>
      <c r="E38" s="83">
        <v>9.967245333908456E-3</v>
      </c>
      <c r="F38" s="83">
        <v>0.38857903368921226</v>
      </c>
      <c r="G38" s="83">
        <v>0.41927179912279006</v>
      </c>
      <c r="H38" s="83">
        <v>1.1582258488213888</v>
      </c>
      <c r="I38" s="83">
        <v>1.2162741874622518</v>
      </c>
      <c r="J38" s="83">
        <v>1.2524473947413435</v>
      </c>
      <c r="K38" s="83">
        <v>1.314668812941348</v>
      </c>
      <c r="L38" s="83">
        <v>0.52535072215176881</v>
      </c>
      <c r="M38" s="83">
        <v>4.1024083458906643E-3</v>
      </c>
      <c r="N38" s="83">
        <v>0</v>
      </c>
      <c r="O38" s="83">
        <v>0</v>
      </c>
      <c r="P38" s="83">
        <v>1.5447791620508787E-2</v>
      </c>
      <c r="Q38" s="83">
        <v>8.7013991769508192E-2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4.7039581183288304</v>
      </c>
      <c r="C40" s="83">
        <v>5.2001898163325055</v>
      </c>
      <c r="D40" s="83">
        <v>5.3401877309831045</v>
      </c>
      <c r="E40" s="83">
        <v>4.9741175062688399</v>
      </c>
      <c r="F40" s="83">
        <v>5.2800962231103084</v>
      </c>
      <c r="G40" s="83">
        <v>5.2448169599705814</v>
      </c>
      <c r="H40" s="83">
        <v>5.3457639376730732</v>
      </c>
      <c r="I40" s="83">
        <v>4.5801325069937606</v>
      </c>
      <c r="J40" s="83">
        <v>4.8918387279324946</v>
      </c>
      <c r="K40" s="83">
        <v>3.5369160578622703</v>
      </c>
      <c r="L40" s="83">
        <v>3.3963386148189358</v>
      </c>
      <c r="M40" s="83">
        <v>4.4444590483819857</v>
      </c>
      <c r="N40" s="83">
        <v>4.4261602087976648</v>
      </c>
      <c r="O40" s="83">
        <v>4.9136644370581504</v>
      </c>
      <c r="P40" s="83">
        <v>4.8364380326162788</v>
      </c>
      <c r="Q40" s="83">
        <v>5.6344431481603294</v>
      </c>
    </row>
    <row r="41" spans="1:17" x14ac:dyDescent="0.25">
      <c r="A41" s="152" t="s">
        <v>329</v>
      </c>
      <c r="B41" s="151">
        <v>18.226704742347472</v>
      </c>
      <c r="C41" s="151">
        <v>19.860647088419714</v>
      </c>
      <c r="D41" s="151">
        <v>20.219977643083112</v>
      </c>
      <c r="E41" s="151">
        <v>19.306530161582145</v>
      </c>
      <c r="F41" s="151">
        <v>21.420749702710136</v>
      </c>
      <c r="G41" s="151">
        <v>21.402302877463171</v>
      </c>
      <c r="H41" s="151">
        <v>24.584349449786789</v>
      </c>
      <c r="I41" s="151">
        <v>21.908582427746527</v>
      </c>
      <c r="J41" s="151">
        <v>23.206763696497383</v>
      </c>
      <c r="K41" s="151">
        <v>18.777657787580033</v>
      </c>
      <c r="L41" s="151">
        <v>18.010345926431132</v>
      </c>
      <c r="M41" s="151">
        <v>19.12954232956055</v>
      </c>
      <c r="N41" s="151">
        <v>19.229976543781859</v>
      </c>
      <c r="O41" s="151">
        <v>18.58337482337587</v>
      </c>
      <c r="P41" s="151">
        <v>19.569493685868888</v>
      </c>
      <c r="Q41" s="151">
        <v>22.247390748360356</v>
      </c>
    </row>
    <row r="42" spans="1:17" x14ac:dyDescent="0.25">
      <c r="A42" s="150" t="s">
        <v>33</v>
      </c>
      <c r="B42" s="87">
        <v>1.3537146706829701</v>
      </c>
      <c r="C42" s="87">
        <v>2.0480786202405334</v>
      </c>
      <c r="D42" s="87">
        <v>2.1766384366686706</v>
      </c>
      <c r="E42" s="87">
        <v>1.3328525294845373</v>
      </c>
      <c r="F42" s="87">
        <v>1.6640665147764131</v>
      </c>
      <c r="G42" s="87">
        <v>2.4433475271179175</v>
      </c>
      <c r="H42" s="87">
        <v>1.3082325544168076</v>
      </c>
      <c r="I42" s="87">
        <v>4.9130602423984042</v>
      </c>
      <c r="J42" s="87">
        <v>5.9099185387062025</v>
      </c>
      <c r="K42" s="87">
        <v>5.8830858151203111</v>
      </c>
      <c r="L42" s="87">
        <v>3.5238155916629372</v>
      </c>
      <c r="M42" s="87">
        <v>4.5509414431173827</v>
      </c>
      <c r="N42" s="87">
        <v>4.1213081655134722</v>
      </c>
      <c r="O42" s="87">
        <v>4.8352387725145203</v>
      </c>
      <c r="P42" s="87">
        <v>0.56556591332629857</v>
      </c>
      <c r="Q42" s="87">
        <v>0.50694308253875453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0.18445433159583208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0.50066541459309644</v>
      </c>
      <c r="J45" s="87">
        <v>0.24819145559362568</v>
      </c>
      <c r="K45" s="87">
        <v>0.17515723660521473</v>
      </c>
      <c r="L45" s="87">
        <v>5.3077026783564803E-2</v>
      </c>
      <c r="M45" s="87">
        <v>3.668004320562739E-3</v>
      </c>
      <c r="N45" s="87">
        <v>0</v>
      </c>
      <c r="O45" s="87">
        <v>0</v>
      </c>
      <c r="P45" s="87">
        <v>5.3927635312374985E-4</v>
      </c>
      <c r="Q45" s="87">
        <v>1.1484279547763082E-3</v>
      </c>
    </row>
    <row r="46" spans="1:17" x14ac:dyDescent="0.25">
      <c r="A46" s="150" t="s">
        <v>29</v>
      </c>
      <c r="B46" s="87">
        <v>0.33844525482540355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8.1534559937712174</v>
      </c>
      <c r="I47" s="87">
        <v>0</v>
      </c>
      <c r="J47" s="87">
        <v>2.4775055016038121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6.3579953511494249</v>
      </c>
      <c r="C48" s="87">
        <v>3.7679923299121825</v>
      </c>
      <c r="D48" s="87">
        <v>0.73104146237747747</v>
      </c>
      <c r="E48" s="87">
        <v>0.14809472549828218</v>
      </c>
      <c r="F48" s="87">
        <v>1.4469492607052992</v>
      </c>
      <c r="G48" s="87">
        <v>0.8285878830558161</v>
      </c>
      <c r="H48" s="87">
        <v>3.1589008924538571</v>
      </c>
      <c r="I48" s="87">
        <v>1.9039512837810508</v>
      </c>
      <c r="J48" s="87">
        <v>0.97776573428655866</v>
      </c>
      <c r="K48" s="87">
        <v>0.47851896507482156</v>
      </c>
      <c r="L48" s="87">
        <v>0.33845803895676091</v>
      </c>
      <c r="M48" s="87">
        <v>0.50199215602581337</v>
      </c>
      <c r="N48" s="87">
        <v>0.45792312950149611</v>
      </c>
      <c r="O48" s="87">
        <v>0.53724875250161364</v>
      </c>
      <c r="P48" s="87">
        <v>6.2301380683131645E-2</v>
      </c>
      <c r="Q48" s="87">
        <v>5.5178581216197002E-2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6.8362603280130241</v>
      </c>
      <c r="C50" s="87">
        <v>9.0949992585287394</v>
      </c>
      <c r="D50" s="87">
        <v>11.471241403635899</v>
      </c>
      <c r="E50" s="87">
        <v>12.762210630886313</v>
      </c>
      <c r="F50" s="87">
        <v>14.673901005194169</v>
      </c>
      <c r="G50" s="87">
        <v>15.097959843583689</v>
      </c>
      <c r="H50" s="87">
        <v>10.001641029584697</v>
      </c>
      <c r="I50" s="87">
        <v>12.251482110810814</v>
      </c>
      <c r="J50" s="87">
        <v>11.492376627104084</v>
      </c>
      <c r="K50" s="87">
        <v>10.627196797948718</v>
      </c>
      <c r="L50" s="87">
        <v>12.080384048625683</v>
      </c>
      <c r="M50" s="87">
        <v>12.165854258658397</v>
      </c>
      <c r="N50" s="87">
        <v>12.670364778160206</v>
      </c>
      <c r="O50" s="87">
        <v>12.792153086443051</v>
      </c>
      <c r="P50" s="87">
        <v>18.671265703870944</v>
      </c>
      <c r="Q50" s="87">
        <v>21.299280337994087</v>
      </c>
    </row>
    <row r="51" spans="1:17" x14ac:dyDescent="0.25">
      <c r="A51" s="150" t="s">
        <v>22</v>
      </c>
      <c r="B51" s="87">
        <v>3.1558348060808186</v>
      </c>
      <c r="C51" s="87">
        <v>4.9495768797382595</v>
      </c>
      <c r="D51" s="87">
        <v>5.8410563404010665</v>
      </c>
      <c r="E51" s="87">
        <v>5.0633722757130109</v>
      </c>
      <c r="F51" s="87">
        <v>3.6358329220342536</v>
      </c>
      <c r="G51" s="87">
        <v>3.0324076237057476</v>
      </c>
      <c r="H51" s="87">
        <v>1.9621189795602083</v>
      </c>
      <c r="I51" s="87">
        <v>2.3394233761631607</v>
      </c>
      <c r="J51" s="87">
        <v>2.1010058392030992</v>
      </c>
      <c r="K51" s="87">
        <v>1.6136989728309676</v>
      </c>
      <c r="L51" s="87">
        <v>2.0146112204021867</v>
      </c>
      <c r="M51" s="87">
        <v>1.9070864674383936</v>
      </c>
      <c r="N51" s="87">
        <v>1.980380470606687</v>
      </c>
      <c r="O51" s="87">
        <v>0.41873421191668747</v>
      </c>
      <c r="P51" s="87">
        <v>0.26982141163539186</v>
      </c>
      <c r="Q51" s="87">
        <v>0.38484031865654161</v>
      </c>
    </row>
    <row r="52" spans="1:17" x14ac:dyDescent="0.25">
      <c r="A52" s="152" t="s">
        <v>328</v>
      </c>
      <c r="B52" s="151">
        <v>1.2151136494898316</v>
      </c>
      <c r="C52" s="151">
        <v>1.3240431392279812</v>
      </c>
      <c r="D52" s="151">
        <v>1.3479985095388742</v>
      </c>
      <c r="E52" s="151">
        <v>1.2871020107721429</v>
      </c>
      <c r="F52" s="151">
        <v>1.4280499801806759</v>
      </c>
      <c r="G52" s="151">
        <v>1.426820191830878</v>
      </c>
      <c r="H52" s="151">
        <v>1.6389566299857858</v>
      </c>
      <c r="I52" s="151">
        <v>1.4605721618497682</v>
      </c>
      <c r="J52" s="151">
        <v>1.5471175797664922</v>
      </c>
      <c r="K52" s="151">
        <v>1.2518438525053353</v>
      </c>
      <c r="L52" s="151">
        <v>1.2006897284287426</v>
      </c>
      <c r="M52" s="151">
        <v>1.2753028219707034</v>
      </c>
      <c r="N52" s="151">
        <v>1.2819984362521242</v>
      </c>
      <c r="O52" s="151">
        <v>1.238891654891725</v>
      </c>
      <c r="P52" s="151">
        <v>1.3046329123912594</v>
      </c>
      <c r="Q52" s="151">
        <v>1.483159383224024</v>
      </c>
    </row>
    <row r="53" spans="1:17" x14ac:dyDescent="0.25">
      <c r="A53" s="156" t="s">
        <v>321</v>
      </c>
      <c r="B53" s="204">
        <v>12.570141201618945</v>
      </c>
      <c r="C53" s="204">
        <v>13.696997992013594</v>
      </c>
      <c r="D53" s="204">
        <v>13.944812167643525</v>
      </c>
      <c r="E53" s="204">
        <v>13.314848387298028</v>
      </c>
      <c r="F53" s="204">
        <v>14.772930829455266</v>
      </c>
      <c r="G53" s="204">
        <v>14.760208881009081</v>
      </c>
      <c r="H53" s="204">
        <v>16.954723758473641</v>
      </c>
      <c r="I53" s="204">
        <v>15.109367191549325</v>
      </c>
      <c r="J53" s="204">
        <v>16.004664618274056</v>
      </c>
      <c r="K53" s="204">
        <v>12.950108819020707</v>
      </c>
      <c r="L53" s="204">
        <v>12.420928225124921</v>
      </c>
      <c r="M53" s="204">
        <v>13.192787813490034</v>
      </c>
      <c r="N53" s="204">
        <v>13.262052788815076</v>
      </c>
      <c r="O53" s="204">
        <v>12.816120567845429</v>
      </c>
      <c r="P53" s="204">
        <v>13.496202541978544</v>
      </c>
      <c r="Q53" s="204">
        <v>15.343028102317486</v>
      </c>
    </row>
    <row r="54" spans="1:17" x14ac:dyDescent="0.25">
      <c r="A54" s="152" t="s">
        <v>327</v>
      </c>
      <c r="B54" s="151">
        <v>2.514028240323789</v>
      </c>
      <c r="C54" s="151">
        <v>2.7393995984027191</v>
      </c>
      <c r="D54" s="151">
        <v>2.7889624335287051</v>
      </c>
      <c r="E54" s="151">
        <v>2.6629696774596057</v>
      </c>
      <c r="F54" s="151">
        <v>2.9545861658910528</v>
      </c>
      <c r="G54" s="151">
        <v>2.9520417762018161</v>
      </c>
      <c r="H54" s="151">
        <v>3.3909447516947284</v>
      </c>
      <c r="I54" s="151">
        <v>3.0218734383098651</v>
      </c>
      <c r="J54" s="151">
        <v>3.2009329236548112</v>
      </c>
      <c r="K54" s="151">
        <v>2.5900217638041414</v>
      </c>
      <c r="L54" s="151">
        <v>2.4841856450249842</v>
      </c>
      <c r="M54" s="151">
        <v>2.6385575626980069</v>
      </c>
      <c r="N54" s="151">
        <v>2.652410557763015</v>
      </c>
      <c r="O54" s="151">
        <v>2.5632241135690856</v>
      </c>
      <c r="P54" s="151">
        <v>2.6992405083957087</v>
      </c>
      <c r="Q54" s="151">
        <v>3.0686056204634973</v>
      </c>
    </row>
    <row r="55" spans="1:17" x14ac:dyDescent="0.25">
      <c r="A55" s="152" t="s">
        <v>326</v>
      </c>
      <c r="B55" s="151">
        <v>1.0056112961295161</v>
      </c>
      <c r="C55" s="151">
        <v>1.0957598393610877</v>
      </c>
      <c r="D55" s="151">
        <v>1.1155849734114818</v>
      </c>
      <c r="E55" s="151">
        <v>1.0651878709838423</v>
      </c>
      <c r="F55" s="151">
        <v>1.1818344663564211</v>
      </c>
      <c r="G55" s="151">
        <v>1.1808167104807266</v>
      </c>
      <c r="H55" s="151">
        <v>1.3563779006778915</v>
      </c>
      <c r="I55" s="151">
        <v>1.2087493753239462</v>
      </c>
      <c r="J55" s="151">
        <v>1.2803731694619245</v>
      </c>
      <c r="K55" s="151">
        <v>1.0360087055216569</v>
      </c>
      <c r="L55" s="151">
        <v>0.99367425800999365</v>
      </c>
      <c r="M55" s="151">
        <v>1.0554230250792027</v>
      </c>
      <c r="N55" s="151">
        <v>1.0609642231052061</v>
      </c>
      <c r="O55" s="151">
        <v>1.0252896454276343</v>
      </c>
      <c r="P55" s="151">
        <v>1.0796962033582835</v>
      </c>
      <c r="Q55" s="151">
        <v>1.2274422481853988</v>
      </c>
    </row>
    <row r="56" spans="1:17" x14ac:dyDescent="0.25">
      <c r="A56" s="150" t="s">
        <v>33</v>
      </c>
      <c r="B56" s="87">
        <v>7.4687705968715601E-2</v>
      </c>
      <c r="C56" s="87">
        <v>0.11299744111671907</v>
      </c>
      <c r="D56" s="87">
        <v>0.12009039650585768</v>
      </c>
      <c r="E56" s="87">
        <v>7.35366912819055E-2</v>
      </c>
      <c r="F56" s="87">
        <v>9.1810566332491753E-2</v>
      </c>
      <c r="G56" s="87">
        <v>0.13480538080650575</v>
      </c>
      <c r="H56" s="87">
        <v>7.2178347829892825E-2</v>
      </c>
      <c r="I56" s="87">
        <v>0.27106539268404989</v>
      </c>
      <c r="J56" s="87">
        <v>0.32606447110103182</v>
      </c>
      <c r="K56" s="87">
        <v>0.32458404497215504</v>
      </c>
      <c r="L56" s="87">
        <v>0.19441741195381723</v>
      </c>
      <c r="M56" s="87">
        <v>0.25108642444785556</v>
      </c>
      <c r="N56" s="87">
        <v>0.22738251947660537</v>
      </c>
      <c r="O56" s="87">
        <v>0.2667717943456287</v>
      </c>
      <c r="P56" s="87">
        <v>3.1203636597313018E-2</v>
      </c>
      <c r="Q56" s="87">
        <v>2.7969273519379563E-2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1.0176790708735563E-2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2.7622919425826006E-2</v>
      </c>
      <c r="J59" s="87">
        <v>1.3693321687924176E-2</v>
      </c>
      <c r="K59" s="87">
        <v>9.663847536839432E-3</v>
      </c>
      <c r="L59" s="87">
        <v>2.9283876846104718E-3</v>
      </c>
      <c r="M59" s="87">
        <v>2.0237265216897869E-4</v>
      </c>
      <c r="N59" s="87">
        <v>0</v>
      </c>
      <c r="O59" s="87">
        <v>0</v>
      </c>
      <c r="P59" s="87">
        <v>2.9753178103379295E-5</v>
      </c>
      <c r="Q59" s="87">
        <v>6.3361542332485973E-5</v>
      </c>
    </row>
    <row r="60" spans="1:17" x14ac:dyDescent="0.25">
      <c r="A60" s="150" t="s">
        <v>29</v>
      </c>
      <c r="B60" s="87">
        <v>1.867284164553951E-2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0.44984584793220511</v>
      </c>
      <c r="I61" s="87">
        <v>0</v>
      </c>
      <c r="J61" s="87">
        <v>0.13668995870917583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0.35078595040824417</v>
      </c>
      <c r="C62" s="87">
        <v>0.20788923199515488</v>
      </c>
      <c r="D62" s="87">
        <v>4.0333322062205648E-2</v>
      </c>
      <c r="E62" s="87">
        <v>8.170743475767293E-3</v>
      </c>
      <c r="F62" s="87">
        <v>7.9831683349257887E-2</v>
      </c>
      <c r="G62" s="87">
        <v>4.5715193547907089E-2</v>
      </c>
      <c r="H62" s="87">
        <v>0.17428418716986796</v>
      </c>
      <c r="I62" s="87">
        <v>0.10504558807067867</v>
      </c>
      <c r="J62" s="87">
        <v>5.3945695684775648E-2</v>
      </c>
      <c r="K62" s="87">
        <v>2.6401046348955667E-2</v>
      </c>
      <c r="L62" s="87">
        <v>1.8673546976924742E-2</v>
      </c>
      <c r="M62" s="87">
        <v>2.7696118953148319E-2</v>
      </c>
      <c r="N62" s="87">
        <v>2.526472438628944E-2</v>
      </c>
      <c r="O62" s="87">
        <v>2.9641310482847641E-2</v>
      </c>
      <c r="P62" s="87">
        <v>3.4373175549314004E-3</v>
      </c>
      <c r="Q62" s="87">
        <v>3.0443355153763861E-3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0.37717298361451174</v>
      </c>
      <c r="C64" s="87">
        <v>0.50179306253951661</v>
      </c>
      <c r="D64" s="87">
        <v>0.63289607744198051</v>
      </c>
      <c r="E64" s="87">
        <v>0.70412196584200337</v>
      </c>
      <c r="F64" s="87">
        <v>0.80959453821760929</v>
      </c>
      <c r="G64" s="87">
        <v>0.8329908879218586</v>
      </c>
      <c r="H64" s="87">
        <v>0.551814677494328</v>
      </c>
      <c r="I64" s="87">
        <v>0.67594384059645862</v>
      </c>
      <c r="J64" s="87">
        <v>0.63406215873677707</v>
      </c>
      <c r="K64" s="87">
        <v>0.58632809919717055</v>
      </c>
      <c r="L64" s="87">
        <v>0.66650394751038256</v>
      </c>
      <c r="M64" s="87">
        <v>0.67121954530529082</v>
      </c>
      <c r="N64" s="87">
        <v>0.69905460845021816</v>
      </c>
      <c r="O64" s="87">
        <v>0.70577396338996135</v>
      </c>
      <c r="P64" s="87">
        <v>1.0301387974549485</v>
      </c>
      <c r="Q64" s="87">
        <v>1.175132708303122</v>
      </c>
    </row>
    <row r="65" spans="1:17" x14ac:dyDescent="0.25">
      <c r="A65" s="150" t="s">
        <v>22</v>
      </c>
      <c r="B65" s="87">
        <v>0.17411502378376931</v>
      </c>
      <c r="C65" s="87">
        <v>0.27308010370969704</v>
      </c>
      <c r="D65" s="87">
        <v>0.32226517740143812</v>
      </c>
      <c r="E65" s="87">
        <v>0.27935847038416611</v>
      </c>
      <c r="F65" s="87">
        <v>0.20059767845706225</v>
      </c>
      <c r="G65" s="87">
        <v>0.16730524820445503</v>
      </c>
      <c r="H65" s="87">
        <v>0.10825484025159768</v>
      </c>
      <c r="I65" s="87">
        <v>0.12907163454693299</v>
      </c>
      <c r="J65" s="87">
        <v>0.11591756354223993</v>
      </c>
      <c r="K65" s="87">
        <v>8.9031667466536124E-2</v>
      </c>
      <c r="L65" s="87">
        <v>0.11115096388425859</v>
      </c>
      <c r="M65" s="87">
        <v>0.10521856372073896</v>
      </c>
      <c r="N65" s="87">
        <v>0.10926237079209307</v>
      </c>
      <c r="O65" s="87">
        <v>2.3102577209196548E-2</v>
      </c>
      <c r="P65" s="87">
        <v>1.4886698572987134E-2</v>
      </c>
      <c r="Q65" s="87">
        <v>2.1232569305188503E-2</v>
      </c>
    </row>
    <row r="66" spans="1:17" x14ac:dyDescent="0.25">
      <c r="A66" s="152" t="s">
        <v>325</v>
      </c>
      <c r="B66" s="151">
        <v>9.0505016651656405</v>
      </c>
      <c r="C66" s="151">
        <v>9.8618385542497879</v>
      </c>
      <c r="D66" s="151">
        <v>10.040264760703337</v>
      </c>
      <c r="E66" s="151">
        <v>9.5866908388545795</v>
      </c>
      <c r="F66" s="151">
        <v>10.636510197207791</v>
      </c>
      <c r="G66" s="151">
        <v>10.627350394326537</v>
      </c>
      <c r="H66" s="151">
        <v>12.207401106101022</v>
      </c>
      <c r="I66" s="151">
        <v>10.878744377915513</v>
      </c>
      <c r="J66" s="151">
        <v>11.523358525157319</v>
      </c>
      <c r="K66" s="151">
        <v>9.3240783496949096</v>
      </c>
      <c r="L66" s="151">
        <v>8.9430683220899425</v>
      </c>
      <c r="M66" s="151">
        <v>9.4988072257128238</v>
      </c>
      <c r="N66" s="151">
        <v>9.5486780079468545</v>
      </c>
      <c r="O66" s="151">
        <v>9.2276068088487087</v>
      </c>
      <c r="P66" s="151">
        <v>9.7172658302245516</v>
      </c>
      <c r="Q66" s="151">
        <v>11.04698023366859</v>
      </c>
    </row>
    <row r="67" spans="1:17" x14ac:dyDescent="0.25">
      <c r="A67" s="156" t="s">
        <v>333</v>
      </c>
      <c r="B67" s="204">
        <v>236.95210862218312</v>
      </c>
      <c r="C67" s="204">
        <v>231.19038233506393</v>
      </c>
      <c r="D67" s="204">
        <v>232.88431776620118</v>
      </c>
      <c r="E67" s="204">
        <v>232.91451197491315</v>
      </c>
      <c r="F67" s="204">
        <v>240.39092464040857</v>
      </c>
      <c r="G67" s="204">
        <v>224.38922143207958</v>
      </c>
      <c r="H67" s="204">
        <v>222.25080027905744</v>
      </c>
      <c r="I67" s="204">
        <v>224.8134503686932</v>
      </c>
      <c r="J67" s="204">
        <v>233.41267453197085</v>
      </c>
      <c r="K67" s="204">
        <v>227.10532631289729</v>
      </c>
      <c r="L67" s="204">
        <v>208.89706133794888</v>
      </c>
      <c r="M67" s="204">
        <v>206.25794092943647</v>
      </c>
      <c r="N67" s="204">
        <v>204.74222184552474</v>
      </c>
      <c r="O67" s="204">
        <v>223.31627274424011</v>
      </c>
      <c r="P67" s="204">
        <v>217.82335185735019</v>
      </c>
      <c r="Q67" s="204">
        <v>204.30428099361706</v>
      </c>
    </row>
    <row r="68" spans="1:17" x14ac:dyDescent="0.25">
      <c r="A68" s="72" t="s">
        <v>319</v>
      </c>
      <c r="B68" s="306">
        <v>199.52396546791786</v>
      </c>
      <c r="C68" s="306">
        <v>220.78976273689517</v>
      </c>
      <c r="D68" s="306">
        <v>222.78758012696559</v>
      </c>
      <c r="E68" s="306">
        <v>203.94225858540145</v>
      </c>
      <c r="F68" s="306">
        <v>209.49810366567704</v>
      </c>
      <c r="G68" s="306">
        <v>207.61727884217331</v>
      </c>
      <c r="H68" s="306">
        <v>210.90267424879738</v>
      </c>
      <c r="I68" s="306">
        <v>205.78813657413298</v>
      </c>
      <c r="J68" s="306">
        <v>202.65393337814845</v>
      </c>
      <c r="K68" s="306">
        <v>174.92454751228985</v>
      </c>
      <c r="L68" s="306">
        <v>197.23285638931992</v>
      </c>
      <c r="M68" s="306">
        <v>185.70031739317963</v>
      </c>
      <c r="N68" s="306">
        <v>184.52198753278702</v>
      </c>
      <c r="O68" s="306">
        <v>183.94758016871856</v>
      </c>
      <c r="P68" s="306">
        <v>177.14029669829785</v>
      </c>
      <c r="Q68" s="306">
        <v>177.96647122684388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1.0000000000000002</v>
      </c>
      <c r="D72" s="77">
        <f t="shared" si="0"/>
        <v>0.99999999999999989</v>
      </c>
      <c r="E72" s="77">
        <f t="shared" si="0"/>
        <v>0.99999999999999978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0.99999999999999978</v>
      </c>
      <c r="K72" s="77">
        <f t="shared" si="0"/>
        <v>1</v>
      </c>
      <c r="L72" s="77">
        <f t="shared" si="0"/>
        <v>1</v>
      </c>
      <c r="M72" s="77">
        <f t="shared" si="0"/>
        <v>1.0000000000000002</v>
      </c>
      <c r="N72" s="77">
        <f t="shared" si="0"/>
        <v>1</v>
      </c>
      <c r="O72" s="77">
        <f t="shared" si="0"/>
        <v>1</v>
      </c>
      <c r="P72" s="77">
        <f t="shared" si="0"/>
        <v>0.99999999999999989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1.2143212914760705E-2</v>
      </c>
      <c r="C73" s="203">
        <f t="shared" si="1"/>
        <v>1.2029186909960595E-2</v>
      </c>
      <c r="D73" s="203">
        <f t="shared" si="1"/>
        <v>1.2044367249633E-2</v>
      </c>
      <c r="E73" s="203">
        <f t="shared" si="1"/>
        <v>1.2166013703448622E-2</v>
      </c>
      <c r="F73" s="203">
        <f t="shared" si="1"/>
        <v>1.2099178946110669E-2</v>
      </c>
      <c r="G73" s="203">
        <f t="shared" si="1"/>
        <v>1.2000882032244031E-2</v>
      </c>
      <c r="H73" s="203">
        <f t="shared" si="1"/>
        <v>1.192894224329607E-2</v>
      </c>
      <c r="I73" s="203">
        <f t="shared" si="1"/>
        <v>1.1993107121103882E-2</v>
      </c>
      <c r="J73" s="203">
        <f t="shared" si="1"/>
        <v>1.2166522819453102E-2</v>
      </c>
      <c r="K73" s="203">
        <f t="shared" si="1"/>
        <v>1.1950060244236272E-2</v>
      </c>
      <c r="L73" s="203">
        <f t="shared" si="1"/>
        <v>1.2359472563711121E-2</v>
      </c>
      <c r="M73" s="203">
        <f t="shared" si="1"/>
        <v>1.2073967963157139E-2</v>
      </c>
      <c r="N73" s="203">
        <f t="shared" si="1"/>
        <v>1.2091648920582596E-2</v>
      </c>
      <c r="O73" s="203">
        <f t="shared" si="1"/>
        <v>1.2121514875157393E-2</v>
      </c>
      <c r="P73" s="203">
        <f t="shared" si="1"/>
        <v>1.1932428626790441E-2</v>
      </c>
      <c r="Q73" s="203">
        <f t="shared" si="1"/>
        <v>1.1917623977064107E-2</v>
      </c>
    </row>
    <row r="74" spans="1:17" x14ac:dyDescent="0.25">
      <c r="A74" s="76" t="s">
        <v>82</v>
      </c>
      <c r="B74" s="202">
        <f t="shared" ref="B74:Q74" si="2">IF(B$7=0,0,B$7/B$5)</f>
        <v>8.1312990582638103E-3</v>
      </c>
      <c r="C74" s="202">
        <f t="shared" si="2"/>
        <v>8.0710665203521329E-3</v>
      </c>
      <c r="D74" s="202">
        <f t="shared" si="2"/>
        <v>8.0668066319197675E-3</v>
      </c>
      <c r="E74" s="202">
        <f t="shared" si="2"/>
        <v>8.1263280226727547E-3</v>
      </c>
      <c r="F74" s="202">
        <f t="shared" si="2"/>
        <v>8.0812328819014172E-3</v>
      </c>
      <c r="G74" s="202">
        <f t="shared" si="2"/>
        <v>8.0339130753766513E-3</v>
      </c>
      <c r="H74" s="202">
        <f t="shared" si="2"/>
        <v>7.981066210977739E-3</v>
      </c>
      <c r="I74" s="202">
        <f t="shared" si="2"/>
        <v>8.0305699177513398E-3</v>
      </c>
      <c r="J74" s="202">
        <f t="shared" si="2"/>
        <v>8.1122324667212489E-3</v>
      </c>
      <c r="K74" s="202">
        <f t="shared" si="2"/>
        <v>8.0408869747414496E-3</v>
      </c>
      <c r="L74" s="202">
        <f t="shared" si="2"/>
        <v>8.2226848551879839E-3</v>
      </c>
      <c r="M74" s="202">
        <f t="shared" si="2"/>
        <v>8.0805870693781614E-3</v>
      </c>
      <c r="N74" s="202">
        <f t="shared" si="2"/>
        <v>8.0853857734301173E-3</v>
      </c>
      <c r="O74" s="202">
        <f t="shared" si="2"/>
        <v>8.1169496526439823E-3</v>
      </c>
      <c r="P74" s="202">
        <f t="shared" si="2"/>
        <v>8.0175651338861894E-3</v>
      </c>
      <c r="Q74" s="202">
        <f t="shared" si="2"/>
        <v>7.9807104575393365E-3</v>
      </c>
    </row>
    <row r="75" spans="1:17" x14ac:dyDescent="0.25">
      <c r="A75" s="76" t="s">
        <v>81</v>
      </c>
      <c r="B75" s="202">
        <f t="shared" ref="B75:Q75" si="3">IF(B$8=0,0,B$8/B$5)</f>
        <v>1.5599360269428203E-2</v>
      </c>
      <c r="C75" s="202">
        <f t="shared" si="3"/>
        <v>1.5182909341164555E-2</v>
      </c>
      <c r="D75" s="202">
        <f t="shared" si="3"/>
        <v>1.5443716875077316E-2</v>
      </c>
      <c r="E75" s="202">
        <f t="shared" si="3"/>
        <v>1.5967219788627404E-2</v>
      </c>
      <c r="F75" s="202">
        <f t="shared" si="3"/>
        <v>1.4633751330140977E-2</v>
      </c>
      <c r="G75" s="202">
        <f t="shared" si="3"/>
        <v>1.5450866199927731E-2</v>
      </c>
      <c r="H75" s="202">
        <f t="shared" si="3"/>
        <v>1.5436424753299474E-2</v>
      </c>
      <c r="I75" s="202">
        <f t="shared" si="3"/>
        <v>1.5409695102650965E-2</v>
      </c>
      <c r="J75" s="202">
        <f t="shared" si="3"/>
        <v>1.6209330363966063E-2</v>
      </c>
      <c r="K75" s="202">
        <f t="shared" si="3"/>
        <v>1.4699605258446042E-2</v>
      </c>
      <c r="L75" s="202">
        <f t="shared" si="3"/>
        <v>1.677137021098422E-2</v>
      </c>
      <c r="M75" s="202">
        <f t="shared" si="3"/>
        <v>1.5582863150702312E-2</v>
      </c>
      <c r="N75" s="202">
        <f t="shared" si="3"/>
        <v>1.5723388144683027E-2</v>
      </c>
      <c r="O75" s="202">
        <f t="shared" si="3"/>
        <v>1.5568412173767103E-2</v>
      </c>
      <c r="P75" s="202">
        <f t="shared" si="3"/>
        <v>1.486950239733368E-2</v>
      </c>
      <c r="Q75" s="202">
        <f t="shared" si="3"/>
        <v>1.530104180753015E-2</v>
      </c>
    </row>
    <row r="76" spans="1:17" x14ac:dyDescent="0.25">
      <c r="A76" s="76" t="s">
        <v>80</v>
      </c>
      <c r="B76" s="202">
        <f t="shared" ref="B76:Q76" si="4">IF(B$9=0,0,B$9/B$5)</f>
        <v>1.2573239433774787E-2</v>
      </c>
      <c r="C76" s="202">
        <f t="shared" si="4"/>
        <v>1.2259985366304267E-2</v>
      </c>
      <c r="D76" s="202">
        <f t="shared" si="4"/>
        <v>1.2172762810791632E-2</v>
      </c>
      <c r="E76" s="202">
        <f t="shared" si="4"/>
        <v>1.2457218224590888E-2</v>
      </c>
      <c r="F76" s="202">
        <f t="shared" si="4"/>
        <v>1.2170806510933415E-2</v>
      </c>
      <c r="G76" s="202">
        <f t="shared" si="4"/>
        <v>1.1949106471800046E-2</v>
      </c>
      <c r="H76" s="202">
        <f t="shared" si="4"/>
        <v>1.1595591881990993E-2</v>
      </c>
      <c r="I76" s="202">
        <f t="shared" si="4"/>
        <v>1.193576726394004E-2</v>
      </c>
      <c r="J76" s="202">
        <f t="shared" si="4"/>
        <v>1.2307789598972541E-2</v>
      </c>
      <c r="K76" s="202">
        <f t="shared" si="4"/>
        <v>1.2164595771711223E-2</v>
      </c>
      <c r="L76" s="202">
        <f t="shared" si="4"/>
        <v>1.2927424706607057E-2</v>
      </c>
      <c r="M76" s="202">
        <f t="shared" si="4"/>
        <v>1.2234597513768736E-2</v>
      </c>
      <c r="N76" s="202">
        <f t="shared" si="4"/>
        <v>1.2235490396308725E-2</v>
      </c>
      <c r="O76" s="202">
        <f t="shared" si="4"/>
        <v>1.2483308937752742E-2</v>
      </c>
      <c r="P76" s="202">
        <f t="shared" si="4"/>
        <v>1.1969071651889207E-2</v>
      </c>
      <c r="Q76" s="202">
        <f t="shared" si="4"/>
        <v>1.1623539212410555E-2</v>
      </c>
    </row>
    <row r="77" spans="1:17" x14ac:dyDescent="0.25">
      <c r="A77" s="129" t="s">
        <v>79</v>
      </c>
      <c r="B77" s="201">
        <f t="shared" ref="B77:Q77" si="5">IF(B$10=0,0,B$10/B$5)</f>
        <v>2.5489106924465738E-2</v>
      </c>
      <c r="C77" s="201">
        <f t="shared" si="5"/>
        <v>2.5407550443926643E-2</v>
      </c>
      <c r="D77" s="201">
        <f t="shared" si="5"/>
        <v>2.4895584429387121E-2</v>
      </c>
      <c r="E77" s="201">
        <f t="shared" si="5"/>
        <v>2.4780910619347285E-2</v>
      </c>
      <c r="F77" s="201">
        <f t="shared" si="5"/>
        <v>2.4316222332219577E-2</v>
      </c>
      <c r="G77" s="201">
        <f t="shared" si="5"/>
        <v>2.4441956554251933E-2</v>
      </c>
      <c r="H77" s="201">
        <f t="shared" si="5"/>
        <v>2.3758373159456069E-2</v>
      </c>
      <c r="I77" s="201">
        <f t="shared" si="5"/>
        <v>2.4468919040456068E-2</v>
      </c>
      <c r="J77" s="201">
        <f t="shared" si="5"/>
        <v>2.4169637611448511E-2</v>
      </c>
      <c r="K77" s="201">
        <f t="shared" si="5"/>
        <v>2.5845645007313803E-2</v>
      </c>
      <c r="L77" s="201">
        <f t="shared" si="5"/>
        <v>2.4670830930943841E-2</v>
      </c>
      <c r="M77" s="201">
        <f t="shared" si="5"/>
        <v>2.4837740902162703E-2</v>
      </c>
      <c r="N77" s="201">
        <f t="shared" si="5"/>
        <v>2.4657032286804659E-2</v>
      </c>
      <c r="O77" s="201">
        <f t="shared" si="5"/>
        <v>2.5350628130714179E-2</v>
      </c>
      <c r="P77" s="201">
        <f t="shared" si="5"/>
        <v>2.5236567579178509E-2</v>
      </c>
      <c r="Q77" s="201">
        <f t="shared" si="5"/>
        <v>2.3989702038126594E-2</v>
      </c>
    </row>
    <row r="78" spans="1:17" x14ac:dyDescent="0.25">
      <c r="A78" s="127" t="s">
        <v>324</v>
      </c>
      <c r="B78" s="200">
        <f t="shared" ref="B78:Q78" si="6">IF(B$15=0,0,B$15/B$5)</f>
        <v>6.5926867208949066E-2</v>
      </c>
      <c r="C78" s="200">
        <f t="shared" si="6"/>
        <v>4.9421727735148524E-2</v>
      </c>
      <c r="D78" s="200">
        <f t="shared" si="6"/>
        <v>2.4896523290889101E-2</v>
      </c>
      <c r="E78" s="200">
        <f t="shared" si="6"/>
        <v>2.9617727561434631E-2</v>
      </c>
      <c r="F78" s="200">
        <f t="shared" si="6"/>
        <v>3.8381272133241544E-2</v>
      </c>
      <c r="G78" s="200">
        <f t="shared" si="6"/>
        <v>4.3349946614014229E-2</v>
      </c>
      <c r="H78" s="200">
        <f t="shared" si="6"/>
        <v>8.9932229563146046E-2</v>
      </c>
      <c r="I78" s="200">
        <f t="shared" si="6"/>
        <v>6.1154566406385572E-2</v>
      </c>
      <c r="J78" s="200">
        <f t="shared" si="6"/>
        <v>0.13275916503119084</v>
      </c>
      <c r="K78" s="200">
        <f t="shared" si="6"/>
        <v>6.5707158156088921E-2</v>
      </c>
      <c r="L78" s="200">
        <f t="shared" si="6"/>
        <v>0.12218084039676293</v>
      </c>
      <c r="M78" s="200">
        <f t="shared" si="6"/>
        <v>6.440248712809539E-2</v>
      </c>
      <c r="N78" s="200">
        <f t="shared" si="6"/>
        <v>7.6690599342900387E-2</v>
      </c>
      <c r="O78" s="200">
        <f t="shared" si="6"/>
        <v>7.155529809532292E-2</v>
      </c>
      <c r="P78" s="200">
        <f t="shared" si="6"/>
        <v>6.1575990680754256E-2</v>
      </c>
      <c r="Q78" s="200">
        <f t="shared" si="6"/>
        <v>0.11580621683445429</v>
      </c>
    </row>
    <row r="79" spans="1:17" x14ac:dyDescent="0.25">
      <c r="A79" s="127" t="s">
        <v>323</v>
      </c>
      <c r="B79" s="200">
        <f t="shared" ref="B79:Q79" si="7">IF(B$26=0,0,B$26/B$5)</f>
        <v>0.44101155282648902</v>
      </c>
      <c r="C79" s="200">
        <f t="shared" si="7"/>
        <v>0.4523313301803788</v>
      </c>
      <c r="D79" s="200">
        <f t="shared" si="7"/>
        <v>0.4690267789683783</v>
      </c>
      <c r="E79" s="200">
        <f t="shared" si="7"/>
        <v>0.48280540746933298</v>
      </c>
      <c r="F79" s="200">
        <f t="shared" si="7"/>
        <v>0.47827116511309864</v>
      </c>
      <c r="G79" s="200">
        <f t="shared" si="7"/>
        <v>0.47294874378740398</v>
      </c>
      <c r="H79" s="200">
        <f t="shared" si="7"/>
        <v>0.44763350710728739</v>
      </c>
      <c r="I79" s="200">
        <f t="shared" si="7"/>
        <v>0.46434941415506814</v>
      </c>
      <c r="J79" s="200">
        <f t="shared" si="7"/>
        <v>0.42956304398554052</v>
      </c>
      <c r="K79" s="200">
        <f t="shared" si="7"/>
        <v>0.45660061019783937</v>
      </c>
      <c r="L79" s="200">
        <f t="shared" si="7"/>
        <v>0.42549002223016469</v>
      </c>
      <c r="M79" s="200">
        <f t="shared" si="7"/>
        <v>0.46930773418804039</v>
      </c>
      <c r="N79" s="200">
        <f t="shared" si="7"/>
        <v>0.45975585905517102</v>
      </c>
      <c r="O79" s="200">
        <f t="shared" si="7"/>
        <v>0.46029229974857194</v>
      </c>
      <c r="P79" s="200">
        <f t="shared" si="7"/>
        <v>0.46331076042204888</v>
      </c>
      <c r="Q79" s="200">
        <f t="shared" si="7"/>
        <v>0.43388170230669759</v>
      </c>
    </row>
    <row r="80" spans="1:17" x14ac:dyDescent="0.25">
      <c r="A80" s="142" t="s">
        <v>332</v>
      </c>
      <c r="B80" s="199">
        <f t="shared" ref="B80:Q80" si="8">IF(B$27=0,0,B$27/B$5)</f>
        <v>0.43062336294731474</v>
      </c>
      <c r="C80" s="199">
        <f t="shared" si="8"/>
        <v>0.44128420789625938</v>
      </c>
      <c r="D80" s="199">
        <f t="shared" si="8"/>
        <v>0.45766606571180113</v>
      </c>
      <c r="E80" s="199">
        <f t="shared" si="8"/>
        <v>0.47199285515895251</v>
      </c>
      <c r="F80" s="199">
        <f t="shared" si="8"/>
        <v>0.46675239130621998</v>
      </c>
      <c r="G80" s="199">
        <f t="shared" si="8"/>
        <v>0.4610124117520194</v>
      </c>
      <c r="H80" s="199">
        <f t="shared" si="8"/>
        <v>0.43479623339662671</v>
      </c>
      <c r="I80" s="199">
        <f t="shared" si="8"/>
        <v>0.45239311725761466</v>
      </c>
      <c r="J80" s="199">
        <f t="shared" si="8"/>
        <v>0.41828394630549154</v>
      </c>
      <c r="K80" s="199">
        <f t="shared" si="8"/>
        <v>0.44547595089548858</v>
      </c>
      <c r="L80" s="199">
        <f t="shared" si="8"/>
        <v>0.41560472000167781</v>
      </c>
      <c r="M80" s="199">
        <f t="shared" si="8"/>
        <v>0.45805742580606323</v>
      </c>
      <c r="N80" s="199">
        <f t="shared" si="8"/>
        <v>0.44845930771483905</v>
      </c>
      <c r="O80" s="199">
        <f t="shared" si="8"/>
        <v>0.44968433886705517</v>
      </c>
      <c r="P80" s="199">
        <f t="shared" si="8"/>
        <v>0.45162636910417037</v>
      </c>
      <c r="Q80" s="199">
        <f t="shared" si="8"/>
        <v>0.42116280267876133</v>
      </c>
    </row>
    <row r="81" spans="1:17" x14ac:dyDescent="0.25">
      <c r="A81" s="142" t="s">
        <v>331</v>
      </c>
      <c r="B81" s="199">
        <f t="shared" ref="B81:Q81" si="9">IF(B$33=0,0,B$33/B$5)</f>
        <v>1.0388189879174295E-2</v>
      </c>
      <c r="C81" s="199">
        <f t="shared" si="9"/>
        <v>1.1047122284119368E-2</v>
      </c>
      <c r="D81" s="199">
        <f t="shared" si="9"/>
        <v>1.1360713256577181E-2</v>
      </c>
      <c r="E81" s="199">
        <f t="shared" si="9"/>
        <v>1.0812552310380478E-2</v>
      </c>
      <c r="F81" s="199">
        <f t="shared" si="9"/>
        <v>1.1518773806878652E-2</v>
      </c>
      <c r="G81" s="199">
        <f t="shared" si="9"/>
        <v>1.1936332035384582E-2</v>
      </c>
      <c r="H81" s="199">
        <f t="shared" si="9"/>
        <v>1.2837273710660686E-2</v>
      </c>
      <c r="I81" s="199">
        <f t="shared" si="9"/>
        <v>1.1956296897453525E-2</v>
      </c>
      <c r="J81" s="199">
        <f t="shared" si="9"/>
        <v>1.1279097680048925E-2</v>
      </c>
      <c r="K81" s="199">
        <f t="shared" si="9"/>
        <v>1.1124659302350738E-2</v>
      </c>
      <c r="L81" s="199">
        <f t="shared" si="9"/>
        <v>9.8853022284869051E-3</v>
      </c>
      <c r="M81" s="199">
        <f t="shared" si="9"/>
        <v>1.1250308381977161E-2</v>
      </c>
      <c r="N81" s="199">
        <f t="shared" si="9"/>
        <v>1.1296551340331987E-2</v>
      </c>
      <c r="O81" s="199">
        <f t="shared" si="9"/>
        <v>1.0607960881516743E-2</v>
      </c>
      <c r="P81" s="199">
        <f t="shared" si="9"/>
        <v>1.1684391317878474E-2</v>
      </c>
      <c r="Q81" s="199">
        <f t="shared" si="9"/>
        <v>1.2718899627936275E-2</v>
      </c>
    </row>
    <row r="82" spans="1:17" x14ac:dyDescent="0.25">
      <c r="A82" s="127" t="s">
        <v>322</v>
      </c>
      <c r="B82" s="200">
        <f t="shared" ref="B82:Q82" si="10">IF(B$34=0,0,B$34/B$5)</f>
        <v>2.1518393321146755E-2</v>
      </c>
      <c r="C82" s="200">
        <f t="shared" si="10"/>
        <v>2.2883324731390119E-2</v>
      </c>
      <c r="D82" s="200">
        <f t="shared" si="10"/>
        <v>2.3532906031481303E-2</v>
      </c>
      <c r="E82" s="200">
        <f t="shared" si="10"/>
        <v>2.2397429785788136E-2</v>
      </c>
      <c r="F82" s="200">
        <f t="shared" si="10"/>
        <v>2.3860317171391501E-2</v>
      </c>
      <c r="G82" s="200">
        <f t="shared" si="10"/>
        <v>2.4725259216153778E-2</v>
      </c>
      <c r="H82" s="200">
        <f t="shared" si="10"/>
        <v>2.659149554351143E-2</v>
      </c>
      <c r="I82" s="200">
        <f t="shared" si="10"/>
        <v>2.4766615001868018E-2</v>
      </c>
      <c r="J82" s="200">
        <f t="shared" si="10"/>
        <v>2.3363845194387063E-2</v>
      </c>
      <c r="K82" s="200">
        <f t="shared" si="10"/>
        <v>2.3043937126297962E-2</v>
      </c>
      <c r="L82" s="200">
        <f t="shared" si="10"/>
        <v>2.0476697473294302E-2</v>
      </c>
      <c r="M82" s="200">
        <f t="shared" si="10"/>
        <v>2.3304210219809836E-2</v>
      </c>
      <c r="N82" s="200">
        <f t="shared" si="10"/>
        <v>2.3399999204973401E-2</v>
      </c>
      <c r="O82" s="200">
        <f t="shared" si="10"/>
        <v>2.1973633254570395E-2</v>
      </c>
      <c r="P82" s="200">
        <f t="shared" si="10"/>
        <v>2.4203382015605412E-2</v>
      </c>
      <c r="Q82" s="200">
        <f t="shared" si="10"/>
        <v>2.6346292086439429E-2</v>
      </c>
    </row>
    <row r="83" spans="1:17" x14ac:dyDescent="0.25">
      <c r="A83" s="142" t="s">
        <v>330</v>
      </c>
      <c r="B83" s="199">
        <f t="shared" ref="B83:Q83" si="11">IF(B$35=0,0,B$35/B$5)</f>
        <v>4.3036786642293486E-3</v>
      </c>
      <c r="C83" s="199">
        <f t="shared" si="11"/>
        <v>4.5766649462780241E-3</v>
      </c>
      <c r="D83" s="199">
        <f t="shared" si="11"/>
        <v>4.7065812062962609E-3</v>
      </c>
      <c r="E83" s="199">
        <f t="shared" si="11"/>
        <v>4.4794859571576267E-3</v>
      </c>
      <c r="F83" s="199">
        <f t="shared" si="11"/>
        <v>4.7720634342783E-3</v>
      </c>
      <c r="G83" s="199">
        <f t="shared" si="11"/>
        <v>4.945051843230755E-3</v>
      </c>
      <c r="H83" s="199">
        <f t="shared" si="11"/>
        <v>5.3182991087022844E-3</v>
      </c>
      <c r="I83" s="199">
        <f t="shared" si="11"/>
        <v>4.9533230003736013E-3</v>
      </c>
      <c r="J83" s="199">
        <f t="shared" si="11"/>
        <v>4.6727690388774128E-3</v>
      </c>
      <c r="K83" s="199">
        <f t="shared" si="11"/>
        <v>4.608787425259591E-3</v>
      </c>
      <c r="L83" s="199">
        <f t="shared" si="11"/>
        <v>4.0953394946588607E-3</v>
      </c>
      <c r="M83" s="199">
        <f t="shared" si="11"/>
        <v>4.660842043961967E-3</v>
      </c>
      <c r="N83" s="199">
        <f t="shared" si="11"/>
        <v>4.6799998409946799E-3</v>
      </c>
      <c r="O83" s="199">
        <f t="shared" si="11"/>
        <v>4.3947266509140803E-3</v>
      </c>
      <c r="P83" s="199">
        <f t="shared" si="11"/>
        <v>4.8406764031210837E-3</v>
      </c>
      <c r="Q83" s="199">
        <f t="shared" si="11"/>
        <v>5.2692584172878854E-3</v>
      </c>
    </row>
    <row r="84" spans="1:17" x14ac:dyDescent="0.25">
      <c r="A84" s="142" t="s">
        <v>329</v>
      </c>
      <c r="B84" s="199">
        <f t="shared" ref="B84:Q84" si="12">IF(B$41=0,0,B$41/B$5)</f>
        <v>1.6138794990860066E-2</v>
      </c>
      <c r="C84" s="199">
        <f t="shared" si="12"/>
        <v>1.7162493548542591E-2</v>
      </c>
      <c r="D84" s="199">
        <f t="shared" si="12"/>
        <v>1.7649679523610979E-2</v>
      </c>
      <c r="E84" s="199">
        <f t="shared" si="12"/>
        <v>1.6798072339341101E-2</v>
      </c>
      <c r="F84" s="199">
        <f t="shared" si="12"/>
        <v>1.7895237878543625E-2</v>
      </c>
      <c r="G84" s="199">
        <f t="shared" si="12"/>
        <v>1.8543944412115335E-2</v>
      </c>
      <c r="H84" s="199">
        <f t="shared" si="12"/>
        <v>1.9943621657633574E-2</v>
      </c>
      <c r="I84" s="199">
        <f t="shared" si="12"/>
        <v>1.8574961251401016E-2</v>
      </c>
      <c r="J84" s="199">
        <f t="shared" si="12"/>
        <v>1.7522883895790296E-2</v>
      </c>
      <c r="K84" s="199">
        <f t="shared" si="12"/>
        <v>1.7282952844723472E-2</v>
      </c>
      <c r="L84" s="199">
        <f t="shared" si="12"/>
        <v>1.5357523104970726E-2</v>
      </c>
      <c r="M84" s="199">
        <f t="shared" si="12"/>
        <v>1.7478157664857375E-2</v>
      </c>
      <c r="N84" s="199">
        <f t="shared" si="12"/>
        <v>1.754999940373005E-2</v>
      </c>
      <c r="O84" s="199">
        <f t="shared" si="12"/>
        <v>1.6480224940927796E-2</v>
      </c>
      <c r="P84" s="199">
        <f t="shared" si="12"/>
        <v>1.8152536511704058E-2</v>
      </c>
      <c r="Q84" s="199">
        <f t="shared" si="12"/>
        <v>1.9759719064829571E-2</v>
      </c>
    </row>
    <row r="85" spans="1:17" x14ac:dyDescent="0.25">
      <c r="A85" s="142" t="s">
        <v>328</v>
      </c>
      <c r="B85" s="199">
        <f t="shared" ref="B85:Q85" si="13">IF(B$52=0,0,B$52/B$5)</f>
        <v>1.0759196660573378E-3</v>
      </c>
      <c r="C85" s="199">
        <f t="shared" si="13"/>
        <v>1.1441662365695062E-3</v>
      </c>
      <c r="D85" s="199">
        <f t="shared" si="13"/>
        <v>1.1766453015740652E-3</v>
      </c>
      <c r="E85" s="199">
        <f t="shared" si="13"/>
        <v>1.1198714892894067E-3</v>
      </c>
      <c r="F85" s="199">
        <f t="shared" si="13"/>
        <v>1.193015858569575E-3</v>
      </c>
      <c r="G85" s="199">
        <f t="shared" si="13"/>
        <v>1.236262960807689E-3</v>
      </c>
      <c r="H85" s="199">
        <f t="shared" si="13"/>
        <v>1.3295747771755715E-3</v>
      </c>
      <c r="I85" s="199">
        <f t="shared" si="13"/>
        <v>1.238330750093401E-3</v>
      </c>
      <c r="J85" s="199">
        <f t="shared" si="13"/>
        <v>1.1681922597193532E-3</v>
      </c>
      <c r="K85" s="199">
        <f t="shared" si="13"/>
        <v>1.152196856314898E-3</v>
      </c>
      <c r="L85" s="199">
        <f t="shared" si="13"/>
        <v>1.0238348736647154E-3</v>
      </c>
      <c r="M85" s="199">
        <f t="shared" si="13"/>
        <v>1.1652105109904917E-3</v>
      </c>
      <c r="N85" s="199">
        <f t="shared" si="13"/>
        <v>1.1699999602486702E-3</v>
      </c>
      <c r="O85" s="199">
        <f t="shared" si="13"/>
        <v>1.0986816627285201E-3</v>
      </c>
      <c r="P85" s="199">
        <f t="shared" si="13"/>
        <v>1.2101691007802709E-3</v>
      </c>
      <c r="Q85" s="199">
        <f t="shared" si="13"/>
        <v>1.3173146043219716E-3</v>
      </c>
    </row>
    <row r="86" spans="1:17" x14ac:dyDescent="0.25">
      <c r="A86" s="127" t="s">
        <v>321</v>
      </c>
      <c r="B86" s="200">
        <f t="shared" ref="B86:Q86" si="14">IF(B$53=0,0,B$53/B$5)</f>
        <v>1.1130203441972459E-2</v>
      </c>
      <c r="C86" s="200">
        <f t="shared" si="14"/>
        <v>1.183620244727075E-2</v>
      </c>
      <c r="D86" s="200">
        <f t="shared" si="14"/>
        <v>1.2172192774904122E-2</v>
      </c>
      <c r="E86" s="200">
        <f t="shared" si="14"/>
        <v>1.1584877475407655E-2</v>
      </c>
      <c r="F86" s="200">
        <f t="shared" si="14"/>
        <v>1.2341543364512843E-2</v>
      </c>
      <c r="G86" s="200">
        <f t="shared" si="14"/>
        <v>1.2788927180769195E-2</v>
      </c>
      <c r="H86" s="200">
        <f t="shared" si="14"/>
        <v>1.3754221832850735E-2</v>
      </c>
      <c r="I86" s="200">
        <f t="shared" si="14"/>
        <v>1.281031810441449E-2</v>
      </c>
      <c r="J86" s="200">
        <f t="shared" si="14"/>
        <v>1.2084747514338134E-2</v>
      </c>
      <c r="K86" s="200">
        <f t="shared" si="14"/>
        <v>1.1919277823947218E-2</v>
      </c>
      <c r="L86" s="200">
        <f t="shared" si="14"/>
        <v>1.05913952448074E-2</v>
      </c>
      <c r="M86" s="200">
        <f t="shared" si="14"/>
        <v>1.2053901837832672E-2</v>
      </c>
      <c r="N86" s="200">
        <f t="shared" si="14"/>
        <v>1.2103447864641416E-2</v>
      </c>
      <c r="O86" s="200">
        <f t="shared" si="14"/>
        <v>1.1365672373053654E-2</v>
      </c>
      <c r="P86" s="200">
        <f t="shared" si="14"/>
        <v>1.2518990697726938E-2</v>
      </c>
      <c r="Q86" s="200">
        <f t="shared" si="14"/>
        <v>1.3627392458503151E-2</v>
      </c>
    </row>
    <row r="87" spans="1:17" x14ac:dyDescent="0.25">
      <c r="A87" s="142" t="s">
        <v>327</v>
      </c>
      <c r="B87" s="199">
        <f t="shared" ref="B87:Q87" si="15">IF(B$54=0,0,B$54/B$5)</f>
        <v>2.2260406883944919E-3</v>
      </c>
      <c r="C87" s="199">
        <f t="shared" si="15"/>
        <v>2.36724048945415E-3</v>
      </c>
      <c r="D87" s="199">
        <f t="shared" si="15"/>
        <v>2.4344385549808245E-3</v>
      </c>
      <c r="E87" s="199">
        <f t="shared" si="15"/>
        <v>2.3169754950815307E-3</v>
      </c>
      <c r="F87" s="199">
        <f t="shared" si="15"/>
        <v>2.4683086729025685E-3</v>
      </c>
      <c r="G87" s="199">
        <f t="shared" si="15"/>
        <v>2.5577854361538387E-3</v>
      </c>
      <c r="H87" s="199">
        <f t="shared" si="15"/>
        <v>2.7508443665701472E-3</v>
      </c>
      <c r="I87" s="199">
        <f t="shared" si="15"/>
        <v>2.5620636208828983E-3</v>
      </c>
      <c r="J87" s="199">
        <f t="shared" si="15"/>
        <v>2.4169495028676271E-3</v>
      </c>
      <c r="K87" s="199">
        <f t="shared" si="15"/>
        <v>2.3838555647894438E-3</v>
      </c>
      <c r="L87" s="199">
        <f t="shared" si="15"/>
        <v>2.1182790489614797E-3</v>
      </c>
      <c r="M87" s="199">
        <f t="shared" si="15"/>
        <v>2.4107803675665345E-3</v>
      </c>
      <c r="N87" s="199">
        <f t="shared" si="15"/>
        <v>2.4206895729282827E-3</v>
      </c>
      <c r="O87" s="199">
        <f t="shared" si="15"/>
        <v>2.2731344746107305E-3</v>
      </c>
      <c r="P87" s="199">
        <f t="shared" si="15"/>
        <v>2.5037981395453876E-3</v>
      </c>
      <c r="Q87" s="199">
        <f t="shared" si="15"/>
        <v>2.7254784917006302E-3</v>
      </c>
    </row>
    <row r="88" spans="1:17" x14ac:dyDescent="0.25">
      <c r="A88" s="142" t="s">
        <v>326</v>
      </c>
      <c r="B88" s="199">
        <f t="shared" ref="B88:Q88" si="16">IF(B$55=0,0,B$55/B$5)</f>
        <v>8.904162753577971E-4</v>
      </c>
      <c r="C88" s="199">
        <f t="shared" si="16"/>
        <v>9.4689619578166011E-4</v>
      </c>
      <c r="D88" s="199">
        <f t="shared" si="16"/>
        <v>9.7377542199232961E-4</v>
      </c>
      <c r="E88" s="199">
        <f t="shared" si="16"/>
        <v>9.2679019803261237E-4</v>
      </c>
      <c r="F88" s="199">
        <f t="shared" si="16"/>
        <v>9.8732346916102732E-4</v>
      </c>
      <c r="G88" s="199">
        <f t="shared" si="16"/>
        <v>1.0231141744615356E-3</v>
      </c>
      <c r="H88" s="199">
        <f t="shared" si="16"/>
        <v>1.1003377466280589E-3</v>
      </c>
      <c r="I88" s="199">
        <f t="shared" si="16"/>
        <v>1.0248254483531595E-3</v>
      </c>
      <c r="J88" s="199">
        <f t="shared" si="16"/>
        <v>9.6677980114705079E-4</v>
      </c>
      <c r="K88" s="199">
        <f t="shared" si="16"/>
        <v>9.5354222591577777E-4</v>
      </c>
      <c r="L88" s="199">
        <f t="shared" si="16"/>
        <v>8.4731161958459186E-4</v>
      </c>
      <c r="M88" s="199">
        <f t="shared" si="16"/>
        <v>9.643121470266138E-4</v>
      </c>
      <c r="N88" s="199">
        <f t="shared" si="16"/>
        <v>9.682758291713132E-4</v>
      </c>
      <c r="O88" s="199">
        <f t="shared" si="16"/>
        <v>9.0925378984429235E-4</v>
      </c>
      <c r="P88" s="199">
        <f t="shared" si="16"/>
        <v>1.001519255818155E-3</v>
      </c>
      <c r="Q88" s="199">
        <f t="shared" si="16"/>
        <v>1.0901913966802521E-3</v>
      </c>
    </row>
    <row r="89" spans="1:17" x14ac:dyDescent="0.25">
      <c r="A89" s="142" t="s">
        <v>325</v>
      </c>
      <c r="B89" s="199">
        <f t="shared" ref="B89:Q89" si="17">IF(B$66=0,0,B$66/B$5)</f>
        <v>8.0137464782201705E-3</v>
      </c>
      <c r="C89" s="199">
        <f t="shared" si="17"/>
        <v>8.5220657620349392E-3</v>
      </c>
      <c r="D89" s="199">
        <f t="shared" si="17"/>
        <v>8.7639787979309682E-3</v>
      </c>
      <c r="E89" s="199">
        <f t="shared" si="17"/>
        <v>8.3411117822935095E-3</v>
      </c>
      <c r="F89" s="199">
        <f t="shared" si="17"/>
        <v>8.8859112224492463E-3</v>
      </c>
      <c r="G89" s="199">
        <f t="shared" si="17"/>
        <v>9.2080275701538188E-3</v>
      </c>
      <c r="H89" s="199">
        <f t="shared" si="17"/>
        <v>9.9030397196525292E-3</v>
      </c>
      <c r="I89" s="199">
        <f t="shared" si="17"/>
        <v>9.2234290351784331E-3</v>
      </c>
      <c r="J89" s="199">
        <f t="shared" si="17"/>
        <v>8.7010182103234562E-3</v>
      </c>
      <c r="K89" s="199">
        <f t="shared" si="17"/>
        <v>8.5818800332419978E-3</v>
      </c>
      <c r="L89" s="199">
        <f t="shared" si="17"/>
        <v>7.6258045762613268E-3</v>
      </c>
      <c r="M89" s="199">
        <f t="shared" si="17"/>
        <v>8.6788093232395246E-3</v>
      </c>
      <c r="N89" s="199">
        <f t="shared" si="17"/>
        <v>8.7144824625418182E-3</v>
      </c>
      <c r="O89" s="199">
        <f t="shared" si="17"/>
        <v>8.1832841085986308E-3</v>
      </c>
      <c r="P89" s="199">
        <f t="shared" si="17"/>
        <v>9.0136733023633946E-3</v>
      </c>
      <c r="Q89" s="199">
        <f t="shared" si="17"/>
        <v>9.811722570122269E-3</v>
      </c>
    </row>
    <row r="90" spans="1:17" x14ac:dyDescent="0.25">
      <c r="A90" s="127" t="s">
        <v>320</v>
      </c>
      <c r="B90" s="200">
        <f t="shared" ref="B90:Q90" si="18">IF(B$67=0,0,B$67/B$5)</f>
        <v>0.20980871516618968</v>
      </c>
      <c r="C90" s="200">
        <f t="shared" si="18"/>
        <v>0.19978218371465672</v>
      </c>
      <c r="D90" s="200">
        <f t="shared" si="18"/>
        <v>0.20328081698222372</v>
      </c>
      <c r="E90" s="200">
        <f t="shared" si="18"/>
        <v>0.20265240767201095</v>
      </c>
      <c r="F90" s="200">
        <f t="shared" si="18"/>
        <v>0.20082643418119481</v>
      </c>
      <c r="G90" s="200">
        <f t="shared" si="18"/>
        <v>0.1944211925575523</v>
      </c>
      <c r="H90" s="200">
        <f t="shared" si="18"/>
        <v>0.18029705780602812</v>
      </c>
      <c r="I90" s="200">
        <f t="shared" si="18"/>
        <v>0.19060572007176488</v>
      </c>
      <c r="J90" s="200">
        <f t="shared" si="18"/>
        <v>0.17624444533155353</v>
      </c>
      <c r="K90" s="200">
        <f t="shared" si="18"/>
        <v>0.2090277014233084</v>
      </c>
      <c r="L90" s="200">
        <f t="shared" si="18"/>
        <v>0.17812769722262359</v>
      </c>
      <c r="M90" s="200">
        <f t="shared" si="18"/>
        <v>0.18845243388927149</v>
      </c>
      <c r="N90" s="200">
        <f t="shared" si="18"/>
        <v>0.18685544743782947</v>
      </c>
      <c r="O90" s="200">
        <f t="shared" si="18"/>
        <v>0.1980427367350541</v>
      </c>
      <c r="P90" s="200">
        <f t="shared" si="18"/>
        <v>0.20205154058469701</v>
      </c>
      <c r="Q90" s="200">
        <f t="shared" si="18"/>
        <v>0.18145926602531584</v>
      </c>
    </row>
    <row r="91" spans="1:17" x14ac:dyDescent="0.25">
      <c r="A91" s="72" t="s">
        <v>319</v>
      </c>
      <c r="B91" s="71">
        <f t="shared" ref="B91:Q91" si="19">IF(B$68=0,0,B$68/B$5)</f>
        <v>0.17666804943455985</v>
      </c>
      <c r="C91" s="71">
        <f t="shared" si="19"/>
        <v>0.19079453260944693</v>
      </c>
      <c r="D91" s="71">
        <f t="shared" si="19"/>
        <v>0.19446754395531465</v>
      </c>
      <c r="E91" s="71">
        <f t="shared" si="19"/>
        <v>0.17744445967733849</v>
      </c>
      <c r="F91" s="71">
        <f t="shared" si="19"/>
        <v>0.17501807603525471</v>
      </c>
      <c r="G91" s="71">
        <f t="shared" si="19"/>
        <v>0.17988920631050612</v>
      </c>
      <c r="H91" s="71">
        <f t="shared" si="19"/>
        <v>0.17109108989815602</v>
      </c>
      <c r="I91" s="71">
        <f t="shared" si="19"/>
        <v>0.17447530781459675</v>
      </c>
      <c r="J91" s="71">
        <f t="shared" si="19"/>
        <v>0.15301924008242843</v>
      </c>
      <c r="K91" s="71">
        <f t="shared" si="19"/>
        <v>0.1610005220160694</v>
      </c>
      <c r="L91" s="71">
        <f t="shared" si="19"/>
        <v>0.16818156416491281</v>
      </c>
      <c r="M91" s="71">
        <f t="shared" si="19"/>
        <v>0.16966947613778124</v>
      </c>
      <c r="N91" s="71">
        <f t="shared" si="19"/>
        <v>0.16840170157267517</v>
      </c>
      <c r="O91" s="71">
        <f t="shared" si="19"/>
        <v>0.16312954602339161</v>
      </c>
      <c r="P91" s="71">
        <f t="shared" si="19"/>
        <v>0.16431420021008944</v>
      </c>
      <c r="Q91" s="71">
        <f t="shared" si="19"/>
        <v>0.15806651279591891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193.07588651183289</v>
      </c>
      <c r="C95" s="230">
        <f t="shared" si="20"/>
        <v>193.16087518901196</v>
      </c>
      <c r="D95" s="230">
        <f t="shared" si="20"/>
        <v>195.24240445596914</v>
      </c>
      <c r="E95" s="230">
        <f t="shared" si="20"/>
        <v>197.31109516024489</v>
      </c>
      <c r="F95" s="230">
        <f t="shared" si="20"/>
        <v>195.4300663604005</v>
      </c>
      <c r="G95" s="230">
        <f t="shared" si="20"/>
        <v>192.92348861834807</v>
      </c>
      <c r="H95" s="230">
        <f t="shared" si="20"/>
        <v>189.28864818246842</v>
      </c>
      <c r="I95" s="230">
        <f t="shared" si="20"/>
        <v>188.7852388104281</v>
      </c>
      <c r="J95" s="230">
        <f t="shared" si="20"/>
        <v>181.39311305290963</v>
      </c>
      <c r="K95" s="230">
        <f t="shared" si="20"/>
        <v>186.43370457589396</v>
      </c>
      <c r="L95" s="230">
        <f t="shared" si="20"/>
        <v>179.70725565520576</v>
      </c>
      <c r="M95" s="230">
        <f t="shared" si="20"/>
        <v>185.3716575593898</v>
      </c>
      <c r="N95" s="230">
        <f t="shared" si="20"/>
        <v>184.07163127657068</v>
      </c>
      <c r="O95" s="230">
        <f t="shared" si="20"/>
        <v>184.67109195977986</v>
      </c>
      <c r="P95" s="230">
        <f t="shared" si="20"/>
        <v>186.81106930702077</v>
      </c>
      <c r="Q95" s="230">
        <f t="shared" si="20"/>
        <v>183.37736904047043</v>
      </c>
    </row>
    <row r="96" spans="1:17" x14ac:dyDescent="0.25">
      <c r="A96" s="132" t="s">
        <v>83</v>
      </c>
      <c r="B96" s="275">
        <f>IF(B$6=0,0,B$6/OIS!B$5*1000)</f>
        <v>2.3445615986193613</v>
      </c>
      <c r="C96" s="275">
        <f>IF(C$6=0,0,C$6/OIS!C$5*1000)</f>
        <v>2.3235682713401951</v>
      </c>
      <c r="D96" s="275">
        <f>IF(D$6=0,0,D$6/OIS!D$5*1000)</f>
        <v>2.351571221969075</v>
      </c>
      <c r="E96" s="275">
        <f>IF(E$6=0,0,E$6/OIS!E$5*1000)</f>
        <v>2.4004894875619947</v>
      </c>
      <c r="F96" s="275">
        <f>IF(F$6=0,0,F$6/OIS!F$5*1000)</f>
        <v>2.3645433443447685</v>
      </c>
      <c r="G96" s="275">
        <f>IF(G$6=0,0,G$6/OIS!G$5*1000)</f>
        <v>2.3152520281577695</v>
      </c>
      <c r="H96" s="275">
        <f>IF(H$6=0,0,H$6/OIS!H$5*1000)</f>
        <v>2.2580133514802556</v>
      </c>
      <c r="I96" s="275">
        <f>IF(I$6=0,0,I$6/OIS!I$5*1000)</f>
        <v>2.2641215919366422</v>
      </c>
      <c r="J96" s="275">
        <f>IF(J$6=0,0,J$6/OIS!J$5*1000)</f>
        <v>2.2069234492498611</v>
      </c>
      <c r="K96" s="275">
        <f>IF(K$6=0,0,K$6/OIS!K$5*1000)</f>
        <v>2.2278940012380803</v>
      </c>
      <c r="L96" s="275">
        <f>IF(L$6=0,0,L$6/OIS!L$5*1000)</f>
        <v>2.2210868957703358</v>
      </c>
      <c r="M96" s="275">
        <f>IF(M$6=0,0,M$6/OIS!M$5*1000)</f>
        <v>2.2381714546494083</v>
      </c>
      <c r="N96" s="275">
        <f>IF(N$6=0,0,N$6/OIS!N$5*1000)</f>
        <v>2.2257295416352232</v>
      </c>
      <c r="O96" s="275">
        <f>IF(O$6=0,0,O$6/OIS!O$5*1000)</f>
        <v>2.2384933882020297</v>
      </c>
      <c r="P96" s="275">
        <f>IF(P$6=0,0,P$6/OIS!P$5*1000)</f>
        <v>2.2291097512004279</v>
      </c>
      <c r="Q96" s="275">
        <f>IF(Q$6=0,0,Q$6/OIS!Q$5*1000)</f>
        <v>2.185422530127644</v>
      </c>
    </row>
    <row r="97" spans="1:17" x14ac:dyDescent="0.25">
      <c r="A97" s="76" t="s">
        <v>82</v>
      </c>
      <c r="B97" s="274">
        <f>IF(B$7=0,0,B$7/OIS!B$5*1000)</f>
        <v>1.5699577741671169</v>
      </c>
      <c r="C97" s="274">
        <f>IF(C$7=0,0,C$7/OIS!C$5*1000)</f>
        <v>1.559014272779951</v>
      </c>
      <c r="D97" s="274">
        <f>IF(D$7=0,0,D$7/OIS!D$5*1000)</f>
        <v>1.5749827230973734</v>
      </c>
      <c r="E97" s="274">
        <f>IF(E$7=0,0,E$7/OIS!E$5*1000)</f>
        <v>1.6034146817849488</v>
      </c>
      <c r="F97" s="274">
        <f>IF(F$7=0,0,F$7/OIS!F$5*1000)</f>
        <v>1.5793158783838441</v>
      </c>
      <c r="G97" s="274">
        <f>IF(G$7=0,0,G$7/OIS!G$5*1000)</f>
        <v>1.5499305377582255</v>
      </c>
      <c r="H97" s="274">
        <f>IF(H$7=0,0,H$7/OIS!H$5*1000)</f>
        <v>1.5107252341307518</v>
      </c>
      <c r="I97" s="274">
        <f>IF(I$7=0,0,I$7/OIS!I$5*1000)</f>
        <v>1.5160530597065267</v>
      </c>
      <c r="J97" s="274">
        <f>IF(J$7=0,0,J$7/OIS!J$5*1000)</f>
        <v>1.4715031009474515</v>
      </c>
      <c r="K97" s="274">
        <f>IF(K$7=0,0,K$7/OIS!K$5*1000)</f>
        <v>1.4990923467771009</v>
      </c>
      <c r="L97" s="274">
        <f>IF(L$7=0,0,L$7/OIS!L$5*1000)</f>
        <v>1.4776761294434557</v>
      </c>
      <c r="M97" s="274">
        <f>IF(M$7=0,0,M$7/OIS!M$5*1000)</f>
        <v>1.4979118191036016</v>
      </c>
      <c r="N97" s="274">
        <f>IF(N$7=0,0,N$7/OIS!N$5*1000)</f>
        <v>1.4882901488156588</v>
      </c>
      <c r="O97" s="274">
        <f>IF(O$7=0,0,O$7/OIS!O$5*1000)</f>
        <v>1.4989659557363197</v>
      </c>
      <c r="P97" s="274">
        <f>IF(P$7=0,0,P$7/OIS!P$5*1000)</f>
        <v>1.497769915899966</v>
      </c>
      <c r="Q97" s="274">
        <f>IF(Q$7=0,0,Q$7/OIS!Q$5*1000)</f>
        <v>1.4634816867773324</v>
      </c>
    </row>
    <row r="98" spans="1:17" x14ac:dyDescent="0.25">
      <c r="A98" s="76" t="s">
        <v>81</v>
      </c>
      <c r="B98" s="274">
        <f>IF(B$8=0,0,B$8/OIS!B$5*1000)</f>
        <v>3.0118603130373147</v>
      </c>
      <c r="C98" s="274">
        <f>IF(C$8=0,0,C$8/OIS!C$5*1000)</f>
        <v>2.9327440562547702</v>
      </c>
      <c r="D98" s="274">
        <f>IF(D$8=0,0,D$8/OIS!D$5*1000)</f>
        <v>3.0152684164273209</v>
      </c>
      <c r="E98" s="274">
        <f>IF(E$8=0,0,E$8/OIS!E$5*1000)</f>
        <v>3.1505096231584075</v>
      </c>
      <c r="F98" s="274">
        <f>IF(F$8=0,0,F$8/OIS!F$5*1000)</f>
        <v>2.8598749935510499</v>
      </c>
      <c r="G98" s="274">
        <f>IF(G$8=0,0,G$8/OIS!G$5*1000)</f>
        <v>2.9808350094653773</v>
      </c>
      <c r="H98" s="274">
        <f>IF(H$8=0,0,H$8/OIS!H$5*1000)</f>
        <v>2.9219399743224512</v>
      </c>
      <c r="I98" s="274">
        <f>IF(I$8=0,0,I$8/OIS!I$5*1000)</f>
        <v>2.9091229699498466</v>
      </c>
      <c r="J98" s="274">
        <f>IF(J$8=0,0,J$8/OIS!J$5*1000)</f>
        <v>2.9402608952228571</v>
      </c>
      <c r="K98" s="274">
        <f>IF(K$8=0,0,K$8/OIS!K$5*1000)</f>
        <v>2.7405018641353864</v>
      </c>
      <c r="L98" s="274">
        <f>IF(L$8=0,0,L$8/OIS!L$5*1000)</f>
        <v>3.0139369141934438</v>
      </c>
      <c r="M98" s="274">
        <f>IF(M$8=0,0,M$8/OIS!M$5*1000)</f>
        <v>2.8886211717668226</v>
      </c>
      <c r="N98" s="274">
        <f>IF(N$8=0,0,N$8/OIS!N$5*1000)</f>
        <v>2.8942297049864969</v>
      </c>
      <c r="O98" s="274">
        <f>IF(O$8=0,0,O$8/OIS!O$5*1000)</f>
        <v>2.8750356762095004</v>
      </c>
      <c r="P98" s="274">
        <f>IF(P$8=0,0,P$8/OIS!P$5*1000)</f>
        <v>2.7777876429092134</v>
      </c>
      <c r="Q98" s="274">
        <f>IF(Q$8=0,0,Q$8/OIS!Q$5*1000)</f>
        <v>2.8058647902431231</v>
      </c>
    </row>
    <row r="99" spans="1:17" x14ac:dyDescent="0.25">
      <c r="A99" s="76" t="s">
        <v>80</v>
      </c>
      <c r="B99" s="274">
        <f>IF(B$9=0,0,B$9/OIS!B$5*1000)</f>
        <v>2.4275893500016026</v>
      </c>
      <c r="C99" s="274">
        <f>IF(C$9=0,0,C$9/OIS!C$5*1000)</f>
        <v>2.3681495031598114</v>
      </c>
      <c r="D99" s="274">
        <f>IF(D$9=0,0,D$9/OIS!D$5*1000)</f>
        <v>2.3766394800511597</v>
      </c>
      <c r="E99" s="274">
        <f>IF(E$9=0,0,E$9/OIS!E$5*1000)</f>
        <v>2.4579473705441899</v>
      </c>
      <c r="F99" s="274">
        <f>IF(F$9=0,0,F$9/OIS!F$5*1000)</f>
        <v>2.3785415240913115</v>
      </c>
      <c r="G99" s="274">
        <f>IF(G$9=0,0,G$9/OIS!G$5*1000)</f>
        <v>2.3052633064117454</v>
      </c>
      <c r="H99" s="274">
        <f>IF(H$9=0,0,H$9/OIS!H$5*1000)</f>
        <v>2.1949139122176802</v>
      </c>
      <c r="I99" s="274">
        <f>IF(I$9=0,0,I$9/OIS!I$5*1000)</f>
        <v>2.2532966733086104</v>
      </c>
      <c r="J99" s="274">
        <f>IF(J$9=0,0,J$9/OIS!J$5*1000)</f>
        <v>2.2325482701578512</v>
      </c>
      <c r="K99" s="274">
        <f>IF(K$9=0,0,K$9/OIS!K$5*1000)</f>
        <v>2.267890654388379</v>
      </c>
      <c r="L99" s="274">
        <f>IF(L$9=0,0,L$9/OIS!L$5*1000)</f>
        <v>2.3231520167136575</v>
      </c>
      <c r="M99" s="274">
        <f>IF(M$9=0,0,M$9/OIS!M$5*1000)</f>
        <v>2.2679476206992999</v>
      </c>
      <c r="N99" s="274">
        <f>IF(N$9=0,0,N$9/OIS!N$5*1000)</f>
        <v>2.252206676717361</v>
      </c>
      <c r="O99" s="274">
        <f>IF(O$9=0,0,O$9/OIS!O$5*1000)</f>
        <v>2.3053062928060779</v>
      </c>
      <c r="P99" s="274">
        <f>IF(P$9=0,0,P$9/OIS!P$5*1000)</f>
        <v>2.2359550739017724</v>
      </c>
      <c r="Q99" s="274">
        <f>IF(Q$9=0,0,Q$9/OIS!Q$5*1000)</f>
        <v>2.131494039710589</v>
      </c>
    </row>
    <row r="100" spans="1:17" x14ac:dyDescent="0.25">
      <c r="A100" s="129" t="s">
        <v>79</v>
      </c>
      <c r="B100" s="273">
        <f>IF(B$10=0,0,B$10/OIS!B$5*1000)</f>
        <v>4.9213319158361211</v>
      </c>
      <c r="C100" s="273">
        <f>IF(C$10=0,0,C$10/OIS!C$5*1000)</f>
        <v>4.9077446801578395</v>
      </c>
      <c r="D100" s="273">
        <f>IF(D$10=0,0,D$10/OIS!D$5*1000)</f>
        <v>4.8606737643301274</v>
      </c>
      <c r="E100" s="273">
        <f>IF(E$10=0,0,E$10/OIS!E$5*1000)</f>
        <v>4.8895486133715558</v>
      </c>
      <c r="F100" s="273">
        <f>IF(F$10=0,0,F$10/OIS!F$5*1000)</f>
        <v>4.7521209440199241</v>
      </c>
      <c r="G100" s="273">
        <f>IF(G$10=0,0,G$10/OIS!G$5*1000)</f>
        <v>4.7154275271043815</v>
      </c>
      <c r="H100" s="273">
        <f>IF(H$10=0,0,H$10/OIS!H$5*1000)</f>
        <v>4.4971903383680809</v>
      </c>
      <c r="I100" s="273">
        <f>IF(I$10=0,0,I$10/OIS!I$5*1000)</f>
        <v>4.6193707244855302</v>
      </c>
      <c r="J100" s="273">
        <f>IF(J$10=0,0,J$10/OIS!J$5*1000)</f>
        <v>4.3842058077013366</v>
      </c>
      <c r="K100" s="273">
        <f>IF(K$10=0,0,K$10/OIS!K$5*1000)</f>
        <v>4.8184993458669698</v>
      </c>
      <c r="L100" s="273">
        <f>IF(L$10=0,0,L$10/OIS!L$5*1000)</f>
        <v>4.4335273213334832</v>
      </c>
      <c r="M100" s="273">
        <f>IF(M$10=0,0,M$10/OIS!M$5*1000)</f>
        <v>4.604213201064554</v>
      </c>
      <c r="N100" s="273">
        <f>IF(N$10=0,0,N$10/OIS!N$5*1000)</f>
        <v>4.5386601554712049</v>
      </c>
      <c r="O100" s="273">
        <f>IF(O$10=0,0,O$10/OIS!O$5*1000)</f>
        <v>4.6815281787653005</v>
      </c>
      <c r="P100" s="273">
        <f>IF(P$10=0,0,P$10/OIS!P$5*1000)</f>
        <v>4.7144701751052303</v>
      </c>
      <c r="Q100" s="273">
        <f>IF(Q$10=0,0,Q$10/OIS!Q$5*1000)</f>
        <v>4.3991684438164667</v>
      </c>
    </row>
    <row r="101" spans="1:17" x14ac:dyDescent="0.25">
      <c r="A101" s="127" t="s">
        <v>324</v>
      </c>
      <c r="B101" s="296">
        <f>IF(B$15=0,0,B$15/OIS!B$5*1000)</f>
        <v>12.728888331315726</v>
      </c>
      <c r="C101" s="296">
        <f>IF(C$15=0,0,C$15/OIS!C$5*1000)</f>
        <v>9.5463441826743534</v>
      </c>
      <c r="D101" s="296">
        <f>IF(D$15=0,0,D$15/OIS!D$5*1000)</f>
        <v>4.8608570699072251</v>
      </c>
      <c r="E101" s="296">
        <f>IF(E$15=0,0,E$15/OIS!E$5*1000)</f>
        <v>5.8439062613044364</v>
      </c>
      <c r="F101" s="296">
        <f>IF(F$15=0,0,F$15/OIS!F$5*1000)</f>
        <v>7.500854559995985</v>
      </c>
      <c r="G101" s="296">
        <f>IF(G$15=0,0,G$15/OIS!G$5*1000)</f>
        <v>8.3632229321947715</v>
      </c>
      <c r="H101" s="296">
        <f>IF(H$15=0,0,H$15/OIS!H$5*1000)</f>
        <v>17.023150162043336</v>
      </c>
      <c r="I101" s="296">
        <f>IF(I$15=0,0,I$15/OIS!I$5*1000)</f>
        <v>11.545079423377683</v>
      </c>
      <c r="J101" s="296">
        <f>IF(J$15=0,0,J$15/OIS!J$5*1000)</f>
        <v>24.08159823131269</v>
      </c>
      <c r="K101" s="296">
        <f>IF(K$15=0,0,K$15/OIS!K$5*1000)</f>
        <v>12.250028912193821</v>
      </c>
      <c r="L101" s="296">
        <f>IF(L$15=0,0,L$15/OIS!L$5*1000)</f>
        <v>21.956783521348967</v>
      </c>
      <c r="M101" s="296">
        <f>IF(M$15=0,0,M$15/OIS!M$5*1000)</f>
        <v>11.938395789882309</v>
      </c>
      <c r="N101" s="296">
        <f>IF(N$15=0,0,N$15/OIS!N$5*1000)</f>
        <v>14.116563724625571</v>
      </c>
      <c r="O101" s="296">
        <f>IF(O$15=0,0,O$15/OIS!O$5*1000)</f>
        <v>13.214195034770839</v>
      </c>
      <c r="P101" s="296">
        <f>IF(P$15=0,0,P$15/OIS!P$5*1000)</f>
        <v>11.503076662710848</v>
      </c>
      <c r="Q101" s="296">
        <f>IF(Q$15=0,0,Q$15/OIS!Q$5*1000)</f>
        <v>21.236239361632464</v>
      </c>
    </row>
    <row r="102" spans="1:17" x14ac:dyDescent="0.25">
      <c r="A102" s="127" t="s">
        <v>323</v>
      </c>
      <c r="B102" s="296">
        <f>IF(B$26=0,0,B$26/OIS!B$5*1000)</f>
        <v>85.14869652393439</v>
      </c>
      <c r="C102" s="296">
        <f>IF(C$26=0,0,C$26/OIS!C$5*1000)</f>
        <v>87.372715613051909</v>
      </c>
      <c r="D102" s="296">
        <f>IF(D$26=0,0,D$26/OIS!D$5*1000)</f>
        <v>91.573916080024546</v>
      </c>
      <c r="E102" s="296">
        <f>IF(E$26=0,0,E$26/OIS!E$5*1000)</f>
        <v>95.262863697062386</v>
      </c>
      <c r="F102" s="296">
        <f>IF(F$26=0,0,F$26/OIS!F$5*1000)</f>
        <v>93.46856553631892</v>
      </c>
      <c r="G102" s="296">
        <f>IF(G$26=0,0,G$26/OIS!G$5*1000)</f>
        <v>91.242921589131257</v>
      </c>
      <c r="H102" s="296">
        <f>IF(H$26=0,0,H$26/OIS!H$5*1000)</f>
        <v>84.731941441515801</v>
      </c>
      <c r="I102" s="296">
        <f>IF(I$26=0,0,I$26/OIS!I$5*1000)</f>
        <v>87.662315042746926</v>
      </c>
      <c r="J102" s="296">
        <f>IF(J$26=0,0,J$26/OIS!J$5*1000)</f>
        <v>77.919777801021141</v>
      </c>
      <c r="K102" s="296">
        <f>IF(K$26=0,0,K$26/OIS!K$5*1000)</f>
        <v>85.125743270796889</v>
      </c>
      <c r="L102" s="296">
        <f>IF(L$26=0,0,L$26/OIS!L$5*1000)</f>
        <v>76.463644203655392</v>
      </c>
      <c r="M102" s="296">
        <f>IF(M$26=0,0,M$26/OIS!M$5*1000)</f>
        <v>86.996352591878548</v>
      </c>
      <c r="N102" s="296">
        <f>IF(N$26=0,0,N$26/OIS!N$5*1000)</f>
        <v>84.628010965246432</v>
      </c>
      <c r="O102" s="296">
        <f>IF(O$26=0,0,O$26/OIS!O$5*1000)</f>
        <v>85.00268161524707</v>
      </c>
      <c r="P102" s="296">
        <f>IF(P$26=0,0,P$26/OIS!P$5*1000)</f>
        <v>86.551578575891867</v>
      </c>
      <c r="Q102" s="296">
        <f>IF(Q$26=0,0,Q$26/OIS!Q$5*1000)</f>
        <v>79.56408504380282</v>
      </c>
    </row>
    <row r="103" spans="1:17" x14ac:dyDescent="0.25">
      <c r="A103" s="127" t="s">
        <v>322</v>
      </c>
      <c r="B103" s="296">
        <f>IF(B$34=0,0,B$34/OIS!B$5*1000)</f>
        <v>4.1546828667907141</v>
      </c>
      <c r="C103" s="296">
        <f>IF(C$34=0,0,C$34/OIS!C$5*1000)</f>
        <v>4.4201630323496772</v>
      </c>
      <c r="D103" s="296">
        <f>IF(D$34=0,0,D$34/OIS!D$5*1000)</f>
        <v>4.5946211574227886</v>
      </c>
      <c r="E103" s="296">
        <f>IF(E$34=0,0,E$34/OIS!E$5*1000)</f>
        <v>4.4192613998085459</v>
      </c>
      <c r="F103" s="296">
        <f>IF(F$34=0,0,F$34/OIS!F$5*1000)</f>
        <v>4.663023368185244</v>
      </c>
      <c r="G103" s="296">
        <f>IF(G$34=0,0,G$34/OIS!G$5*1000)</f>
        <v>4.7700832649733496</v>
      </c>
      <c r="H103" s="296">
        <f>IF(H$34=0,0,H$34/OIS!H$5*1000)</f>
        <v>5.033468244581413</v>
      </c>
      <c r="I103" s="296">
        <f>IF(I$34=0,0,I$34/OIS!I$5*1000)</f>
        <v>4.6755713276535849</v>
      </c>
      <c r="J103" s="296">
        <f>IF(J$34=0,0,J$34/OIS!J$5*1000)</f>
        <v>4.2380406126961319</v>
      </c>
      <c r="K103" s="296">
        <f>IF(K$34=0,0,K$34/OIS!K$5*1000)</f>
        <v>4.2961665664697088</v>
      </c>
      <c r="L103" s="296">
        <f>IF(L$34=0,0,L$34/OIS!L$5*1000)</f>
        <v>3.679811107807605</v>
      </c>
      <c r="M103" s="296">
        <f>IF(M$34=0,0,M$34/OIS!M$5*1000)</f>
        <v>4.3199400765586207</v>
      </c>
      <c r="N103" s="296">
        <f>IF(N$34=0,0,N$34/OIS!N$5*1000)</f>
        <v>4.3072760255299114</v>
      </c>
      <c r="O103" s="296">
        <f>IF(O$34=0,0,O$34/OIS!O$5*1000)</f>
        <v>4.0578948474452465</v>
      </c>
      <c r="P103" s="296">
        <f>IF(P$34=0,0,P$34/OIS!P$5*1000)</f>
        <v>4.5214596751815632</v>
      </c>
      <c r="Q103" s="296">
        <f>IF(Q$34=0,0,Q$34/OIS!Q$5*1000)</f>
        <v>4.8313137267830291</v>
      </c>
    </row>
    <row r="104" spans="1:17" x14ac:dyDescent="0.25">
      <c r="A104" s="127" t="s">
        <v>321</v>
      </c>
      <c r="B104" s="296">
        <f>IF(B$53=0,0,B$53/OIS!B$5*1000)</f>
        <v>2.1489738966158862</v>
      </c>
      <c r="C104" s="296">
        <f>IF(C$53=0,0,C$53/OIS!C$5*1000)</f>
        <v>2.2862912236291431</v>
      </c>
      <c r="D104" s="296">
        <f>IF(D$53=0,0,D$53/OIS!D$5*1000)</f>
        <v>2.3765281848738558</v>
      </c>
      <c r="E104" s="296">
        <f>IF(E$53=0,0,E$53/OIS!E$5*1000)</f>
        <v>2.2858248619699375</v>
      </c>
      <c r="F104" s="296">
        <f>IF(F$53=0,0,F$53/OIS!F$5*1000)</f>
        <v>2.4119086387165054</v>
      </c>
      <c r="G104" s="296">
        <f>IF(G$53=0,0,G$53/OIS!G$5*1000)</f>
        <v>2.4672844474000084</v>
      </c>
      <c r="H104" s="296">
        <f>IF(H$53=0,0,H$53/OIS!H$5*1000)</f>
        <v>2.6035180575421091</v>
      </c>
      <c r="I104" s="296">
        <f>IF(I$53=0,0,I$53/OIS!I$5*1000)</f>
        <v>2.41839896257944</v>
      </c>
      <c r="J104" s="296">
        <f>IF(J$53=0,0,J$53/OIS!J$5*1000)</f>
        <v>2.1920899720842062</v>
      </c>
      <c r="K104" s="296">
        <f>IF(K$53=0,0,K$53/OIS!K$5*1000)</f>
        <v>2.2221551205877796</v>
      </c>
      <c r="L104" s="296">
        <f>IF(L$53=0,0,L$53/OIS!L$5*1000)</f>
        <v>1.903350573003934</v>
      </c>
      <c r="M104" s="296">
        <f>IF(M$53=0,0,M$53/OIS!M$5*1000)</f>
        <v>2.2344517637372174</v>
      </c>
      <c r="N104" s="296">
        <f>IF(N$53=0,0,N$53/OIS!N$5*1000)</f>
        <v>2.2279013925154709</v>
      </c>
      <c r="O104" s="296">
        <f>IF(O$53=0,0,O$53/OIS!O$5*1000)</f>
        <v>2.0989111279889205</v>
      </c>
      <c r="P104" s="296">
        <f>IF(P$53=0,0,P$53/OIS!P$5*1000)</f>
        <v>2.338686038887015</v>
      </c>
      <c r="Q104" s="296">
        <f>IF(Q$53=0,0,Q$53/OIS!Q$5*1000)</f>
        <v>2.498955375922256</v>
      </c>
    </row>
    <row r="105" spans="1:17" x14ac:dyDescent="0.25">
      <c r="A105" s="127" t="s">
        <v>320</v>
      </c>
      <c r="B105" s="296">
        <f>IF(B$67=0,0,B$67/OIS!B$5*1000)</f>
        <v>40.509003678620708</v>
      </c>
      <c r="C105" s="296">
        <f>IF(C$67=0,0,C$67/OIS!C$5*1000)</f>
        <v>38.590101453495059</v>
      </c>
      <c r="D105" s="296">
        <f>IF(D$67=0,0,D$67/OIS!D$5*1000)</f>
        <v>39.689035487383158</v>
      </c>
      <c r="E105" s="296">
        <f>IF(E$67=0,0,E$67/OIS!E$5*1000)</f>
        <v>39.9855684946249</v>
      </c>
      <c r="F105" s="296">
        <f>IF(F$67=0,0,F$67/OIS!F$5*1000)</f>
        <v>39.247523358953501</v>
      </c>
      <c r="G105" s="296">
        <f>IF(G$67=0,0,G$67/OIS!G$5*1000)</f>
        <v>37.508414729542601</v>
      </c>
      <c r="H105" s="296">
        <f>IF(H$67=0,0,H$67/OIS!H$5*1000)</f>
        <v>34.128186343379426</v>
      </c>
      <c r="I105" s="296">
        <f>IF(I$67=0,0,I$67/OIS!I$5*1000)</f>
        <v>35.983546382381739</v>
      </c>
      <c r="J105" s="296">
        <f>IF(J$67=0,0,J$67/OIS!J$5*1000)</f>
        <v>31.969528596973841</v>
      </c>
      <c r="K105" s="296">
        <f>IF(K$67=0,0,K$67/OIS!K$5*1000)</f>
        <v>38.969808735331242</v>
      </c>
      <c r="L105" s="296">
        <f>IF(L$67=0,0,L$67/OIS!L$5*1000)</f>
        <v>32.010839624059102</v>
      </c>
      <c r="M105" s="296">
        <f>IF(M$67=0,0,M$67/OIS!M$5*1000)</f>
        <v>34.933740041155573</v>
      </c>
      <c r="N105" s="296">
        <f>IF(N$67=0,0,N$67/OIS!N$5*1000)</f>
        <v>34.39478702279478</v>
      </c>
      <c r="O105" s="296">
        <f>IF(O$67=0,0,O$67/OIS!O$5*1000)</f>
        <v>36.572768447565643</v>
      </c>
      <c r="P105" s="296">
        <f>IF(P$67=0,0,P$67/OIS!P$5*1000)</f>
        <v>37.745464351758152</v>
      </c>
      <c r="Q105" s="296">
        <f>IF(Q$67=0,0,Q$67/OIS!Q$5*1000)</f>
        <v>33.275522791737245</v>
      </c>
    </row>
    <row r="106" spans="1:17" x14ac:dyDescent="0.25">
      <c r="A106" s="72" t="s">
        <v>319</v>
      </c>
      <c r="B106" s="295">
        <f>IF(B$68=0,0,B$68/OIS!B$5*1000)</f>
        <v>34.110340262893956</v>
      </c>
      <c r="C106" s="295">
        <f>IF(C$68=0,0,C$68/OIS!C$5*1000)</f>
        <v>36.854038900119249</v>
      </c>
      <c r="D106" s="295">
        <f>IF(D$68=0,0,D$68/OIS!D$5*1000)</f>
        <v>37.968310870482497</v>
      </c>
      <c r="E106" s="295">
        <f>IF(E$68=0,0,E$68/OIS!E$5*1000)</f>
        <v>35.011760669053579</v>
      </c>
      <c r="F106" s="295">
        <f>IF(F$68=0,0,F$68/OIS!F$5*1000)</f>
        <v>34.203794213839451</v>
      </c>
      <c r="G106" s="295">
        <f>IF(G$68=0,0,G$68/OIS!G$5*1000)</f>
        <v>34.704853246208593</v>
      </c>
      <c r="H106" s="295">
        <f>IF(H$68=0,0,H$68/OIS!H$5*1000)</f>
        <v>32.385601122887131</v>
      </c>
      <c r="I106" s="295">
        <f>IF(I$68=0,0,I$68/OIS!I$5*1000)</f>
        <v>32.938362652301592</v>
      </c>
      <c r="J106" s="295">
        <f>IF(J$68=0,0,J$68/OIS!J$5*1000)</f>
        <v>27.756636315542259</v>
      </c>
      <c r="K106" s="295">
        <f>IF(K$68=0,0,K$68/OIS!K$5*1000)</f>
        <v>30.015923758108588</v>
      </c>
      <c r="L106" s="295">
        <f>IF(L$68=0,0,L$68/OIS!L$5*1000)</f>
        <v>30.22344734787638</v>
      </c>
      <c r="M106" s="295">
        <f>IF(M$68=0,0,M$68/OIS!M$5*1000)</f>
        <v>31.451912028893844</v>
      </c>
      <c r="N106" s="295">
        <f>IF(N$68=0,0,N$68/OIS!N$5*1000)</f>
        <v>30.997975918232555</v>
      </c>
      <c r="O106" s="295">
        <f>IF(O$68=0,0,O$68/OIS!O$5*1000)</f>
        <v>30.125311395042889</v>
      </c>
      <c r="P106" s="295">
        <f>IF(P$68=0,0,P$68/OIS!P$5*1000)</f>
        <v>30.695711443574705</v>
      </c>
      <c r="Q106" s="295">
        <f>IF(Q$68=0,0,Q$68/OIS!Q$5*1000)</f>
        <v>28.985821249917468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282.96148207344351</v>
      </c>
      <c r="C5" s="96">
        <v>289.80918689010053</v>
      </c>
      <c r="D5" s="96">
        <v>283.84941604469964</v>
      </c>
      <c r="E5" s="96">
        <v>281.78091762891506</v>
      </c>
      <c r="F5" s="96">
        <v>296.2948595016569</v>
      </c>
      <c r="G5" s="96">
        <v>289.39537616863589</v>
      </c>
      <c r="H5" s="96">
        <v>315.02747304715422</v>
      </c>
      <c r="I5" s="96">
        <v>302.22934735508187</v>
      </c>
      <c r="J5" s="96">
        <v>353.18846236605708</v>
      </c>
      <c r="K5" s="96">
        <v>281.91445921208299</v>
      </c>
      <c r="L5" s="96">
        <v>315.68472667407588</v>
      </c>
      <c r="M5" s="96">
        <v>285.61689877553601</v>
      </c>
      <c r="N5" s="96">
        <v>287.96061528567333</v>
      </c>
      <c r="O5" s="96">
        <v>295.37983246350382</v>
      </c>
      <c r="P5" s="96">
        <v>279.16307256975125</v>
      </c>
      <c r="Q5" s="96">
        <v>297.00987230811802</v>
      </c>
    </row>
    <row r="6" spans="1:17" x14ac:dyDescent="0.25">
      <c r="A6" s="132" t="s">
        <v>83</v>
      </c>
      <c r="B6" s="160">
        <v>4.5572902179438977</v>
      </c>
      <c r="C6" s="160">
        <v>4.6257835054346002</v>
      </c>
      <c r="D6" s="160">
        <v>4.5852588645103367</v>
      </c>
      <c r="E6" s="160">
        <v>4.6465338442594142</v>
      </c>
      <c r="F6" s="160">
        <v>4.8642353931523603</v>
      </c>
      <c r="G6" s="160">
        <v>4.6927785083425526</v>
      </c>
      <c r="H6" s="160">
        <v>5.0429101349622396</v>
      </c>
      <c r="I6" s="160">
        <v>4.8980693845002481</v>
      </c>
      <c r="J6" s="160">
        <v>5.6869917152205023</v>
      </c>
      <c r="K6" s="160">
        <v>4.5824812179882022</v>
      </c>
      <c r="L6" s="160">
        <v>5.1157338127574974</v>
      </c>
      <c r="M6" s="160">
        <v>4.6640808500355275</v>
      </c>
      <c r="N6" s="160">
        <v>4.6762131769359172</v>
      </c>
      <c r="O6" s="160">
        <v>4.8242018862449285</v>
      </c>
      <c r="P6" s="160">
        <v>4.5402340324831956</v>
      </c>
      <c r="Q6" s="160">
        <v>4.7358192604061076</v>
      </c>
    </row>
    <row r="7" spans="1:17" x14ac:dyDescent="0.25">
      <c r="A7" s="76" t="s">
        <v>82</v>
      </c>
      <c r="B7" s="159">
        <v>0.79898042460188212</v>
      </c>
      <c r="C7" s="159">
        <v>0.81261172683094385</v>
      </c>
      <c r="D7" s="159">
        <v>0.80405294138144467</v>
      </c>
      <c r="E7" s="159">
        <v>0.81260273704466479</v>
      </c>
      <c r="F7" s="159">
        <v>0.85062752993656254</v>
      </c>
      <c r="G7" s="159">
        <v>0.82252128810220582</v>
      </c>
      <c r="H7" s="159">
        <v>0.88337140200610931</v>
      </c>
      <c r="I7" s="159">
        <v>0.85870247815052947</v>
      </c>
      <c r="J7" s="159">
        <v>0.99279512624862454</v>
      </c>
      <c r="K7" s="159">
        <v>0.80730507936314155</v>
      </c>
      <c r="L7" s="159">
        <v>0.89109657643610418</v>
      </c>
      <c r="M7" s="159">
        <v>0.81726348201421395</v>
      </c>
      <c r="N7" s="159">
        <v>0.81867710813671279</v>
      </c>
      <c r="O7" s="159">
        <v>0.84579391439099649</v>
      </c>
      <c r="P7" s="159">
        <v>0.79872084659757803</v>
      </c>
      <c r="Q7" s="159">
        <v>0.83032884297166121</v>
      </c>
    </row>
    <row r="8" spans="1:17" x14ac:dyDescent="0.25">
      <c r="A8" s="76" t="s">
        <v>81</v>
      </c>
      <c r="B8" s="159">
        <v>8.4053828414482314</v>
      </c>
      <c r="C8" s="159">
        <v>8.3826563680614186</v>
      </c>
      <c r="D8" s="159">
        <v>8.4413000065927335</v>
      </c>
      <c r="E8" s="159">
        <v>8.7556368679884073</v>
      </c>
      <c r="F8" s="159">
        <v>8.4467956719068837</v>
      </c>
      <c r="G8" s="159">
        <v>8.6745580188482698</v>
      </c>
      <c r="H8" s="159">
        <v>9.3692245536307901</v>
      </c>
      <c r="I8" s="159">
        <v>9.0357644385529774</v>
      </c>
      <c r="J8" s="159">
        <v>10.87824482339067</v>
      </c>
      <c r="K8" s="159">
        <v>8.0930813477118093</v>
      </c>
      <c r="L8" s="159">
        <v>9.9667641416135844</v>
      </c>
      <c r="M8" s="159">
        <v>8.642530922262786</v>
      </c>
      <c r="N8" s="159">
        <v>8.7303678367721389</v>
      </c>
      <c r="O8" s="159">
        <v>8.8959130789399516</v>
      </c>
      <c r="P8" s="159">
        <v>8.1231311309424168</v>
      </c>
      <c r="Q8" s="159">
        <v>8.729795638594819</v>
      </c>
    </row>
    <row r="9" spans="1:17" x14ac:dyDescent="0.25">
      <c r="A9" s="76" t="s">
        <v>80</v>
      </c>
      <c r="B9" s="159">
        <v>4.7424385312167239</v>
      </c>
      <c r="C9" s="159">
        <v>4.7382768265799982</v>
      </c>
      <c r="D9" s="159">
        <v>4.6574744141177238</v>
      </c>
      <c r="E9" s="159">
        <v>4.7817109964838664</v>
      </c>
      <c r="F9" s="159">
        <v>4.9176712194592769</v>
      </c>
      <c r="G9" s="159">
        <v>4.6960614267269669</v>
      </c>
      <c r="H9" s="159">
        <v>4.9266721522865851</v>
      </c>
      <c r="I9" s="159">
        <v>4.899198208138011</v>
      </c>
      <c r="J9" s="159">
        <v>5.7819939392883803</v>
      </c>
      <c r="K9" s="159">
        <v>4.6882388454726192</v>
      </c>
      <c r="L9" s="159">
        <v>5.3777606137439715</v>
      </c>
      <c r="M9" s="159">
        <v>4.749929742392597</v>
      </c>
      <c r="N9" s="159">
        <v>4.75566879598375</v>
      </c>
      <c r="O9" s="159">
        <v>4.9932089709979275</v>
      </c>
      <c r="P9" s="159">
        <v>4.5771095742967765</v>
      </c>
      <c r="Q9" s="159">
        <v>4.6422152522974152</v>
      </c>
    </row>
    <row r="10" spans="1:17" x14ac:dyDescent="0.25">
      <c r="A10" s="129" t="s">
        <v>79</v>
      </c>
      <c r="B10" s="158">
        <v>14.176065779293172</v>
      </c>
      <c r="C10" s="158">
        <v>14.487498484784835</v>
      </c>
      <c r="D10" s="158">
        <v>14.059961205018627</v>
      </c>
      <c r="E10" s="158">
        <v>14.03440057966005</v>
      </c>
      <c r="F10" s="158">
        <v>14.507689648222115</v>
      </c>
      <c r="G10" s="158">
        <v>14.188368877103231</v>
      </c>
      <c r="H10" s="158">
        <v>14.926512702895071</v>
      </c>
      <c r="I10" s="158">
        <v>14.835090471402388</v>
      </c>
      <c r="J10" s="158">
        <v>16.763482325905873</v>
      </c>
      <c r="K10" s="158">
        <v>14.694637889856283</v>
      </c>
      <c r="L10" s="158">
        <v>15.130590363249096</v>
      </c>
      <c r="M10" s="158">
        <v>14.232415460641114</v>
      </c>
      <c r="N10" s="158">
        <v>14.2760951187561</v>
      </c>
      <c r="O10" s="158">
        <v>15.080269147986817</v>
      </c>
      <c r="P10" s="158">
        <v>14.251970933883525</v>
      </c>
      <c r="Q10" s="158">
        <v>14.164409356311593</v>
      </c>
    </row>
    <row r="11" spans="1:17" x14ac:dyDescent="0.25">
      <c r="A11" s="92" t="s">
        <v>125</v>
      </c>
      <c r="B11" s="91">
        <v>2.4607239873803906</v>
      </c>
      <c r="C11" s="91">
        <v>2.5133156408403612</v>
      </c>
      <c r="D11" s="91">
        <v>2.438020780589512</v>
      </c>
      <c r="E11" s="91">
        <v>2.4346316978463998</v>
      </c>
      <c r="F11" s="91">
        <v>2.5147220878116707</v>
      </c>
      <c r="G11" s="91">
        <v>2.4586010631754056</v>
      </c>
      <c r="H11" s="91">
        <v>2.5836352412512507</v>
      </c>
      <c r="I11" s="91">
        <v>2.5706515447855902</v>
      </c>
      <c r="J11" s="91">
        <v>2.9061730205375853</v>
      </c>
      <c r="K11" s="91">
        <v>2.5494892267606444</v>
      </c>
      <c r="L11" s="91">
        <v>2.6267998650864404</v>
      </c>
      <c r="M11" s="91">
        <v>2.4681034018825496</v>
      </c>
      <c r="N11" s="91">
        <v>2.1139277420793694</v>
      </c>
      <c r="O11" s="91">
        <v>2.2677281340491238</v>
      </c>
      <c r="P11" s="91">
        <v>2.4247065525719647</v>
      </c>
      <c r="Q11" s="91">
        <v>2.452254285139901</v>
      </c>
    </row>
    <row r="12" spans="1:17" x14ac:dyDescent="0.25">
      <c r="A12" s="92" t="s">
        <v>26</v>
      </c>
      <c r="B12" s="91">
        <v>7.686477016390648</v>
      </c>
      <c r="C12" s="91">
        <v>7.8163845590341898</v>
      </c>
      <c r="D12" s="91">
        <v>7.5558591686275554</v>
      </c>
      <c r="E12" s="91">
        <v>7.5698096041090341</v>
      </c>
      <c r="F12" s="91">
        <v>7.771639110256829</v>
      </c>
      <c r="G12" s="91">
        <v>7.580122461467786</v>
      </c>
      <c r="H12" s="91">
        <v>7.8982099215195349</v>
      </c>
      <c r="I12" s="91">
        <v>7.92522724152282</v>
      </c>
      <c r="J12" s="91">
        <v>8.9916766955645571</v>
      </c>
      <c r="K12" s="91">
        <v>7.9344768265298402</v>
      </c>
      <c r="L12" s="91">
        <v>8.2142964416140316</v>
      </c>
      <c r="M12" s="91">
        <v>7.6532811200731405</v>
      </c>
      <c r="N12" s="91">
        <v>7.5998268274284939</v>
      </c>
      <c r="O12" s="91">
        <v>8.0927445336197792</v>
      </c>
      <c r="P12" s="91">
        <v>7.6973888865378992</v>
      </c>
      <c r="Q12" s="91">
        <v>7.5090646356170918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4.0288647755221341</v>
      </c>
      <c r="C14" s="157">
        <v>4.1577982849102835</v>
      </c>
      <c r="D14" s="157">
        <v>4.06608125580156</v>
      </c>
      <c r="E14" s="157">
        <v>4.0299592777046147</v>
      </c>
      <c r="F14" s="157">
        <v>4.2213284501536155</v>
      </c>
      <c r="G14" s="157">
        <v>4.1496453524600394</v>
      </c>
      <c r="H14" s="157">
        <v>4.4446675401242866</v>
      </c>
      <c r="I14" s="157">
        <v>4.3392116850939786</v>
      </c>
      <c r="J14" s="157">
        <v>4.8656326098037317</v>
      </c>
      <c r="K14" s="157">
        <v>4.2106718365657994</v>
      </c>
      <c r="L14" s="157">
        <v>4.2894940565486248</v>
      </c>
      <c r="M14" s="157">
        <v>4.1110309386854231</v>
      </c>
      <c r="N14" s="157">
        <v>4.5623405492482361</v>
      </c>
      <c r="O14" s="157">
        <v>4.719796480317914</v>
      </c>
      <c r="P14" s="157">
        <v>4.1298754947736622</v>
      </c>
      <c r="Q14" s="157">
        <v>4.2030904355545999</v>
      </c>
    </row>
    <row r="15" spans="1:17" x14ac:dyDescent="0.25">
      <c r="A15" s="156" t="s">
        <v>324</v>
      </c>
      <c r="B15" s="204">
        <v>22.488150093877323</v>
      </c>
      <c r="C15" s="204">
        <v>17.177296861541535</v>
      </c>
      <c r="D15" s="204">
        <v>7.7881265001056157</v>
      </c>
      <c r="E15" s="204">
        <v>9.2050430184538676</v>
      </c>
      <c r="F15" s="204">
        <v>12.417209994205113</v>
      </c>
      <c r="G15" s="204">
        <v>13.473686149721056</v>
      </c>
      <c r="H15" s="204">
        <v>30.56922392933118</v>
      </c>
      <c r="I15" s="204">
        <v>19.870408576151799</v>
      </c>
      <c r="J15" s="204">
        <v>54.627006779677572</v>
      </c>
      <c r="K15" s="204">
        <v>19.664997062093455</v>
      </c>
      <c r="L15" s="204">
        <v>45.786891857507399</v>
      </c>
      <c r="M15" s="204">
        <v>20.545690045284122</v>
      </c>
      <c r="N15" s="204">
        <v>25.277207601859992</v>
      </c>
      <c r="O15" s="204">
        <v>24.108458841903428</v>
      </c>
      <c r="P15" s="204">
        <v>17.957847263111393</v>
      </c>
      <c r="Q15" s="204">
        <v>38.294718662141008</v>
      </c>
    </row>
    <row r="16" spans="1:17" x14ac:dyDescent="0.25">
      <c r="A16" s="88" t="s">
        <v>33</v>
      </c>
      <c r="B16" s="87">
        <v>0.59599875083006359</v>
      </c>
      <c r="C16" s="87">
        <v>0.63660129276289457</v>
      </c>
      <c r="D16" s="87">
        <v>0.72699916169899548</v>
      </c>
      <c r="E16" s="87">
        <v>0.56123992340308049</v>
      </c>
      <c r="F16" s="87">
        <v>0.87099294284539719</v>
      </c>
      <c r="G16" s="87">
        <v>1.4074230645189898</v>
      </c>
      <c r="H16" s="87">
        <v>1.4957292764998495</v>
      </c>
      <c r="I16" s="87">
        <v>4.1043692439668309</v>
      </c>
      <c r="J16" s="87">
        <v>5.4174731351035676</v>
      </c>
      <c r="K16" s="87">
        <v>5.7836700457278836</v>
      </c>
      <c r="L16" s="87">
        <v>2.2876891195917715</v>
      </c>
      <c r="M16" s="87">
        <v>3.2678028089847593</v>
      </c>
      <c r="N16" s="87">
        <v>2.8072160196053364</v>
      </c>
      <c r="O16" s="87">
        <v>3.1732961489303744</v>
      </c>
      <c r="P16" s="87">
        <v>0.49103474446115436</v>
      </c>
      <c r="Q16" s="87">
        <v>0.5076556590051563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9.2729646691222509E-2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0.47758805916265257</v>
      </c>
      <c r="J19" s="87">
        <v>0.25978473637832222</v>
      </c>
      <c r="K19" s="87">
        <v>0.1966246411695248</v>
      </c>
      <c r="L19" s="87">
        <v>3.9346123754470032E-2</v>
      </c>
      <c r="M19" s="87">
        <v>3.0074330329818147E-3</v>
      </c>
      <c r="N19" s="87">
        <v>0</v>
      </c>
      <c r="O19" s="87">
        <v>0</v>
      </c>
      <c r="P19" s="87">
        <v>5.3462825353788512E-4</v>
      </c>
      <c r="Q19" s="87">
        <v>1.3131832021135673E-3</v>
      </c>
    </row>
    <row r="20" spans="1:17" x14ac:dyDescent="0.25">
      <c r="A20" s="88" t="s">
        <v>29</v>
      </c>
      <c r="B20" s="87">
        <v>0.15376573978300084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9.7757217896196043</v>
      </c>
      <c r="I21" s="87">
        <v>0</v>
      </c>
      <c r="J21" s="87">
        <v>2.3816007517186821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3.3883900163022815</v>
      </c>
      <c r="C22" s="87">
        <v>1.4177050153225959</v>
      </c>
      <c r="D22" s="87">
        <v>0.29555927939043419</v>
      </c>
      <c r="E22" s="87">
        <v>7.5485062802333705E-2</v>
      </c>
      <c r="F22" s="87">
        <v>0.91675276881637979</v>
      </c>
      <c r="G22" s="87">
        <v>0.57774071235498159</v>
      </c>
      <c r="H22" s="87">
        <v>4.3717872215614921</v>
      </c>
      <c r="I22" s="87">
        <v>1.9253298345498642</v>
      </c>
      <c r="J22" s="87">
        <v>1.0849383444400043</v>
      </c>
      <c r="K22" s="87">
        <v>0.56944587808578639</v>
      </c>
      <c r="L22" s="87">
        <v>0.26597672920987997</v>
      </c>
      <c r="M22" s="87">
        <v>0.43632138461663067</v>
      </c>
      <c r="N22" s="87">
        <v>0.37756201706883458</v>
      </c>
      <c r="O22" s="87">
        <v>0.42679868110590269</v>
      </c>
      <c r="P22" s="87">
        <v>6.5475924766596888E-2</v>
      </c>
      <c r="Q22" s="87">
        <v>6.6886047572404753E-2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3.4371066385183831</v>
      </c>
      <c r="C24" s="87">
        <v>3.2372331910742549</v>
      </c>
      <c r="D24" s="87">
        <v>4.2611694499561592</v>
      </c>
      <c r="E24" s="87">
        <v>5.8313434890968532</v>
      </c>
      <c r="F24" s="87">
        <v>8.1865270142737305</v>
      </c>
      <c r="G24" s="87">
        <v>9.2462341111622184</v>
      </c>
      <c r="H24" s="87">
        <v>12.046215506047892</v>
      </c>
      <c r="I24" s="87">
        <v>10.854312415559303</v>
      </c>
      <c r="J24" s="87">
        <v>11.194063314552944</v>
      </c>
      <c r="K24" s="87">
        <v>11.078752388891601</v>
      </c>
      <c r="L24" s="87">
        <v>8.4626321146961452</v>
      </c>
      <c r="M24" s="87">
        <v>9.3791942297871209</v>
      </c>
      <c r="N24" s="87">
        <v>9.3876578724081181</v>
      </c>
      <c r="O24" s="87">
        <v>9.1031276604078872</v>
      </c>
      <c r="P24" s="87">
        <v>17.100076747313672</v>
      </c>
      <c r="Q24" s="87">
        <v>22.458137646325625</v>
      </c>
    </row>
    <row r="25" spans="1:17" x14ac:dyDescent="0.25">
      <c r="A25" s="88" t="s">
        <v>22</v>
      </c>
      <c r="B25" s="87">
        <v>14.820159301752371</v>
      </c>
      <c r="C25" s="87">
        <v>11.885757362381792</v>
      </c>
      <c r="D25" s="87">
        <v>2.5043986090600261</v>
      </c>
      <c r="E25" s="87">
        <v>2.7369745431515997</v>
      </c>
      <c r="F25" s="87">
        <v>2.442937268269604</v>
      </c>
      <c r="G25" s="87">
        <v>2.2422882616848661</v>
      </c>
      <c r="H25" s="87">
        <v>2.8797701356023424</v>
      </c>
      <c r="I25" s="87">
        <v>2.5088090229131472</v>
      </c>
      <c r="J25" s="87">
        <v>34.289146497484055</v>
      </c>
      <c r="K25" s="87">
        <v>2.0365041082186592</v>
      </c>
      <c r="L25" s="87">
        <v>34.731247770255131</v>
      </c>
      <c r="M25" s="87">
        <v>7.4593641888626285</v>
      </c>
      <c r="N25" s="87">
        <v>12.704771692777705</v>
      </c>
      <c r="O25" s="87">
        <v>11.405236351459262</v>
      </c>
      <c r="P25" s="87">
        <v>0.30072521831643501</v>
      </c>
      <c r="Q25" s="87">
        <v>15.260726126035706</v>
      </c>
    </row>
    <row r="26" spans="1:17" x14ac:dyDescent="0.25">
      <c r="A26" s="156" t="s">
        <v>323</v>
      </c>
      <c r="B26" s="204">
        <v>89.371853014119608</v>
      </c>
      <c r="C26" s="204">
        <v>94.165508875085607</v>
      </c>
      <c r="D26" s="204">
        <v>96.830022056324509</v>
      </c>
      <c r="E26" s="204">
        <v>100.05625883955621</v>
      </c>
      <c r="F26" s="204">
        <v>104.31774670465937</v>
      </c>
      <c r="G26" s="204">
        <v>100.29158340345926</v>
      </c>
      <c r="H26" s="204">
        <v>102.45851648487566</v>
      </c>
      <c r="I26" s="204">
        <v>102.41680053347301</v>
      </c>
      <c r="J26" s="204">
        <v>108.45189326439116</v>
      </c>
      <c r="K26" s="204">
        <v>94.076749837615338</v>
      </c>
      <c r="L26" s="204">
        <v>94.916845403797979</v>
      </c>
      <c r="M26" s="204">
        <v>97.780152486820029</v>
      </c>
      <c r="N26" s="204">
        <v>96.01258357553607</v>
      </c>
      <c r="O26" s="204">
        <v>99.066296736935513</v>
      </c>
      <c r="P26" s="204">
        <v>94.745433106196316</v>
      </c>
      <c r="Q26" s="204">
        <v>93.019331012078922</v>
      </c>
    </row>
    <row r="27" spans="1:17" x14ac:dyDescent="0.25">
      <c r="A27" s="152" t="s">
        <v>332</v>
      </c>
      <c r="B27" s="151">
        <v>86.686048958988579</v>
      </c>
      <c r="C27" s="151">
        <v>91.238934530373086</v>
      </c>
      <c r="D27" s="151">
        <v>93.850498400450704</v>
      </c>
      <c r="E27" s="151">
        <v>97.211336637134636</v>
      </c>
      <c r="F27" s="151">
        <v>101.12748505527259</v>
      </c>
      <c r="G27" s="151">
        <v>97.076078688551817</v>
      </c>
      <c r="H27" s="151">
        <v>98.719878071371582</v>
      </c>
      <c r="I27" s="151">
        <v>99.052836989810714</v>
      </c>
      <c r="J27" s="151">
        <v>104.81984301872137</v>
      </c>
      <c r="K27" s="151">
        <v>91.137891258606444</v>
      </c>
      <c r="L27" s="151">
        <v>92.098077470354283</v>
      </c>
      <c r="M27" s="151">
        <v>94.786221069828969</v>
      </c>
      <c r="N27" s="151">
        <v>93.002933374262682</v>
      </c>
      <c r="O27" s="151">
        <v>96.157845046930873</v>
      </c>
      <c r="P27" s="151">
        <v>91.682645667199751</v>
      </c>
      <c r="Q27" s="151">
        <v>89.537430558837784</v>
      </c>
    </row>
    <row r="28" spans="1:17" x14ac:dyDescent="0.25">
      <c r="A28" s="154" t="s">
        <v>33</v>
      </c>
      <c r="B28" s="83">
        <v>0.29333170656192836</v>
      </c>
      <c r="C28" s="83">
        <v>0.36839354519264111</v>
      </c>
      <c r="D28" s="83">
        <v>0.58328977988834863</v>
      </c>
      <c r="E28" s="83">
        <v>1.0313988639625178</v>
      </c>
      <c r="F28" s="83">
        <v>0.37236137426218763</v>
      </c>
      <c r="G28" s="83">
        <v>0.29882526962028205</v>
      </c>
      <c r="H28" s="83">
        <v>0.37999348026352009</v>
      </c>
      <c r="I28" s="83">
        <v>0.53229970913898994</v>
      </c>
      <c r="J28" s="83">
        <v>0.53803698628810481</v>
      </c>
      <c r="K28" s="83">
        <v>1.0850851382607181</v>
      </c>
      <c r="L28" s="83">
        <v>3.921750819999994</v>
      </c>
      <c r="M28" s="83">
        <v>3.0223271587530278</v>
      </c>
      <c r="N28" s="83">
        <v>3.4379897817000944</v>
      </c>
      <c r="O28" s="83">
        <v>1.0098056791271506</v>
      </c>
      <c r="P28" s="83">
        <v>2.0280171628599635</v>
      </c>
      <c r="Q28" s="83">
        <v>1.9749145349338262</v>
      </c>
    </row>
    <row r="29" spans="1:17" x14ac:dyDescent="0.25">
      <c r="A29" s="154" t="s">
        <v>30</v>
      </c>
      <c r="B29" s="83">
        <v>0.17634433221849188</v>
      </c>
      <c r="C29" s="83">
        <v>0.35713361557587503</v>
      </c>
      <c r="D29" s="83">
        <v>0.17783419917691698</v>
      </c>
      <c r="E29" s="83">
        <v>0.17830189128127386</v>
      </c>
      <c r="F29" s="83">
        <v>0.1808358082707672</v>
      </c>
      <c r="G29" s="83">
        <v>0.17971544964215927</v>
      </c>
      <c r="H29" s="83">
        <v>0.18239040768535145</v>
      </c>
      <c r="I29" s="83">
        <v>0.18538416727193474</v>
      </c>
      <c r="J29" s="83">
        <v>0.18903868966750756</v>
      </c>
      <c r="K29" s="83">
        <v>0</v>
      </c>
      <c r="L29" s="83">
        <v>0.18700440789795161</v>
      </c>
      <c r="M29" s="83">
        <v>0.18753960896298758</v>
      </c>
      <c r="N29" s="83">
        <v>0.18728379132128559</v>
      </c>
      <c r="O29" s="83">
        <v>0</v>
      </c>
      <c r="P29" s="83">
        <v>0.18645344952276127</v>
      </c>
      <c r="Q29" s="83">
        <v>0.18672323204110133</v>
      </c>
    </row>
    <row r="30" spans="1:17" x14ac:dyDescent="0.25">
      <c r="A30" s="154" t="s">
        <v>125</v>
      </c>
      <c r="B30" s="83">
        <v>35.325978561214818</v>
      </c>
      <c r="C30" s="83">
        <v>34.154777333827681</v>
      </c>
      <c r="D30" s="83">
        <v>32.68632730742813</v>
      </c>
      <c r="E30" s="83">
        <v>31.453622051366093</v>
      </c>
      <c r="F30" s="83">
        <v>35.229063511822282</v>
      </c>
      <c r="G30" s="83">
        <v>34.902504746524002</v>
      </c>
      <c r="H30" s="83">
        <v>38.545332294305595</v>
      </c>
      <c r="I30" s="83">
        <v>40.531686507509932</v>
      </c>
      <c r="J30" s="83">
        <v>42.964622771049605</v>
      </c>
      <c r="K30" s="83">
        <v>41.571345325341376</v>
      </c>
      <c r="L30" s="83">
        <v>30.919859113970112</v>
      </c>
      <c r="M30" s="83">
        <v>33.617375765610291</v>
      </c>
      <c r="N30" s="83">
        <v>30.613640440657882</v>
      </c>
      <c r="O30" s="83">
        <v>35.701487204451993</v>
      </c>
      <c r="P30" s="83">
        <v>39.318901151927676</v>
      </c>
      <c r="Q30" s="83">
        <v>35.330290594603738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50.890394358993333</v>
      </c>
      <c r="C32" s="83">
        <v>56.358630035776898</v>
      </c>
      <c r="D32" s="83">
        <v>60.4030471139573</v>
      </c>
      <c r="E32" s="83">
        <v>64.548013830524752</v>
      </c>
      <c r="F32" s="83">
        <v>65.345224360917342</v>
      </c>
      <c r="G32" s="83">
        <v>61.695033222765375</v>
      </c>
      <c r="H32" s="83">
        <v>59.612161889117118</v>
      </c>
      <c r="I32" s="83">
        <v>57.803466605889859</v>
      </c>
      <c r="J32" s="83">
        <v>61.128144571716163</v>
      </c>
      <c r="K32" s="83">
        <v>48.481460795004352</v>
      </c>
      <c r="L32" s="83">
        <v>57.069463128486227</v>
      </c>
      <c r="M32" s="83">
        <v>57.958978536502656</v>
      </c>
      <c r="N32" s="83">
        <v>58.764019360583411</v>
      </c>
      <c r="O32" s="83">
        <v>59.44655216335174</v>
      </c>
      <c r="P32" s="83">
        <v>50.149273902889355</v>
      </c>
      <c r="Q32" s="83">
        <v>52.045502197259118</v>
      </c>
    </row>
    <row r="33" spans="1:17" x14ac:dyDescent="0.25">
      <c r="A33" s="152" t="s">
        <v>331</v>
      </c>
      <c r="B33" s="151">
        <v>2.6858040551310336</v>
      </c>
      <c r="C33" s="151">
        <v>2.9265743447125145</v>
      </c>
      <c r="D33" s="151">
        <v>2.9795236558737996</v>
      </c>
      <c r="E33" s="151">
        <v>2.844922202421575</v>
      </c>
      <c r="F33" s="151">
        <v>3.1902616493867901</v>
      </c>
      <c r="G33" s="151">
        <v>3.2155047149074365</v>
      </c>
      <c r="H33" s="151">
        <v>3.7386384135040727</v>
      </c>
      <c r="I33" s="151">
        <v>3.3639635436622979</v>
      </c>
      <c r="J33" s="151">
        <v>3.6320502456697925</v>
      </c>
      <c r="K33" s="151">
        <v>2.9388585790088873</v>
      </c>
      <c r="L33" s="151">
        <v>2.8187679334436977</v>
      </c>
      <c r="M33" s="151">
        <v>2.9939314169910598</v>
      </c>
      <c r="N33" s="151">
        <v>3.0096502012733861</v>
      </c>
      <c r="O33" s="151">
        <v>2.9084516900046413</v>
      </c>
      <c r="P33" s="151">
        <v>3.0627874389965593</v>
      </c>
      <c r="Q33" s="151">
        <v>3.4819004532411326</v>
      </c>
    </row>
    <row r="34" spans="1:17" x14ac:dyDescent="0.25">
      <c r="A34" s="156" t="s">
        <v>322</v>
      </c>
      <c r="B34" s="204">
        <v>4.2996629184598403</v>
      </c>
      <c r="C34" s="204">
        <v>4.6518547946342146</v>
      </c>
      <c r="D34" s="204">
        <v>4.6828048091278998</v>
      </c>
      <c r="E34" s="204">
        <v>4.4348167685511513</v>
      </c>
      <c r="F34" s="204">
        <v>4.9316418084051641</v>
      </c>
      <c r="G34" s="204">
        <v>4.928277578068629</v>
      </c>
      <c r="H34" s="204">
        <v>5.7603227239063841</v>
      </c>
      <c r="I34" s="204">
        <v>5.1442125119589264</v>
      </c>
      <c r="J34" s="204">
        <v>5.5140306328373949</v>
      </c>
      <c r="K34" s="204">
        <v>4.4260092152515345</v>
      </c>
      <c r="L34" s="204">
        <v>4.2495378697833006</v>
      </c>
      <c r="M34" s="204">
        <v>4.5261089438867579</v>
      </c>
      <c r="N34" s="204">
        <v>4.5505450562428802</v>
      </c>
      <c r="O34" s="204">
        <v>4.3626973618902349</v>
      </c>
      <c r="P34" s="204">
        <v>4.5740668255745067</v>
      </c>
      <c r="Q34" s="204">
        <v>5.209628903660259</v>
      </c>
    </row>
    <row r="35" spans="1:17" x14ac:dyDescent="0.25">
      <c r="A35" s="152" t="s">
        <v>330</v>
      </c>
      <c r="B35" s="151">
        <v>1.064435275582287</v>
      </c>
      <c r="C35" s="151">
        <v>1.1611092783460666</v>
      </c>
      <c r="D35" s="151">
        <v>1.1828879881579411</v>
      </c>
      <c r="E35" s="151">
        <v>1.1249338000045388</v>
      </c>
      <c r="F35" s="151">
        <v>1.2601478730285678</v>
      </c>
      <c r="G35" s="151">
        <v>1.2695924992135958</v>
      </c>
      <c r="H35" s="151">
        <v>1.4643756502358609</v>
      </c>
      <c r="I35" s="151">
        <v>1.3144033461151072</v>
      </c>
      <c r="J35" s="151">
        <v>1.4198722401780981</v>
      </c>
      <c r="K35" s="151">
        <v>1.1380568693204074</v>
      </c>
      <c r="L35" s="151">
        <v>1.0769855804264701</v>
      </c>
      <c r="M35" s="151">
        <v>1.1648091062351222</v>
      </c>
      <c r="N35" s="151">
        <v>1.1692034419119017</v>
      </c>
      <c r="O35" s="151">
        <v>1.1538834751484206</v>
      </c>
      <c r="P35" s="151">
        <v>1.2031995302251737</v>
      </c>
      <c r="Q35" s="151">
        <v>1.3744524895914261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2.2101602250019527E-2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3.0236649515073329E-2</v>
      </c>
      <c r="L36" s="83">
        <v>0.16268978325657149</v>
      </c>
      <c r="M36" s="83">
        <v>0.11833308318942749</v>
      </c>
      <c r="N36" s="83">
        <v>0.12789028784899403</v>
      </c>
      <c r="O36" s="83">
        <v>8.1325965799697812E-3</v>
      </c>
      <c r="P36" s="83">
        <v>6.2310108766569512E-2</v>
      </c>
      <c r="Q36" s="83">
        <v>3.2686656388867003E-2</v>
      </c>
    </row>
    <row r="37" spans="1:17" x14ac:dyDescent="0.25">
      <c r="A37" s="154" t="s">
        <v>30</v>
      </c>
      <c r="B37" s="83">
        <v>8.6972544801637158E-3</v>
      </c>
      <c r="C37" s="83">
        <v>1.7613732740987039E-2</v>
      </c>
      <c r="D37" s="83">
        <v>8.7707343131472656E-3</v>
      </c>
      <c r="E37" s="83">
        <v>8.7938007604709909E-3</v>
      </c>
      <c r="F37" s="83">
        <v>8.9187728568915822E-3</v>
      </c>
      <c r="G37" s="83">
        <v>8.9283268922914702E-3</v>
      </c>
      <c r="H37" s="83">
        <v>1.0846020227968971E-2</v>
      </c>
      <c r="I37" s="83">
        <v>9.6929715560769066E-3</v>
      </c>
      <c r="J37" s="83">
        <v>9.5144189072994267E-3</v>
      </c>
      <c r="K37" s="83">
        <v>0</v>
      </c>
      <c r="L37" s="83">
        <v>9.2230065119738042E-3</v>
      </c>
      <c r="M37" s="83">
        <v>9.2494024828684348E-3</v>
      </c>
      <c r="N37" s="83">
        <v>9.2367856263899338E-3</v>
      </c>
      <c r="O37" s="83">
        <v>0</v>
      </c>
      <c r="P37" s="83">
        <v>9.8194670437249491E-3</v>
      </c>
      <c r="Q37" s="83">
        <v>9.2091389952243859E-3</v>
      </c>
    </row>
    <row r="38" spans="1:17" x14ac:dyDescent="0.25">
      <c r="A38" s="154" t="s">
        <v>125</v>
      </c>
      <c r="B38" s="83">
        <v>2.3031189924585256E-2</v>
      </c>
      <c r="C38" s="83">
        <v>1.8460215964909757E-3</v>
      </c>
      <c r="D38" s="83">
        <v>1.73259164546633E-3</v>
      </c>
      <c r="E38" s="83">
        <v>2.0207814910092642E-3</v>
      </c>
      <c r="F38" s="83">
        <v>7.9624925870561511E-2</v>
      </c>
      <c r="G38" s="83">
        <v>8.6668711011109192E-2</v>
      </c>
      <c r="H38" s="83">
        <v>0.24234052088390862</v>
      </c>
      <c r="I38" s="83">
        <v>0.25694876410542833</v>
      </c>
      <c r="J38" s="83">
        <v>0.26969618429106956</v>
      </c>
      <c r="K38" s="83">
        <v>0.28309465447047838</v>
      </c>
      <c r="L38" s="83">
        <v>0.11312657583367072</v>
      </c>
      <c r="M38" s="83">
        <v>8.8339349176341743E-4</v>
      </c>
      <c r="N38" s="83">
        <v>0</v>
      </c>
      <c r="O38" s="83">
        <v>0</v>
      </c>
      <c r="P38" s="83">
        <v>3.3264554449691577E-3</v>
      </c>
      <c r="Q38" s="83">
        <v>1.8737187412983032E-2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1.032706831177538</v>
      </c>
      <c r="C40" s="83">
        <v>1.1416495240085887</v>
      </c>
      <c r="D40" s="83">
        <v>1.1723846621993275</v>
      </c>
      <c r="E40" s="83">
        <v>1.092017615503039</v>
      </c>
      <c r="F40" s="83">
        <v>1.1716041743011147</v>
      </c>
      <c r="G40" s="83">
        <v>1.1739954613101953</v>
      </c>
      <c r="H40" s="83">
        <v>1.2111891091239833</v>
      </c>
      <c r="I40" s="83">
        <v>1.0477616104536021</v>
      </c>
      <c r="J40" s="83">
        <v>1.1406616369797291</v>
      </c>
      <c r="K40" s="83">
        <v>0.82472556533485564</v>
      </c>
      <c r="L40" s="83">
        <v>0.79194621482425409</v>
      </c>
      <c r="M40" s="83">
        <v>1.0363432270710629</v>
      </c>
      <c r="N40" s="83">
        <v>1.0320763684365177</v>
      </c>
      <c r="O40" s="83">
        <v>1.1457508785684509</v>
      </c>
      <c r="P40" s="83">
        <v>1.12774349896991</v>
      </c>
      <c r="Q40" s="83">
        <v>1.3138195067943517</v>
      </c>
    </row>
    <row r="41" spans="1:17" x14ac:dyDescent="0.25">
      <c r="A41" s="152" t="s">
        <v>329</v>
      </c>
      <c r="B41" s="151">
        <v>2.9018816586178846</v>
      </c>
      <c r="C41" s="151">
        <v>3.1275165593642242</v>
      </c>
      <c r="D41" s="151">
        <v>3.1301161112738214</v>
      </c>
      <c r="E41" s="151">
        <v>2.9567881886438627</v>
      </c>
      <c r="F41" s="151">
        <v>3.2755376825259654</v>
      </c>
      <c r="G41" s="151">
        <v>3.2595958072327473</v>
      </c>
      <c r="H41" s="151">
        <v>3.831929566749408</v>
      </c>
      <c r="I41" s="151">
        <v>3.4122940696351183</v>
      </c>
      <c r="J41" s="151">
        <v>3.6433699735598624</v>
      </c>
      <c r="K41" s="151">
        <v>2.92319874309546</v>
      </c>
      <c r="L41" s="151">
        <v>2.8227036213654717</v>
      </c>
      <c r="M41" s="151">
        <v>2.9897109225570313</v>
      </c>
      <c r="N41" s="151">
        <v>3.0078017774601009</v>
      </c>
      <c r="O41" s="151">
        <v>2.847834205657449</v>
      </c>
      <c r="P41" s="151">
        <v>2.9907323813819593</v>
      </c>
      <c r="Q41" s="151">
        <v>3.403023691884032</v>
      </c>
    </row>
    <row r="42" spans="1:17" x14ac:dyDescent="0.25">
      <c r="A42" s="150" t="s">
        <v>33</v>
      </c>
      <c r="B42" s="87">
        <v>0.19043743890884401</v>
      </c>
      <c r="C42" s="87">
        <v>0.2881189482313799</v>
      </c>
      <c r="D42" s="87">
        <v>0.30620444491497112</v>
      </c>
      <c r="E42" s="87">
        <v>0.18750260129052981</v>
      </c>
      <c r="F42" s="87">
        <v>0.23660359990836816</v>
      </c>
      <c r="G42" s="87">
        <v>0.35045553033419496</v>
      </c>
      <c r="H42" s="87">
        <v>0.18993225538603689</v>
      </c>
      <c r="I42" s="87">
        <v>0.72019171657786418</v>
      </c>
      <c r="J42" s="87">
        <v>0.88303474548154448</v>
      </c>
      <c r="K42" s="87">
        <v>0.87902551471346146</v>
      </c>
      <c r="L42" s="87">
        <v>0.52651345085869516</v>
      </c>
      <c r="M42" s="87">
        <v>0.67998220154897926</v>
      </c>
      <c r="N42" s="87">
        <v>0.61578823517623382</v>
      </c>
      <c r="O42" s="87">
        <v>0.7224606922863902</v>
      </c>
      <c r="P42" s="87">
        <v>8.4504439283939248E-2</v>
      </c>
      <c r="Q42" s="87">
        <v>7.57452666955436E-2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2.9629586307360432E-2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8.380214929517707E-2</v>
      </c>
      <c r="J45" s="87">
        <v>4.2344270630782999E-2</v>
      </c>
      <c r="K45" s="87">
        <v>2.9883806483230888E-2</v>
      </c>
      <c r="L45" s="87">
        <v>9.0555413401520353E-3</v>
      </c>
      <c r="M45" s="87">
        <v>6.258030408552831E-4</v>
      </c>
      <c r="N45" s="87">
        <v>0</v>
      </c>
      <c r="O45" s="87">
        <v>0</v>
      </c>
      <c r="P45" s="87">
        <v>9.2006647798717513E-5</v>
      </c>
      <c r="Q45" s="87">
        <v>1.959348036405712E-4</v>
      </c>
    </row>
    <row r="46" spans="1:17" x14ac:dyDescent="0.25">
      <c r="A46" s="150" t="s">
        <v>29</v>
      </c>
      <c r="B46" s="87">
        <v>4.9132240017979133E-2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1.24135090266722</v>
      </c>
      <c r="I47" s="87">
        <v>0</v>
      </c>
      <c r="J47" s="87">
        <v>0.38819504244617847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1.0826806529882969</v>
      </c>
      <c r="C48" s="87">
        <v>0.64163815336333974</v>
      </c>
      <c r="D48" s="87">
        <v>0.12448647791245697</v>
      </c>
      <c r="E48" s="87">
        <v>2.5218529623117127E-2</v>
      </c>
      <c r="F48" s="87">
        <v>0.24903417083876517</v>
      </c>
      <c r="G48" s="87">
        <v>0.14386038771733431</v>
      </c>
      <c r="H48" s="87">
        <v>0.55514284577093598</v>
      </c>
      <c r="I48" s="87">
        <v>0.33783670915117281</v>
      </c>
      <c r="J48" s="87">
        <v>0.17684227147116841</v>
      </c>
      <c r="K48" s="87">
        <v>8.654668266485134E-2</v>
      </c>
      <c r="L48" s="87">
        <v>6.1214753501731105E-2</v>
      </c>
      <c r="M48" s="87">
        <v>9.079212946349452E-2</v>
      </c>
      <c r="N48" s="87">
        <v>8.2821644838391648E-2</v>
      </c>
      <c r="O48" s="87">
        <v>9.7168765897447967E-2</v>
      </c>
      <c r="P48" s="87">
        <v>1.1268054595750452E-2</v>
      </c>
      <c r="Q48" s="87">
        <v>9.9797991447804473E-3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0.98009485892383985</v>
      </c>
      <c r="C50" s="87">
        <v>1.3039237225465665</v>
      </c>
      <c r="D50" s="87">
        <v>1.644598681988112</v>
      </c>
      <c r="E50" s="87">
        <v>1.8296812040027133</v>
      </c>
      <c r="F50" s="87">
        <v>2.1262805830909981</v>
      </c>
      <c r="G50" s="87">
        <v>2.2069386613575306</v>
      </c>
      <c r="H50" s="87">
        <v>1.4798215872883886</v>
      </c>
      <c r="I50" s="87">
        <v>1.8302439701532125</v>
      </c>
      <c r="J50" s="87">
        <v>1.7499694613028145</v>
      </c>
      <c r="K50" s="87">
        <v>1.6182266261449143</v>
      </c>
      <c r="L50" s="87">
        <v>1.8395066444347512</v>
      </c>
      <c r="M50" s="87">
        <v>1.8525213812695704</v>
      </c>
      <c r="N50" s="87">
        <v>1.9293443075172161</v>
      </c>
      <c r="O50" s="87">
        <v>1.9478892810378425</v>
      </c>
      <c r="P50" s="87">
        <v>2.8431146877474176</v>
      </c>
      <c r="Q50" s="87">
        <v>3.243288255217009</v>
      </c>
    </row>
    <row r="51" spans="1:17" x14ac:dyDescent="0.25">
      <c r="A51" s="150" t="s">
        <v>22</v>
      </c>
      <c r="B51" s="87">
        <v>0.5699068814715641</v>
      </c>
      <c r="C51" s="87">
        <v>0.89383573522293791</v>
      </c>
      <c r="D51" s="87">
        <v>1.0548265064582814</v>
      </c>
      <c r="E51" s="87">
        <v>0.91438585372750292</v>
      </c>
      <c r="F51" s="87">
        <v>0.6636193286878338</v>
      </c>
      <c r="G51" s="87">
        <v>0.55834122782368756</v>
      </c>
      <c r="H51" s="87">
        <v>0.36568197563682636</v>
      </c>
      <c r="I51" s="87">
        <v>0.44021952445769164</v>
      </c>
      <c r="J51" s="87">
        <v>0.40298418222737364</v>
      </c>
      <c r="K51" s="87">
        <v>0.30951611308900223</v>
      </c>
      <c r="L51" s="87">
        <v>0.38641323123014232</v>
      </c>
      <c r="M51" s="87">
        <v>0.36578940723413211</v>
      </c>
      <c r="N51" s="87">
        <v>0.37984758992825934</v>
      </c>
      <c r="O51" s="87">
        <v>8.0315466435768465E-2</v>
      </c>
      <c r="P51" s="87">
        <v>5.1753193107053008E-2</v>
      </c>
      <c r="Q51" s="87">
        <v>7.3814436023057928E-2</v>
      </c>
    </row>
    <row r="52" spans="1:17" x14ac:dyDescent="0.25">
      <c r="A52" s="152" t="s">
        <v>328</v>
      </c>
      <c r="B52" s="151">
        <v>0.33334598425966899</v>
      </c>
      <c r="C52" s="151">
        <v>0.36322895692392337</v>
      </c>
      <c r="D52" s="151">
        <v>0.3698007096961371</v>
      </c>
      <c r="E52" s="151">
        <v>0.35309477990274973</v>
      </c>
      <c r="F52" s="151">
        <v>0.39595625285063141</v>
      </c>
      <c r="G52" s="151">
        <v>0.3990892716222858</v>
      </c>
      <c r="H52" s="151">
        <v>0.46401750692111476</v>
      </c>
      <c r="I52" s="151">
        <v>0.41751509620870098</v>
      </c>
      <c r="J52" s="151">
        <v>0.45078841909943468</v>
      </c>
      <c r="K52" s="151">
        <v>0.36475360283566732</v>
      </c>
      <c r="L52" s="151">
        <v>0.34984866799135894</v>
      </c>
      <c r="M52" s="151">
        <v>0.37158891509460457</v>
      </c>
      <c r="N52" s="151">
        <v>0.37353983687087755</v>
      </c>
      <c r="O52" s="151">
        <v>0.36097968108436507</v>
      </c>
      <c r="P52" s="151">
        <v>0.38013491396737376</v>
      </c>
      <c r="Q52" s="151">
        <v>0.43215272218480083</v>
      </c>
    </row>
    <row r="53" spans="1:17" x14ac:dyDescent="0.25">
      <c r="A53" s="156" t="s">
        <v>321</v>
      </c>
      <c r="B53" s="204">
        <v>6.2459446984455385</v>
      </c>
      <c r="C53" s="204">
        <v>6.8021601406000354</v>
      </c>
      <c r="D53" s="204">
        <v>6.9194314859811534</v>
      </c>
      <c r="E53" s="204">
        <v>6.6034145753578404</v>
      </c>
      <c r="F53" s="204">
        <v>7.400676268606583</v>
      </c>
      <c r="G53" s="204">
        <v>7.4547391882458403</v>
      </c>
      <c r="H53" s="204">
        <v>8.6720713698915759</v>
      </c>
      <c r="I53" s="204">
        <v>7.7991587793384962</v>
      </c>
      <c r="J53" s="204">
        <v>8.4163144830931174</v>
      </c>
      <c r="K53" s="204">
        <v>6.807361122067622</v>
      </c>
      <c r="L53" s="204">
        <v>6.5312273656860853</v>
      </c>
      <c r="M53" s="204">
        <v>6.9361878487425823</v>
      </c>
      <c r="N53" s="204">
        <v>6.9728614381638252</v>
      </c>
      <c r="O53" s="204">
        <v>6.7320834945848738</v>
      </c>
      <c r="P53" s="204">
        <v>7.088435809290841</v>
      </c>
      <c r="Q53" s="204">
        <v>8.0587463786545079</v>
      </c>
    </row>
    <row r="54" spans="1:17" x14ac:dyDescent="0.25">
      <c r="A54" s="152" t="s">
        <v>327</v>
      </c>
      <c r="B54" s="151">
        <v>0.88989354900158502</v>
      </c>
      <c r="C54" s="151">
        <v>0.96966851511665775</v>
      </c>
      <c r="D54" s="151">
        <v>0.98721233047298951</v>
      </c>
      <c r="E54" s="151">
        <v>0.94261452562399473</v>
      </c>
      <c r="F54" s="151">
        <v>1.0570366278183141</v>
      </c>
      <c r="G54" s="151">
        <v>1.0654004699686497</v>
      </c>
      <c r="H54" s="151">
        <v>1.2387315447941265</v>
      </c>
      <c r="I54" s="151">
        <v>1.1145896704052531</v>
      </c>
      <c r="J54" s="151">
        <v>1.2034154454031765</v>
      </c>
      <c r="K54" s="151">
        <v>0.97373867832677052</v>
      </c>
      <c r="L54" s="151">
        <v>0.93394877236556162</v>
      </c>
      <c r="M54" s="151">
        <v>0.99198608664083454</v>
      </c>
      <c r="N54" s="151">
        <v>0.99719422708736738</v>
      </c>
      <c r="O54" s="151">
        <v>0.96366389483004034</v>
      </c>
      <c r="P54" s="151">
        <v>1.0148003085776678</v>
      </c>
      <c r="Q54" s="151">
        <v>1.1536659741374209</v>
      </c>
    </row>
    <row r="55" spans="1:17" x14ac:dyDescent="0.25">
      <c r="A55" s="152" t="s">
        <v>326</v>
      </c>
      <c r="B55" s="151">
        <v>0.31162600310354061</v>
      </c>
      <c r="C55" s="151">
        <v>0.33585638550780955</v>
      </c>
      <c r="D55" s="151">
        <v>0.33613554505556098</v>
      </c>
      <c r="E55" s="151">
        <v>0.31752228162525992</v>
      </c>
      <c r="F55" s="151">
        <v>0.35175201338388218</v>
      </c>
      <c r="G55" s="151">
        <v>0.350040054226331</v>
      </c>
      <c r="H55" s="151">
        <v>0.4115015826073149</v>
      </c>
      <c r="I55" s="151">
        <v>0.36643794869318197</v>
      </c>
      <c r="J55" s="151">
        <v>0.39125262717593667</v>
      </c>
      <c r="K55" s="151">
        <v>0.31391519288281333</v>
      </c>
      <c r="L55" s="151">
        <v>0.30312326653973998</v>
      </c>
      <c r="M55" s="151">
        <v>0.3210577738291317</v>
      </c>
      <c r="N55" s="151">
        <v>0.32300050667263946</v>
      </c>
      <c r="O55" s="151">
        <v>0.3058219787754054</v>
      </c>
      <c r="P55" s="151">
        <v>0.32116746580433736</v>
      </c>
      <c r="Q55" s="151">
        <v>0.36544242540667854</v>
      </c>
    </row>
    <row r="56" spans="1:17" x14ac:dyDescent="0.25">
      <c r="A56" s="150" t="s">
        <v>33</v>
      </c>
      <c r="B56" s="87">
        <v>2.0450612709238758E-2</v>
      </c>
      <c r="C56" s="87">
        <v>3.0940392069090786E-2</v>
      </c>
      <c r="D56" s="87">
        <v>3.288254950645994E-2</v>
      </c>
      <c r="E56" s="87">
        <v>2.0135447645895414E-2</v>
      </c>
      <c r="F56" s="87">
        <v>2.540828429043215E-2</v>
      </c>
      <c r="G56" s="87">
        <v>3.7634565785701984E-2</v>
      </c>
      <c r="H56" s="87">
        <v>2.03963622812178E-2</v>
      </c>
      <c r="I56" s="87">
        <v>7.7339634246949257E-2</v>
      </c>
      <c r="J56" s="87">
        <v>9.4826950478410499E-2</v>
      </c>
      <c r="K56" s="87">
        <v>9.4396408951650745E-2</v>
      </c>
      <c r="L56" s="87">
        <v>5.6540997040345792E-2</v>
      </c>
      <c r="M56" s="87">
        <v>7.3021632367730266E-2</v>
      </c>
      <c r="N56" s="87">
        <v>6.6127998678467595E-2</v>
      </c>
      <c r="O56" s="87">
        <v>7.7583294021663765E-2</v>
      </c>
      <c r="P56" s="87">
        <v>9.074725904261071E-3</v>
      </c>
      <c r="Q56" s="87">
        <v>8.1340996950186595E-3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3.1818491037197594E-3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8.9993086929603776E-3</v>
      </c>
      <c r="J59" s="87">
        <v>4.5472480836073661E-3</v>
      </c>
      <c r="K59" s="87">
        <v>3.2091491891934436E-3</v>
      </c>
      <c r="L59" s="87">
        <v>9.724525276177177E-4</v>
      </c>
      <c r="M59" s="87">
        <v>6.7203464266925495E-5</v>
      </c>
      <c r="N59" s="87">
        <v>0</v>
      </c>
      <c r="O59" s="87">
        <v>0</v>
      </c>
      <c r="P59" s="87">
        <v>9.8803698032694108E-6</v>
      </c>
      <c r="Q59" s="87">
        <v>2.10409613176539E-5</v>
      </c>
    </row>
    <row r="60" spans="1:17" x14ac:dyDescent="0.25">
      <c r="A60" s="150" t="s">
        <v>29</v>
      </c>
      <c r="B60" s="87">
        <v>5.2761915824020792E-3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0.13330564983528714</v>
      </c>
      <c r="I61" s="87">
        <v>0</v>
      </c>
      <c r="J61" s="87">
        <v>4.1687320067948092E-2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0.11626643820098718</v>
      </c>
      <c r="C62" s="87">
        <v>6.8903958429024081E-2</v>
      </c>
      <c r="D62" s="87">
        <v>1.3368299646916916E-2</v>
      </c>
      <c r="E62" s="87">
        <v>2.708156470565107E-3</v>
      </c>
      <c r="F62" s="87">
        <v>2.6743173025067755E-2</v>
      </c>
      <c r="G62" s="87">
        <v>1.5448816631147739E-2</v>
      </c>
      <c r="H62" s="87">
        <v>5.9615438026345086E-2</v>
      </c>
      <c r="I62" s="87">
        <v>3.6279461314964762E-2</v>
      </c>
      <c r="J62" s="87">
        <v>1.8990660792335263E-2</v>
      </c>
      <c r="K62" s="87">
        <v>9.2940374465730387E-3</v>
      </c>
      <c r="L62" s="87">
        <v>6.5737032756182576E-3</v>
      </c>
      <c r="M62" s="87">
        <v>9.7499456374949296E-3</v>
      </c>
      <c r="N62" s="87">
        <v>8.8940147075954584E-3</v>
      </c>
      <c r="O62" s="87">
        <v>1.0434717092339082E-2</v>
      </c>
      <c r="P62" s="87">
        <v>1.2100489370399142E-3</v>
      </c>
      <c r="Q62" s="87">
        <v>1.0717063220094527E-3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0.10524999964823938</v>
      </c>
      <c r="C64" s="87">
        <v>0.14002519255130733</v>
      </c>
      <c r="D64" s="87">
        <v>0.17660944665172895</v>
      </c>
      <c r="E64" s="87">
        <v>0.19648500787885473</v>
      </c>
      <c r="F64" s="87">
        <v>0.22833609276158429</v>
      </c>
      <c r="G64" s="87">
        <v>0.2369977673249031</v>
      </c>
      <c r="H64" s="87">
        <v>0.15891443580530279</v>
      </c>
      <c r="I64" s="87">
        <v>0.19654544196500751</v>
      </c>
      <c r="J64" s="87">
        <v>0.18792495798701381</v>
      </c>
      <c r="K64" s="87">
        <v>0.17377741581007383</v>
      </c>
      <c r="L64" s="87">
        <v>0.19754013799467984</v>
      </c>
      <c r="M64" s="87">
        <v>0.19893775888291779</v>
      </c>
      <c r="N64" s="87">
        <v>0.20718758581234331</v>
      </c>
      <c r="O64" s="87">
        <v>0.20917908534807775</v>
      </c>
      <c r="P64" s="87">
        <v>0.30531516124254321</v>
      </c>
      <c r="Q64" s="87">
        <v>0.34828882593624005</v>
      </c>
    </row>
    <row r="65" spans="1:17" x14ac:dyDescent="0.25">
      <c r="A65" s="150" t="s">
        <v>22</v>
      </c>
      <c r="B65" s="87">
        <v>6.1200911858953426E-2</v>
      </c>
      <c r="C65" s="87">
        <v>9.5986842458387345E-2</v>
      </c>
      <c r="D65" s="87">
        <v>0.11327524925045521</v>
      </c>
      <c r="E65" s="87">
        <v>9.8193669629944677E-2</v>
      </c>
      <c r="F65" s="87">
        <v>7.1264463306798004E-2</v>
      </c>
      <c r="G65" s="87">
        <v>5.995890448457819E-2</v>
      </c>
      <c r="H65" s="87">
        <v>3.9269696659162093E-2</v>
      </c>
      <c r="I65" s="87">
        <v>4.7274102473300043E-2</v>
      </c>
      <c r="J65" s="87">
        <v>4.3275489766621635E-2</v>
      </c>
      <c r="K65" s="87">
        <v>3.3238181485322246E-2</v>
      </c>
      <c r="L65" s="87">
        <v>4.1495975701478366E-2</v>
      </c>
      <c r="M65" s="87">
        <v>3.9281233476721827E-2</v>
      </c>
      <c r="N65" s="87">
        <v>4.0790907474233071E-2</v>
      </c>
      <c r="O65" s="87">
        <v>8.6248823133248213E-3</v>
      </c>
      <c r="P65" s="87">
        <v>5.5576493506899046E-3</v>
      </c>
      <c r="Q65" s="87">
        <v>7.9267524920927455E-3</v>
      </c>
    </row>
    <row r="66" spans="1:17" x14ac:dyDescent="0.25">
      <c r="A66" s="152" t="s">
        <v>325</v>
      </c>
      <c r="B66" s="151">
        <v>5.0444251463404131</v>
      </c>
      <c r="C66" s="151">
        <v>5.4966352399755678</v>
      </c>
      <c r="D66" s="151">
        <v>5.5960836104526024</v>
      </c>
      <c r="E66" s="151">
        <v>5.3432777681085861</v>
      </c>
      <c r="F66" s="151">
        <v>5.9918876274043864</v>
      </c>
      <c r="G66" s="151">
        <v>6.0392986640508592</v>
      </c>
      <c r="H66" s="151">
        <v>7.0218382424901344</v>
      </c>
      <c r="I66" s="151">
        <v>6.3181311602400614</v>
      </c>
      <c r="J66" s="151">
        <v>6.8216464105140044</v>
      </c>
      <c r="K66" s="151">
        <v>5.5197072508580378</v>
      </c>
      <c r="L66" s="151">
        <v>5.2941553267807837</v>
      </c>
      <c r="M66" s="151">
        <v>5.6231439882726155</v>
      </c>
      <c r="N66" s="151">
        <v>5.6526667044038188</v>
      </c>
      <c r="O66" s="151">
        <v>5.4625976209794285</v>
      </c>
      <c r="P66" s="151">
        <v>5.7524680349088362</v>
      </c>
      <c r="Q66" s="151">
        <v>6.5396379791104078</v>
      </c>
    </row>
    <row r="67" spans="1:17" x14ac:dyDescent="0.25">
      <c r="A67" s="156" t="s">
        <v>333</v>
      </c>
      <c r="B67" s="204">
        <v>57.598061312425834</v>
      </c>
      <c r="C67" s="204">
        <v>56.197507141877985</v>
      </c>
      <c r="D67" s="204">
        <v>56.609267127426399</v>
      </c>
      <c r="E67" s="204">
        <v>56.616606702899183</v>
      </c>
      <c r="F67" s="204">
        <v>59.059644127215705</v>
      </c>
      <c r="G67" s="204">
        <v>55.612415372074295</v>
      </c>
      <c r="H67" s="204">
        <v>55.754406617817082</v>
      </c>
      <c r="I67" s="204">
        <v>56.943009316752125</v>
      </c>
      <c r="J67" s="204">
        <v>60.261900493293396</v>
      </c>
      <c r="K67" s="204">
        <v>58.633485106183386</v>
      </c>
      <c r="L67" s="204">
        <v>53.932520797899578</v>
      </c>
      <c r="M67" s="204">
        <v>53.251159291861001</v>
      </c>
      <c r="N67" s="204">
        <v>52.859834729929545</v>
      </c>
      <c r="O67" s="204">
        <v>57.655236733098988</v>
      </c>
      <c r="P67" s="204">
        <v>56.237088157547014</v>
      </c>
      <c r="Q67" s="204">
        <v>52.746768256172167</v>
      </c>
    </row>
    <row r="68" spans="1:17" x14ac:dyDescent="0.25">
      <c r="A68" s="72" t="s">
        <v>319</v>
      </c>
      <c r="B68" s="306">
        <v>70.277652241611435</v>
      </c>
      <c r="C68" s="306">
        <v>77.768032164669364</v>
      </c>
      <c r="D68" s="306">
        <v>78.471716634113164</v>
      </c>
      <c r="E68" s="306">
        <v>71.833892698660392</v>
      </c>
      <c r="F68" s="306">
        <v>74.580921135887749</v>
      </c>
      <c r="G68" s="306">
        <v>74.560386357943628</v>
      </c>
      <c r="H68" s="306">
        <v>76.664240975551593</v>
      </c>
      <c r="I68" s="306">
        <v>75.528932656663372</v>
      </c>
      <c r="J68" s="306">
        <v>75.813808782710396</v>
      </c>
      <c r="K68" s="306">
        <v>65.440112488479585</v>
      </c>
      <c r="L68" s="306">
        <v>73.785757871601291</v>
      </c>
      <c r="M68" s="306">
        <v>69.471379701595311</v>
      </c>
      <c r="N68" s="306">
        <v>69.030560847356398</v>
      </c>
      <c r="O68" s="306">
        <v>68.815672296530153</v>
      </c>
      <c r="P68" s="306">
        <v>66.269034889827694</v>
      </c>
      <c r="Q68" s="306">
        <v>66.57811074482953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1.0000000000000002</v>
      </c>
      <c r="D72" s="77">
        <f t="shared" si="0"/>
        <v>1</v>
      </c>
      <c r="E72" s="77">
        <f t="shared" si="0"/>
        <v>0.99999999999999989</v>
      </c>
      <c r="F72" s="77">
        <f t="shared" si="0"/>
        <v>0.99999999999999989</v>
      </c>
      <c r="G72" s="77">
        <f t="shared" si="0"/>
        <v>1</v>
      </c>
      <c r="H72" s="77">
        <f t="shared" si="0"/>
        <v>1.0000000000000002</v>
      </c>
      <c r="I72" s="77">
        <f t="shared" si="0"/>
        <v>0.99999999999999989</v>
      </c>
      <c r="J72" s="77">
        <f t="shared" si="0"/>
        <v>1.0000000000000002</v>
      </c>
      <c r="K72" s="77">
        <f t="shared" si="0"/>
        <v>0.99999999999999978</v>
      </c>
      <c r="L72" s="77">
        <f t="shared" si="0"/>
        <v>1</v>
      </c>
      <c r="M72" s="77">
        <f t="shared" si="0"/>
        <v>1.0000000000000002</v>
      </c>
      <c r="N72" s="77">
        <f t="shared" si="0"/>
        <v>1</v>
      </c>
      <c r="O72" s="77">
        <f t="shared" si="0"/>
        <v>1</v>
      </c>
      <c r="P72" s="77">
        <f t="shared" si="0"/>
        <v>0.99999999999999989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1.6105691080459634E-2</v>
      </c>
      <c r="C73" s="203">
        <f t="shared" si="1"/>
        <v>1.5961479879479316E-2</v>
      </c>
      <c r="D73" s="203">
        <f t="shared" si="1"/>
        <v>1.615384286641712E-2</v>
      </c>
      <c r="E73" s="203">
        <f t="shared" si="1"/>
        <v>1.6489881157880821E-2</v>
      </c>
      <c r="F73" s="203">
        <f t="shared" si="1"/>
        <v>1.6416874060297893E-2</v>
      </c>
      <c r="G73" s="203">
        <f t="shared" si="1"/>
        <v>1.6215803343063735E-2</v>
      </c>
      <c r="H73" s="203">
        <f t="shared" si="1"/>
        <v>1.6007842383344777E-2</v>
      </c>
      <c r="I73" s="203">
        <f t="shared" si="1"/>
        <v>1.6206465147627195E-2</v>
      </c>
      <c r="J73" s="203">
        <f t="shared" si="1"/>
        <v>1.6101861530590719E-2</v>
      </c>
      <c r="K73" s="203">
        <f t="shared" si="1"/>
        <v>1.6254864084643571E-2</v>
      </c>
      <c r="L73" s="203">
        <f t="shared" si="1"/>
        <v>1.6205198986516577E-2</v>
      </c>
      <c r="M73" s="203">
        <f t="shared" si="1"/>
        <v>1.6329849074164869E-2</v>
      </c>
      <c r="N73" s="203">
        <f t="shared" si="1"/>
        <v>1.6239072042184822E-2</v>
      </c>
      <c r="O73" s="203">
        <f t="shared" si="1"/>
        <v>1.6332197922960739E-2</v>
      </c>
      <c r="P73" s="203">
        <f t="shared" si="1"/>
        <v>1.6263734277923811E-2</v>
      </c>
      <c r="Q73" s="203">
        <f t="shared" si="1"/>
        <v>1.5944989382350123E-2</v>
      </c>
    </row>
    <row r="74" spans="1:17" x14ac:dyDescent="0.25">
      <c r="A74" s="76" t="s">
        <v>82</v>
      </c>
      <c r="B74" s="202">
        <f t="shared" ref="B74:Q74" si="2">IF(B$7=0,0,B$7/B$5)</f>
        <v>2.823636696935678E-3</v>
      </c>
      <c r="C74" s="202">
        <f t="shared" si="2"/>
        <v>2.8039543382008003E-3</v>
      </c>
      <c r="D74" s="202">
        <f t="shared" si="2"/>
        <v>2.832674284081758E-3</v>
      </c>
      <c r="E74" s="202">
        <f t="shared" si="2"/>
        <v>2.8838103867445111E-3</v>
      </c>
      <c r="F74" s="202">
        <f t="shared" si="2"/>
        <v>2.8708818349641525E-3</v>
      </c>
      <c r="G74" s="202">
        <f t="shared" si="2"/>
        <v>2.8422060469373493E-3</v>
      </c>
      <c r="H74" s="202">
        <f t="shared" si="2"/>
        <v>2.8041090939198302E-3</v>
      </c>
      <c r="I74" s="202">
        <f t="shared" si="2"/>
        <v>2.8412279802254312E-3</v>
      </c>
      <c r="J74" s="202">
        <f t="shared" si="2"/>
        <v>2.8109500508531797E-3</v>
      </c>
      <c r="K74" s="202">
        <f t="shared" si="2"/>
        <v>2.8636526186683088E-3</v>
      </c>
      <c r="L74" s="202">
        <f t="shared" si="2"/>
        <v>2.8227421257414963E-3</v>
      </c>
      <c r="M74" s="202">
        <f t="shared" si="2"/>
        <v>2.8613975066527652E-3</v>
      </c>
      <c r="N74" s="202">
        <f t="shared" si="2"/>
        <v>2.8430176374103747E-3</v>
      </c>
      <c r="O74" s="202">
        <f t="shared" si="2"/>
        <v>2.8634111792161712E-3</v>
      </c>
      <c r="P74" s="202">
        <f t="shared" si="2"/>
        <v>2.8611264349729165E-3</v>
      </c>
      <c r="Q74" s="202">
        <f t="shared" si="2"/>
        <v>2.7956270830966795E-3</v>
      </c>
    </row>
    <row r="75" spans="1:17" x14ac:dyDescent="0.25">
      <c r="A75" s="76" t="s">
        <v>81</v>
      </c>
      <c r="B75" s="202">
        <f t="shared" ref="B75:Q75" si="3">IF(B$8=0,0,B$8/B$5)</f>
        <v>2.9705042466757328E-2</v>
      </c>
      <c r="C75" s="202">
        <f t="shared" si="3"/>
        <v>2.8924743407945284E-2</v>
      </c>
      <c r="D75" s="202">
        <f t="shared" si="3"/>
        <v>2.9738655531577441E-2</v>
      </c>
      <c r="E75" s="202">
        <f t="shared" si="3"/>
        <v>3.1072497533416878E-2</v>
      </c>
      <c r="F75" s="202">
        <f t="shared" si="3"/>
        <v>2.8508073633520627E-2</v>
      </c>
      <c r="G75" s="202">
        <f t="shared" si="3"/>
        <v>2.9974763708019471E-2</v>
      </c>
      <c r="H75" s="202">
        <f t="shared" si="3"/>
        <v>2.9740976121877399E-2</v>
      </c>
      <c r="I75" s="202">
        <f t="shared" si="3"/>
        <v>2.9897045133532578E-2</v>
      </c>
      <c r="J75" s="202">
        <f t="shared" si="3"/>
        <v>3.0800113770749597E-2</v>
      </c>
      <c r="K75" s="202">
        <f t="shared" si="3"/>
        <v>2.8707578072905512E-2</v>
      </c>
      <c r="L75" s="202">
        <f t="shared" si="3"/>
        <v>3.1571892142579411E-2</v>
      </c>
      <c r="M75" s="202">
        <f t="shared" si="3"/>
        <v>3.0259172196442342E-2</v>
      </c>
      <c r="N75" s="202">
        <f t="shared" si="3"/>
        <v>3.0317923262218053E-2</v>
      </c>
      <c r="O75" s="202">
        <f t="shared" si="3"/>
        <v>3.0116860060305919E-2</v>
      </c>
      <c r="P75" s="202">
        <f t="shared" si="3"/>
        <v>2.909815777626815E-2</v>
      </c>
      <c r="Q75" s="202">
        <f t="shared" si="3"/>
        <v>2.9392274306419452E-2</v>
      </c>
    </row>
    <row r="76" spans="1:17" x14ac:dyDescent="0.25">
      <c r="A76" s="76" t="s">
        <v>80</v>
      </c>
      <c r="B76" s="202">
        <f t="shared" ref="B76:Q76" si="4">IF(B$9=0,0,B$9/B$5)</f>
        <v>1.6760014460151188E-2</v>
      </c>
      <c r="C76" s="202">
        <f t="shared" si="4"/>
        <v>1.6349643285727914E-2</v>
      </c>
      <c r="D76" s="202">
        <f t="shared" si="4"/>
        <v>1.6408257867912193E-2</v>
      </c>
      <c r="E76" s="202">
        <f t="shared" si="4"/>
        <v>1.6969605453485786E-2</v>
      </c>
      <c r="F76" s="202">
        <f t="shared" si="4"/>
        <v>1.659722084861812E-2</v>
      </c>
      <c r="G76" s="202">
        <f t="shared" si="4"/>
        <v>1.6227147402626391E-2</v>
      </c>
      <c r="H76" s="202">
        <f t="shared" si="4"/>
        <v>1.5638865095264711E-2</v>
      </c>
      <c r="I76" s="202">
        <f t="shared" si="4"/>
        <v>1.6210200137784975E-2</v>
      </c>
      <c r="J76" s="202">
        <f t="shared" si="4"/>
        <v>1.6370846036572156E-2</v>
      </c>
      <c r="K76" s="202">
        <f t="shared" si="4"/>
        <v>1.6630004926230756E-2</v>
      </c>
      <c r="L76" s="202">
        <f t="shared" si="4"/>
        <v>1.7035225841939963E-2</v>
      </c>
      <c r="M76" s="202">
        <f t="shared" si="4"/>
        <v>1.663042264920581E-2</v>
      </c>
      <c r="N76" s="202">
        <f t="shared" si="4"/>
        <v>1.651499734179223E-2</v>
      </c>
      <c r="O76" s="202">
        <f t="shared" si="4"/>
        <v>1.6904366589126807E-2</v>
      </c>
      <c r="P76" s="202">
        <f t="shared" si="4"/>
        <v>1.6395827471604958E-2</v>
      </c>
      <c r="Q76" s="202">
        <f t="shared" si="4"/>
        <v>1.5629834847649716E-2</v>
      </c>
    </row>
    <row r="77" spans="1:17" x14ac:dyDescent="0.25">
      <c r="A77" s="129" t="s">
        <v>79</v>
      </c>
      <c r="B77" s="201">
        <f t="shared" ref="B77:Q77" si="5">IF(B$10=0,0,B$10/B$5)</f>
        <v>5.0098923978683894E-2</v>
      </c>
      <c r="C77" s="201">
        <f t="shared" si="5"/>
        <v>4.9989783416626764E-2</v>
      </c>
      <c r="D77" s="201">
        <f t="shared" si="5"/>
        <v>4.9533169385856737E-2</v>
      </c>
      <c r="E77" s="201">
        <f t="shared" si="5"/>
        <v>4.9806071673534444E-2</v>
      </c>
      <c r="F77" s="201">
        <f t="shared" si="5"/>
        <v>4.8963689996589316E-2</v>
      </c>
      <c r="G77" s="201">
        <f t="shared" si="5"/>
        <v>4.9027628101547184E-2</v>
      </c>
      <c r="H77" s="201">
        <f t="shared" si="5"/>
        <v>4.7381622175729506E-2</v>
      </c>
      <c r="I77" s="201">
        <f t="shared" si="5"/>
        <v>4.908553918151768E-2</v>
      </c>
      <c r="J77" s="201">
        <f t="shared" si="5"/>
        <v>4.7463278425362618E-2</v>
      </c>
      <c r="K77" s="201">
        <f t="shared" si="5"/>
        <v>5.2124456230184253E-2</v>
      </c>
      <c r="L77" s="201">
        <f t="shared" si="5"/>
        <v>4.7929434289263086E-2</v>
      </c>
      <c r="M77" s="201">
        <f t="shared" si="5"/>
        <v>4.9830439030942121E-2</v>
      </c>
      <c r="N77" s="201">
        <f t="shared" si="5"/>
        <v>4.9576554434686844E-2</v>
      </c>
      <c r="O77" s="201">
        <f t="shared" si="5"/>
        <v>5.1053821184119219E-2</v>
      </c>
      <c r="P77" s="201">
        <f t="shared" si="5"/>
        <v>5.1052493450123311E-2</v>
      </c>
      <c r="Q77" s="201">
        <f t="shared" si="5"/>
        <v>4.7690028773243721E-2</v>
      </c>
    </row>
    <row r="78" spans="1:17" x14ac:dyDescent="0.25">
      <c r="A78" s="127" t="s">
        <v>324</v>
      </c>
      <c r="B78" s="200">
        <f t="shared" ref="B78:Q78" si="6">IF(B$15=0,0,B$15/B$5)</f>
        <v>7.9474244795058199E-2</v>
      </c>
      <c r="C78" s="200">
        <f t="shared" si="6"/>
        <v>5.9271057090593174E-2</v>
      </c>
      <c r="D78" s="200">
        <f t="shared" si="6"/>
        <v>2.7437528703173966E-2</v>
      </c>
      <c r="E78" s="200">
        <f t="shared" si="6"/>
        <v>3.2667375406081396E-2</v>
      </c>
      <c r="F78" s="200">
        <f t="shared" si="6"/>
        <v>4.1908286951349134E-2</v>
      </c>
      <c r="G78" s="200">
        <f t="shared" si="6"/>
        <v>4.6558056068835382E-2</v>
      </c>
      <c r="H78" s="200">
        <f t="shared" si="6"/>
        <v>9.7036692176861325E-2</v>
      </c>
      <c r="I78" s="200">
        <f t="shared" si="6"/>
        <v>6.5746125417815701E-2</v>
      </c>
      <c r="J78" s="200">
        <f t="shared" si="6"/>
        <v>0.1546681519937653</v>
      </c>
      <c r="K78" s="200">
        <f t="shared" si="6"/>
        <v>6.9755191404707498E-2</v>
      </c>
      <c r="L78" s="200">
        <f t="shared" si="6"/>
        <v>0.14503993379692207</v>
      </c>
      <c r="M78" s="200">
        <f t="shared" si="6"/>
        <v>7.1934434318715892E-2</v>
      </c>
      <c r="N78" s="200">
        <f t="shared" si="6"/>
        <v>8.7780086095397322E-2</v>
      </c>
      <c r="O78" s="200">
        <f t="shared" si="6"/>
        <v>8.1618499952538878E-2</v>
      </c>
      <c r="P78" s="200">
        <f t="shared" si="6"/>
        <v>6.4327445237673669E-2</v>
      </c>
      <c r="Q78" s="200">
        <f t="shared" si="6"/>
        <v>0.12893416089016083</v>
      </c>
    </row>
    <row r="79" spans="1:17" x14ac:dyDescent="0.25">
      <c r="A79" s="127" t="s">
        <v>323</v>
      </c>
      <c r="B79" s="200">
        <f t="shared" ref="B79:Q79" si="7">IF(B$26=0,0,B$26/B$5)</f>
        <v>0.3158445890205045</v>
      </c>
      <c r="C79" s="200">
        <f t="shared" si="7"/>
        <v>0.32492244254076874</v>
      </c>
      <c r="D79" s="200">
        <f t="shared" si="7"/>
        <v>0.34113165848851368</v>
      </c>
      <c r="E79" s="200">
        <f t="shared" si="7"/>
        <v>0.35508528995325017</v>
      </c>
      <c r="F79" s="200">
        <f t="shared" si="7"/>
        <v>0.35207410239959297</v>
      </c>
      <c r="G79" s="200">
        <f t="shared" si="7"/>
        <v>0.34655558333806119</v>
      </c>
      <c r="H79" s="200">
        <f t="shared" si="7"/>
        <v>0.3252367658408617</v>
      </c>
      <c r="I79" s="200">
        <f t="shared" si="7"/>
        <v>0.33887113025177534</v>
      </c>
      <c r="J79" s="200">
        <f t="shared" si="7"/>
        <v>0.30706522103767864</v>
      </c>
      <c r="K79" s="200">
        <f t="shared" si="7"/>
        <v>0.33370672118254785</v>
      </c>
      <c r="L79" s="200">
        <f t="shared" si="7"/>
        <v>0.30066974225773518</v>
      </c>
      <c r="M79" s="200">
        <f t="shared" si="7"/>
        <v>0.34234722422241776</v>
      </c>
      <c r="N79" s="200">
        <f t="shared" si="7"/>
        <v>0.33342262267458389</v>
      </c>
      <c r="O79" s="200">
        <f t="shared" si="7"/>
        <v>0.33538612271091944</v>
      </c>
      <c r="P79" s="200">
        <f t="shared" si="7"/>
        <v>0.3393909954996765</v>
      </c>
      <c r="Q79" s="200">
        <f t="shared" si="7"/>
        <v>0.31318599038209977</v>
      </c>
    </row>
    <row r="80" spans="1:17" x14ac:dyDescent="0.25">
      <c r="A80" s="142" t="s">
        <v>332</v>
      </c>
      <c r="B80" s="199">
        <f t="shared" ref="B80:Q80" si="8">IF(B$27=0,0,B$27/B$5)</f>
        <v>0.30635282344361259</v>
      </c>
      <c r="C80" s="199">
        <f t="shared" si="8"/>
        <v>0.31482416244096534</v>
      </c>
      <c r="D80" s="199">
        <f t="shared" si="8"/>
        <v>0.33063481231777997</v>
      </c>
      <c r="E80" s="199">
        <f t="shared" si="8"/>
        <v>0.34498906971818044</v>
      </c>
      <c r="F80" s="199">
        <f t="shared" si="8"/>
        <v>0.34130691712087252</v>
      </c>
      <c r="G80" s="199">
        <f t="shared" si="8"/>
        <v>0.33544447037738379</v>
      </c>
      <c r="H80" s="199">
        <f t="shared" si="8"/>
        <v>0.31336910751461639</v>
      </c>
      <c r="I80" s="199">
        <f t="shared" si="8"/>
        <v>0.32774063093692868</v>
      </c>
      <c r="J80" s="199">
        <f t="shared" si="8"/>
        <v>0.29678161714717161</v>
      </c>
      <c r="K80" s="199">
        <f t="shared" si="8"/>
        <v>0.32328207468792447</v>
      </c>
      <c r="L80" s="199">
        <f t="shared" si="8"/>
        <v>0.29174068204268749</v>
      </c>
      <c r="M80" s="199">
        <f t="shared" si="8"/>
        <v>0.33186489131485419</v>
      </c>
      <c r="N80" s="199">
        <f t="shared" si="8"/>
        <v>0.32297101908189241</v>
      </c>
      <c r="O80" s="199">
        <f t="shared" si="8"/>
        <v>0.32553964244939382</v>
      </c>
      <c r="P80" s="199">
        <f t="shared" si="8"/>
        <v>0.32841967536480693</v>
      </c>
      <c r="Q80" s="199">
        <f t="shared" si="8"/>
        <v>0.30146280951210824</v>
      </c>
    </row>
    <row r="81" spans="1:17" x14ac:dyDescent="0.25">
      <c r="A81" s="142" t="s">
        <v>331</v>
      </c>
      <c r="B81" s="199">
        <f t="shared" ref="B81:Q81" si="9">IF(B$33=0,0,B$33/B$5)</f>
        <v>9.4917655768919293E-3</v>
      </c>
      <c r="C81" s="199">
        <f t="shared" si="9"/>
        <v>1.0098280099803427E-2</v>
      </c>
      <c r="D81" s="199">
        <f t="shared" si="9"/>
        <v>1.049684617073369E-2</v>
      </c>
      <c r="E81" s="199">
        <f t="shared" si="9"/>
        <v>1.0096220235069751E-2</v>
      </c>
      <c r="F81" s="199">
        <f t="shared" si="9"/>
        <v>1.0767185278720471E-2</v>
      </c>
      <c r="G81" s="199">
        <f t="shared" si="9"/>
        <v>1.1111112960677381E-2</v>
      </c>
      <c r="H81" s="199">
        <f t="shared" si="9"/>
        <v>1.1867658326245287E-2</v>
      </c>
      <c r="I81" s="199">
        <f t="shared" si="9"/>
        <v>1.113049931484668E-2</v>
      </c>
      <c r="J81" s="199">
        <f t="shared" si="9"/>
        <v>1.0283603890507064E-2</v>
      </c>
      <c r="K81" s="199">
        <f t="shared" si="9"/>
        <v>1.0424646494623381E-2</v>
      </c>
      <c r="L81" s="199">
        <f t="shared" si="9"/>
        <v>8.9290602150476975E-3</v>
      </c>
      <c r="M81" s="199">
        <f t="shared" si="9"/>
        <v>1.0482332907563589E-2</v>
      </c>
      <c r="N81" s="199">
        <f t="shared" si="9"/>
        <v>1.0451603592691459E-2</v>
      </c>
      <c r="O81" s="199">
        <f t="shared" si="9"/>
        <v>9.8464802615256426E-3</v>
      </c>
      <c r="P81" s="199">
        <f t="shared" si="9"/>
        <v>1.0971320134869542E-2</v>
      </c>
      <c r="Q81" s="199">
        <f t="shared" si="9"/>
        <v>1.172318086999145E-2</v>
      </c>
    </row>
    <row r="82" spans="1:17" x14ac:dyDescent="0.25">
      <c r="A82" s="127" t="s">
        <v>322</v>
      </c>
      <c r="B82" s="200">
        <f t="shared" ref="B82:Q82" si="10">IF(B$34=0,0,B$34/B$5)</f>
        <v>1.5195223346136736E-2</v>
      </c>
      <c r="C82" s="200">
        <f t="shared" si="10"/>
        <v>1.6051440068386304E-2</v>
      </c>
      <c r="D82" s="200">
        <f t="shared" si="10"/>
        <v>1.6497496716323938E-2</v>
      </c>
      <c r="E82" s="200">
        <f t="shared" si="10"/>
        <v>1.5738527668475697E-2</v>
      </c>
      <c r="F82" s="200">
        <f t="shared" si="10"/>
        <v>1.6644371814954102E-2</v>
      </c>
      <c r="G82" s="200">
        <f t="shared" si="10"/>
        <v>1.7029565721868454E-2</v>
      </c>
      <c r="H82" s="200">
        <f t="shared" si="10"/>
        <v>1.8285144048513391E-2</v>
      </c>
      <c r="I82" s="200">
        <f t="shared" si="10"/>
        <v>1.7020890118639328E-2</v>
      </c>
      <c r="J82" s="200">
        <f t="shared" si="10"/>
        <v>1.561214824487233E-2</v>
      </c>
      <c r="K82" s="200">
        <f t="shared" si="10"/>
        <v>1.5699830464963371E-2</v>
      </c>
      <c r="L82" s="200">
        <f t="shared" si="10"/>
        <v>1.3461335030537206E-2</v>
      </c>
      <c r="M82" s="200">
        <f t="shared" si="10"/>
        <v>1.5846782747416462E-2</v>
      </c>
      <c r="N82" s="200">
        <f t="shared" si="10"/>
        <v>1.5802664721105975E-2</v>
      </c>
      <c r="O82" s="200">
        <f t="shared" si="10"/>
        <v>1.4769787515636417E-2</v>
      </c>
      <c r="P82" s="200">
        <f t="shared" si="10"/>
        <v>1.6384927932872058E-2</v>
      </c>
      <c r="Q82" s="200">
        <f t="shared" si="10"/>
        <v>1.7540255019724699E-2</v>
      </c>
    </row>
    <row r="83" spans="1:17" x14ac:dyDescent="0.25">
      <c r="A83" s="142" t="s">
        <v>330</v>
      </c>
      <c r="B83" s="199">
        <f t="shared" ref="B83:Q83" si="11">IF(B$35=0,0,B$35/B$5)</f>
        <v>3.7617673889127059E-3</v>
      </c>
      <c r="C83" s="199">
        <f t="shared" si="11"/>
        <v>4.0064612540608472E-3</v>
      </c>
      <c r="D83" s="199">
        <f t="shared" si="11"/>
        <v>4.1673081616333636E-3</v>
      </c>
      <c r="E83" s="199">
        <f t="shared" si="11"/>
        <v>3.9922284641218846E-3</v>
      </c>
      <c r="F83" s="199">
        <f t="shared" si="11"/>
        <v>4.2530196951375762E-3</v>
      </c>
      <c r="G83" s="199">
        <f t="shared" si="11"/>
        <v>4.3870517767836811E-3</v>
      </c>
      <c r="H83" s="199">
        <f t="shared" si="11"/>
        <v>4.6484061725520333E-3</v>
      </c>
      <c r="I83" s="199">
        <f t="shared" si="11"/>
        <v>4.3490261869600869E-3</v>
      </c>
      <c r="J83" s="199">
        <f t="shared" si="11"/>
        <v>4.0201546524656628E-3</v>
      </c>
      <c r="K83" s="199">
        <f t="shared" si="11"/>
        <v>4.0368871908916613E-3</v>
      </c>
      <c r="L83" s="199">
        <f t="shared" si="11"/>
        <v>3.4115859572084661E-3</v>
      </c>
      <c r="M83" s="199">
        <f t="shared" si="11"/>
        <v>4.078221951252738E-3</v>
      </c>
      <c r="N83" s="199">
        <f t="shared" si="11"/>
        <v>4.0602894279552267E-3</v>
      </c>
      <c r="O83" s="199">
        <f t="shared" si="11"/>
        <v>3.9064396019352155E-3</v>
      </c>
      <c r="P83" s="199">
        <f t="shared" si="11"/>
        <v>4.3100239553515596E-3</v>
      </c>
      <c r="Q83" s="199">
        <f t="shared" si="11"/>
        <v>4.6276323373034859E-3</v>
      </c>
    </row>
    <row r="84" spans="1:17" x14ac:dyDescent="0.25">
      <c r="A84" s="142" t="s">
        <v>329</v>
      </c>
      <c r="B84" s="199">
        <f t="shared" ref="B84:Q84" si="12">IF(B$41=0,0,B$41/B$5)</f>
        <v>1.0255394611852833E-2</v>
      </c>
      <c r="C84" s="199">
        <f t="shared" si="12"/>
        <v>1.0791640502929328E-2</v>
      </c>
      <c r="D84" s="199">
        <f t="shared" si="12"/>
        <v>1.1027382599162725E-2</v>
      </c>
      <c r="E84" s="199">
        <f t="shared" si="12"/>
        <v>1.0493216551085753E-2</v>
      </c>
      <c r="F84" s="199">
        <f t="shared" si="12"/>
        <v>1.1054993286198569E-2</v>
      </c>
      <c r="G84" s="199">
        <f t="shared" si="12"/>
        <v>1.1263468858373612E-2</v>
      </c>
      <c r="H84" s="199">
        <f t="shared" si="12"/>
        <v>1.216379488964708E-2</v>
      </c>
      <c r="I84" s="199">
        <f t="shared" si="12"/>
        <v>1.1290412726286628E-2</v>
      </c>
      <c r="J84" s="199">
        <f t="shared" si="12"/>
        <v>1.0315653997167508E-2</v>
      </c>
      <c r="K84" s="199">
        <f t="shared" si="12"/>
        <v>1.0369098311826393E-2</v>
      </c>
      <c r="L84" s="199">
        <f t="shared" si="12"/>
        <v>8.941527362138527E-3</v>
      </c>
      <c r="M84" s="199">
        <f t="shared" si="12"/>
        <v>1.0467556140320047E-2</v>
      </c>
      <c r="N84" s="199">
        <f t="shared" si="12"/>
        <v>1.0445184576634518E-2</v>
      </c>
      <c r="O84" s="199">
        <f t="shared" si="12"/>
        <v>9.6412614967858988E-3</v>
      </c>
      <c r="P84" s="199">
        <f t="shared" si="12"/>
        <v>1.0713209142784097E-2</v>
      </c>
      <c r="Q84" s="199">
        <f t="shared" si="12"/>
        <v>1.1457611376478879E-2</v>
      </c>
    </row>
    <row r="85" spans="1:17" x14ac:dyDescent="0.25">
      <c r="A85" s="142" t="s">
        <v>328</v>
      </c>
      <c r="B85" s="199">
        <f t="shared" ref="B85:Q85" si="13">IF(B$52=0,0,B$52/B$5)</f>
        <v>1.178061345371198E-3</v>
      </c>
      <c r="C85" s="199">
        <f t="shared" si="13"/>
        <v>1.2533383113961277E-3</v>
      </c>
      <c r="D85" s="199">
        <f t="shared" si="13"/>
        <v>1.3028059555278497E-3</v>
      </c>
      <c r="E85" s="199">
        <f t="shared" si="13"/>
        <v>1.2530826532680607E-3</v>
      </c>
      <c r="F85" s="199">
        <f t="shared" si="13"/>
        <v>1.3363588336179595E-3</v>
      </c>
      <c r="G85" s="199">
        <f t="shared" si="13"/>
        <v>1.3790450867111619E-3</v>
      </c>
      <c r="H85" s="199">
        <f t="shared" si="13"/>
        <v>1.4729429863142738E-3</v>
      </c>
      <c r="I85" s="199">
        <f t="shared" si="13"/>
        <v>1.3814512053926143E-3</v>
      </c>
      <c r="J85" s="199">
        <f t="shared" si="13"/>
        <v>1.2763395952391603E-3</v>
      </c>
      <c r="K85" s="199">
        <f t="shared" si="13"/>
        <v>1.29384496224532E-3</v>
      </c>
      <c r="L85" s="199">
        <f t="shared" si="13"/>
        <v>1.1082217111902126E-3</v>
      </c>
      <c r="M85" s="199">
        <f t="shared" si="13"/>
        <v>1.301004655843677E-3</v>
      </c>
      <c r="N85" s="199">
        <f t="shared" si="13"/>
        <v>1.2971907165162317E-3</v>
      </c>
      <c r="O85" s="199">
        <f t="shared" si="13"/>
        <v>1.2220864169153003E-3</v>
      </c>
      <c r="P85" s="199">
        <f t="shared" si="13"/>
        <v>1.3616948347364025E-3</v>
      </c>
      <c r="Q85" s="199">
        <f t="shared" si="13"/>
        <v>1.4550113059423346E-3</v>
      </c>
    </row>
    <row r="86" spans="1:17" x14ac:dyDescent="0.25">
      <c r="A86" s="127" t="s">
        <v>321</v>
      </c>
      <c r="B86" s="200">
        <f t="shared" ref="B86:Q86" si="14">IF(B$53=0,0,B$53/B$5)</f>
        <v>2.2073480293775052E-2</v>
      </c>
      <c r="C86" s="200">
        <f t="shared" si="14"/>
        <v>2.347116809371369E-2</v>
      </c>
      <c r="D86" s="200">
        <f t="shared" si="14"/>
        <v>2.4377120736762427E-2</v>
      </c>
      <c r="E86" s="200">
        <f t="shared" si="14"/>
        <v>2.3434569774714326E-2</v>
      </c>
      <c r="F86" s="200">
        <f t="shared" si="14"/>
        <v>2.4977403526520506E-2</v>
      </c>
      <c r="G86" s="200">
        <f t="shared" si="14"/>
        <v>2.5759703858923542E-2</v>
      </c>
      <c r="H86" s="200">
        <f t="shared" si="14"/>
        <v>2.7527984419928719E-2</v>
      </c>
      <c r="I86" s="200">
        <f t="shared" si="14"/>
        <v>2.5805431694809755E-2</v>
      </c>
      <c r="J86" s="200">
        <f t="shared" si="14"/>
        <v>2.3829528367690984E-2</v>
      </c>
      <c r="K86" s="200">
        <f t="shared" si="14"/>
        <v>2.4146903075114974E-2</v>
      </c>
      <c r="L86" s="200">
        <f t="shared" si="14"/>
        <v>2.0689082536543356E-2</v>
      </c>
      <c r="M86" s="200">
        <f t="shared" si="14"/>
        <v>2.4284935094802201E-2</v>
      </c>
      <c r="N86" s="200">
        <f t="shared" si="14"/>
        <v>2.4214635849580852E-2</v>
      </c>
      <c r="O86" s="200">
        <f t="shared" si="14"/>
        <v>2.2791276704433327E-2</v>
      </c>
      <c r="P86" s="200">
        <f t="shared" si="14"/>
        <v>2.5391738756993857E-2</v>
      </c>
      <c r="Q86" s="200">
        <f t="shared" si="14"/>
        <v>2.7132924289783759E-2</v>
      </c>
    </row>
    <row r="87" spans="1:17" x14ac:dyDescent="0.25">
      <c r="A87" s="142" t="s">
        <v>327</v>
      </c>
      <c r="B87" s="199">
        <f t="shared" ref="B87:Q87" si="15">IF(B$54=0,0,B$54/B$5)</f>
        <v>3.1449282159562992E-3</v>
      </c>
      <c r="C87" s="199">
        <f t="shared" si="15"/>
        <v>3.345886048410083E-3</v>
      </c>
      <c r="D87" s="199">
        <f t="shared" si="15"/>
        <v>3.477943848640952E-3</v>
      </c>
      <c r="E87" s="199">
        <f t="shared" si="15"/>
        <v>3.3452035487560919E-3</v>
      </c>
      <c r="F87" s="199">
        <f t="shared" si="15"/>
        <v>3.567515918420458E-3</v>
      </c>
      <c r="G87" s="199">
        <f t="shared" si="15"/>
        <v>3.6814702573126864E-3</v>
      </c>
      <c r="H87" s="199">
        <f t="shared" si="15"/>
        <v>3.9321381491344079E-3</v>
      </c>
      <c r="I87" s="199">
        <f t="shared" si="15"/>
        <v>3.6878935820079343E-3</v>
      </c>
      <c r="J87" s="199">
        <f t="shared" si="15"/>
        <v>3.4072898002990648E-3</v>
      </c>
      <c r="K87" s="199">
        <f t="shared" si="15"/>
        <v>3.45402176620615E-3</v>
      </c>
      <c r="L87" s="199">
        <f t="shared" si="15"/>
        <v>2.9584857721982969E-3</v>
      </c>
      <c r="M87" s="199">
        <f t="shared" si="15"/>
        <v>3.4731351362386588E-3</v>
      </c>
      <c r="N87" s="199">
        <f t="shared" si="15"/>
        <v>3.462953522647859E-3</v>
      </c>
      <c r="O87" s="199">
        <f t="shared" si="15"/>
        <v>3.2624566369104011E-3</v>
      </c>
      <c r="P87" s="199">
        <f t="shared" si="15"/>
        <v>3.6351523832870531E-3</v>
      </c>
      <c r="Q87" s="199">
        <f t="shared" si="15"/>
        <v>3.8842681058783388E-3</v>
      </c>
    </row>
    <row r="88" spans="1:17" x14ac:dyDescent="0.25">
      <c r="A88" s="142" t="s">
        <v>326</v>
      </c>
      <c r="B88" s="199">
        <f t="shared" ref="B88:Q88" si="16">IF(B$55=0,0,B$55/B$5)</f>
        <v>1.1013018479407637E-3</v>
      </c>
      <c r="C88" s="199">
        <f t="shared" si="16"/>
        <v>1.158887988030451E-3</v>
      </c>
      <c r="D88" s="199">
        <f t="shared" si="16"/>
        <v>1.1842037575396226E-3</v>
      </c>
      <c r="E88" s="199">
        <f t="shared" si="16"/>
        <v>1.126840966723707E-3</v>
      </c>
      <c r="F88" s="199">
        <f t="shared" si="16"/>
        <v>1.1871688019680785E-3</v>
      </c>
      <c r="G88" s="199">
        <f t="shared" si="16"/>
        <v>1.2095564858726573E-3</v>
      </c>
      <c r="H88" s="199">
        <f t="shared" si="16"/>
        <v>1.3062403054152681E-3</v>
      </c>
      <c r="I88" s="199">
        <f t="shared" si="16"/>
        <v>1.2124499222197075E-3</v>
      </c>
      <c r="J88" s="199">
        <f t="shared" si="16"/>
        <v>1.1077729565537975E-3</v>
      </c>
      <c r="K88" s="199">
        <f t="shared" si="16"/>
        <v>1.1135122113288141E-3</v>
      </c>
      <c r="L88" s="199">
        <f t="shared" si="16"/>
        <v>9.6020884422671235E-4</v>
      </c>
      <c r="M88" s="199">
        <f t="shared" si="16"/>
        <v>1.1240853577135447E-3</v>
      </c>
      <c r="N88" s="199">
        <f t="shared" si="16"/>
        <v>1.1216829299805619E-3</v>
      </c>
      <c r="O88" s="199">
        <f t="shared" si="16"/>
        <v>1.0353515885793989E-3</v>
      </c>
      <c r="P88" s="199">
        <f t="shared" si="16"/>
        <v>1.1504654353024825E-3</v>
      </c>
      <c r="Q88" s="199">
        <f t="shared" si="16"/>
        <v>1.2304049780122075E-3</v>
      </c>
    </row>
    <row r="89" spans="1:17" x14ac:dyDescent="0.25">
      <c r="A89" s="142" t="s">
        <v>325</v>
      </c>
      <c r="B89" s="199">
        <f t="shared" ref="B89:Q89" si="17">IF(B$66=0,0,B$66/B$5)</f>
        <v>1.7827250229877991E-2</v>
      </c>
      <c r="C89" s="199">
        <f t="shared" si="17"/>
        <v>1.8966394057273156E-2</v>
      </c>
      <c r="D89" s="199">
        <f t="shared" si="17"/>
        <v>1.9714973130581851E-2</v>
      </c>
      <c r="E89" s="199">
        <f t="shared" si="17"/>
        <v>1.8962525259234531E-2</v>
      </c>
      <c r="F89" s="199">
        <f t="shared" si="17"/>
        <v>2.0222718806131967E-2</v>
      </c>
      <c r="G89" s="199">
        <f t="shared" si="17"/>
        <v>2.0868677115738199E-2</v>
      </c>
      <c r="H89" s="199">
        <f t="shared" si="17"/>
        <v>2.2289605965379045E-2</v>
      </c>
      <c r="I89" s="199">
        <f t="shared" si="17"/>
        <v>2.0905088190582111E-2</v>
      </c>
      <c r="J89" s="199">
        <f t="shared" si="17"/>
        <v>1.9314465610838123E-2</v>
      </c>
      <c r="K89" s="199">
        <f t="shared" si="17"/>
        <v>1.9579369097580009E-2</v>
      </c>
      <c r="L89" s="199">
        <f t="shared" si="17"/>
        <v>1.6770387920118344E-2</v>
      </c>
      <c r="M89" s="199">
        <f t="shared" si="17"/>
        <v>1.9687714600849997E-2</v>
      </c>
      <c r="N89" s="199">
        <f t="shared" si="17"/>
        <v>1.9629999396952431E-2</v>
      </c>
      <c r="O89" s="199">
        <f t="shared" si="17"/>
        <v>1.849346847894353E-2</v>
      </c>
      <c r="P89" s="199">
        <f t="shared" si="17"/>
        <v>2.0606120938404322E-2</v>
      </c>
      <c r="Q89" s="199">
        <f t="shared" si="17"/>
        <v>2.2018251205893211E-2</v>
      </c>
    </row>
    <row r="90" spans="1:17" x14ac:dyDescent="0.25">
      <c r="A90" s="127" t="s">
        <v>320</v>
      </c>
      <c r="B90" s="200">
        <f t="shared" ref="B90:Q90" si="18">IF(B$67=0,0,B$67/B$5)</f>
        <v>0.20355442334542226</v>
      </c>
      <c r="C90" s="200">
        <f t="shared" si="18"/>
        <v>0.19391209693842046</v>
      </c>
      <c r="D90" s="200">
        <f t="shared" si="18"/>
        <v>0.19943415038948598</v>
      </c>
      <c r="E90" s="200">
        <f t="shared" si="18"/>
        <v>0.20092420444687148</v>
      </c>
      <c r="F90" s="200">
        <f t="shared" si="18"/>
        <v>0.19932726550352264</v>
      </c>
      <c r="G90" s="200">
        <f t="shared" si="18"/>
        <v>0.19216760166778871</v>
      </c>
      <c r="H90" s="200">
        <f t="shared" si="18"/>
        <v>0.17698268052155439</v>
      </c>
      <c r="I90" s="200">
        <f t="shared" si="18"/>
        <v>0.18840992714665519</v>
      </c>
      <c r="J90" s="200">
        <f t="shared" si="18"/>
        <v>0.1706225058700695</v>
      </c>
      <c r="K90" s="200">
        <f t="shared" si="18"/>
        <v>0.20798324878424798</v>
      </c>
      <c r="L90" s="200">
        <f t="shared" si="18"/>
        <v>0.17084298428406841</v>
      </c>
      <c r="M90" s="200">
        <f t="shared" si="18"/>
        <v>0.18644260728322889</v>
      </c>
      <c r="N90" s="200">
        <f t="shared" si="18"/>
        <v>0.18356619594485024</v>
      </c>
      <c r="O90" s="200">
        <f t="shared" si="18"/>
        <v>0.19519015991121427</v>
      </c>
      <c r="P90" s="200">
        <f t="shared" si="18"/>
        <v>0.20144887946630441</v>
      </c>
      <c r="Q90" s="200">
        <f t="shared" si="18"/>
        <v>0.17759264312080736</v>
      </c>
    </row>
    <row r="91" spans="1:17" x14ac:dyDescent="0.25">
      <c r="A91" s="72" t="s">
        <v>319</v>
      </c>
      <c r="B91" s="71">
        <f t="shared" ref="B91:Q91" si="19">IF(B$68=0,0,B$68/B$5)</f>
        <v>0.24836473051611546</v>
      </c>
      <c r="C91" s="71">
        <f t="shared" si="19"/>
        <v>0.26834219094013756</v>
      </c>
      <c r="D91" s="71">
        <f t="shared" si="19"/>
        <v>0.27645544502989466</v>
      </c>
      <c r="E91" s="71">
        <f t="shared" si="19"/>
        <v>0.2549281665455444</v>
      </c>
      <c r="F91" s="71">
        <f t="shared" si="19"/>
        <v>0.25171182943007042</v>
      </c>
      <c r="G91" s="71">
        <f t="shared" si="19"/>
        <v>0.25764194074232877</v>
      </c>
      <c r="H91" s="71">
        <f t="shared" si="19"/>
        <v>0.24335731812214445</v>
      </c>
      <c r="I91" s="71">
        <f t="shared" si="19"/>
        <v>0.24990601778961682</v>
      </c>
      <c r="J91" s="71">
        <f t="shared" si="19"/>
        <v>0.21465539467179501</v>
      </c>
      <c r="K91" s="71">
        <f t="shared" si="19"/>
        <v>0.23212754915578587</v>
      </c>
      <c r="L91" s="71">
        <f t="shared" si="19"/>
        <v>0.23373242870815328</v>
      </c>
      <c r="M91" s="71">
        <f t="shared" si="19"/>
        <v>0.24323273587601096</v>
      </c>
      <c r="N91" s="71">
        <f t="shared" si="19"/>
        <v>0.23972222999618942</v>
      </c>
      <c r="O91" s="71">
        <f t="shared" si="19"/>
        <v>0.23297349626952882</v>
      </c>
      <c r="P91" s="71">
        <f t="shared" si="19"/>
        <v>0.23738467369558636</v>
      </c>
      <c r="Q91" s="71">
        <f t="shared" si="19"/>
        <v>0.22416127190466384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0.25054761209156873</v>
      </c>
      <c r="C95" s="253">
        <f>IF(C$5=0,0,C$5/OIS_fec!C$5)</f>
        <v>0.25043737387639603</v>
      </c>
      <c r="D95" s="253">
        <f>IF(D$5=0,0,D$5/OIS_fec!D$5)</f>
        <v>0.24776739690742675</v>
      </c>
      <c r="E95" s="253">
        <f>IF(E$5=0,0,E$5/OIS_fec!E$5)</f>
        <v>0.24516970157565265</v>
      </c>
      <c r="F95" s="253">
        <f>IF(F$5=0,0,F$5/OIS_fec!F$5)</f>
        <v>0.24752947803227324</v>
      </c>
      <c r="G95" s="253">
        <f>IF(G$5=0,0,G$5/OIS_fec!G$5)</f>
        <v>0.25074552955912982</v>
      </c>
      <c r="H95" s="253">
        <f>IF(H$5=0,0,H$5/OIS_fec!H$5)</f>
        <v>0.25556050393138591</v>
      </c>
      <c r="I95" s="253">
        <f>IF(I$5=0,0,I$5/OIS_fec!I$5)</f>
        <v>0.25624197433454388</v>
      </c>
      <c r="J95" s="253">
        <f>IF(J$5=0,0,J$5/OIS_fec!J$5)</f>
        <v>0.26668433825209381</v>
      </c>
      <c r="K95" s="253">
        <f>IF(K$5=0,0,K$5/OIS_fec!K$5)</f>
        <v>0.259474017469357</v>
      </c>
      <c r="L95" s="253">
        <f>IF(L$5=0,0,L$5/OIS_fec!L$5)</f>
        <v>0.26918613909956024</v>
      </c>
      <c r="M95" s="253">
        <f>IF(M$5=0,0,M$5/OIS_fec!M$5)</f>
        <v>0.26096061800873765</v>
      </c>
      <c r="N95" s="253">
        <f>IF(N$5=0,0,N$5/OIS_fec!N$5)</f>
        <v>0.26280368127622372</v>
      </c>
      <c r="O95" s="253">
        <f>IF(O$5=0,0,O$5/OIS_fec!O$5)</f>
        <v>0.2619505944576217</v>
      </c>
      <c r="P95" s="253">
        <f>IF(P$5=0,0,P$5/OIS_fec!P$5)</f>
        <v>0.25894987110479761</v>
      </c>
      <c r="Q95" s="253">
        <f>IF(Q$5=0,0,Q$5/OIS_fec!Q$5)</f>
        <v>0.26379864958868726</v>
      </c>
    </row>
    <row r="96" spans="1:17" x14ac:dyDescent="0.25">
      <c r="A96" s="132" t="s">
        <v>83</v>
      </c>
      <c r="B96" s="282">
        <f>IF(B$6=0,0,B$6/OIS_fec!B$6)</f>
        <v>0.33230434726122549</v>
      </c>
      <c r="C96" s="282">
        <f>IF(C$6=0,0,C$6/OIS_fec!C$6)</f>
        <v>0.33230434726122549</v>
      </c>
      <c r="D96" s="282">
        <f>IF(D$6=0,0,D$6/OIS_fec!D$6)</f>
        <v>0.33230434726122543</v>
      </c>
      <c r="E96" s="282">
        <f>IF(E$6=0,0,E$6/OIS_fec!E$6)</f>
        <v>0.33230434726122549</v>
      </c>
      <c r="F96" s="282">
        <f>IF(F$6=0,0,F$6/OIS_fec!F$6)</f>
        <v>0.33586248167470767</v>
      </c>
      <c r="G96" s="282">
        <f>IF(G$6=0,0,G$6/OIS_fec!G$6)</f>
        <v>0.33881177946408991</v>
      </c>
      <c r="H96" s="282">
        <f>IF(H$6=0,0,H$6/OIS_fec!H$6)</f>
        <v>0.34294509797303013</v>
      </c>
      <c r="I96" s="282">
        <f>IF(I$6=0,0,I$6/OIS_fec!I$6)</f>
        <v>0.34626361496467095</v>
      </c>
      <c r="J96" s="282">
        <f>IF(J$6=0,0,J$6/OIS_fec!J$6)</f>
        <v>0.35294507318447271</v>
      </c>
      <c r="K96" s="282">
        <f>IF(K$6=0,0,K$6/OIS_fec!K$6)</f>
        <v>0.35294507318447271</v>
      </c>
      <c r="L96" s="282">
        <f>IF(L$6=0,0,L$6/OIS_fec!L$6)</f>
        <v>0.35294507318447271</v>
      </c>
      <c r="M96" s="282">
        <f>IF(M$6=0,0,M$6/OIS_fec!M$6)</f>
        <v>0.35294507318447277</v>
      </c>
      <c r="N96" s="282">
        <f>IF(N$6=0,0,N$6/OIS_fec!N$6)</f>
        <v>0.35294507318447277</v>
      </c>
      <c r="O96" s="282">
        <f>IF(O$6=0,0,O$6/OIS_fec!O$6)</f>
        <v>0.35294507318447271</v>
      </c>
      <c r="P96" s="282">
        <f>IF(P$6=0,0,P$6/OIS_fec!P$6)</f>
        <v>0.35294507318447271</v>
      </c>
      <c r="Q96" s="282">
        <f>IF(Q$6=0,0,Q$6/OIS_fec!Q$6)</f>
        <v>0.35294507318447277</v>
      </c>
    </row>
    <row r="97" spans="1:17" x14ac:dyDescent="0.25">
      <c r="A97" s="76" t="s">
        <v>82</v>
      </c>
      <c r="B97" s="281">
        <f>IF(B$7=0,0,B$7/OIS_fec!B$7)</f>
        <v>8.7003986295692115E-2</v>
      </c>
      <c r="C97" s="281">
        <f>IF(C$7=0,0,C$7/OIS_fec!C$7)</f>
        <v>8.7003986295692115E-2</v>
      </c>
      <c r="D97" s="281">
        <f>IF(D$7=0,0,D$7/OIS_fec!D$7)</f>
        <v>8.7003986295692129E-2</v>
      </c>
      <c r="E97" s="281">
        <f>IF(E$7=0,0,E$7/OIS_fec!E$7)</f>
        <v>8.7003986295692129E-2</v>
      </c>
      <c r="F97" s="281">
        <f>IF(F$7=0,0,F$7/OIS_fec!F$7)</f>
        <v>8.7935577712717677E-2</v>
      </c>
      <c r="G97" s="281">
        <f>IF(G$7=0,0,G$7/OIS_fec!G$7)</f>
        <v>8.8707763411051688E-2</v>
      </c>
      <c r="H97" s="281">
        <f>IF(H$7=0,0,H$7/OIS_fec!H$7)</f>
        <v>8.9789949635431299E-2</v>
      </c>
      <c r="I97" s="281">
        <f>IF(I$7=0,0,I$7/OIS_fec!I$7)</f>
        <v>9.0658804374294466E-2</v>
      </c>
      <c r="J97" s="281">
        <f>IF(J$7=0,0,J$7/OIS_fec!J$7)</f>
        <v>9.2408145013927717E-2</v>
      </c>
      <c r="K97" s="281">
        <f>IF(K$7=0,0,K$7/OIS_fec!K$7)</f>
        <v>9.2408145013927759E-2</v>
      </c>
      <c r="L97" s="281">
        <f>IF(L$7=0,0,L$7/OIS_fec!L$7)</f>
        <v>9.2408145013927745E-2</v>
      </c>
      <c r="M97" s="281">
        <f>IF(M$7=0,0,M$7/OIS_fec!M$7)</f>
        <v>9.2408145013927745E-2</v>
      </c>
      <c r="N97" s="281">
        <f>IF(N$7=0,0,N$7/OIS_fec!N$7)</f>
        <v>9.2408145013927745E-2</v>
      </c>
      <c r="O97" s="281">
        <f>IF(O$7=0,0,O$7/OIS_fec!O$7)</f>
        <v>9.2408145013927745E-2</v>
      </c>
      <c r="P97" s="281">
        <f>IF(P$7=0,0,P$7/OIS_fec!P$7)</f>
        <v>9.2408145013927731E-2</v>
      </c>
      <c r="Q97" s="281">
        <f>IF(Q$7=0,0,Q$7/OIS_fec!Q$7)</f>
        <v>9.2408145013927759E-2</v>
      </c>
    </row>
    <row r="98" spans="1:17" x14ac:dyDescent="0.25">
      <c r="A98" s="76" t="s">
        <v>81</v>
      </c>
      <c r="B98" s="281">
        <f>IF(B$8=0,0,B$8/OIS_fec!B$8)</f>
        <v>0.47710465868979496</v>
      </c>
      <c r="C98" s="281">
        <f>IF(C$8=0,0,C$8/OIS_fec!C$8)</f>
        <v>0.4771046586897949</v>
      </c>
      <c r="D98" s="281">
        <f>IF(D$8=0,0,D$8/OIS_fec!D$8)</f>
        <v>0.47710465868979501</v>
      </c>
      <c r="E98" s="281">
        <f>IF(E$8=0,0,E$8/OIS_fec!E$8)</f>
        <v>0.47710465868979501</v>
      </c>
      <c r="F98" s="281">
        <f>IF(F$8=0,0,F$8/OIS_fec!F$8)</f>
        <v>0.48221323616977096</v>
      </c>
      <c r="G98" s="281">
        <f>IF(G$8=0,0,G$8/OIS_fec!G$8)</f>
        <v>0.48644767886296775</v>
      </c>
      <c r="H98" s="281">
        <f>IF(H$8=0,0,H$8/OIS_fec!H$8)</f>
        <v>0.49238207464417577</v>
      </c>
      <c r="I98" s="281">
        <f>IF(I$8=0,0,I$8/OIS_fec!I$8)</f>
        <v>0.49714662235383461</v>
      </c>
      <c r="J98" s="281">
        <f>IF(J$8=0,0,J$8/OIS_fec!J$8)</f>
        <v>0.50673949969588972</v>
      </c>
      <c r="K98" s="281">
        <f>IF(K$8=0,0,K$8/OIS_fec!K$8)</f>
        <v>0.50673949969588961</v>
      </c>
      <c r="L98" s="281">
        <f>IF(L$8=0,0,L$8/OIS_fec!L$8)</f>
        <v>0.50673949969588972</v>
      </c>
      <c r="M98" s="281">
        <f>IF(M$8=0,0,M$8/OIS_fec!M$8)</f>
        <v>0.50673949969588972</v>
      </c>
      <c r="N98" s="281">
        <f>IF(N$8=0,0,N$8/OIS_fec!N$8)</f>
        <v>0.50673949969588972</v>
      </c>
      <c r="O98" s="281">
        <f>IF(O$8=0,0,O$8/OIS_fec!O$8)</f>
        <v>0.50673949969588961</v>
      </c>
      <c r="P98" s="281">
        <f>IF(P$8=0,0,P$8/OIS_fec!P$8)</f>
        <v>0.50673949969588972</v>
      </c>
      <c r="Q98" s="281">
        <f>IF(Q$8=0,0,Q$8/OIS_fec!Q$8)</f>
        <v>0.50673949969588972</v>
      </c>
    </row>
    <row r="99" spans="1:17" x14ac:dyDescent="0.25">
      <c r="A99" s="76" t="s">
        <v>80</v>
      </c>
      <c r="B99" s="281">
        <f>IF(B$9=0,0,B$9/OIS_fec!B$9)</f>
        <v>0.33397770111106106</v>
      </c>
      <c r="C99" s="281">
        <f>IF(C$9=0,0,C$9/OIS_fec!C$9)</f>
        <v>0.33397770111106106</v>
      </c>
      <c r="D99" s="281">
        <f>IF(D$9=0,0,D$9/OIS_fec!D$9)</f>
        <v>0.33397770111106106</v>
      </c>
      <c r="E99" s="281">
        <f>IF(E$9=0,0,E$9/OIS_fec!E$9)</f>
        <v>0.33397770111106106</v>
      </c>
      <c r="F99" s="281">
        <f>IF(F$9=0,0,F$9/OIS_fec!F$9)</f>
        <v>0.33755375288845413</v>
      </c>
      <c r="G99" s="281">
        <f>IF(G$9=0,0,G$9/OIS_fec!G$9)</f>
        <v>0.34051790218023426</v>
      </c>
      <c r="H99" s="281">
        <f>IF(H$9=0,0,H$9/OIS_fec!H$9)</f>
        <v>0.34467203445371447</v>
      </c>
      <c r="I99" s="281">
        <f>IF(I$9=0,0,I$9/OIS_fec!I$9)</f>
        <v>0.34800726219027783</v>
      </c>
      <c r="J99" s="281">
        <f>IF(J$9=0,0,J$9/OIS_fec!J$9)</f>
        <v>0.35472236560288789</v>
      </c>
      <c r="K99" s="281">
        <f>IF(K$9=0,0,K$9/OIS_fec!K$9)</f>
        <v>0.35472236560288783</v>
      </c>
      <c r="L99" s="281">
        <f>IF(L$9=0,0,L$9/OIS_fec!L$9)</f>
        <v>0.35472236560288789</v>
      </c>
      <c r="M99" s="281">
        <f>IF(M$9=0,0,M$9/OIS_fec!M$9)</f>
        <v>0.35472236560288783</v>
      </c>
      <c r="N99" s="281">
        <f>IF(N$9=0,0,N$9/OIS_fec!N$9)</f>
        <v>0.35472236560288789</v>
      </c>
      <c r="O99" s="281">
        <f>IF(O$9=0,0,O$9/OIS_fec!O$9)</f>
        <v>0.35472236560288783</v>
      </c>
      <c r="P99" s="281">
        <f>IF(P$9=0,0,P$9/OIS_fec!P$9)</f>
        <v>0.35472236560288789</v>
      </c>
      <c r="Q99" s="281">
        <f>IF(Q$9=0,0,Q$9/OIS_fec!Q$9)</f>
        <v>0.35472236560288789</v>
      </c>
    </row>
    <row r="100" spans="1:17" x14ac:dyDescent="0.25">
      <c r="A100" s="129" t="s">
        <v>79</v>
      </c>
      <c r="B100" s="280">
        <f>IF(B$10=0,0,B$10/OIS_fec!B$10)</f>
        <v>0.49245216038417094</v>
      </c>
      <c r="C100" s="280">
        <f>IF(C$10=0,0,C$10/OIS_fec!C$10)</f>
        <v>0.49273975100981859</v>
      </c>
      <c r="D100" s="280">
        <f>IF(D$10=0,0,D$10/OIS_fec!D$10)</f>
        <v>0.49296711527773901</v>
      </c>
      <c r="E100" s="280">
        <f>IF(E$10=0,0,E$10/OIS_fec!E$10)</f>
        <v>0.49275589248615098</v>
      </c>
      <c r="F100" s="280">
        <f>IF(F$10=0,0,F$10/OIS_fec!F$10)</f>
        <v>0.49843090188111</v>
      </c>
      <c r="G100" s="280">
        <f>IF(G$10=0,0,G$10/OIS_fec!G$10)</f>
        <v>0.50296540475651685</v>
      </c>
      <c r="H100" s="280">
        <f>IF(H$10=0,0,H$10/OIS_fec!H$10)</f>
        <v>0.50966752475206878</v>
      </c>
      <c r="I100" s="280">
        <f>IF(I$10=0,0,I$10/OIS_fec!I$10)</f>
        <v>0.51403069544478197</v>
      </c>
      <c r="J100" s="280">
        <f>IF(J$10=0,0,J$10/OIS_fec!J$10)</f>
        <v>0.52370305263274153</v>
      </c>
      <c r="K100" s="280">
        <f>IF(K$10=0,0,K$10/OIS_fec!K$10)</f>
        <v>0.5232967512563248</v>
      </c>
      <c r="L100" s="280">
        <f>IF(L$10=0,0,L$10/OIS_fec!L$10)</f>
        <v>0.52296330843767047</v>
      </c>
      <c r="M100" s="280">
        <f>IF(M$10=0,0,M$10/OIS_fec!M$10)</f>
        <v>0.52354931216909084</v>
      </c>
      <c r="N100" s="280">
        <f>IF(N$10=0,0,N$10/OIS_fec!N$10)</f>
        <v>0.52840507563431627</v>
      </c>
      <c r="O100" s="280">
        <f>IF(O$10=0,0,O$10/OIS_fec!O$10)</f>
        <v>0.52754427778103286</v>
      </c>
      <c r="P100" s="280">
        <f>IF(P$10=0,0,P$10/OIS_fec!P$10)</f>
        <v>0.52384447912778676</v>
      </c>
      <c r="Q100" s="280">
        <f>IF(Q$10=0,0,Q$10/OIS_fec!Q$10)</f>
        <v>0.52441523322103656</v>
      </c>
    </row>
    <row r="101" spans="1:17" x14ac:dyDescent="0.25">
      <c r="A101" s="127" t="s">
        <v>324</v>
      </c>
      <c r="B101" s="305">
        <f>IF(B$15=0,0,B$15/OIS_fec!B$15)</f>
        <v>0.30203289037037251</v>
      </c>
      <c r="C101" s="305">
        <f>IF(C$15=0,0,C$15/OIS_fec!C$15)</f>
        <v>0.30034740922441139</v>
      </c>
      <c r="D101" s="305">
        <f>IF(D$15=0,0,D$15/OIS_fec!D$15)</f>
        <v>0.27305519670073758</v>
      </c>
      <c r="E101" s="305">
        <f>IF(E$15=0,0,E$15/OIS_fec!E$15)</f>
        <v>0.27041408436741143</v>
      </c>
      <c r="F101" s="305">
        <f>IF(F$15=0,0,F$15/OIS_fec!F$15)</f>
        <v>0.27027599185045736</v>
      </c>
      <c r="G101" s="305">
        <f>IF(G$15=0,0,G$15/OIS_fec!G$15)</f>
        <v>0.26930193312971062</v>
      </c>
      <c r="H101" s="305">
        <f>IF(H$15=0,0,H$15/OIS_fec!H$15)</f>
        <v>0.27574926222796442</v>
      </c>
      <c r="I101" s="305">
        <f>IF(I$15=0,0,I$15/OIS_fec!I$15)</f>
        <v>0.27548093252687228</v>
      </c>
      <c r="J101" s="305">
        <f>IF(J$15=0,0,J$15/OIS_fec!J$15)</f>
        <v>0.31069473624243366</v>
      </c>
      <c r="K101" s="305">
        <f>IF(K$15=0,0,K$15/OIS_fec!K$15)</f>
        <v>0.27545948205714882</v>
      </c>
      <c r="L101" s="305">
        <f>IF(L$15=0,0,L$15/OIS_fec!L$15)</f>
        <v>0.31954879068816477</v>
      </c>
      <c r="M101" s="305">
        <f>IF(M$15=0,0,M$15/OIS_fec!M$15)</f>
        <v>0.29148027153957218</v>
      </c>
      <c r="N101" s="305">
        <f>IF(N$15=0,0,N$15/OIS_fec!N$15)</f>
        <v>0.30080518298557118</v>
      </c>
      <c r="O101" s="305">
        <f>IF(O$15=0,0,O$15/OIS_fec!O$15)</f>
        <v>0.29879009871254231</v>
      </c>
      <c r="P101" s="305">
        <f>IF(P$15=0,0,P$15/OIS_fec!P$15)</f>
        <v>0.27052075766282224</v>
      </c>
      <c r="Q101" s="305">
        <f>IF(Q$15=0,0,Q$15/OIS_fec!Q$15)</f>
        <v>0.29370320919209603</v>
      </c>
    </row>
    <row r="102" spans="1:17" x14ac:dyDescent="0.25">
      <c r="A102" s="127" t="s">
        <v>323</v>
      </c>
      <c r="B102" s="305">
        <f>IF(B$26=0,0,B$26/OIS_fec!B$26)</f>
        <v>0.17943772008681305</v>
      </c>
      <c r="C102" s="305">
        <f>IF(C$26=0,0,C$26/OIS_fec!C$26)</f>
        <v>0.17989627910798225</v>
      </c>
      <c r="D102" s="305">
        <f>IF(D$26=0,0,D$26/OIS_fec!D$26)</f>
        <v>0.18020570853612333</v>
      </c>
      <c r="E102" s="305">
        <f>IF(E$26=0,0,E$26/OIS_fec!E$26)</f>
        <v>0.1803131307663991</v>
      </c>
      <c r="F102" s="305">
        <f>IF(F$26=0,0,F$26/OIS_fec!F$26)</f>
        <v>0.18221612581440902</v>
      </c>
      <c r="G102" s="305">
        <f>IF(G$26=0,0,G$26/OIS_fec!G$26)</f>
        <v>0.18373505460633305</v>
      </c>
      <c r="H102" s="305">
        <f>IF(H$26=0,0,H$26/OIS_fec!H$26)</f>
        <v>0.18568241754829892</v>
      </c>
      <c r="I102" s="305">
        <f>IF(I$26=0,0,I$26/OIS_fec!I$26)</f>
        <v>0.18699928289711518</v>
      </c>
      <c r="J102" s="305">
        <f>IF(J$26=0,0,J$26/OIS_fec!J$26)</f>
        <v>0.19063438165649724</v>
      </c>
      <c r="K102" s="305">
        <f>IF(K$26=0,0,K$26/OIS_fec!K$26)</f>
        <v>0.18963667955731525</v>
      </c>
      <c r="L102" s="305">
        <f>IF(L$26=0,0,L$26/OIS_fec!L$26)</f>
        <v>0.19021862519407803</v>
      </c>
      <c r="M102" s="305">
        <f>IF(M$26=0,0,M$26/OIS_fec!M$26)</f>
        <v>0.19036367120867001</v>
      </c>
      <c r="N102" s="305">
        <f>IF(N$26=0,0,N$26/OIS_fec!N$26)</f>
        <v>0.19058961606216077</v>
      </c>
      <c r="O102" s="305">
        <f>IF(O$26=0,0,O$26/OIS_fec!O$26)</f>
        <v>0.19086696489372407</v>
      </c>
      <c r="P102" s="305">
        <f>IF(P$26=0,0,P$26/OIS_fec!P$26)</f>
        <v>0.18968964687699436</v>
      </c>
      <c r="Q102" s="305">
        <f>IF(Q$26=0,0,Q$26/OIS_fec!Q$26)</f>
        <v>0.19041605325521047</v>
      </c>
    </row>
    <row r="103" spans="1:17" x14ac:dyDescent="0.25">
      <c r="A103" s="127" t="s">
        <v>322</v>
      </c>
      <c r="B103" s="305">
        <f>IF(B$34=0,0,B$34/OIS_fec!B$34)</f>
        <v>0.17692431157633134</v>
      </c>
      <c r="C103" s="305">
        <f>IF(C$34=0,0,C$34/OIS_fec!C$34)</f>
        <v>0.17566855100154077</v>
      </c>
      <c r="D103" s="305">
        <f>IF(D$34=0,0,D$34/OIS_fec!D$34)</f>
        <v>0.17369473244928893</v>
      </c>
      <c r="E103" s="305">
        <f>IF(E$34=0,0,E$34/OIS_fec!E$34)</f>
        <v>0.17227914848375805</v>
      </c>
      <c r="F103" s="305">
        <f>IF(F$34=0,0,F$34/OIS_fec!F$34)</f>
        <v>0.17267049041873228</v>
      </c>
      <c r="G103" s="305">
        <f>IF(G$34=0,0,G$34/OIS_fec!G$34)</f>
        <v>0.17270142398758473</v>
      </c>
      <c r="H103" s="305">
        <f>IF(H$34=0,0,H$34/OIS_fec!H$34)</f>
        <v>0.17573139577086741</v>
      </c>
      <c r="I103" s="305">
        <f>IF(I$34=0,0,I$34/OIS_fec!I$34)</f>
        <v>0.17610264820616411</v>
      </c>
      <c r="J103" s="305">
        <f>IF(J$34=0,0,J$34/OIS_fec!J$34)</f>
        <v>0.17820334746857547</v>
      </c>
      <c r="K103" s="305">
        <f>IF(K$34=0,0,K$34/OIS_fec!K$34)</f>
        <v>0.17677960419718844</v>
      </c>
      <c r="L103" s="305">
        <f>IF(L$34=0,0,L$34/OIS_fec!L$34)</f>
        <v>0.17696236459623796</v>
      </c>
      <c r="M103" s="305">
        <f>IF(M$34=0,0,M$34/OIS_fec!M$34)</f>
        <v>0.1774523221430907</v>
      </c>
      <c r="N103" s="305">
        <f>IF(N$34=0,0,N$34/OIS_fec!N$34)</f>
        <v>0.17747857281114296</v>
      </c>
      <c r="O103" s="305">
        <f>IF(O$34=0,0,O$34/OIS_fec!O$34)</f>
        <v>0.17607259459147462</v>
      </c>
      <c r="P103" s="305">
        <f>IF(P$34=0,0,P$34/OIS_fec!P$34)</f>
        <v>0.17530091346502627</v>
      </c>
      <c r="Q103" s="305">
        <f>IF(Q$34=0,0,Q$34/OIS_fec!Q$34)</f>
        <v>0.17562606428500649</v>
      </c>
    </row>
    <row r="104" spans="1:17" x14ac:dyDescent="0.25">
      <c r="A104" s="127" t="s">
        <v>321</v>
      </c>
      <c r="B104" s="305">
        <f>IF(B$53=0,0,B$53/OIS_fec!B$53)</f>
        <v>0.49688739356731371</v>
      </c>
      <c r="C104" s="305">
        <f>IF(C$53=0,0,C$53/OIS_fec!C$53)</f>
        <v>0.49661686046579107</v>
      </c>
      <c r="D104" s="305">
        <f>IF(D$53=0,0,D$53/OIS_fec!D$53)</f>
        <v>0.49620112503461844</v>
      </c>
      <c r="E104" s="305">
        <f>IF(E$53=0,0,E$53/OIS_fec!E$53)</f>
        <v>0.4959436550293207</v>
      </c>
      <c r="F104" s="305">
        <f>IF(F$53=0,0,F$53/OIS_fec!F$53)</f>
        <v>0.50096195223838835</v>
      </c>
      <c r="G104" s="305">
        <f>IF(G$53=0,0,G$53/OIS_fec!G$53)</f>
        <v>0.50505648316653073</v>
      </c>
      <c r="H104" s="305">
        <f>IF(H$53=0,0,H$53/OIS_fec!H$53)</f>
        <v>0.51148408510975851</v>
      </c>
      <c r="I104" s="305">
        <f>IF(I$53=0,0,I$53/OIS_fec!I$53)</f>
        <v>0.51618037211383472</v>
      </c>
      <c r="J104" s="305">
        <f>IF(J$53=0,0,J$53/OIS_fec!J$53)</f>
        <v>0.52586634483320605</v>
      </c>
      <c r="K104" s="305">
        <f>IF(K$53=0,0,K$53/OIS_fec!K$53)</f>
        <v>0.5256605343786136</v>
      </c>
      <c r="L104" s="305">
        <f>IF(L$53=0,0,L$53/OIS_fec!L$53)</f>
        <v>0.52582441886064424</v>
      </c>
      <c r="M104" s="305">
        <f>IF(M$53=0,0,M$53/OIS_fec!M$53)</f>
        <v>0.52575603782925362</v>
      </c>
      <c r="N104" s="305">
        <f>IF(N$53=0,0,N$53/OIS_fec!N$53)</f>
        <v>0.52577542475510153</v>
      </c>
      <c r="O104" s="305">
        <f>IF(O$53=0,0,O$53/OIS_fec!O$53)</f>
        <v>0.52528247209807832</v>
      </c>
      <c r="P104" s="305">
        <f>IF(P$53=0,0,P$53/OIS_fec!P$53)</f>
        <v>0.52521705918705608</v>
      </c>
      <c r="Q104" s="305">
        <f>IF(Q$53=0,0,Q$53/OIS_fec!Q$53)</f>
        <v>0.52523832485435362</v>
      </c>
    </row>
    <row r="105" spans="1:17" x14ac:dyDescent="0.25">
      <c r="A105" s="127" t="s">
        <v>320</v>
      </c>
      <c r="B105" s="305">
        <f>IF(B$67=0,0,B$67/OIS_fec!B$67)</f>
        <v>0.24307891433144049</v>
      </c>
      <c r="C105" s="305">
        <f>IF(C$67=0,0,C$67/OIS_fec!C$67)</f>
        <v>0.24307891433144052</v>
      </c>
      <c r="D105" s="305">
        <f>IF(D$67=0,0,D$67/OIS_fec!D$67)</f>
        <v>0.24307891433144058</v>
      </c>
      <c r="E105" s="305">
        <f>IF(E$67=0,0,E$67/OIS_fec!E$67)</f>
        <v>0.24307891433144049</v>
      </c>
      <c r="F105" s="305">
        <f>IF(F$67=0,0,F$67/OIS_fec!F$67)</f>
        <v>0.24568167128422477</v>
      </c>
      <c r="G105" s="305">
        <f>IF(G$67=0,0,G$67/OIS_fec!G$67)</f>
        <v>0.2478390673899086</v>
      </c>
      <c r="H105" s="305">
        <f>IF(H$67=0,0,H$67/OIS_fec!H$67)</f>
        <v>0.25086256853883998</v>
      </c>
      <c r="I105" s="305">
        <f>IF(I$67=0,0,I$67/OIS_fec!I$67)</f>
        <v>0.25329004658469417</v>
      </c>
      <c r="J105" s="305">
        <f>IF(J$67=0,0,J$67/OIS_fec!J$67)</f>
        <v>0.258177498776054</v>
      </c>
      <c r="K105" s="305">
        <f>IF(K$67=0,0,K$67/OIS_fec!K$67)</f>
        <v>0.258177498776054</v>
      </c>
      <c r="L105" s="305">
        <f>IF(L$67=0,0,L$67/OIS_fec!L$67)</f>
        <v>0.258177498776054</v>
      </c>
      <c r="M105" s="305">
        <f>IF(M$67=0,0,M$67/OIS_fec!M$67)</f>
        <v>0.258177498776054</v>
      </c>
      <c r="N105" s="305">
        <f>IF(N$67=0,0,N$67/OIS_fec!N$67)</f>
        <v>0.258177498776054</v>
      </c>
      <c r="O105" s="305">
        <f>IF(O$67=0,0,O$67/OIS_fec!O$67)</f>
        <v>0.258177498776054</v>
      </c>
      <c r="P105" s="305">
        <f>IF(P$67=0,0,P$67/OIS_fec!P$67)</f>
        <v>0.258177498776054</v>
      </c>
      <c r="Q105" s="305">
        <f>IF(Q$67=0,0,Q$67/OIS_fec!Q$67)</f>
        <v>0.25817749877605406</v>
      </c>
    </row>
    <row r="106" spans="1:17" x14ac:dyDescent="0.25">
      <c r="A106" s="72" t="s">
        <v>319</v>
      </c>
      <c r="B106" s="304">
        <f>IF(B$68=0,0,B$68/OIS_fec!B$68)</f>
        <v>0.35222662138254074</v>
      </c>
      <c r="C106" s="304">
        <f>IF(C$68=0,0,C$68/OIS_fec!C$68)</f>
        <v>0.35222662138254068</v>
      </c>
      <c r="D106" s="304">
        <f>IF(D$68=0,0,D$68/OIS_fec!D$68)</f>
        <v>0.35222662138254074</v>
      </c>
      <c r="E106" s="304">
        <f>IF(E$68=0,0,E$68/OIS_fec!E$68)</f>
        <v>0.35222662138254063</v>
      </c>
      <c r="F106" s="304">
        <f>IF(F$68=0,0,F$68/OIS_fec!F$68)</f>
        <v>0.35599807268377992</v>
      </c>
      <c r="G106" s="304">
        <f>IF(G$68=0,0,G$68/OIS_fec!G$68)</f>
        <v>0.35912418645378263</v>
      </c>
      <c r="H106" s="304">
        <f>IF(H$68=0,0,H$68/OIS_fec!H$68)</f>
        <v>0.36350530522487556</v>
      </c>
      <c r="I106" s="304">
        <f>IF(I$68=0,0,I$68/OIS_fec!I$68)</f>
        <v>0.36702277358663421</v>
      </c>
      <c r="J106" s="304">
        <f>IF(J$68=0,0,J$68/OIS_fec!J$68)</f>
        <v>0.37410479786367257</v>
      </c>
      <c r="K106" s="304">
        <f>IF(K$68=0,0,K$68/OIS_fec!K$68)</f>
        <v>0.37410479786367257</v>
      </c>
      <c r="L106" s="304">
        <f>IF(L$68=0,0,L$68/OIS_fec!L$68)</f>
        <v>0.37410479786367257</v>
      </c>
      <c r="M106" s="304">
        <f>IF(M$68=0,0,M$68/OIS_fec!M$68)</f>
        <v>0.37410479786367262</v>
      </c>
      <c r="N106" s="304">
        <f>IF(N$68=0,0,N$68/OIS_fec!N$68)</f>
        <v>0.37410479786367257</v>
      </c>
      <c r="O106" s="304">
        <f>IF(O$68=0,0,O$68/OIS_fec!O$68)</f>
        <v>0.37410479786367251</v>
      </c>
      <c r="P106" s="304">
        <f>IF(P$68=0,0,P$68/OIS_fec!P$68)</f>
        <v>0.37410479786367251</v>
      </c>
      <c r="Q106" s="304">
        <f>IF(Q$68=0,0,Q$68/OIS_fec!Q$68)</f>
        <v>0.37410479786367257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2169.7094766082209</v>
      </c>
      <c r="C5" s="96">
        <v>2185.8759051416646</v>
      </c>
      <c r="D5" s="96">
        <v>2203.294715633052</v>
      </c>
      <c r="E5" s="96">
        <v>2236.6866478898519</v>
      </c>
      <c r="F5" s="96">
        <v>2296.1176254801358</v>
      </c>
      <c r="G5" s="96">
        <v>2184.0089898977144</v>
      </c>
      <c r="H5" s="96">
        <v>2328.2677488794757</v>
      </c>
      <c r="I5" s="96">
        <v>2219.2798485321728</v>
      </c>
      <c r="J5" s="96">
        <v>2350.8391146685558</v>
      </c>
      <c r="K5" s="96">
        <v>2125.9132075101602</v>
      </c>
      <c r="L5" s="96">
        <v>2049.6313147854798</v>
      </c>
      <c r="M5" s="96">
        <v>2134.1593633495399</v>
      </c>
      <c r="N5" s="96">
        <v>2048.5918751714607</v>
      </c>
      <c r="O5" s="96">
        <v>2150.1266942715552</v>
      </c>
      <c r="P5" s="96">
        <v>2042.4970662831611</v>
      </c>
      <c r="Q5" s="96">
        <v>1961.5033829200684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55.744326999308086</v>
      </c>
      <c r="C10" s="158">
        <v>56.835825208046501</v>
      </c>
      <c r="D10" s="158">
        <v>55.00830726721982</v>
      </c>
      <c r="E10" s="158">
        <v>55.10859276690239</v>
      </c>
      <c r="F10" s="158">
        <v>55.764720340797361</v>
      </c>
      <c r="G10" s="158">
        <v>53.913511815050484</v>
      </c>
      <c r="H10" s="158">
        <v>55.056617073144537</v>
      </c>
      <c r="I10" s="158">
        <v>54.346501845131129</v>
      </c>
      <c r="J10" s="158">
        <v>60.434410661029915</v>
      </c>
      <c r="K10" s="158">
        <v>53.258515278159877</v>
      </c>
      <c r="L10" s="158">
        <v>55.606903753173128</v>
      </c>
      <c r="M10" s="158">
        <v>52.524229137096398</v>
      </c>
      <c r="N10" s="158">
        <v>49.222525200252115</v>
      </c>
      <c r="O10" s="158">
        <v>52.531415223484679</v>
      </c>
      <c r="P10" s="158">
        <v>51.707051171997215</v>
      </c>
      <c r="Q10" s="158">
        <v>51.07635765190247</v>
      </c>
    </row>
    <row r="11" spans="1:17" x14ac:dyDescent="0.25">
      <c r="A11" s="92" t="s">
        <v>125</v>
      </c>
      <c r="B11" s="91">
        <v>17.861671253266959</v>
      </c>
      <c r="C11" s="91">
        <v>18.243418588435485</v>
      </c>
      <c r="D11" s="91">
        <v>17.696875356541735</v>
      </c>
      <c r="E11" s="91">
        <v>17.672275002289076</v>
      </c>
      <c r="F11" s="91">
        <v>17.676047149275455</v>
      </c>
      <c r="G11" s="91">
        <v>17.086843285559709</v>
      </c>
      <c r="H11" s="91">
        <v>17.147053493811249</v>
      </c>
      <c r="I11" s="91">
        <v>16.67182144394906</v>
      </c>
      <c r="J11" s="91">
        <v>18.499253882332365</v>
      </c>
      <c r="K11" s="91">
        <v>16.25390079490079</v>
      </c>
      <c r="L11" s="91">
        <v>17.297273550865921</v>
      </c>
      <c r="M11" s="91">
        <v>16.831048153395312</v>
      </c>
      <c r="N11" s="91">
        <v>14.008680712398961</v>
      </c>
      <c r="O11" s="91">
        <v>15.112030882886963</v>
      </c>
      <c r="P11" s="91">
        <v>16.072340121131958</v>
      </c>
      <c r="Q11" s="91">
        <v>16.283951917168604</v>
      </c>
    </row>
    <row r="12" spans="1:17" x14ac:dyDescent="0.25">
      <c r="A12" s="92" t="s">
        <v>26</v>
      </c>
      <c r="B12" s="91">
        <v>37.882655746041131</v>
      </c>
      <c r="C12" s="91">
        <v>38.592406619611012</v>
      </c>
      <c r="D12" s="91">
        <v>37.311431910678088</v>
      </c>
      <c r="E12" s="91">
        <v>37.436317764613314</v>
      </c>
      <c r="F12" s="91">
        <v>38.088673191521906</v>
      </c>
      <c r="G12" s="91">
        <v>36.826668529490775</v>
      </c>
      <c r="H12" s="91">
        <v>37.909563579333287</v>
      </c>
      <c r="I12" s="91">
        <v>37.674680401182066</v>
      </c>
      <c r="J12" s="91">
        <v>41.935156778697554</v>
      </c>
      <c r="K12" s="91">
        <v>37.00461448325909</v>
      </c>
      <c r="L12" s="91">
        <v>38.309630202307211</v>
      </c>
      <c r="M12" s="91">
        <v>35.69318098370109</v>
      </c>
      <c r="N12" s="91">
        <v>35.213844487853152</v>
      </c>
      <c r="O12" s="91">
        <v>37.419384340597716</v>
      </c>
      <c r="P12" s="91">
        <v>35.634711050865256</v>
      </c>
      <c r="Q12" s="91">
        <v>34.792405734733862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39.103419530706859</v>
      </c>
      <c r="C15" s="204">
        <v>21.570830289220133</v>
      </c>
      <c r="D15" s="204">
        <v>14.392255565729627</v>
      </c>
      <c r="E15" s="204">
        <v>9.9060247745902501</v>
      </c>
      <c r="F15" s="204">
        <v>21.352124027637132</v>
      </c>
      <c r="G15" s="204">
        <v>27.195651744885868</v>
      </c>
      <c r="H15" s="204">
        <v>168.28277985420897</v>
      </c>
      <c r="I15" s="204">
        <v>83.9314194382072</v>
      </c>
      <c r="J15" s="204">
        <v>120.7285290073789</v>
      </c>
      <c r="K15" s="204">
        <v>95.621013029683368</v>
      </c>
      <c r="L15" s="204">
        <v>37.775332888077195</v>
      </c>
      <c r="M15" s="204">
        <v>53.852538106361429</v>
      </c>
      <c r="N15" s="204">
        <v>46.39254804483155</v>
      </c>
      <c r="O15" s="204">
        <v>52.642265039889807</v>
      </c>
      <c r="P15" s="204">
        <v>8.1943995779600591</v>
      </c>
      <c r="Q15" s="204">
        <v>8.5331169247069081</v>
      </c>
    </row>
    <row r="16" spans="1:17" x14ac:dyDescent="0.25">
      <c r="A16" s="88" t="s">
        <v>33</v>
      </c>
      <c r="B16" s="87">
        <v>9.8859772608972794</v>
      </c>
      <c r="C16" s="87">
        <v>10.560903748748874</v>
      </c>
      <c r="D16" s="87">
        <v>12.096607747502118</v>
      </c>
      <c r="E16" s="87">
        <v>9.3188440491771196</v>
      </c>
      <c r="F16" s="87">
        <v>14.285075862136836</v>
      </c>
      <c r="G16" s="87">
        <v>22.780742452110296</v>
      </c>
      <c r="H16" s="87">
        <v>23.969065666290845</v>
      </c>
      <c r="I16" s="87">
        <v>64.880032244151849</v>
      </c>
      <c r="J16" s="87">
        <v>83.935242717638744</v>
      </c>
      <c r="K16" s="87">
        <v>89.559688495079698</v>
      </c>
      <c r="L16" s="87">
        <v>35.434806779467756</v>
      </c>
      <c r="M16" s="87">
        <v>50.62100103768082</v>
      </c>
      <c r="N16" s="87">
        <v>43.640850826127412</v>
      </c>
      <c r="O16" s="87">
        <v>49.538230986466445</v>
      </c>
      <c r="P16" s="87">
        <v>7.7122976756611266</v>
      </c>
      <c r="Q16" s="87">
        <v>8.0325534197111317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1.011646266870422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4.6552626390767626</v>
      </c>
      <c r="J19" s="87">
        <v>2.4854055607914636</v>
      </c>
      <c r="K19" s="87">
        <v>1.8840536077853953</v>
      </c>
      <c r="L19" s="87">
        <v>0.38940678209238461</v>
      </c>
      <c r="M19" s="87">
        <v>3.0824402474302081E-2</v>
      </c>
      <c r="N19" s="87">
        <v>0</v>
      </c>
      <c r="O19" s="87">
        <v>0</v>
      </c>
      <c r="P19" s="87">
        <v>5.3262644272411806E-3</v>
      </c>
      <c r="Q19" s="87">
        <v>1.3106010666832276E-2</v>
      </c>
    </row>
    <row r="20" spans="1:17" x14ac:dyDescent="0.25">
      <c r="A20" s="88" t="s">
        <v>29</v>
      </c>
      <c r="B20" s="87">
        <v>1.9388803403606694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111.30856269845938</v>
      </c>
      <c r="I21" s="87">
        <v>0</v>
      </c>
      <c r="J21" s="87">
        <v>26.349123666988124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26.266915662578491</v>
      </c>
      <c r="C22" s="87">
        <v>11.009926540471257</v>
      </c>
      <c r="D22" s="87">
        <v>2.2956478182275104</v>
      </c>
      <c r="E22" s="87">
        <v>0.58718072541313016</v>
      </c>
      <c r="F22" s="87">
        <v>7.067048165500295</v>
      </c>
      <c r="G22" s="87">
        <v>4.4149092927755715</v>
      </c>
      <c r="H22" s="87">
        <v>33.005151489458747</v>
      </c>
      <c r="I22" s="87">
        <v>14.396124554978579</v>
      </c>
      <c r="J22" s="87">
        <v>7.9587570619605676</v>
      </c>
      <c r="K22" s="87">
        <v>4.1772709268182826</v>
      </c>
      <c r="L22" s="87">
        <v>1.9511193265170512</v>
      </c>
      <c r="M22" s="87">
        <v>3.2007126662063063</v>
      </c>
      <c r="N22" s="87">
        <v>2.7516972187041384</v>
      </c>
      <c r="O22" s="87">
        <v>3.1040340534233617</v>
      </c>
      <c r="P22" s="87">
        <v>0.47677563787169053</v>
      </c>
      <c r="Q22" s="87">
        <v>0.48745749432894553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1299.0633295411394</v>
      </c>
      <c r="C26" s="204">
        <v>1353.1374094547309</v>
      </c>
      <c r="D26" s="204">
        <v>1380.8906750386222</v>
      </c>
      <c r="E26" s="204">
        <v>1424.3368862136579</v>
      </c>
      <c r="F26" s="204">
        <v>1457.6015898198455</v>
      </c>
      <c r="G26" s="204">
        <v>1390.0350960897956</v>
      </c>
      <c r="H26" s="204">
        <v>1390.3365638409423</v>
      </c>
      <c r="I26" s="204">
        <v>1382.658257289256</v>
      </c>
      <c r="J26" s="204">
        <v>1435.6920060339667</v>
      </c>
      <c r="K26" s="204">
        <v>1273.7820174734793</v>
      </c>
      <c r="L26" s="204">
        <v>1296.6318912325517</v>
      </c>
      <c r="M26" s="204">
        <v>1349.0743274468241</v>
      </c>
      <c r="N26" s="204">
        <v>1298.7020865486284</v>
      </c>
      <c r="O26" s="204">
        <v>1329.4197996310893</v>
      </c>
      <c r="P26" s="204">
        <v>1305.4454104051895</v>
      </c>
      <c r="Q26" s="204">
        <v>1262.263944542924</v>
      </c>
    </row>
    <row r="27" spans="1:17" x14ac:dyDescent="0.25">
      <c r="A27" s="152" t="s">
        <v>332</v>
      </c>
      <c r="B27" s="151">
        <v>1299.0633295411394</v>
      </c>
      <c r="C27" s="151">
        <v>1353.1374094547309</v>
      </c>
      <c r="D27" s="151">
        <v>1380.8906750386222</v>
      </c>
      <c r="E27" s="151">
        <v>1424.3368862136579</v>
      </c>
      <c r="F27" s="151">
        <v>1457.6015898198455</v>
      </c>
      <c r="G27" s="151">
        <v>1390.0350960897956</v>
      </c>
      <c r="H27" s="151">
        <v>1390.3365638409423</v>
      </c>
      <c r="I27" s="151">
        <v>1382.658257289256</v>
      </c>
      <c r="J27" s="151">
        <v>1435.6920060339667</v>
      </c>
      <c r="K27" s="151">
        <v>1273.7820174734793</v>
      </c>
      <c r="L27" s="151">
        <v>1296.6318912325517</v>
      </c>
      <c r="M27" s="151">
        <v>1349.0743274468241</v>
      </c>
      <c r="N27" s="151">
        <v>1298.7020865486284</v>
      </c>
      <c r="O27" s="151">
        <v>1329.4197996310893</v>
      </c>
      <c r="P27" s="151">
        <v>1305.4454104051895</v>
      </c>
      <c r="Q27" s="151">
        <v>1262.263944542924</v>
      </c>
    </row>
    <row r="28" spans="1:17" x14ac:dyDescent="0.25">
      <c r="A28" s="154" t="s">
        <v>33</v>
      </c>
      <c r="B28" s="83">
        <v>7.8942578698831358</v>
      </c>
      <c r="C28" s="83">
        <v>9.9157055671692973</v>
      </c>
      <c r="D28" s="83">
        <v>15.746792228789902</v>
      </c>
      <c r="E28" s="83">
        <v>27.785497550982548</v>
      </c>
      <c r="F28" s="83">
        <v>9.9085608662034002</v>
      </c>
      <c r="G28" s="83">
        <v>7.8476309705304113</v>
      </c>
      <c r="H28" s="83">
        <v>9.8798942987840608</v>
      </c>
      <c r="I28" s="83">
        <v>13.65208248094622</v>
      </c>
      <c r="J28" s="83">
        <v>13.525015073846701</v>
      </c>
      <c r="K28" s="83">
        <v>27.261573741702566</v>
      </c>
      <c r="L28" s="83">
        <v>98.557822655916965</v>
      </c>
      <c r="M28" s="83">
        <v>75.961652375978687</v>
      </c>
      <c r="N28" s="83">
        <v>86.716152245525961</v>
      </c>
      <c r="O28" s="83">
        <v>25.576772476131236</v>
      </c>
      <c r="P28" s="83">
        <v>51.679848189286396</v>
      </c>
      <c r="Q28" s="83">
        <v>50.700324497812524</v>
      </c>
    </row>
    <row r="29" spans="1:17" x14ac:dyDescent="0.25">
      <c r="A29" s="154" t="s">
        <v>30</v>
      </c>
      <c r="B29" s="83">
        <v>2.7355810539079419</v>
      </c>
      <c r="C29" s="83">
        <v>5.5401154105283963</v>
      </c>
      <c r="D29" s="83">
        <v>2.7586929496691361</v>
      </c>
      <c r="E29" s="83">
        <v>2.7659481284641982</v>
      </c>
      <c r="F29" s="83">
        <v>2.7755371409975313</v>
      </c>
      <c r="G29" s="83">
        <v>2.7343305643115254</v>
      </c>
      <c r="H29" s="83">
        <v>2.7415836337985504</v>
      </c>
      <c r="I29" s="83">
        <v>2.7598780092127608</v>
      </c>
      <c r="J29" s="83">
        <v>2.7610080867541646</v>
      </c>
      <c r="K29" s="83">
        <v>0</v>
      </c>
      <c r="L29" s="83">
        <v>2.7312963466529219</v>
      </c>
      <c r="M29" s="83">
        <v>2.7391132357310402</v>
      </c>
      <c r="N29" s="83">
        <v>2.7353768864222512</v>
      </c>
      <c r="O29" s="83">
        <v>0</v>
      </c>
      <c r="P29" s="83">
        <v>2.7232493138892</v>
      </c>
      <c r="Q29" s="83">
        <v>2.7271896274626379</v>
      </c>
    </row>
    <row r="30" spans="1:17" x14ac:dyDescent="0.25">
      <c r="A30" s="154" t="s">
        <v>125</v>
      </c>
      <c r="B30" s="83">
        <v>643.53345787542628</v>
      </c>
      <c r="C30" s="83">
        <v>622.19768158766328</v>
      </c>
      <c r="D30" s="83">
        <v>595.44692303277657</v>
      </c>
      <c r="E30" s="83">
        <v>572.99072766935126</v>
      </c>
      <c r="F30" s="83">
        <v>621.46116469174308</v>
      </c>
      <c r="G30" s="83">
        <v>608.76280169842096</v>
      </c>
      <c r="H30" s="83">
        <v>642.01893683464743</v>
      </c>
      <c r="I30" s="83">
        <v>659.70876609621723</v>
      </c>
      <c r="J30" s="83">
        <v>686.37505282236486</v>
      </c>
      <c r="K30" s="83">
        <v>665.14486713302745</v>
      </c>
      <c r="L30" s="83">
        <v>510.98236954336227</v>
      </c>
      <c r="M30" s="83">
        <v>575.34634909886222</v>
      </c>
      <c r="N30" s="83">
        <v>509.14304648493339</v>
      </c>
      <c r="O30" s="83">
        <v>597.08463193150055</v>
      </c>
      <c r="P30" s="83">
        <v>654.09230720526398</v>
      </c>
      <c r="Q30" s="83">
        <v>588.78841998145276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644.90003274192202</v>
      </c>
      <c r="C32" s="83">
        <v>715.48390688937002</v>
      </c>
      <c r="D32" s="83">
        <v>766.93826682738654</v>
      </c>
      <c r="E32" s="83">
        <v>820.79471286485989</v>
      </c>
      <c r="F32" s="83">
        <v>823.45632712090139</v>
      </c>
      <c r="G32" s="83">
        <v>770.69033285653268</v>
      </c>
      <c r="H32" s="83">
        <v>735.69614907371226</v>
      </c>
      <c r="I32" s="83">
        <v>706.53753070287974</v>
      </c>
      <c r="J32" s="83">
        <v>733.03093005100095</v>
      </c>
      <c r="K32" s="83">
        <v>581.37557659874915</v>
      </c>
      <c r="L32" s="83">
        <v>684.36040268661952</v>
      </c>
      <c r="M32" s="83">
        <v>695.02721273625218</v>
      </c>
      <c r="N32" s="83">
        <v>700.10751093174667</v>
      </c>
      <c r="O32" s="83">
        <v>706.75839522345746</v>
      </c>
      <c r="P32" s="83">
        <v>596.95000569674994</v>
      </c>
      <c r="Q32" s="83">
        <v>620.04801043619625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33.578178761580176</v>
      </c>
      <c r="C34" s="204">
        <v>29.715503396586932</v>
      </c>
      <c r="D34" s="204">
        <v>23.376349987088464</v>
      </c>
      <c r="E34" s="204">
        <v>18.168848478156498</v>
      </c>
      <c r="F34" s="204">
        <v>23.965105966356987</v>
      </c>
      <c r="G34" s="204">
        <v>25.691303311153511</v>
      </c>
      <c r="H34" s="204">
        <v>53.913919751555909</v>
      </c>
      <c r="I34" s="204">
        <v>40.464380273234333</v>
      </c>
      <c r="J34" s="204">
        <v>50.063092586798575</v>
      </c>
      <c r="K34" s="204">
        <v>38.478352865771271</v>
      </c>
      <c r="L34" s="204">
        <v>28.486529258009636</v>
      </c>
      <c r="M34" s="204">
        <v>32.901728997730714</v>
      </c>
      <c r="N34" s="204">
        <v>31.167595508298767</v>
      </c>
      <c r="O34" s="204">
        <v>32.832722427173053</v>
      </c>
      <c r="P34" s="204">
        <v>15.273486182024314</v>
      </c>
      <c r="Q34" s="204">
        <v>16.482045967367768</v>
      </c>
    </row>
    <row r="35" spans="1:17" x14ac:dyDescent="0.25">
      <c r="A35" s="152" t="s">
        <v>330</v>
      </c>
      <c r="B35" s="151">
        <v>11.45867722152923</v>
      </c>
      <c r="C35" s="151">
        <v>12.43227845615281</v>
      </c>
      <c r="D35" s="151">
        <v>12.644859160013075</v>
      </c>
      <c r="E35" s="151">
        <v>12.310006748574908</v>
      </c>
      <c r="F35" s="151">
        <v>13.696738283633719</v>
      </c>
      <c r="G35" s="151">
        <v>13.702900113885574</v>
      </c>
      <c r="H35" s="151">
        <v>16.083686039856172</v>
      </c>
      <c r="I35" s="151">
        <v>14.392048070000897</v>
      </c>
      <c r="J35" s="151">
        <v>15.225787570148318</v>
      </c>
      <c r="K35" s="151">
        <v>12.750417942679999</v>
      </c>
      <c r="L35" s="151">
        <v>13.095261982902358</v>
      </c>
      <c r="M35" s="151">
        <v>13.063564092818247</v>
      </c>
      <c r="N35" s="151">
        <v>13.151636054503852</v>
      </c>
      <c r="O35" s="151">
        <v>11.615340136610453</v>
      </c>
      <c r="P35" s="151">
        <v>12.776948907347835</v>
      </c>
      <c r="Q35" s="151">
        <v>14.22807883053852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0.50014343701947406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0.6381166251100826</v>
      </c>
      <c r="L36" s="83">
        <v>3.4343983836152665</v>
      </c>
      <c r="M36" s="83">
        <v>2.4982643798754847</v>
      </c>
      <c r="N36" s="83">
        <v>2.7096442036941872</v>
      </c>
      <c r="O36" s="83">
        <v>0.17302802350894825</v>
      </c>
      <c r="P36" s="83">
        <v>1.3337898206075178</v>
      </c>
      <c r="Q36" s="83">
        <v>0.70487517679059941</v>
      </c>
    </row>
    <row r="37" spans="1:17" x14ac:dyDescent="0.25">
      <c r="A37" s="154" t="s">
        <v>30</v>
      </c>
      <c r="B37" s="83">
        <v>0.11333121509047189</v>
      </c>
      <c r="C37" s="83">
        <v>0.22951906700760502</v>
      </c>
      <c r="D37" s="83">
        <v>0.11428870791486422</v>
      </c>
      <c r="E37" s="83">
        <v>0.11458927960780252</v>
      </c>
      <c r="F37" s="83">
        <v>0.11498653869846918</v>
      </c>
      <c r="G37" s="83">
        <v>0.11410770533656595</v>
      </c>
      <c r="H37" s="83">
        <v>0.13694595246544963</v>
      </c>
      <c r="I37" s="83">
        <v>0.12121419172723884</v>
      </c>
      <c r="J37" s="83">
        <v>0.11672893826983598</v>
      </c>
      <c r="K37" s="83">
        <v>0</v>
      </c>
      <c r="L37" s="83">
        <v>0.11315370578990677</v>
      </c>
      <c r="M37" s="83">
        <v>0.11347754833742882</v>
      </c>
      <c r="N37" s="83">
        <v>0.11332275672320753</v>
      </c>
      <c r="O37" s="83">
        <v>0</v>
      </c>
      <c r="P37" s="83">
        <v>0.12047146268809816</v>
      </c>
      <c r="Q37" s="83">
        <v>0.11298357028059502</v>
      </c>
    </row>
    <row r="38" spans="1:17" x14ac:dyDescent="0.25">
      <c r="A38" s="154" t="s">
        <v>125</v>
      </c>
      <c r="B38" s="83">
        <v>0.35242977524303981</v>
      </c>
      <c r="C38" s="83">
        <v>2.824834402718461E-2</v>
      </c>
      <c r="D38" s="83">
        <v>2.6512606869167798E-2</v>
      </c>
      <c r="E38" s="83">
        <v>3.0922569308129876E-2</v>
      </c>
      <c r="F38" s="83">
        <v>1.1798891925941157</v>
      </c>
      <c r="G38" s="83">
        <v>1.2697936060182973</v>
      </c>
      <c r="H38" s="83">
        <v>3.3906375485566822</v>
      </c>
      <c r="I38" s="83">
        <v>3.5130424625357493</v>
      </c>
      <c r="J38" s="83">
        <v>3.6191332652720218</v>
      </c>
      <c r="K38" s="83">
        <v>3.8048112728265164</v>
      </c>
      <c r="L38" s="83">
        <v>1.5704074159712653</v>
      </c>
      <c r="M38" s="83">
        <v>1.2699862952774501E-2</v>
      </c>
      <c r="N38" s="83">
        <v>0</v>
      </c>
      <c r="O38" s="83">
        <v>0</v>
      </c>
      <c r="P38" s="83">
        <v>4.6483483428562768E-2</v>
      </c>
      <c r="Q38" s="83">
        <v>0.26229845779180233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10.992916231195718</v>
      </c>
      <c r="C40" s="83">
        <v>12.17451104511802</v>
      </c>
      <c r="D40" s="83">
        <v>12.504057845229044</v>
      </c>
      <c r="E40" s="83">
        <v>11.664351462639502</v>
      </c>
      <c r="F40" s="83">
        <v>12.401862552341134</v>
      </c>
      <c r="G40" s="83">
        <v>12.318998802530711</v>
      </c>
      <c r="H40" s="83">
        <v>12.55610253883404</v>
      </c>
      <c r="I40" s="83">
        <v>10.757791415737909</v>
      </c>
      <c r="J40" s="83">
        <v>11.48992536660646</v>
      </c>
      <c r="K40" s="83">
        <v>8.3074900447433997</v>
      </c>
      <c r="L40" s="83">
        <v>7.97730247752592</v>
      </c>
      <c r="M40" s="83">
        <v>10.439122301652558</v>
      </c>
      <c r="N40" s="83">
        <v>10.328669094086457</v>
      </c>
      <c r="O40" s="83">
        <v>11.442312113101504</v>
      </c>
      <c r="P40" s="83">
        <v>11.276204140623657</v>
      </c>
      <c r="Q40" s="83">
        <v>13.147921625675522</v>
      </c>
    </row>
    <row r="41" spans="1:17" x14ac:dyDescent="0.25">
      <c r="A41" s="152" t="s">
        <v>329</v>
      </c>
      <c r="B41" s="151">
        <v>22.119501540050944</v>
      </c>
      <c r="C41" s="151">
        <v>17.283224940434124</v>
      </c>
      <c r="D41" s="151">
        <v>10.731490827075389</v>
      </c>
      <c r="E41" s="151">
        <v>5.8588417295815907</v>
      </c>
      <c r="F41" s="151">
        <v>10.268367682723266</v>
      </c>
      <c r="G41" s="151">
        <v>11.988403197267937</v>
      </c>
      <c r="H41" s="151">
        <v>37.830233711699734</v>
      </c>
      <c r="I41" s="151">
        <v>26.072332203233437</v>
      </c>
      <c r="J41" s="151">
        <v>34.837305016650255</v>
      </c>
      <c r="K41" s="151">
        <v>25.727934923091272</v>
      </c>
      <c r="L41" s="151">
        <v>15.391267275107278</v>
      </c>
      <c r="M41" s="151">
        <v>19.838164904912468</v>
      </c>
      <c r="N41" s="151">
        <v>18.015959453794913</v>
      </c>
      <c r="O41" s="151">
        <v>21.217382290562604</v>
      </c>
      <c r="P41" s="151">
        <v>2.496537274676478</v>
      </c>
      <c r="Q41" s="151">
        <v>2.253967136829246</v>
      </c>
    </row>
    <row r="42" spans="1:17" x14ac:dyDescent="0.25">
      <c r="A42" s="150" t="s">
        <v>33</v>
      </c>
      <c r="B42" s="87">
        <v>5.5921679451999857</v>
      </c>
      <c r="C42" s="87">
        <v>8.4617269069664456</v>
      </c>
      <c r="D42" s="87">
        <v>9.019756110373585</v>
      </c>
      <c r="E42" s="87">
        <v>5.5115582313936171</v>
      </c>
      <c r="F42" s="87">
        <v>6.8697807833148135</v>
      </c>
      <c r="G42" s="87">
        <v>10.042220286203428</v>
      </c>
      <c r="H42" s="87">
        <v>5.3882836781780288</v>
      </c>
      <c r="I42" s="87">
        <v>20.15423741607767</v>
      </c>
      <c r="J42" s="87">
        <v>24.220270686990929</v>
      </c>
      <c r="K42" s="87">
        <v>24.097065742426871</v>
      </c>
      <c r="L42" s="87">
        <v>14.437638011039441</v>
      </c>
      <c r="M42" s="87">
        <v>18.647733264750823</v>
      </c>
      <c r="N42" s="87">
        <v>16.947372630898538</v>
      </c>
      <c r="O42" s="87">
        <v>19.966306237803419</v>
      </c>
      <c r="P42" s="87">
        <v>2.3496582559233623</v>
      </c>
      <c r="Q42" s="87">
        <v>2.1217465543490288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0.57225458608434343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1.4461039123575097</v>
      </c>
      <c r="J45" s="87">
        <v>0.71718617234273496</v>
      </c>
      <c r="K45" s="87">
        <v>0.50692632379528013</v>
      </c>
      <c r="L45" s="87">
        <v>0.15866078214799881</v>
      </c>
      <c r="M45" s="87">
        <v>1.1355074447426314E-2</v>
      </c>
      <c r="N45" s="87">
        <v>0</v>
      </c>
      <c r="O45" s="87">
        <v>0</v>
      </c>
      <c r="P45" s="87">
        <v>1.6227201945528294E-3</v>
      </c>
      <c r="Q45" s="87">
        <v>3.4618671698311621E-3</v>
      </c>
    </row>
    <row r="46" spans="1:17" x14ac:dyDescent="0.25">
      <c r="A46" s="150" t="s">
        <v>29</v>
      </c>
      <c r="B46" s="87">
        <v>1.0967600069069219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25.022340043610726</v>
      </c>
      <c r="I47" s="87">
        <v>0</v>
      </c>
      <c r="J47" s="87">
        <v>7.6032770850061437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14.858319001859693</v>
      </c>
      <c r="C48" s="87">
        <v>8.8214980334676785</v>
      </c>
      <c r="D48" s="87">
        <v>1.7117347167018033</v>
      </c>
      <c r="E48" s="87">
        <v>0.34728349818797377</v>
      </c>
      <c r="F48" s="87">
        <v>3.3985868994084516</v>
      </c>
      <c r="G48" s="87">
        <v>1.9461829110645092</v>
      </c>
      <c r="H48" s="87">
        <v>7.4196099899109793</v>
      </c>
      <c r="I48" s="87">
        <v>4.4719908747982569</v>
      </c>
      <c r="J48" s="87">
        <v>2.2965710723104511</v>
      </c>
      <c r="K48" s="87">
        <v>1.1239428568691225</v>
      </c>
      <c r="L48" s="87">
        <v>0.7949684819198376</v>
      </c>
      <c r="M48" s="87">
        <v>1.1790765657142193</v>
      </c>
      <c r="N48" s="87">
        <v>1.0685868228963753</v>
      </c>
      <c r="O48" s="87">
        <v>1.2510760527591835</v>
      </c>
      <c r="P48" s="87">
        <v>0.14525629855856312</v>
      </c>
      <c r="Q48" s="87">
        <v>0.1287587153103858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7.0955452863837714</v>
      </c>
      <c r="C53" s="204">
        <v>7.3669482575897494</v>
      </c>
      <c r="D53" s="204">
        <v>7.1224421113555199</v>
      </c>
      <c r="E53" s="204">
        <v>6.5679349127493847</v>
      </c>
      <c r="F53" s="204">
        <v>7.506247253367782</v>
      </c>
      <c r="G53" s="204">
        <v>7.5951695152438212</v>
      </c>
      <c r="H53" s="204">
        <v>10.05181870809958</v>
      </c>
      <c r="I53" s="204">
        <v>8.5362341190283839</v>
      </c>
      <c r="J53" s="204">
        <v>9.4403928140444044</v>
      </c>
      <c r="K53" s="204">
        <v>7.5029019223288245</v>
      </c>
      <c r="L53" s="204">
        <v>6.6840156921718004</v>
      </c>
      <c r="M53" s="204">
        <v>7.2919497257954067</v>
      </c>
      <c r="N53" s="204">
        <v>7.1835183880589062</v>
      </c>
      <c r="O53" s="204">
        <v>7.1395220641996513</v>
      </c>
      <c r="P53" s="204">
        <v>6.4310465061356492</v>
      </c>
      <c r="Q53" s="204">
        <v>7.2849199966789984</v>
      </c>
    </row>
    <row r="54" spans="1:17" x14ac:dyDescent="0.25">
      <c r="A54" s="152" t="s">
        <v>327</v>
      </c>
      <c r="B54" s="151">
        <v>5.8751589945188911</v>
      </c>
      <c r="C54" s="151">
        <v>6.4133910194968324</v>
      </c>
      <c r="D54" s="151">
        <v>6.5303598588272225</v>
      </c>
      <c r="E54" s="151">
        <v>6.2446884724966072</v>
      </c>
      <c r="F54" s="151">
        <v>6.9397166225968432</v>
      </c>
      <c r="G54" s="151">
        <v>6.9337403733255902</v>
      </c>
      <c r="H54" s="151">
        <v>7.9646333998678704</v>
      </c>
      <c r="I54" s="151">
        <v>7.0977606181603328</v>
      </c>
      <c r="J54" s="151">
        <v>7.5183346062292182</v>
      </c>
      <c r="K54" s="151">
        <v>6.0834296507099959</v>
      </c>
      <c r="L54" s="151">
        <v>5.8348423252693298</v>
      </c>
      <c r="M54" s="151">
        <v>6.1974302827657537</v>
      </c>
      <c r="N54" s="151">
        <v>6.1895344181943592</v>
      </c>
      <c r="O54" s="151">
        <v>5.968907868858266</v>
      </c>
      <c r="P54" s="151">
        <v>6.2933065185672916</v>
      </c>
      <c r="Q54" s="151">
        <v>7.1605631891297987</v>
      </c>
    </row>
    <row r="55" spans="1:17" x14ac:dyDescent="0.25">
      <c r="A55" s="152" t="s">
        <v>326</v>
      </c>
      <c r="B55" s="151">
        <v>1.2203862918648798</v>
      </c>
      <c r="C55" s="151">
        <v>0.95355723809291715</v>
      </c>
      <c r="D55" s="151">
        <v>0.59208225252829716</v>
      </c>
      <c r="E55" s="151">
        <v>0.32324644025277743</v>
      </c>
      <c r="F55" s="151">
        <v>0.56653063077093879</v>
      </c>
      <c r="G55" s="151">
        <v>0.66142914191823077</v>
      </c>
      <c r="H55" s="151">
        <v>2.0871853082317093</v>
      </c>
      <c r="I55" s="151">
        <v>1.4384735008680516</v>
      </c>
      <c r="J55" s="151">
        <v>1.9220582078151864</v>
      </c>
      <c r="K55" s="151">
        <v>1.4194722716188284</v>
      </c>
      <c r="L55" s="151">
        <v>0.84917336690247058</v>
      </c>
      <c r="M55" s="151">
        <v>1.0945194430296532</v>
      </c>
      <c r="N55" s="151">
        <v>0.99398396986454696</v>
      </c>
      <c r="O55" s="151">
        <v>1.1706141953413851</v>
      </c>
      <c r="P55" s="151">
        <v>0.1377399875683574</v>
      </c>
      <c r="Q55" s="151">
        <v>0.12435680754919977</v>
      </c>
    </row>
    <row r="56" spans="1:17" x14ac:dyDescent="0.25">
      <c r="A56" s="150" t="s">
        <v>33</v>
      </c>
      <c r="B56" s="87">
        <v>0.30853340387310269</v>
      </c>
      <c r="C56" s="87">
        <v>0.46685389831539004</v>
      </c>
      <c r="D56" s="87">
        <v>0.49764171643440464</v>
      </c>
      <c r="E56" s="87">
        <v>0.30408597138723403</v>
      </c>
      <c r="F56" s="87">
        <v>0.37902238804495519</v>
      </c>
      <c r="G56" s="87">
        <v>0.55405353303191307</v>
      </c>
      <c r="H56" s="87">
        <v>0.29728461672706363</v>
      </c>
      <c r="I56" s="87">
        <v>1.1119579264042851</v>
      </c>
      <c r="J56" s="87">
        <v>1.3362907965236372</v>
      </c>
      <c r="K56" s="87">
        <v>1.3294932823407926</v>
      </c>
      <c r="L56" s="87">
        <v>0.79655933854010719</v>
      </c>
      <c r="M56" s="87">
        <v>1.0288404559862521</v>
      </c>
      <c r="N56" s="87">
        <v>0.93502745549785038</v>
      </c>
      <c r="O56" s="87">
        <v>1.1015893096719129</v>
      </c>
      <c r="P56" s="87">
        <v>0.12963631756818547</v>
      </c>
      <c r="Q56" s="87">
        <v>0.11706187886063608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3.1572666818446532E-2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7.9785043440414316E-2</v>
      </c>
      <c r="J59" s="87">
        <v>3.9568892267185372E-2</v>
      </c>
      <c r="K59" s="87">
        <v>2.7968348899049936E-2</v>
      </c>
      <c r="L59" s="87">
        <v>8.7536983254068307E-3</v>
      </c>
      <c r="M59" s="87">
        <v>6.2648686606490002E-4</v>
      </c>
      <c r="N59" s="87">
        <v>0</v>
      </c>
      <c r="O59" s="87">
        <v>0</v>
      </c>
      <c r="P59" s="87">
        <v>8.9529390044294012E-5</v>
      </c>
      <c r="Q59" s="87">
        <v>1.9099956799068481E-4</v>
      </c>
    </row>
    <row r="60" spans="1:17" x14ac:dyDescent="0.25">
      <c r="A60" s="150" t="s">
        <v>29</v>
      </c>
      <c r="B60" s="87">
        <v>6.0510896932795703E-2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1.3805428989578332</v>
      </c>
      <c r="I61" s="87">
        <v>0</v>
      </c>
      <c r="J61" s="87">
        <v>0.41949114951758032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0.81976932424053484</v>
      </c>
      <c r="C62" s="87">
        <v>0.48670333977752711</v>
      </c>
      <c r="D62" s="87">
        <v>9.444053609389258E-2</v>
      </c>
      <c r="E62" s="87">
        <v>1.916046886554338E-2</v>
      </c>
      <c r="F62" s="87">
        <v>0.18750824272598354</v>
      </c>
      <c r="G62" s="87">
        <v>0.10737560888631774</v>
      </c>
      <c r="H62" s="87">
        <v>0.40935779254681265</v>
      </c>
      <c r="I62" s="87">
        <v>0.24673053102335213</v>
      </c>
      <c r="J62" s="87">
        <v>0.12670736950678349</v>
      </c>
      <c r="K62" s="87">
        <v>6.2010640378986064E-2</v>
      </c>
      <c r="L62" s="87">
        <v>4.3860330036956559E-2</v>
      </c>
      <c r="M62" s="87">
        <v>6.5052500177336228E-2</v>
      </c>
      <c r="N62" s="87">
        <v>5.895651436669657E-2</v>
      </c>
      <c r="O62" s="87">
        <v>6.902488566947218E-2</v>
      </c>
      <c r="P62" s="87">
        <v>8.014140610127618E-3</v>
      </c>
      <c r="Q62" s="87">
        <v>7.1039291205730092E-3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735.12467648910297</v>
      </c>
      <c r="C67" s="204">
        <v>717.24938853549031</v>
      </c>
      <c r="D67" s="204">
        <v>722.50468566303653</v>
      </c>
      <c r="E67" s="204">
        <v>722.59836074379587</v>
      </c>
      <c r="F67" s="204">
        <v>729.92783807213129</v>
      </c>
      <c r="G67" s="204">
        <v>679.57825742158514</v>
      </c>
      <c r="H67" s="204">
        <v>650.62604965152457</v>
      </c>
      <c r="I67" s="204">
        <v>649.34305556731545</v>
      </c>
      <c r="J67" s="204">
        <v>674.48068356533747</v>
      </c>
      <c r="K67" s="204">
        <v>657.27040694073753</v>
      </c>
      <c r="L67" s="204">
        <v>624.44664196149654</v>
      </c>
      <c r="M67" s="204">
        <v>638.51458993573192</v>
      </c>
      <c r="N67" s="204">
        <v>615.92360148139107</v>
      </c>
      <c r="O67" s="204">
        <v>675.56096988571869</v>
      </c>
      <c r="P67" s="204">
        <v>655.44567243985466</v>
      </c>
      <c r="Q67" s="204">
        <v>615.86299783648781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1.0000000000000004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1.0000000000000002</v>
      </c>
      <c r="M72" s="77">
        <f t="shared" si="0"/>
        <v>1</v>
      </c>
      <c r="N72" s="77">
        <f t="shared" si="0"/>
        <v>1</v>
      </c>
      <c r="O72" s="77">
        <f t="shared" si="0"/>
        <v>0.99999999999999989</v>
      </c>
      <c r="P72" s="77">
        <f t="shared" si="0"/>
        <v>1.0000000000000002</v>
      </c>
      <c r="Q72" s="77">
        <f t="shared" si="0"/>
        <v>0.99999999999999978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2.5692069652776699E-2</v>
      </c>
      <c r="C77" s="201">
        <f t="shared" si="5"/>
        <v>2.6001396087653485E-2</v>
      </c>
      <c r="D77" s="201">
        <f t="shared" si="5"/>
        <v>2.4966386419809843E-2</v>
      </c>
      <c r="E77" s="201">
        <f t="shared" si="5"/>
        <v>2.4638494989404645E-2</v>
      </c>
      <c r="F77" s="201">
        <f t="shared" si="5"/>
        <v>2.428652596973839E-2</v>
      </c>
      <c r="G77" s="201">
        <f t="shared" si="5"/>
        <v>2.4685572295915989E-2</v>
      </c>
      <c r="H77" s="201">
        <f t="shared" si="5"/>
        <v>2.3647029900079837E-2</v>
      </c>
      <c r="I77" s="201">
        <f t="shared" si="5"/>
        <v>2.4488350074946968E-2</v>
      </c>
      <c r="J77" s="201">
        <f t="shared" si="5"/>
        <v>2.5707591082663496E-2</v>
      </c>
      <c r="K77" s="201">
        <f t="shared" si="5"/>
        <v>2.5052064726826504E-2</v>
      </c>
      <c r="L77" s="201">
        <f t="shared" si="5"/>
        <v>2.7130198173710623E-2</v>
      </c>
      <c r="M77" s="201">
        <f t="shared" si="5"/>
        <v>2.4611202911604593E-2</v>
      </c>
      <c r="N77" s="201">
        <f t="shared" si="5"/>
        <v>2.4027492150495981E-2</v>
      </c>
      <c r="O77" s="201">
        <f t="shared" si="5"/>
        <v>2.4431776677830551E-2</v>
      </c>
      <c r="P77" s="201">
        <f t="shared" si="5"/>
        <v>2.5315606090975318E-2</v>
      </c>
      <c r="Q77" s="201">
        <f t="shared" si="5"/>
        <v>2.6039393098504709E-2</v>
      </c>
    </row>
    <row r="78" spans="1:17" x14ac:dyDescent="0.25">
      <c r="A78" s="127" t="s">
        <v>324</v>
      </c>
      <c r="B78" s="200">
        <f t="shared" ref="B78:Q78" si="6">IF(B$15=0,0,B$15/B$5)</f>
        <v>1.802242187365791E-2</v>
      </c>
      <c r="C78" s="200">
        <f t="shared" si="6"/>
        <v>9.8682776265938792E-3</v>
      </c>
      <c r="D78" s="200">
        <f t="shared" si="6"/>
        <v>6.5321518104737228E-3</v>
      </c>
      <c r="E78" s="200">
        <f t="shared" si="6"/>
        <v>4.4288835827476555E-3</v>
      </c>
      <c r="F78" s="200">
        <f t="shared" si="6"/>
        <v>9.299229181768176E-3</v>
      </c>
      <c r="G78" s="200">
        <f t="shared" si="6"/>
        <v>1.2452170238621383E-2</v>
      </c>
      <c r="H78" s="200">
        <f t="shared" si="6"/>
        <v>7.227810458449134E-2</v>
      </c>
      <c r="I78" s="200">
        <f t="shared" si="6"/>
        <v>3.7819213964259295E-2</v>
      </c>
      <c r="J78" s="200">
        <f t="shared" si="6"/>
        <v>5.1355504617082388E-2</v>
      </c>
      <c r="K78" s="200">
        <f t="shared" si="6"/>
        <v>4.4978794379697824E-2</v>
      </c>
      <c r="L78" s="200">
        <f t="shared" si="6"/>
        <v>1.8430306277805317E-2</v>
      </c>
      <c r="M78" s="200">
        <f t="shared" si="6"/>
        <v>2.5233606745205969E-2</v>
      </c>
      <c r="N78" s="200">
        <f t="shared" si="6"/>
        <v>2.2646066601698614E-2</v>
      </c>
      <c r="O78" s="200">
        <f t="shared" si="6"/>
        <v>2.4483331693960744E-2</v>
      </c>
      <c r="P78" s="200">
        <f t="shared" si="6"/>
        <v>4.0119517003134979E-3</v>
      </c>
      <c r="Q78" s="200">
        <f t="shared" si="6"/>
        <v>4.3502942686765855E-3</v>
      </c>
    </row>
    <row r="79" spans="1:17" x14ac:dyDescent="0.25">
      <c r="A79" s="127" t="s">
        <v>323</v>
      </c>
      <c r="B79" s="200">
        <f t="shared" ref="B79:Q79" si="7">IF(B$26=0,0,B$26/B$5)</f>
        <v>0.59872685423851701</v>
      </c>
      <c r="C79" s="200">
        <f t="shared" si="7"/>
        <v>0.61903670115574805</v>
      </c>
      <c r="D79" s="200">
        <f t="shared" si="7"/>
        <v>0.62673897651584209</v>
      </c>
      <c r="E79" s="200">
        <f t="shared" si="7"/>
        <v>0.63680662982336578</v>
      </c>
      <c r="F79" s="200">
        <f t="shared" si="7"/>
        <v>0.63481137623123718</v>
      </c>
      <c r="G79" s="200">
        <f t="shared" si="7"/>
        <v>0.63646033625296405</v>
      </c>
      <c r="H79" s="200">
        <f t="shared" si="7"/>
        <v>0.5971549296725297</v>
      </c>
      <c r="I79" s="200">
        <f t="shared" si="7"/>
        <v>0.62302113823263139</v>
      </c>
      <c r="J79" s="200">
        <f t="shared" si="7"/>
        <v>0.61071470058315092</v>
      </c>
      <c r="K79" s="200">
        <f t="shared" si="7"/>
        <v>0.59916934189675364</v>
      </c>
      <c r="L79" s="200">
        <f t="shared" si="7"/>
        <v>0.63261713552042442</v>
      </c>
      <c r="M79" s="200">
        <f t="shared" si="7"/>
        <v>0.63213382778007099</v>
      </c>
      <c r="N79" s="200">
        <f t="shared" si="7"/>
        <v>0.63394866605137301</v>
      </c>
      <c r="O79" s="200">
        <f t="shared" si="7"/>
        <v>0.61829835570758562</v>
      </c>
      <c r="P79" s="200">
        <f t="shared" si="7"/>
        <v>0.63914187782936549</v>
      </c>
      <c r="Q79" s="200">
        <f t="shared" si="7"/>
        <v>0.6435186171658831</v>
      </c>
    </row>
    <row r="80" spans="1:17" x14ac:dyDescent="0.25">
      <c r="A80" s="142" t="s">
        <v>332</v>
      </c>
      <c r="B80" s="199">
        <f t="shared" ref="B80:Q80" si="8">IF(B$27=0,0,B$27/B$5)</f>
        <v>0.59872685423851701</v>
      </c>
      <c r="C80" s="199">
        <f t="shared" si="8"/>
        <v>0.61903670115574805</v>
      </c>
      <c r="D80" s="199">
        <f t="shared" si="8"/>
        <v>0.62673897651584209</v>
      </c>
      <c r="E80" s="199">
        <f t="shared" si="8"/>
        <v>0.63680662982336578</v>
      </c>
      <c r="F80" s="199">
        <f t="shared" si="8"/>
        <v>0.63481137623123718</v>
      </c>
      <c r="G80" s="199">
        <f t="shared" si="8"/>
        <v>0.63646033625296405</v>
      </c>
      <c r="H80" s="199">
        <f t="shared" si="8"/>
        <v>0.5971549296725297</v>
      </c>
      <c r="I80" s="199">
        <f t="shared" si="8"/>
        <v>0.62302113823263139</v>
      </c>
      <c r="J80" s="199">
        <f t="shared" si="8"/>
        <v>0.61071470058315092</v>
      </c>
      <c r="K80" s="199">
        <f t="shared" si="8"/>
        <v>0.59916934189675364</v>
      </c>
      <c r="L80" s="199">
        <f t="shared" si="8"/>
        <v>0.63261713552042442</v>
      </c>
      <c r="M80" s="199">
        <f t="shared" si="8"/>
        <v>0.63213382778007099</v>
      </c>
      <c r="N80" s="199">
        <f t="shared" si="8"/>
        <v>0.63394866605137301</v>
      </c>
      <c r="O80" s="199">
        <f t="shared" si="8"/>
        <v>0.61829835570758562</v>
      </c>
      <c r="P80" s="199">
        <f t="shared" si="8"/>
        <v>0.63914187782936549</v>
      </c>
      <c r="Q80" s="199">
        <f t="shared" si="8"/>
        <v>0.6435186171658831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1.5475887036300807E-2</v>
      </c>
      <c r="C82" s="200">
        <f t="shared" si="10"/>
        <v>1.3594323139154187E-2</v>
      </c>
      <c r="D82" s="200">
        <f t="shared" si="10"/>
        <v>1.0609724528101524E-2</v>
      </c>
      <c r="E82" s="200">
        <f t="shared" si="10"/>
        <v>8.123108570124233E-3</v>
      </c>
      <c r="F82" s="200">
        <f t="shared" si="10"/>
        <v>1.0437229217011781E-2</v>
      </c>
      <c r="G82" s="200">
        <f t="shared" si="10"/>
        <v>1.1763368846003118E-2</v>
      </c>
      <c r="H82" s="200">
        <f t="shared" si="10"/>
        <v>2.3156236982410223E-2</v>
      </c>
      <c r="I82" s="200">
        <f t="shared" si="10"/>
        <v>1.8233113007355695E-2</v>
      </c>
      <c r="J82" s="200">
        <f t="shared" si="10"/>
        <v>2.1295839547002329E-2</v>
      </c>
      <c r="K82" s="200">
        <f t="shared" si="10"/>
        <v>1.8099681929553739E-2</v>
      </c>
      <c r="L82" s="200">
        <f t="shared" si="10"/>
        <v>1.3898367502738469E-2</v>
      </c>
      <c r="M82" s="200">
        <f t="shared" si="10"/>
        <v>1.5416716091010096E-2</v>
      </c>
      <c r="N82" s="200">
        <f t="shared" si="10"/>
        <v>1.521415557976385E-2</v>
      </c>
      <c r="O82" s="200">
        <f t="shared" si="10"/>
        <v>1.527013385520359E-2</v>
      </c>
      <c r="P82" s="200">
        <f t="shared" si="10"/>
        <v>7.4778497527138565E-3</v>
      </c>
      <c r="Q82" s="200">
        <f t="shared" si="10"/>
        <v>8.4027619380554561E-3</v>
      </c>
    </row>
    <row r="83" spans="1:17" x14ac:dyDescent="0.25">
      <c r="A83" s="142" t="s">
        <v>330</v>
      </c>
      <c r="B83" s="199">
        <f t="shared" ref="B83:Q83" si="11">IF(B$35=0,0,B$35/B$5)</f>
        <v>5.2812034722002996E-3</v>
      </c>
      <c r="C83" s="199">
        <f t="shared" si="11"/>
        <v>5.6875499779787753E-3</v>
      </c>
      <c r="D83" s="199">
        <f t="shared" si="11"/>
        <v>5.739068437051984E-3</v>
      </c>
      <c r="E83" s="199">
        <f t="shared" si="11"/>
        <v>5.5036796326336044E-3</v>
      </c>
      <c r="F83" s="199">
        <f t="shared" si="11"/>
        <v>5.9651727470928784E-3</v>
      </c>
      <c r="G83" s="199">
        <f t="shared" si="11"/>
        <v>6.2741958376862422E-3</v>
      </c>
      <c r="H83" s="199">
        <f t="shared" si="11"/>
        <v>6.908005338989367E-3</v>
      </c>
      <c r="I83" s="199">
        <f t="shared" si="11"/>
        <v>6.4850082244110709E-3</v>
      </c>
      <c r="J83" s="199">
        <f t="shared" si="11"/>
        <v>6.4767458883697353E-3</v>
      </c>
      <c r="K83" s="199">
        <f t="shared" si="11"/>
        <v>5.9976192337659493E-3</v>
      </c>
      <c r="L83" s="199">
        <f t="shared" si="11"/>
        <v>6.3890817282292274E-3</v>
      </c>
      <c r="M83" s="199">
        <f t="shared" si="11"/>
        <v>6.1211755397287317E-3</v>
      </c>
      <c r="N83" s="199">
        <f t="shared" si="11"/>
        <v>6.4198419479737029E-3</v>
      </c>
      <c r="O83" s="199">
        <f t="shared" si="11"/>
        <v>5.4021654479973012E-3</v>
      </c>
      <c r="P83" s="199">
        <f t="shared" si="11"/>
        <v>6.2555531257622405E-3</v>
      </c>
      <c r="Q83" s="199">
        <f t="shared" si="11"/>
        <v>7.2536601029753699E-3</v>
      </c>
    </row>
    <row r="84" spans="1:17" x14ac:dyDescent="0.25">
      <c r="A84" s="142" t="s">
        <v>329</v>
      </c>
      <c r="B84" s="199">
        <f t="shared" ref="B84:Q84" si="12">IF(B$41=0,0,B$41/B$5)</f>
        <v>1.0194683564100507E-2</v>
      </c>
      <c r="C84" s="199">
        <f t="shared" si="12"/>
        <v>7.9067731611754122E-3</v>
      </c>
      <c r="D84" s="199">
        <f t="shared" si="12"/>
        <v>4.8706560910495396E-3</v>
      </c>
      <c r="E84" s="199">
        <f t="shared" si="12"/>
        <v>2.6194289374906286E-3</v>
      </c>
      <c r="F84" s="199">
        <f t="shared" si="12"/>
        <v>4.472056469918901E-3</v>
      </c>
      <c r="G84" s="199">
        <f t="shared" si="12"/>
        <v>5.4891730083168749E-3</v>
      </c>
      <c r="H84" s="199">
        <f t="shared" si="12"/>
        <v>1.6248231643420853E-2</v>
      </c>
      <c r="I84" s="199">
        <f t="shared" si="12"/>
        <v>1.1748104782944623E-2</v>
      </c>
      <c r="J84" s="199">
        <f t="shared" si="12"/>
        <v>1.4819093658632593E-2</v>
      </c>
      <c r="K84" s="199">
        <f t="shared" si="12"/>
        <v>1.2102062695787789E-2</v>
      </c>
      <c r="L84" s="199">
        <f t="shared" si="12"/>
        <v>7.5092857745092424E-3</v>
      </c>
      <c r="M84" s="199">
        <f t="shared" si="12"/>
        <v>9.295540551281364E-3</v>
      </c>
      <c r="N84" s="199">
        <f t="shared" si="12"/>
        <v>8.794313631790146E-3</v>
      </c>
      <c r="O84" s="199">
        <f t="shared" si="12"/>
        <v>9.8679684072062908E-3</v>
      </c>
      <c r="P84" s="199">
        <f t="shared" si="12"/>
        <v>1.2222966269516155E-3</v>
      </c>
      <c r="Q84" s="199">
        <f t="shared" si="12"/>
        <v>1.1491018350800854E-3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3.2702743675507282E-3</v>
      </c>
      <c r="C86" s="200">
        <f t="shared" si="14"/>
        <v>3.3702499946410749E-3</v>
      </c>
      <c r="D86" s="200">
        <f t="shared" si="14"/>
        <v>3.2326325029600478E-3</v>
      </c>
      <c r="E86" s="200">
        <f t="shared" si="14"/>
        <v>2.9364573347570814E-3</v>
      </c>
      <c r="F86" s="200">
        <f t="shared" si="14"/>
        <v>3.2691039736251178E-3</v>
      </c>
      <c r="G86" s="200">
        <f t="shared" si="14"/>
        <v>3.4776274046378957E-3</v>
      </c>
      <c r="H86" s="200">
        <f t="shared" si="14"/>
        <v>4.3172949987978033E-3</v>
      </c>
      <c r="I86" s="200">
        <f t="shared" si="14"/>
        <v>3.846398247014333E-3</v>
      </c>
      <c r="J86" s="200">
        <f t="shared" si="14"/>
        <v>4.0157545257517137E-3</v>
      </c>
      <c r="K86" s="200">
        <f t="shared" si="14"/>
        <v>3.5292606940977231E-3</v>
      </c>
      <c r="L86" s="200">
        <f t="shared" si="14"/>
        <v>3.2610819535958194E-3</v>
      </c>
      <c r="M86" s="200">
        <f t="shared" si="14"/>
        <v>3.4167784519853152E-3</v>
      </c>
      <c r="N86" s="200">
        <f t="shared" si="14"/>
        <v>3.5065639355118831E-3</v>
      </c>
      <c r="O86" s="200">
        <f t="shared" si="14"/>
        <v>3.3205122671240827E-3</v>
      </c>
      <c r="P86" s="200">
        <f t="shared" si="14"/>
        <v>3.1486197029592612E-3</v>
      </c>
      <c r="Q86" s="200">
        <f t="shared" si="14"/>
        <v>3.7139471999451863E-3</v>
      </c>
    </row>
    <row r="87" spans="1:17" x14ac:dyDescent="0.25">
      <c r="A87" s="142" t="s">
        <v>327</v>
      </c>
      <c r="B87" s="199">
        <f t="shared" ref="B87:Q87" si="15">IF(B$54=0,0,B$54/B$5)</f>
        <v>2.7078090674624244E-3</v>
      </c>
      <c r="C87" s="199">
        <f t="shared" si="15"/>
        <v>2.9340142340245003E-3</v>
      </c>
      <c r="D87" s="199">
        <f t="shared" si="15"/>
        <v>2.9639066496607628E-3</v>
      </c>
      <c r="E87" s="199">
        <f t="shared" si="15"/>
        <v>2.791937117516219E-3</v>
      </c>
      <c r="F87" s="199">
        <f t="shared" si="15"/>
        <v>3.0223698235606268E-3</v>
      </c>
      <c r="G87" s="199">
        <f t="shared" si="15"/>
        <v>3.174776480041103E-3</v>
      </c>
      <c r="H87" s="199">
        <f t="shared" si="15"/>
        <v>3.4208408391607904E-3</v>
      </c>
      <c r="I87" s="199">
        <f t="shared" si="15"/>
        <v>3.1982269486449748E-3</v>
      </c>
      <c r="J87" s="199">
        <f t="shared" si="15"/>
        <v>3.1981493583788808E-3</v>
      </c>
      <c r="K87" s="199">
        <f t="shared" si="15"/>
        <v>2.8615606832956384E-3</v>
      </c>
      <c r="L87" s="199">
        <f t="shared" si="15"/>
        <v>2.8467765315539303E-3</v>
      </c>
      <c r="M87" s="199">
        <f t="shared" si="15"/>
        <v>2.9039210422594471E-3</v>
      </c>
      <c r="N87" s="199">
        <f t="shared" si="15"/>
        <v>3.0213604247924272E-3</v>
      </c>
      <c r="O87" s="199">
        <f t="shared" si="15"/>
        <v>2.7760726308644255E-3</v>
      </c>
      <c r="P87" s="199">
        <f t="shared" si="15"/>
        <v>3.081182647679172E-3</v>
      </c>
      <c r="Q87" s="199">
        <f t="shared" si="15"/>
        <v>3.6505484780097333E-3</v>
      </c>
    </row>
    <row r="88" spans="1:17" x14ac:dyDescent="0.25">
      <c r="A88" s="142" t="s">
        <v>326</v>
      </c>
      <c r="B88" s="199">
        <f t="shared" ref="B88:Q88" si="16">IF(B$55=0,0,B$55/B$5)</f>
        <v>5.6246530008830387E-4</v>
      </c>
      <c r="C88" s="199">
        <f t="shared" si="16"/>
        <v>4.3623576061657443E-4</v>
      </c>
      <c r="D88" s="199">
        <f t="shared" si="16"/>
        <v>2.687258532992849E-4</v>
      </c>
      <c r="E88" s="199">
        <f t="shared" si="16"/>
        <v>1.4452021724086227E-4</v>
      </c>
      <c r="F88" s="199">
        <f t="shared" si="16"/>
        <v>2.4673415006449108E-4</v>
      </c>
      <c r="G88" s="199">
        <f t="shared" si="16"/>
        <v>3.0285092459679302E-4</v>
      </c>
      <c r="H88" s="199">
        <f t="shared" si="16"/>
        <v>8.9645415963701257E-4</v>
      </c>
      <c r="I88" s="199">
        <f t="shared" si="16"/>
        <v>6.4817129836935842E-4</v>
      </c>
      <c r="J88" s="199">
        <f t="shared" si="16"/>
        <v>8.1760516737283272E-4</v>
      </c>
      <c r="K88" s="199">
        <f t="shared" si="16"/>
        <v>6.6770001080208462E-4</v>
      </c>
      <c r="L88" s="199">
        <f t="shared" si="16"/>
        <v>4.1430542204188924E-4</v>
      </c>
      <c r="M88" s="199">
        <f t="shared" si="16"/>
        <v>5.1285740972586828E-4</v>
      </c>
      <c r="N88" s="199">
        <f t="shared" si="16"/>
        <v>4.8520351071945633E-4</v>
      </c>
      <c r="O88" s="199">
        <f t="shared" si="16"/>
        <v>5.4443963625965745E-4</v>
      </c>
      <c r="P88" s="199">
        <f t="shared" si="16"/>
        <v>6.7437055280089125E-5</v>
      </c>
      <c r="Q88" s="199">
        <f t="shared" si="16"/>
        <v>6.3398721935452979E-5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0.33881249283119697</v>
      </c>
      <c r="C90" s="200">
        <f t="shared" si="18"/>
        <v>0.32812905199620929</v>
      </c>
      <c r="D90" s="200">
        <f t="shared" si="18"/>
        <v>0.32792012822281291</v>
      </c>
      <c r="E90" s="200">
        <f t="shared" si="18"/>
        <v>0.32306642569960076</v>
      </c>
      <c r="F90" s="200">
        <f t="shared" si="18"/>
        <v>0.31789653542661944</v>
      </c>
      <c r="G90" s="200">
        <f t="shared" si="18"/>
        <v>0.3111609249618576</v>
      </c>
      <c r="H90" s="200">
        <f t="shared" si="18"/>
        <v>0.27944640386169117</v>
      </c>
      <c r="I90" s="200">
        <f t="shared" si="18"/>
        <v>0.29259178647379225</v>
      </c>
      <c r="J90" s="200">
        <f t="shared" si="18"/>
        <v>0.28691060964434922</v>
      </c>
      <c r="K90" s="200">
        <f t="shared" si="18"/>
        <v>0.30917085637307057</v>
      </c>
      <c r="L90" s="200">
        <f t="shared" si="18"/>
        <v>0.3046629105717254</v>
      </c>
      <c r="M90" s="200">
        <f t="shared" si="18"/>
        <v>0.29918786802012304</v>
      </c>
      <c r="N90" s="200">
        <f t="shared" si="18"/>
        <v>0.30065705568115669</v>
      </c>
      <c r="O90" s="200">
        <f t="shared" si="18"/>
        <v>0.31419588979829538</v>
      </c>
      <c r="P90" s="200">
        <f t="shared" si="18"/>
        <v>0.32090409492367278</v>
      </c>
      <c r="Q90" s="200">
        <f t="shared" si="18"/>
        <v>0.31397498632893478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1.9211644083612063</v>
      </c>
      <c r="C95" s="230">
        <f>IF(C$5=0,0,C$5/OIS_fec!C$5)</f>
        <v>1.8889153486737444</v>
      </c>
      <c r="D95" s="230">
        <f>IF(D$5=0,0,D$5/OIS_fec!D$5)</f>
        <v>1.9232190219701673</v>
      </c>
      <c r="E95" s="230">
        <f>IF(E$5=0,0,E$5/OIS_fec!E$5)</f>
        <v>1.9460785442666573</v>
      </c>
      <c r="F95" s="230">
        <f>IF(F$5=0,0,F$5/OIS_fec!F$5)</f>
        <v>1.9182134927744918</v>
      </c>
      <c r="G95" s="230">
        <f>IF(G$5=0,0,G$5/OIS_fec!G$5)</f>
        <v>1.8923263321757031</v>
      </c>
      <c r="H95" s="230">
        <f>IF(H$5=0,0,H$5/OIS_fec!H$5)</f>
        <v>1.8887663143644902</v>
      </c>
      <c r="I95" s="230">
        <f>IF(I$5=0,0,I$5/OIS_fec!I$5)</f>
        <v>1.881593084739821</v>
      </c>
      <c r="J95" s="230">
        <f>IF(J$5=0,0,J$5/OIS_fec!J$5)</f>
        <v>1.7750635721014785</v>
      </c>
      <c r="K95" s="230">
        <f>IF(K$5=0,0,K$5/OIS_fec!K$5)</f>
        <v>1.9566901331898248</v>
      </c>
      <c r="L95" s="230">
        <f>IF(L$5=0,0,L$5/OIS_fec!L$5)</f>
        <v>1.7477321314131449</v>
      </c>
      <c r="M95" s="230">
        <f>IF(M$5=0,0,M$5/OIS_fec!M$5)</f>
        <v>1.9499250526717538</v>
      </c>
      <c r="N95" s="230">
        <f>IF(N$5=0,0,N$5/OIS_fec!N$5)</f>
        <v>1.8696219470621733</v>
      </c>
      <c r="O95" s="230">
        <f>IF(O$5=0,0,O$5/OIS_fec!O$5)</f>
        <v>1.9067888319464918</v>
      </c>
      <c r="P95" s="230">
        <f>IF(P$5=0,0,P$5/OIS_fec!P$5)</f>
        <v>1.8946071454841171</v>
      </c>
      <c r="Q95" s="230">
        <f>IF(Q$5=0,0,Q$5/OIS_fec!Q$5)</f>
        <v>1.7421708563315415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1.9364621106702908</v>
      </c>
      <c r="C100" s="273">
        <f>IF(C$10=0,0,C$10/OIS_fec!C$10)</f>
        <v>1.9330645929566308</v>
      </c>
      <c r="D100" s="273">
        <f>IF(D$10=0,0,D$10/OIS_fec!D$10)</f>
        <v>1.9286885756237702</v>
      </c>
      <c r="E100" s="273">
        <f>IF(E$10=0,0,E$10/OIS_fec!E$10)</f>
        <v>1.9348944515568758</v>
      </c>
      <c r="F100" s="273">
        <f>IF(F$10=0,0,F$10/OIS_fec!F$10)</f>
        <v>1.9158708606657922</v>
      </c>
      <c r="G100" s="273">
        <f>IF(G$10=0,0,G$10/OIS_fec!G$10)</f>
        <v>1.9111873624643447</v>
      </c>
      <c r="H100" s="273">
        <f>IF(H$10=0,0,H$10/OIS_fec!H$10)</f>
        <v>1.8799146393684827</v>
      </c>
      <c r="I100" s="273">
        <f>IF(I$10=0,0,I$10/OIS_fec!I$10)</f>
        <v>1.8830872782539263</v>
      </c>
      <c r="J100" s="273">
        <f>IF(J$10=0,0,J$10/OIS_fec!J$10)</f>
        <v>1.8880137630074285</v>
      </c>
      <c r="K100" s="273">
        <f>IF(K$10=0,0,K$10/OIS_fec!K$10)</f>
        <v>1.8966107386038471</v>
      </c>
      <c r="L100" s="273">
        <f>IF(L$10=0,0,L$10/OIS_fec!L$10)</f>
        <v>1.9219587379332042</v>
      </c>
      <c r="M100" s="273">
        <f>IF(M$10=0,0,M$10/OIS_fec!M$10)</f>
        <v>1.932140339282916</v>
      </c>
      <c r="N100" s="273">
        <f>IF(N$10=0,0,N$10/OIS_fec!N$10)</f>
        <v>1.8218870030628869</v>
      </c>
      <c r="O100" s="273">
        <f>IF(O$10=0,0,O$10/OIS_fec!O$10)</f>
        <v>1.8376759216256005</v>
      </c>
      <c r="P100" s="273">
        <f>IF(P$10=0,0,P$10/OIS_fec!P$10)</f>
        <v>1.900540873545544</v>
      </c>
      <c r="Q100" s="273">
        <f>IF(Q$10=0,0,Q$10/OIS_fec!Q$10)</f>
        <v>1.8910227271967497</v>
      </c>
    </row>
    <row r="101" spans="1:17" x14ac:dyDescent="0.25">
      <c r="A101" s="127" t="s">
        <v>324</v>
      </c>
      <c r="B101" s="296">
        <f>IF(B$15=0,0,B$15/OIS_fec!B$15)</f>
        <v>0.52518854485235</v>
      </c>
      <c r="C101" s="296">
        <f>IF(C$15=0,0,C$15/OIS_fec!C$15)</f>
        <v>0.37716894831642961</v>
      </c>
      <c r="D101" s="296">
        <f>IF(D$15=0,0,D$15/OIS_fec!D$15)</f>
        <v>0.50459891405388646</v>
      </c>
      <c r="E101" s="296">
        <f>IF(E$15=0,0,E$15/OIS_fec!E$15)</f>
        <v>0.29100663774971153</v>
      </c>
      <c r="F101" s="296">
        <f>IF(F$15=0,0,F$15/OIS_fec!F$15)</f>
        <v>0.464755488743189</v>
      </c>
      <c r="G101" s="296">
        <f>IF(G$15=0,0,G$15/OIS_fec!G$15)</f>
        <v>0.54356628959861708</v>
      </c>
      <c r="H101" s="296">
        <f>IF(H$15=0,0,H$15/OIS_fec!H$15)</f>
        <v>1.5179924913286582</v>
      </c>
      <c r="I101" s="296">
        <f>IF(I$15=0,0,I$15/OIS_fec!I$15)</f>
        <v>1.1636150110618007</v>
      </c>
      <c r="J101" s="296">
        <f>IF(J$15=0,0,J$15/OIS_fec!J$15)</f>
        <v>0.68665154267319317</v>
      </c>
      <c r="K101" s="296">
        <f>IF(K$15=0,0,K$15/OIS_fec!K$15)</f>
        <v>1.3394212386489135</v>
      </c>
      <c r="L101" s="296">
        <f>IF(L$15=0,0,L$15/OIS_fec!L$15)</f>
        <v>0.26363575801987327</v>
      </c>
      <c r="M101" s="296">
        <f>IF(M$15=0,0,M$15/OIS_fec!M$15)</f>
        <v>0.76400220171433619</v>
      </c>
      <c r="N101" s="296">
        <f>IF(N$15=0,0,N$15/OIS_fec!N$15)</f>
        <v>0.55208309096474673</v>
      </c>
      <c r="O101" s="296">
        <f>IF(O$15=0,0,O$15/OIS_fec!O$15)</f>
        <v>0.652426091226603</v>
      </c>
      <c r="P101" s="296">
        <f>IF(P$15=0,0,P$15/OIS_fec!P$15)</f>
        <v>0.12344214481516808</v>
      </c>
      <c r="Q101" s="296">
        <f>IF(Q$15=0,0,Q$15/OIS_fec!Q$15)</f>
        <v>6.5445155696508495E-2</v>
      </c>
    </row>
    <row r="102" spans="1:17" x14ac:dyDescent="0.25">
      <c r="A102" s="127" t="s">
        <v>323</v>
      </c>
      <c r="B102" s="296">
        <f>IF(B$26=0,0,B$26/OIS_fec!B$26)</f>
        <v>2.6082144908019238</v>
      </c>
      <c r="C102" s="296">
        <f>IF(C$26=0,0,C$26/OIS_fec!C$26)</f>
        <v>2.5850695014629266</v>
      </c>
      <c r="D102" s="296">
        <f>IF(D$26=0,0,D$26/OIS_fec!D$26)</f>
        <v>2.5699093857637632</v>
      </c>
      <c r="E102" s="296">
        <f>IF(E$26=0,0,E$26/OIS_fec!E$26)</f>
        <v>2.5668223677149444</v>
      </c>
      <c r="F102" s="296">
        <f>IF(F$26=0,0,F$26/OIS_fec!F$26)</f>
        <v>2.5460530261437535</v>
      </c>
      <c r="G102" s="296">
        <f>IF(G$26=0,0,G$26/OIS_fec!G$26)</f>
        <v>2.5465564070052245</v>
      </c>
      <c r="H102" s="296">
        <f>IF(H$26=0,0,H$26/OIS_fec!H$26)</f>
        <v>2.5196641844593688</v>
      </c>
      <c r="I102" s="296">
        <f>IF(I$26=0,0,I$26/OIS_fec!I$26)</f>
        <v>2.5245477427344709</v>
      </c>
      <c r="J102" s="296">
        <f>IF(J$26=0,0,J$26/OIS_fec!J$26)</f>
        <v>2.5236282150670837</v>
      </c>
      <c r="K102" s="296">
        <f>IF(K$26=0,0,K$26/OIS_fec!K$26)</f>
        <v>2.5676460197704007</v>
      </c>
      <c r="L102" s="296">
        <f>IF(L$26=0,0,L$26/OIS_fec!L$26)</f>
        <v>2.5985222610778442</v>
      </c>
      <c r="M102" s="296">
        <f>IF(M$26=0,0,M$26/OIS_fec!M$26)</f>
        <v>2.6264506157398495</v>
      </c>
      <c r="N102" s="296">
        <f>IF(N$26=0,0,N$26/OIS_fec!N$26)</f>
        <v>2.5779863725852059</v>
      </c>
      <c r="O102" s="296">
        <f>IF(O$26=0,0,O$26/OIS_fec!O$26)</f>
        <v>2.5613385236253055</v>
      </c>
      <c r="P102" s="296">
        <f>IF(P$26=0,0,P$26/OIS_fec!P$26)</f>
        <v>2.6136297106731838</v>
      </c>
      <c r="Q102" s="296">
        <f>IF(Q$26=0,0,Q$26/OIS_fec!Q$26)</f>
        <v>2.5839286938647881</v>
      </c>
    </row>
    <row r="103" spans="1:17" x14ac:dyDescent="0.25">
      <c r="A103" s="127" t="s">
        <v>322</v>
      </c>
      <c r="B103" s="296">
        <f>IF(B$34=0,0,B$34/OIS_fec!B$34)</f>
        <v>1.3816888146914514</v>
      </c>
      <c r="C103" s="296">
        <f>IF(C$34=0,0,C$34/OIS_fec!C$34)</f>
        <v>1.1221501217065086</v>
      </c>
      <c r="D103" s="296">
        <f>IF(D$34=0,0,D$34/OIS_fec!D$34)</f>
        <v>0.86707625496874952</v>
      </c>
      <c r="E103" s="296">
        <f>IF(E$34=0,0,E$34/OIS_fec!E$34)</f>
        <v>0.70580452544149386</v>
      </c>
      <c r="F103" s="296">
        <f>IF(F$34=0,0,F$34/OIS_fec!F$34)</f>
        <v>0.83908498648362917</v>
      </c>
      <c r="G103" s="296">
        <f>IF(G$34=0,0,G$34/OIS_fec!G$34)</f>
        <v>0.90029926189181375</v>
      </c>
      <c r="H103" s="296">
        <f>IF(H$34=0,0,H$34/OIS_fec!H$34)</f>
        <v>1.6447634661334354</v>
      </c>
      <c r="I103" s="296">
        <f>IF(I$34=0,0,I$34/OIS_fec!I$34)</f>
        <v>1.3852235901164747</v>
      </c>
      <c r="J103" s="296">
        <f>IF(J$34=0,0,J$34/OIS_fec!J$34)</f>
        <v>1.6179472472400784</v>
      </c>
      <c r="K103" s="296">
        <f>IF(K$34=0,0,K$34/OIS_fec!K$34)</f>
        <v>1.5368671096145068</v>
      </c>
      <c r="L103" s="296">
        <f>IF(L$34=0,0,L$34/OIS_fec!L$34)</f>
        <v>1.1862568898331438</v>
      </c>
      <c r="M103" s="296">
        <f>IF(M$34=0,0,M$34/OIS_fec!M$34)</f>
        <v>1.2899575077740455</v>
      </c>
      <c r="N103" s="296">
        <f>IF(N$34=0,0,N$34/OIS_fec!N$34)</f>
        <v>1.2155863309559138</v>
      </c>
      <c r="O103" s="296">
        <f>IF(O$34=0,0,O$34/OIS_fec!O$34)</f>
        <v>1.3250844937704633</v>
      </c>
      <c r="P103" s="296">
        <f>IF(P$34=0,0,P$34/OIS_fec!P$34)</f>
        <v>0.58535569802656484</v>
      </c>
      <c r="Q103" s="296">
        <f>IF(Q$34=0,0,Q$34/OIS_fec!Q$34)</f>
        <v>0.55563974289600127</v>
      </c>
    </row>
    <row r="104" spans="1:17" x14ac:dyDescent="0.25">
      <c r="A104" s="127" t="s">
        <v>321</v>
      </c>
      <c r="B104" s="296">
        <f>IF(B$53=0,0,B$53/OIS_fec!B$53)</f>
        <v>0.56447617990718479</v>
      </c>
      <c r="C104" s="296">
        <f>IF(C$53=0,0,C$53/OIS_fec!C$53)</f>
        <v>0.53785130594932173</v>
      </c>
      <c r="D104" s="296">
        <f>IF(D$53=0,0,D$53/OIS_fec!D$53)</f>
        <v>0.5107592720310633</v>
      </c>
      <c r="E104" s="296">
        <f>IF(E$53=0,0,E$53/OIS_fec!E$53)</f>
        <v>0.49327898611410403</v>
      </c>
      <c r="F104" s="296">
        <f>IF(F$53=0,0,F$53/OIS_fec!F$53)</f>
        <v>0.50810819735250634</v>
      </c>
      <c r="G104" s="296">
        <f>IF(G$53=0,0,G$53/OIS_fec!G$53)</f>
        <v>0.51457059832100271</v>
      </c>
      <c r="H104" s="296">
        <f>IF(H$53=0,0,H$53/OIS_fec!H$53)</f>
        <v>0.59286242886003238</v>
      </c>
      <c r="I104" s="296">
        <f>IF(I$53=0,0,I$53/OIS_fec!I$53)</f>
        <v>0.56496304648699669</v>
      </c>
      <c r="J104" s="296">
        <f>IF(J$53=0,0,J$53/OIS_fec!J$53)</f>
        <v>0.58985258605578061</v>
      </c>
      <c r="K104" s="296">
        <f>IF(K$53=0,0,K$53/OIS_fec!K$53)</f>
        <v>0.57936979736485306</v>
      </c>
      <c r="L104" s="296">
        <f>IF(L$53=0,0,L$53/OIS_fec!L$53)</f>
        <v>0.53812529716188562</v>
      </c>
      <c r="M104" s="296">
        <f>IF(M$53=0,0,M$53/OIS_fec!M$53)</f>
        <v>0.55272242901831281</v>
      </c>
      <c r="N104" s="296">
        <f>IF(N$53=0,0,N$53/OIS_fec!N$53)</f>
        <v>0.541659613519057</v>
      </c>
      <c r="O104" s="296">
        <f>IF(O$53=0,0,O$53/OIS_fec!O$53)</f>
        <v>0.55707357202241936</v>
      </c>
      <c r="P104" s="296">
        <f>IF(P$53=0,0,P$53/OIS_fec!P$53)</f>
        <v>0.47650785368199267</v>
      </c>
      <c r="Q104" s="296">
        <f>IF(Q$53=0,0,Q$53/OIS_fec!Q$53)</f>
        <v>0.47480327534423589</v>
      </c>
    </row>
    <row r="105" spans="1:17" x14ac:dyDescent="0.25">
      <c r="A105" s="127" t="s">
        <v>320</v>
      </c>
      <c r="B105" s="296">
        <f>IF(B$67=0,0,B$67/OIS_fec!B$67)</f>
        <v>3.1024187999999997</v>
      </c>
      <c r="C105" s="296">
        <f>IF(C$67=0,0,C$67/OIS_fec!C$67)</f>
        <v>3.1024188000000001</v>
      </c>
      <c r="D105" s="296">
        <f>IF(D$67=0,0,D$67/OIS_fec!D$67)</f>
        <v>3.1024188000000001</v>
      </c>
      <c r="E105" s="296">
        <f>IF(E$67=0,0,E$67/OIS_fec!E$67)</f>
        <v>3.1024188000000006</v>
      </c>
      <c r="F105" s="296">
        <f>IF(F$67=0,0,F$67/OIS_fec!F$67)</f>
        <v>3.0364201109671756</v>
      </c>
      <c r="G105" s="296">
        <f>IF(G$67=0,0,G$67/OIS_fec!G$67)</f>
        <v>3.0285690778034398</v>
      </c>
      <c r="H105" s="296">
        <f>IF(H$67=0,0,H$67/OIS_fec!H$67)</f>
        <v>2.9274407508751392</v>
      </c>
      <c r="I105" s="296">
        <f>IF(I$67=0,0,I$67/OIS_fec!I$67)</f>
        <v>2.8883639057289292</v>
      </c>
      <c r="J105" s="296">
        <f>IF(J$67=0,0,J$67/OIS_fec!J$67)</f>
        <v>2.8896489229549225</v>
      </c>
      <c r="K105" s="296">
        <f>IF(K$67=0,0,K$67/OIS_fec!K$67)</f>
        <v>2.8941214968915996</v>
      </c>
      <c r="L105" s="296">
        <f>IF(L$67=0,0,L$67/OIS_fec!L$67)</f>
        <v>2.989255272247612</v>
      </c>
      <c r="M105" s="296">
        <f>IF(M$67=0,0,M$67/OIS_fec!M$67)</f>
        <v>3.0957091254691429</v>
      </c>
      <c r="N105" s="296">
        <f>IF(N$67=0,0,N$67/OIS_fec!N$67)</f>
        <v>3.008288158297399</v>
      </c>
      <c r="O105" s="296">
        <f>IF(O$67=0,0,O$67/OIS_fec!O$67)</f>
        <v>3.0251309570235656</v>
      </c>
      <c r="P105" s="296">
        <f>IF(P$67=0,0,P$67/OIS_fec!P$67)</f>
        <v>3.0090698120791837</v>
      </c>
      <c r="Q105" s="296">
        <f>IF(Q$67=0,0,Q$67/OIS_fec!Q$67)</f>
        <v>3.014440005081092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2018-07-16T15:44:23Z</dcterms:created>
  <dcterms:modified xsi:type="dcterms:W3CDTF">2018-07-16T15:44:23Z</dcterms:modified>
</cp:coreProperties>
</file>